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theme/themeOverride2.xml" ContentType="application/vnd.openxmlformats-officedocument.themeOverride+xml"/>
  <Override PartName="/xl/drawings/drawing4.xml" ContentType="application/vnd.openxmlformats-officedocument.drawing+xml"/>
  <Override PartName="/xl/charts/chart5.xml" ContentType="application/vnd.openxmlformats-officedocument.drawingml.chart+xml"/>
  <Override PartName="/xl/theme/themeOverride3.xml" ContentType="application/vnd.openxmlformats-officedocument.themeOverride+xml"/>
  <Override PartName="/xl/drawings/drawing5.xml" ContentType="application/vnd.openxmlformats-officedocument.drawing+xml"/>
  <Override PartName="/xl/charts/chart6.xml" ContentType="application/vnd.openxmlformats-officedocument.drawingml.chart+xml"/>
  <Override PartName="/xl/theme/themeOverride4.xml" ContentType="application/vnd.openxmlformats-officedocument.themeOverride+xml"/>
  <Override PartName="/xl/drawings/drawing6.xml" ContentType="application/vnd.openxmlformats-officedocument.drawing+xml"/>
  <Override PartName="/xl/charts/chart7.xml" ContentType="application/vnd.openxmlformats-officedocument.drawingml.chart+xml"/>
  <Override PartName="/xl/theme/themeOverride5.xml" ContentType="application/vnd.openxmlformats-officedocument.themeOverride+xml"/>
  <Override PartName="/xl/drawings/drawing7.xml" ContentType="application/vnd.openxmlformats-officedocument.drawing+xml"/>
  <Override PartName="/xl/charts/chart8.xml" ContentType="application/vnd.openxmlformats-officedocument.drawingml.chart+xml"/>
  <Override PartName="/xl/theme/themeOverride6.xml" ContentType="application/vnd.openxmlformats-officedocument.themeOverride+xml"/>
  <Override PartName="/xl/drawings/drawing8.xml" ContentType="application/vnd.openxmlformats-officedocument.drawing+xml"/>
  <Override PartName="/xl/charts/chart9.xml" ContentType="application/vnd.openxmlformats-officedocument.drawingml.chart+xml"/>
  <Override PartName="/xl/theme/themeOverride7.xml" ContentType="application/vnd.openxmlformats-officedocument.themeOverride+xml"/>
  <Override PartName="/xl/drawings/drawing9.xml" ContentType="application/vnd.openxmlformats-officedocument.drawing+xml"/>
  <Override PartName="/xl/charts/chart10.xml" ContentType="application/vnd.openxmlformats-officedocument.drawingml.chart+xml"/>
  <Override PartName="/xl/theme/themeOverride8.xml" ContentType="application/vnd.openxmlformats-officedocument.themeOverride+xml"/>
  <Override PartName="/xl/drawings/drawing10.xml" ContentType="application/vnd.openxmlformats-officedocument.drawing+xml"/>
  <Override PartName="/xl/charts/chart11.xml" ContentType="application/vnd.openxmlformats-officedocument.drawingml.chart+xml"/>
  <Override PartName="/xl/theme/themeOverride9.xml" ContentType="application/vnd.openxmlformats-officedocument.themeOverride+xml"/>
  <Override PartName="/xl/drawings/drawing11.xml" ContentType="application/vnd.openxmlformats-officedocument.drawing+xml"/>
  <Override PartName="/xl/charts/chart12.xml" ContentType="application/vnd.openxmlformats-officedocument.drawingml.chart+xml"/>
  <Override PartName="/xl/theme/themeOverride10.xml" ContentType="application/vnd.openxmlformats-officedocument.themeOverride+xml"/>
  <Override PartName="/xl/drawings/drawing12.xml" ContentType="application/vnd.openxmlformats-officedocument.drawing+xml"/>
  <Override PartName="/xl/charts/chart13.xml" ContentType="application/vnd.openxmlformats-officedocument.drawingml.chart+xml"/>
  <Override PartName="/xl/theme/themeOverride11.xml" ContentType="application/vnd.openxmlformats-officedocument.themeOverride+xml"/>
  <Override PartName="/xl/drawings/drawing13.xml" ContentType="application/vnd.openxmlformats-officedocument.drawing+xml"/>
  <Override PartName="/xl/charts/chart14.xml" ContentType="application/vnd.openxmlformats-officedocument.drawingml.chart+xml"/>
  <Override PartName="/xl/theme/themeOverride12.xml" ContentType="application/vnd.openxmlformats-officedocument.themeOverride+xml"/>
  <Override PartName="/xl/drawings/drawing14.xml" ContentType="application/vnd.openxmlformats-officedocument.drawing+xml"/>
  <Override PartName="/xl/charts/chart15.xml" ContentType="application/vnd.openxmlformats-officedocument.drawingml.chart+xml"/>
  <Override PartName="/xl/theme/themeOverride13.xml" ContentType="application/vnd.openxmlformats-officedocument.themeOverride+xml"/>
  <Override PartName="/xl/drawings/drawing15.xml" ContentType="application/vnd.openxmlformats-officedocument.drawing+xml"/>
  <Override PartName="/xl/charts/chart16.xml" ContentType="application/vnd.openxmlformats-officedocument.drawingml.chart+xml"/>
  <Override PartName="/xl/theme/themeOverride14.xml" ContentType="application/vnd.openxmlformats-officedocument.themeOverride+xml"/>
  <Override PartName="/xl/drawings/drawing16.xml" ContentType="application/vnd.openxmlformats-officedocument.drawing+xml"/>
  <Override PartName="/xl/charts/chart17.xml" ContentType="application/vnd.openxmlformats-officedocument.drawingml.chart+xml"/>
  <Override PartName="/xl/theme/themeOverride15.xml" ContentType="application/vnd.openxmlformats-officedocument.themeOverride+xml"/>
  <Override PartName="/xl/drawings/drawing17.xml" ContentType="application/vnd.openxmlformats-officedocument.drawing+xml"/>
  <Override PartName="/xl/charts/chart18.xml" ContentType="application/vnd.openxmlformats-officedocument.drawingml.chart+xml"/>
  <Override PartName="/xl/theme/themeOverride16.xml" ContentType="application/vnd.openxmlformats-officedocument.themeOverride+xml"/>
  <Override PartName="/xl/drawings/drawing18.xml" ContentType="application/vnd.openxmlformats-officedocument.drawing+xml"/>
  <Override PartName="/xl/charts/chart19.xml" ContentType="application/vnd.openxmlformats-officedocument.drawingml.chart+xml"/>
  <Override PartName="/xl/theme/themeOverride17.xml" ContentType="application/vnd.openxmlformats-officedocument.themeOverride+xml"/>
  <Override PartName="/xl/drawings/drawing19.xml" ContentType="application/vnd.openxmlformats-officedocument.drawing+xml"/>
  <Override PartName="/xl/charts/chart20.xml" ContentType="application/vnd.openxmlformats-officedocument.drawingml.chart+xml"/>
  <Override PartName="/xl/theme/themeOverride18.xml" ContentType="application/vnd.openxmlformats-officedocument.themeOverride+xml"/>
  <Override PartName="/xl/drawings/drawing20.xml" ContentType="application/vnd.openxmlformats-officedocument.drawing+xml"/>
  <Override PartName="/xl/charts/chart21.xml" ContentType="application/vnd.openxmlformats-officedocument.drawingml.chart+xml"/>
  <Override PartName="/xl/theme/themeOverride19.xml" ContentType="application/vnd.openxmlformats-officedocument.themeOverride+xml"/>
  <Override PartName="/xl/drawings/drawing21.xml" ContentType="application/vnd.openxmlformats-officedocument.drawing+xml"/>
  <Override PartName="/xl/charts/chart22.xml" ContentType="application/vnd.openxmlformats-officedocument.drawingml.chart+xml"/>
  <Override PartName="/xl/theme/themeOverride20.xml" ContentType="application/vnd.openxmlformats-officedocument.themeOverride+xml"/>
  <Override PartName="/xl/drawings/drawing22.xml" ContentType="application/vnd.openxmlformats-officedocument.drawing+xml"/>
  <Override PartName="/xl/charts/chart23.xml" ContentType="application/vnd.openxmlformats-officedocument.drawingml.chart+xml"/>
  <Override PartName="/xl/theme/themeOverride21.xml" ContentType="application/vnd.openxmlformats-officedocument.themeOverride+xml"/>
  <Override PartName="/xl/drawings/drawing23.xml" ContentType="application/vnd.openxmlformats-officedocument.drawing+xml"/>
  <Override PartName="/xl/charts/chart24.xml" ContentType="application/vnd.openxmlformats-officedocument.drawingml.chart+xml"/>
  <Override PartName="/xl/theme/themeOverride22.xml" ContentType="application/vnd.openxmlformats-officedocument.themeOverride+xml"/>
  <Override PartName="/xl/drawings/drawing24.xml" ContentType="application/vnd.openxmlformats-officedocument.drawing+xml"/>
  <Override PartName="/xl/charts/chart25.xml" ContentType="application/vnd.openxmlformats-officedocument.drawingml.chart+xml"/>
  <Override PartName="/xl/theme/themeOverride23.xml" ContentType="application/vnd.openxmlformats-officedocument.themeOverride+xml"/>
  <Override PartName="/xl/drawings/drawing25.xml" ContentType="application/vnd.openxmlformats-officedocument.drawing+xml"/>
  <Override PartName="/xl/charts/chart26.xml" ContentType="application/vnd.openxmlformats-officedocument.drawingml.chart+xml"/>
  <Override PartName="/xl/theme/themeOverride24.xml" ContentType="application/vnd.openxmlformats-officedocument.themeOverride+xml"/>
  <Override PartName="/xl/drawings/drawing26.xml" ContentType="application/vnd.openxmlformats-officedocument.drawing+xml"/>
  <Override PartName="/xl/charts/chart27.xml" ContentType="application/vnd.openxmlformats-officedocument.drawingml.chart+xml"/>
  <Override PartName="/xl/theme/themeOverride25.xml" ContentType="application/vnd.openxmlformats-officedocument.themeOverride+xml"/>
  <Override PartName="/xl/drawings/drawing27.xml" ContentType="application/vnd.openxmlformats-officedocument.drawing+xml"/>
  <Override PartName="/xl/charts/chart28.xml" ContentType="application/vnd.openxmlformats-officedocument.drawingml.chart+xml"/>
  <Override PartName="/xl/theme/themeOverride26.xml" ContentType="application/vnd.openxmlformats-officedocument.themeOverride+xml"/>
  <Override PartName="/xl/drawings/drawing28.xml" ContentType="application/vnd.openxmlformats-officedocument.drawing+xml"/>
  <Override PartName="/xl/charts/chart29.xml" ContentType="application/vnd.openxmlformats-officedocument.drawingml.chart+xml"/>
  <Override PartName="/xl/theme/themeOverride27.xml" ContentType="application/vnd.openxmlformats-officedocument.themeOverride+xml"/>
  <Override PartName="/xl/drawings/drawing29.xml" ContentType="application/vnd.openxmlformats-officedocument.drawing+xml"/>
  <Override PartName="/xl/charts/chart30.xml" ContentType="application/vnd.openxmlformats-officedocument.drawingml.chart+xml"/>
  <Override PartName="/xl/theme/themeOverride28.xml" ContentType="application/vnd.openxmlformats-officedocument.themeOverride+xml"/>
  <Override PartName="/xl/drawings/drawing30.xml" ContentType="application/vnd.openxmlformats-officedocument.drawing+xml"/>
  <Override PartName="/xl/charts/chart31.xml" ContentType="application/vnd.openxmlformats-officedocument.drawingml.chart+xml"/>
  <Override PartName="/xl/theme/themeOverride29.xml" ContentType="application/vnd.openxmlformats-officedocument.themeOverride+xml"/>
  <Override PartName="/xl/drawings/drawing31.xml" ContentType="application/vnd.openxmlformats-officedocument.drawing+xml"/>
  <Override PartName="/xl/charts/chart32.xml" ContentType="application/vnd.openxmlformats-officedocument.drawingml.chart+xml"/>
  <Override PartName="/xl/theme/themeOverride30.xml" ContentType="application/vnd.openxmlformats-officedocument.themeOverride+xml"/>
  <Override PartName="/xl/drawings/drawing32.xml" ContentType="application/vnd.openxmlformats-officedocument.drawing+xml"/>
  <Override PartName="/xl/charts/chart33.xml" ContentType="application/vnd.openxmlformats-officedocument.drawingml.chart+xml"/>
  <Override PartName="/xl/theme/themeOverride31.xml" ContentType="application/vnd.openxmlformats-officedocument.themeOverride+xml"/>
  <Override PartName="/xl/drawings/drawing33.xml" ContentType="application/vnd.openxmlformats-officedocument.drawing+xml"/>
  <Override PartName="/xl/charts/chart34.xml" ContentType="application/vnd.openxmlformats-officedocument.drawingml.chart+xml"/>
  <Override PartName="/xl/theme/themeOverride32.xml" ContentType="application/vnd.openxmlformats-officedocument.themeOverride+xml"/>
  <Override PartName="/xl/drawings/drawing34.xml" ContentType="application/vnd.openxmlformats-officedocument.drawing+xml"/>
  <Override PartName="/xl/charts/chart35.xml" ContentType="application/vnd.openxmlformats-officedocument.drawingml.chart+xml"/>
  <Override PartName="/xl/theme/themeOverride33.xml" ContentType="application/vnd.openxmlformats-officedocument.themeOverride+xml"/>
  <Override PartName="/xl/drawings/drawing35.xml" ContentType="application/vnd.openxmlformats-officedocument.drawing+xml"/>
  <Override PartName="/xl/charts/chart36.xml" ContentType="application/vnd.openxmlformats-officedocument.drawingml.chart+xml"/>
  <Override PartName="/xl/theme/themeOverride34.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709"/>
  <workbookPr autoCompressPictures="0"/>
  <mc:AlternateContent xmlns:mc="http://schemas.openxmlformats.org/markup-compatibility/2006">
    <mc:Choice Requires="x15">
      <x15ac:absPath xmlns:x15ac="http://schemas.microsoft.com/office/spreadsheetml/2010/11/ac" url="/Users/marionatella/Documents/Joined Tool/ext/PROTEUS/InputFiles/input_CRM/"/>
    </mc:Choice>
  </mc:AlternateContent>
  <bookViews>
    <workbookView xWindow="0" yWindow="460" windowWidth="28800" windowHeight="17460" tabRatio="973" activeTab="4"/>
  </bookViews>
  <sheets>
    <sheet name="ReadMe" sheetId="6" r:id="rId1"/>
    <sheet name="AircraftData" sheetId="8" r:id="rId2"/>
    <sheet name="WingData" sheetId="7" r:id="rId3"/>
    <sheet name="Wing1g" sheetId="43" r:id="rId4"/>
    <sheet name="ModellingInput" sheetId="17" r:id="rId5"/>
    <sheet name="Stringers" sheetId="19" r:id="rId6"/>
    <sheet name="Ailerons" sheetId="21" r:id="rId7"/>
    <sheet name="Flight Envelope" sheetId="45" r:id="rId8"/>
    <sheet name="Loadcases" sheetId="18" r:id="rId9"/>
    <sheet name="ROM Loadcase" sheetId="44" r:id="rId10"/>
    <sheet name="Loadcase Selection" sheetId="46" r:id="rId11"/>
    <sheet name="Gust" sheetId="20" r:id="rId12"/>
    <sheet name="Twist morphing" sheetId="22" r:id="rId13"/>
    <sheet name="Shear morphing" sheetId="26" r:id="rId14"/>
    <sheet name="Camber morphing" sheetId="27" r:id="rId15"/>
    <sheet name="Span morphing" sheetId="28" r:id="rId16"/>
    <sheet name="Fold morphing" sheetId="29" r:id="rId17"/>
    <sheet name="ExternalForces" sheetId="12" r:id="rId18"/>
    <sheet name="FuelData" sheetId="5" r:id="rId19"/>
    <sheet name="Ribs" sheetId="10" r:id="rId20"/>
    <sheet name="NonStructuralMasses" sheetId="11" r:id="rId21"/>
    <sheet name="ProfileYLocation" sheetId="1" r:id="rId22"/>
    <sheet name="at y = -tip" sheetId="16" r:id="rId23"/>
    <sheet name="at y = -27.54m" sheetId="42" r:id="rId24"/>
    <sheet name="at y = -25.70m" sheetId="41" r:id="rId25"/>
    <sheet name="at y = -23.85m" sheetId="40" r:id="rId26"/>
    <sheet name="at y = -22.00m" sheetId="58" r:id="rId27"/>
    <sheet name="at y = -20.15m" sheetId="57" r:id="rId28"/>
    <sheet name="at y = -18.30m" sheetId="56" r:id="rId29"/>
    <sheet name="at y = -16.44m" sheetId="55" r:id="rId30"/>
    <sheet name="at y = -14.59m" sheetId="54" r:id="rId31"/>
    <sheet name="at y = -12.73m" sheetId="53" r:id="rId32"/>
    <sheet name="at y = -10.87m" sheetId="52" r:id="rId33"/>
    <sheet name="at y = -9.30m" sheetId="51" r:id="rId34"/>
    <sheet name="at y = -7.74m" sheetId="50" r:id="rId35"/>
    <sheet name="at y = -6.18m" sheetId="49" r:id="rId36"/>
    <sheet name="at y = -4.61m" sheetId="48" r:id="rId37"/>
    <sheet name="at y = -3.04m" sheetId="47" r:id="rId38"/>
    <sheet name="at y = 0m" sheetId="23" r:id="rId39"/>
    <sheet name="at y = 3.04m" sheetId="2" r:id="rId40"/>
    <sheet name="at y = 4.61m" sheetId="30" r:id="rId41"/>
    <sheet name="at y = 6.18m" sheetId="31" r:id="rId42"/>
    <sheet name="at y = 7.74m" sheetId="32" r:id="rId43"/>
    <sheet name="at y = 9.30m" sheetId="33" r:id="rId44"/>
    <sheet name="at y = 10.87m" sheetId="15" r:id="rId45"/>
    <sheet name="at y = 12.73m" sheetId="34" r:id="rId46"/>
    <sheet name="at y = 14.59m" sheetId="35" r:id="rId47"/>
    <sheet name="at y = 16.44m" sheetId="36" r:id="rId48"/>
    <sheet name="at y = 18.30m" sheetId="37" r:id="rId49"/>
    <sheet name="at y = 20.15m" sheetId="38" r:id="rId50"/>
    <sheet name="at y = 22.00m" sheetId="39" r:id="rId51"/>
    <sheet name="at y = 23.85m" sheetId="62" r:id="rId52"/>
    <sheet name="at y = 25.70m" sheetId="61" r:id="rId53"/>
    <sheet name="at y = 27.54m" sheetId="60" r:id="rId54"/>
    <sheet name="at y = tip" sheetId="59" r:id="rId55"/>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4" i="11" l="1"/>
  <c r="C3" i="11"/>
  <c r="D3" i="11"/>
  <c r="F3" i="11"/>
  <c r="F7" i="19"/>
  <c r="E7" i="19"/>
  <c r="F6" i="19"/>
  <c r="E6" i="19"/>
  <c r="F5" i="19"/>
  <c r="E5" i="19"/>
  <c r="F4" i="19"/>
  <c r="E4" i="19"/>
  <c r="F3" i="19"/>
  <c r="E3" i="19"/>
  <c r="F13" i="19"/>
  <c r="E13" i="19"/>
  <c r="F12" i="19"/>
  <c r="E12" i="19"/>
  <c r="F11" i="19"/>
  <c r="E11" i="19"/>
  <c r="F10" i="19"/>
  <c r="E10" i="19"/>
  <c r="F9" i="19"/>
  <c r="E9" i="19"/>
  <c r="G9" i="5"/>
  <c r="G10" i="5"/>
  <c r="E5" i="7"/>
  <c r="E6" i="7"/>
  <c r="E7" i="7"/>
  <c r="E8" i="7"/>
  <c r="E9" i="7"/>
  <c r="E10" i="7"/>
  <c r="E11" i="7"/>
  <c r="E12" i="7"/>
  <c r="E13" i="7"/>
  <c r="E14" i="7"/>
  <c r="E15" i="7"/>
  <c r="E16" i="7"/>
  <c r="E17" i="7"/>
  <c r="E18" i="7"/>
  <c r="E19" i="7"/>
  <c r="E20" i="7"/>
  <c r="E21" i="7"/>
  <c r="E22" i="7"/>
  <c r="E23" i="7"/>
  <c r="E24" i="7"/>
  <c r="E4" i="7"/>
  <c r="F3" i="8"/>
  <c r="C9" i="8"/>
  <c r="E8" i="19"/>
  <c r="F8" i="19"/>
  <c r="W6" i="7"/>
  <c r="AD6" i="7"/>
  <c r="W5" i="7"/>
  <c r="AD5" i="7"/>
  <c r="AE6" i="7"/>
  <c r="W7" i="7"/>
  <c r="AD7" i="7"/>
  <c r="AE7" i="7"/>
  <c r="W8" i="7"/>
  <c r="AD8" i="7"/>
  <c r="AE8" i="7"/>
  <c r="W9" i="7"/>
  <c r="AD9" i="7"/>
  <c r="AE9" i="7"/>
  <c r="W10" i="7"/>
  <c r="AD10" i="7"/>
  <c r="AE10" i="7"/>
  <c r="W11" i="7"/>
  <c r="AD11" i="7"/>
  <c r="AE11" i="7"/>
  <c r="W12" i="7"/>
  <c r="AD12" i="7"/>
  <c r="AE12" i="7"/>
  <c r="W13" i="7"/>
  <c r="AD13" i="7"/>
  <c r="AE13" i="7"/>
  <c r="W14" i="7"/>
  <c r="AD14" i="7"/>
  <c r="AE14" i="7"/>
  <c r="W15" i="7"/>
  <c r="AD15" i="7"/>
  <c r="AE15" i="7"/>
  <c r="W16" i="7"/>
  <c r="AD16" i="7"/>
  <c r="AE16" i="7"/>
  <c r="W17" i="7"/>
  <c r="AD17" i="7"/>
  <c r="AE17" i="7"/>
  <c r="W18" i="7"/>
  <c r="AD18" i="7"/>
  <c r="AE18" i="7"/>
  <c r="W19" i="7"/>
  <c r="AD19" i="7"/>
  <c r="AE19" i="7"/>
  <c r="W20" i="7"/>
  <c r="AD20" i="7"/>
  <c r="AE20" i="7"/>
  <c r="W21" i="7"/>
  <c r="AD21" i="7"/>
  <c r="AE21" i="7"/>
  <c r="W22" i="7"/>
  <c r="AD22" i="7"/>
  <c r="AE22" i="7"/>
  <c r="W23" i="7"/>
  <c r="AD23" i="7"/>
  <c r="AE23" i="7"/>
  <c r="W24" i="7"/>
  <c r="AD24" i="7"/>
  <c r="AE24" i="7"/>
  <c r="AE25" i="7"/>
  <c r="AE26" i="7"/>
  <c r="AE27" i="7"/>
  <c r="AE28" i="7"/>
  <c r="AE29" i="7"/>
  <c r="AE30" i="7"/>
  <c r="AE31" i="7"/>
  <c r="AE32" i="7"/>
  <c r="AE33" i="7"/>
  <c r="AE34" i="7"/>
  <c r="AE35" i="7"/>
  <c r="W4" i="7"/>
  <c r="AD4" i="7"/>
  <c r="AE5" i="7"/>
  <c r="AE4" i="7"/>
  <c r="AD25" i="7"/>
  <c r="AD26" i="7"/>
  <c r="AD27" i="7"/>
  <c r="AD28" i="7"/>
  <c r="AD29" i="7"/>
  <c r="AD30" i="7"/>
  <c r="AD31" i="7"/>
  <c r="AD32" i="7"/>
  <c r="AD33" i="7"/>
  <c r="AD34" i="7"/>
  <c r="AD35" i="7"/>
  <c r="AB5" i="7"/>
  <c r="AB6" i="7"/>
  <c r="AB7" i="7"/>
  <c r="AB8" i="7"/>
  <c r="AB9" i="7"/>
  <c r="AB10" i="7"/>
  <c r="AB11" i="7"/>
  <c r="AB12" i="7"/>
  <c r="AB13" i="7"/>
  <c r="AB14" i="7"/>
  <c r="AB15" i="7"/>
  <c r="AB16" i="7"/>
  <c r="AB17" i="7"/>
  <c r="AB18" i="7"/>
  <c r="AB19" i="7"/>
  <c r="AB20" i="7"/>
  <c r="AB21" i="7"/>
  <c r="AB22" i="7"/>
  <c r="AB23" i="7"/>
  <c r="AB24" i="7"/>
  <c r="AB25" i="7"/>
  <c r="AB26" i="7"/>
  <c r="AB27" i="7"/>
  <c r="AB28" i="7"/>
  <c r="AB29" i="7"/>
  <c r="AB30" i="7"/>
  <c r="AB31" i="7"/>
  <c r="AB32" i="7"/>
  <c r="AB33" i="7"/>
  <c r="AB34" i="7"/>
  <c r="AB35" i="7"/>
  <c r="AB4" i="7"/>
  <c r="AA5" i="7"/>
  <c r="AA6" i="7"/>
  <c r="AA7" i="7"/>
  <c r="AA8" i="7"/>
  <c r="AA9" i="7"/>
  <c r="AA10" i="7"/>
  <c r="AA11" i="7"/>
  <c r="AA12" i="7"/>
  <c r="AA13" i="7"/>
  <c r="AA14" i="7"/>
  <c r="AA15" i="7"/>
  <c r="AA16" i="7"/>
  <c r="AA17" i="7"/>
  <c r="AA18" i="7"/>
  <c r="AA19" i="7"/>
  <c r="AA20" i="7"/>
  <c r="AA21" i="7"/>
  <c r="AA22" i="7"/>
  <c r="AA23" i="7"/>
  <c r="AA24" i="7"/>
  <c r="AA25" i="7"/>
  <c r="AA26" i="7"/>
  <c r="AA27" i="7"/>
  <c r="AA28" i="7"/>
  <c r="AA29" i="7"/>
  <c r="AA30" i="7"/>
  <c r="AA31" i="7"/>
  <c r="AA32" i="7"/>
  <c r="AA33" i="7"/>
  <c r="AA34" i="7"/>
  <c r="AA35" i="7"/>
  <c r="AA4" i="7"/>
  <c r="Z5" i="7"/>
  <c r="Z6" i="7"/>
  <c r="Z7" i="7"/>
  <c r="Z8" i="7"/>
  <c r="Z9" i="7"/>
  <c r="Z10" i="7"/>
  <c r="Z11" i="7"/>
  <c r="Z12" i="7"/>
  <c r="Z13" i="7"/>
  <c r="Z14" i="7"/>
  <c r="Z15" i="7"/>
  <c r="Z16" i="7"/>
  <c r="Z17" i="7"/>
  <c r="Z18" i="7"/>
  <c r="Z19" i="7"/>
  <c r="Z20" i="7"/>
  <c r="Z21" i="7"/>
  <c r="Z22" i="7"/>
  <c r="Z23" i="7"/>
  <c r="Z24" i="7"/>
  <c r="Z25" i="7"/>
  <c r="Z26" i="7"/>
  <c r="Z27" i="7"/>
  <c r="Z28" i="7"/>
  <c r="Z29" i="7"/>
  <c r="Z30" i="7"/>
  <c r="Z31" i="7"/>
  <c r="Z32" i="7"/>
  <c r="Z33" i="7"/>
  <c r="Z34" i="7"/>
  <c r="Z35" i="7"/>
  <c r="Z4" i="7"/>
  <c r="W25" i="7"/>
  <c r="W26" i="7"/>
  <c r="W27" i="7"/>
  <c r="W28" i="7"/>
  <c r="W29" i="7"/>
  <c r="W30" i="7"/>
  <c r="W31" i="7"/>
  <c r="W32" i="7"/>
  <c r="W33" i="7"/>
  <c r="W34" i="7"/>
  <c r="W35" i="7"/>
  <c r="X4" i="7"/>
  <c r="X5" i="7"/>
  <c r="X6" i="7"/>
  <c r="X7" i="7"/>
  <c r="X8" i="7"/>
  <c r="X9" i="7"/>
  <c r="X10" i="7"/>
  <c r="X11" i="7"/>
  <c r="X12" i="7"/>
  <c r="X13" i="7"/>
  <c r="X14" i="7"/>
  <c r="X15" i="7"/>
  <c r="X16" i="7"/>
  <c r="X17" i="7"/>
  <c r="X18" i="7"/>
  <c r="X19" i="7"/>
  <c r="X20" i="7"/>
  <c r="X21" i="7"/>
  <c r="X22" i="7"/>
  <c r="X23" i="7"/>
  <c r="X24" i="7"/>
  <c r="X25" i="7"/>
  <c r="X26" i="7"/>
  <c r="X27" i="7"/>
  <c r="X28" i="7"/>
  <c r="X29" i="7"/>
  <c r="X30" i="7"/>
  <c r="X31" i="7"/>
  <c r="X32" i="7"/>
  <c r="X33" i="7"/>
  <c r="X34" i="7"/>
  <c r="X35" i="7"/>
  <c r="Y4" i="7"/>
  <c r="Y5" i="7"/>
  <c r="Y6" i="7"/>
  <c r="Y7" i="7"/>
  <c r="Y8" i="7"/>
  <c r="Y9" i="7"/>
  <c r="Y10" i="7"/>
  <c r="Y11" i="7"/>
  <c r="Y29" i="7"/>
  <c r="Y30" i="7"/>
  <c r="Y31" i="7"/>
  <c r="Y32" i="7"/>
  <c r="Y33" i="7"/>
  <c r="Y34" i="7"/>
  <c r="Y35" i="7"/>
  <c r="Y13" i="7"/>
  <c r="Y14" i="7"/>
  <c r="Y15" i="7"/>
  <c r="Y16" i="7"/>
  <c r="Y17" i="7"/>
  <c r="Y18" i="7"/>
  <c r="Y19" i="7"/>
  <c r="Y20" i="7"/>
  <c r="Y21" i="7"/>
  <c r="Y22" i="7"/>
  <c r="Y23" i="7"/>
  <c r="Y24" i="7"/>
  <c r="Y25" i="7"/>
  <c r="Y26" i="7"/>
  <c r="Y27" i="7"/>
  <c r="Y28" i="7"/>
  <c r="Y12" i="7"/>
  <c r="G5" i="5"/>
  <c r="G6" i="5"/>
  <c r="G7" i="5"/>
  <c r="G8" i="5"/>
  <c r="G11" i="5"/>
  <c r="G12" i="5"/>
  <c r="G13" i="5"/>
  <c r="G14" i="5"/>
  <c r="G15" i="5"/>
  <c r="G16" i="5"/>
  <c r="G17" i="5"/>
  <c r="G18" i="5"/>
  <c r="G19" i="5"/>
  <c r="G20" i="5"/>
  <c r="G21" i="5"/>
  <c r="G22" i="5"/>
  <c r="G23" i="5"/>
  <c r="G24" i="5"/>
  <c r="G25" i="5"/>
  <c r="G26" i="5"/>
  <c r="G27" i="5"/>
  <c r="G28" i="5"/>
  <c r="G29" i="5"/>
  <c r="G30" i="5"/>
  <c r="G31" i="5"/>
  <c r="G32" i="5"/>
  <c r="G4" i="5"/>
</calcChain>
</file>

<file path=xl/sharedStrings.xml><?xml version="1.0" encoding="utf-8"?>
<sst xmlns="http://schemas.openxmlformats.org/spreadsheetml/2006/main" count="600" uniqueCount="255">
  <si>
    <t>XU</t>
  </si>
  <si>
    <t>YU</t>
  </si>
  <si>
    <t>XL</t>
  </si>
  <si>
    <t>YL</t>
  </si>
  <si>
    <t>Fuel level (0 empty, 1 full)</t>
  </si>
  <si>
    <t>TankID</t>
  </si>
  <si>
    <t>x</t>
  </si>
  <si>
    <t>y</t>
  </si>
  <si>
    <t>z</t>
  </si>
  <si>
    <t>Fuel mass (kg)</t>
  </si>
  <si>
    <t>Node</t>
  </si>
  <si>
    <t>HTP</t>
  </si>
  <si>
    <t>VTP</t>
  </si>
  <si>
    <t>NLG</t>
  </si>
  <si>
    <t>Systems</t>
  </si>
  <si>
    <t>Payload</t>
  </si>
  <si>
    <t>Fuselage</t>
  </si>
  <si>
    <t>(kg)</t>
  </si>
  <si>
    <t>Type</t>
  </si>
  <si>
    <t xml:space="preserve">  thickness(m) </t>
  </si>
  <si>
    <t xml:space="preserve"> Span Location Y(m)</t>
  </si>
  <si>
    <t>RibDensity  (kg/m^3)</t>
  </si>
  <si>
    <t>Weight (kg)</t>
  </si>
  <si>
    <t>x (m)</t>
  </si>
  <si>
    <t>y (m)</t>
  </si>
  <si>
    <t>z (m)</t>
  </si>
  <si>
    <t>MLG</t>
  </si>
  <si>
    <t>Engine_Pylon</t>
  </si>
  <si>
    <t>Nx (N)</t>
  </si>
  <si>
    <t>Ny (N)</t>
  </si>
  <si>
    <t>Nz (N)</t>
  </si>
  <si>
    <t>Mx(N.m)</t>
  </si>
  <si>
    <t>My (N.m)</t>
  </si>
  <si>
    <t>Mz (N.m)</t>
  </si>
  <si>
    <t>Follower Force (0 or 1)</t>
  </si>
  <si>
    <t xml:space="preserve"> X Leading Edge(m)</t>
  </si>
  <si>
    <t>Z Leading Edge(m)</t>
  </si>
  <si>
    <t>Chord (m)</t>
  </si>
  <si>
    <t>X beam Axis (% of Chord)</t>
  </si>
  <si>
    <t>X str Axis     (% of Chord)</t>
  </si>
  <si>
    <t>Twist (deg)</t>
  </si>
  <si>
    <t>X Skin Leading Edge(%c)</t>
  </si>
  <si>
    <t>X Skin Trailing Edge (%c)</t>
  </si>
  <si>
    <t>Spar1            (% of Chord)</t>
  </si>
  <si>
    <t>Spar3            (% of Chord)</t>
  </si>
  <si>
    <t>Spar4            (% of Chord)</t>
  </si>
  <si>
    <t>Span Location  Y(m)</t>
  </si>
  <si>
    <t>Fixed Node (0 or 1)</t>
  </si>
  <si>
    <t>Spar2             (% of Chord)</t>
  </si>
  <si>
    <t>Span Location (m)</t>
  </si>
  <si>
    <t>X Trailing Edge (m)</t>
  </si>
  <si>
    <t>X Front Spar</t>
  </si>
  <si>
    <t>X Spar 2</t>
  </si>
  <si>
    <t>X Spar 4</t>
  </si>
  <si>
    <t>X Spar 3</t>
  </si>
  <si>
    <t>Automatic Calculations (Do not Change)</t>
  </si>
  <si>
    <t>X Beam Axis</t>
  </si>
  <si>
    <t>X 1/4 Chord</t>
  </si>
  <si>
    <t>1/4 Chord Sweep</t>
  </si>
  <si>
    <t>Number of spanwise laminates between fixed nodes</t>
  </si>
  <si>
    <t>Number of chordwise laminates per laminates between fixed nodes</t>
  </si>
  <si>
    <t>Minimum number of structural beam elements</t>
  </si>
  <si>
    <t>Minimum number of spanwise aerodynamic panels</t>
  </si>
  <si>
    <t>Number of chordwise aerodynamic panels</t>
  </si>
  <si>
    <t>(scalar)</t>
  </si>
  <si>
    <t>(vector)</t>
  </si>
  <si>
    <t>Length wake in number of chords</t>
  </si>
  <si>
    <t>Number of cross-sectional elements</t>
  </si>
  <si>
    <t>Minimum laminate thickness (m)</t>
  </si>
  <si>
    <t>Maximum laminate thickness (m)</t>
  </si>
  <si>
    <t>Constraints</t>
  </si>
  <si>
    <t>Elements</t>
  </si>
  <si>
    <t>Number of critical eigenvalues to consider</t>
  </si>
  <si>
    <t>Blending Constraints</t>
  </si>
  <si>
    <t>(Integer)</t>
  </si>
  <si>
    <t>Mach #</t>
  </si>
  <si>
    <t>EAS (m/s)</t>
  </si>
  <si>
    <t>Altitude (m)</t>
  </si>
  <si>
    <t>Load Factor</t>
  </si>
  <si>
    <t>Fuel level Tank 1</t>
  </si>
  <si>
    <t>Fuel level Tank 3</t>
  </si>
  <si>
    <t>Fuel level Tank 2</t>
  </si>
  <si>
    <t>Fuel level Tank 4</t>
  </si>
  <si>
    <t>Fuel level Tank 5</t>
  </si>
  <si>
    <t>Fuel level Tank 6</t>
  </si>
  <si>
    <t>Fuel level Tank 7</t>
  </si>
  <si>
    <t>Fuel level Tank 8</t>
  </si>
  <si>
    <t>Fuel level Tank 9</t>
  </si>
  <si>
    <t>Fuel level Tank 10</t>
  </si>
  <si>
    <r>
      <rPr>
        <u/>
        <sz val="11"/>
        <color theme="1"/>
        <rFont val="Calibri"/>
        <family val="2"/>
        <scheme val="minor"/>
      </rPr>
      <t>Reade ME</t>
    </r>
    <r>
      <rPr>
        <sz val="11"/>
        <color theme="1"/>
        <rFont val="Calibri"/>
        <family val="2"/>
        <scheme val="minor"/>
      </rPr>
      <t xml:space="preserve">
Generic Input file. This File allows you to define the input parameters that you would like PROTEUS to use for simulation.
Each of the tabs corrspond to specific inputs:
 1 - AircraftWeight:
      Define the aircraft full weight (not half) excluding wing associated weight (i.e. engine, pylon, ailerons, etc ... installed on the wing). 
2 - WingData:
     Contains the wing geoemtry -- The Leading Edge (X,Y,Z) data should be the real 3D location </t>
    </r>
    <r>
      <rPr>
        <sz val="11"/>
        <color rgb="FFFF0000"/>
        <rFont val="Calibri"/>
        <family val="2"/>
        <scheme val="minor"/>
      </rPr>
      <t>not</t>
    </r>
    <r>
      <rPr>
        <sz val="11"/>
        <color theme="1"/>
        <rFont val="Calibri"/>
        <family val="2"/>
        <scheme val="minor"/>
      </rPr>
      <t xml:space="preserve"> the planform one.
    - Chord is the real 2D chord distance between TE and LE (not Planform)
    - The Beam axis indicates the direction of structural beam elements
    - X Skin Leading Edge(%c) and X Skin Trailing Edge (%c) respectively denote the starting and ending points of the skin laminates over the aerofoil
    - Fixed Nodes set to 1 are boolean that refers to coordinates or point that you </t>
    </r>
    <r>
      <rPr>
        <sz val="11"/>
        <color rgb="FFFF0000"/>
        <rFont val="Calibri"/>
        <family val="2"/>
        <scheme val="minor"/>
      </rPr>
      <t xml:space="preserve">Absolutely </t>
    </r>
    <r>
      <rPr>
        <sz val="11"/>
        <color theme="1"/>
        <rFont val="Calibri"/>
        <family val="2"/>
        <scheme val="minor"/>
      </rPr>
      <t xml:space="preserve">would like to use during modelling. Points in-between fixed nodes (1) will be used for interporlation.
    -  Spar1  (% of Chord) to SparI define the location of spars. The first spar cloumn must be the front spar. The last column must be the rear Spar. Spars must be entered in order from front to rear spar. 
3 - ModellingInput can be used to specify the number of numerical elements used to model the wing as well as constraints.
4 - Loadcases describes the particular load condition for which the wing model will be evaluated
5 - ExternalForces allows you to define non-structural forces. For instance, a tip load force can be applied using an external forces.
6 - FuelData is used to define the fuel mass and location of fuel tanks along the wing
7 - Ribs allows the user to add ribs to the wings by prescribing their span position, thickness and density
8 - NonStructuralMasses accordingly to its name contains the non-structural masses distributed along the wing 
9 - Aerofoil Profiles are defines throuhout multiple sheets : the ProfileYLocation sheet contains the Y location of aerofoil that are given as input. The same number of sheet as given input must be present after the  ProfileYLocation sheet.  The aerofoil coordinate sheet must also be sorted accordingly to the data entered in ProfileYLocation
</t>
    </r>
  </si>
  <si>
    <t>Y span(m)</t>
  </si>
  <si>
    <t>pitch (m)</t>
  </si>
  <si>
    <t>mA (kg/m)</t>
  </si>
  <si>
    <t>Number of wake panels per chord</t>
  </si>
  <si>
    <t>height (% of box thickness)</t>
  </si>
  <si>
    <t>EA (N)</t>
  </si>
  <si>
    <t>Boolean Inputs</t>
  </si>
  <si>
    <t>(String)</t>
  </si>
  <si>
    <t>Linear or Non-Linear</t>
  </si>
  <si>
    <t>Option Description</t>
  </si>
  <si>
    <t>(Boolean)</t>
  </si>
  <si>
    <t xml:space="preserve"> 1: Linear, 0: Non-linear</t>
  </si>
  <si>
    <t>1: weight = general.weight+str_mass+non_str_mass; 2: weight = general.weight</t>
  </si>
  <si>
    <t>Weight Definition</t>
  </si>
  <si>
    <t>1:calculate the derivative</t>
  </si>
  <si>
    <t>Derivative</t>
  </si>
  <si>
    <t>Gravity</t>
  </si>
  <si>
    <t>Graphic Option</t>
  </si>
  <si>
    <t>['None' 'GCMMA' 'GA']</t>
  </si>
  <si>
    <t>Optimiser</t>
  </si>
  <si>
    <t>Analysis</t>
  </si>
  <si>
    <t>0: Plot thickness and stiffness separate, 1: Plot thickness in original wing</t>
  </si>
  <si>
    <t>0: 2D Strain view, 1: 3D Strain view</t>
  </si>
  <si>
    <t>0: use IniGuess. 1: loading a previous design (as is). 2:interpolation</t>
  </si>
  <si>
    <t>0: no LaTeX output text files, 1: create LaTeX output text files</t>
  </si>
  <si>
    <t>Latex Output</t>
  </si>
  <si>
    <t>Initial guess for optimization</t>
  </si>
  <si>
    <t>CPACS file name</t>
  </si>
  <si>
    <t>D150_Agile.xml</t>
  </si>
  <si>
    <t>Gust (y/n)</t>
  </si>
  <si>
    <t>Trim</t>
  </si>
  <si>
    <t>Alpha0 (no trim)</t>
  </si>
  <si>
    <t>Aileron Effectiveness</t>
  </si>
  <si>
    <t>Corresponding Limit</t>
  </si>
  <si>
    <t>NA</t>
  </si>
  <si>
    <t>Aircraft Data</t>
  </si>
  <si>
    <t>Aircraft clamp weight</t>
  </si>
  <si>
    <t>Objective</t>
  </si>
  <si>
    <t>1: Weight minimisation, 2: Range</t>
  </si>
  <si>
    <t>Integer</t>
  </si>
  <si>
    <t>Thrust specific fuel consumption (N/Ns)</t>
  </si>
  <si>
    <t>Maximum operating altitude (m)</t>
  </si>
  <si>
    <t>Single wing weight guess for gust (kg)</t>
  </si>
  <si>
    <t>Reserve fuel fraction</t>
  </si>
  <si>
    <t>Span end (fraction)</t>
  </si>
  <si>
    <t>Span start (fraction)</t>
  </si>
  <si>
    <t>Chord start (fraction)</t>
  </si>
  <si>
    <t>Fuselage Data</t>
  </si>
  <si>
    <t>Length nose</t>
  </si>
  <si>
    <t>Length body</t>
  </si>
  <si>
    <t>Length tail</t>
  </si>
  <si>
    <t>Diameter</t>
  </si>
  <si>
    <t>Extra parasitic drag coefficient</t>
  </si>
  <si>
    <t>Gust data</t>
  </si>
  <si>
    <t>Gust velocity (m/s)</t>
  </si>
  <si>
    <t>Half gust length (m)</t>
  </si>
  <si>
    <t>Gust type (1: 1-cos, 2: CS25)</t>
  </si>
  <si>
    <t>Parasitic drag roughness scaling factor</t>
  </si>
  <si>
    <t>Analysis Type</t>
  </si>
  <si>
    <t>1: Aeroelastic tailoring, 2: Morphing, 3: Combined</t>
  </si>
  <si>
    <t>Twist morphing</t>
  </si>
  <si>
    <t>Min. angle (in case of optimisation)</t>
  </si>
  <si>
    <t>Max. angle (in case of optimisation)</t>
  </si>
  <si>
    <t>Twist flag (0: no twist, 1: twist)</t>
  </si>
  <si>
    <t>Section 1</t>
  </si>
  <si>
    <t>Section 2</t>
  </si>
  <si>
    <t>Section 3</t>
  </si>
  <si>
    <t>Section 4</t>
  </si>
  <si>
    <t>Section 5</t>
  </si>
  <si>
    <t>Section 6</t>
  </si>
  <si>
    <t>Section 7</t>
  </si>
  <si>
    <t>Section 8</t>
  </si>
  <si>
    <t>Buckling</t>
  </si>
  <si>
    <t>Shear morphing</t>
  </si>
  <si>
    <t>Shear flag (0: no shear, 1: shear)</t>
  </si>
  <si>
    <t>Camber morphing</t>
  </si>
  <si>
    <t>Camber flag (0: no camber, 1: camber)</t>
  </si>
  <si>
    <t>Location 1</t>
  </si>
  <si>
    <t>Location 2</t>
  </si>
  <si>
    <t>Location 3</t>
  </si>
  <si>
    <t>Location 4</t>
  </si>
  <si>
    <t>Location 5</t>
  </si>
  <si>
    <t>Location 6</t>
  </si>
  <si>
    <t>Location 7</t>
  </si>
  <si>
    <t>Location 8</t>
  </si>
  <si>
    <t>Min. camber (in case of optimisation)</t>
  </si>
  <si>
    <t>Max. camber (in case of optimisation)</t>
  </si>
  <si>
    <t>Camber axis (relative to chord, note also important for any location right next to a morphing airfoil)</t>
  </si>
  <si>
    <t>Span morphing</t>
  </si>
  <si>
    <t>Inboard section number</t>
  </si>
  <si>
    <t>Double section number</t>
  </si>
  <si>
    <t>Outboard section number</t>
  </si>
  <si>
    <t>Span morphing flag (0: no span morphing, 1: span morphing</t>
  </si>
  <si>
    <t>Maximum extension (1: Double section is 5% of total length)</t>
  </si>
  <si>
    <t>Minimum extension (0: Minimum length of inboard and outboard section is 5% of total length)</t>
  </si>
  <si>
    <t>Inboard section lam (auto. made sym)</t>
  </si>
  <si>
    <t>Outboard section lam (auto. made sym)</t>
  </si>
  <si>
    <t>Level of span morphing</t>
  </si>
  <si>
    <t>Fold flag (0: no fold, 1: fold)</t>
  </si>
  <si>
    <t>Fold morphing</t>
  </si>
  <si>
    <t>Angles (deg)</t>
  </si>
  <si>
    <t>LC1 final</t>
  </si>
  <si>
    <t>LC1 initial</t>
  </si>
  <si>
    <t>LC2 initial</t>
  </si>
  <si>
    <t>LC2 final</t>
  </si>
  <si>
    <t>LC3 initial</t>
  </si>
  <si>
    <t>LC3 final</t>
  </si>
  <si>
    <t>LC4 initial</t>
  </si>
  <si>
    <t>LC4 final</t>
  </si>
  <si>
    <t>LC5 initial</t>
  </si>
  <si>
    <t>LC5 final</t>
  </si>
  <si>
    <t>LC1</t>
  </si>
  <si>
    <t>ini</t>
  </si>
  <si>
    <t>Initial camber (in case of optimisation, to select airfoil for wingbox)</t>
  </si>
  <si>
    <t>Follow AoA (0 or 1)</t>
  </si>
  <si>
    <t>Parasitic drag flag (1: yes, 0: no)</t>
  </si>
  <si>
    <t>Fuselage drag flag (1: yes, 0: no)</t>
  </si>
  <si>
    <t>LC #</t>
  </si>
  <si>
    <t>Load prev. LC</t>
  </si>
  <si>
    <t>Plotting Options (Thickness and Stiffness)</t>
  </si>
  <si>
    <t>Plotting Options (Strains)</t>
  </si>
  <si>
    <t>Min. timesteps per gust</t>
  </si>
  <si>
    <t>Min. distance covered after gust (# of chords)</t>
  </si>
  <si>
    <t>Angle of attack limit</t>
  </si>
  <si>
    <t>LE_Mass</t>
  </si>
  <si>
    <t>TE_Mass</t>
  </si>
  <si>
    <t>None</t>
  </si>
  <si>
    <t>1g Twist</t>
  </si>
  <si>
    <t>2: Critical load case selection, 1: for classic analysis, 0 for obj and constraint</t>
  </si>
  <si>
    <t>TAS (m/s)</t>
  </si>
  <si>
    <t xml:space="preserve">Load factor </t>
  </si>
  <si>
    <t>Alpha0 (if no trim)</t>
  </si>
  <si>
    <t>Gustflag</t>
  </si>
  <si>
    <t>Min fuel level per tank</t>
  </si>
  <si>
    <t>Fuel level step per tank</t>
  </si>
  <si>
    <t>Max fuel level per tank</t>
  </si>
  <si>
    <t>Min TAS</t>
  </si>
  <si>
    <t>TAS step</t>
  </si>
  <si>
    <t>Max TAS</t>
  </si>
  <si>
    <t>Min altitude</t>
  </si>
  <si>
    <t>Altitude step</t>
  </si>
  <si>
    <t>Max altitude</t>
  </si>
  <si>
    <t>Gust</t>
  </si>
  <si>
    <t>Positive</t>
  </si>
  <si>
    <t>Negative</t>
  </si>
  <si>
    <t>Min length</t>
  </si>
  <si>
    <t>Length step</t>
  </si>
  <si>
    <t>Max length</t>
  </si>
  <si>
    <t>Number of chordwise elements for chordwise force distribution</t>
  </si>
  <si>
    <t>Number of chordwise elements for chordwise displacement integral</t>
  </si>
  <si>
    <t>Ixx</t>
  </si>
  <si>
    <t>Iyy</t>
  </si>
  <si>
    <t>Izz</t>
  </si>
  <si>
    <t>Ixy</t>
  </si>
  <si>
    <t>Ixz</t>
  </si>
  <si>
    <t>Iyz</t>
  </si>
  <si>
    <t>Restart</t>
  </si>
  <si>
    <t>Restart flag</t>
  </si>
  <si>
    <t>0: Start from scratch, 1: Restart from previous optimisation</t>
  </si>
  <si>
    <t>Restart file name</t>
  </si>
  <si>
    <t>Filename</t>
  </si>
  <si>
    <t>Specify the run name of the previous optimisation to load those results</t>
  </si>
  <si>
    <t>0: None,1: Detailed,2: Optimisation</t>
  </si>
  <si>
    <t>Force 1</t>
  </si>
  <si>
    <t>Force 2</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</si>
</sst>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quot;$&quot;* #,##0.00_);_(&quot;$&quot;* \(#,##0.00\);_(&quot;$&quot;* &quot;-&quot;??_);_(@_)"/>
    <numFmt numFmtId="165" formatCode="0.000"/>
    <numFmt numFmtId="166" formatCode="0.0000"/>
  </numFmts>
  <fonts count="12" x14ac:knownFonts="1">
    <font>
      <sz val="11"/>
      <color theme="1"/>
      <name val="Calibri"/>
      <family val="2"/>
      <scheme val="minor"/>
    </font>
    <font>
      <sz val="11"/>
      <name val="Calibri"/>
      <family val="2"/>
      <scheme val="minor"/>
    </font>
    <font>
      <sz val="12"/>
      <color theme="1"/>
      <name val="Calibri"/>
      <family val="2"/>
      <charset val="204"/>
      <scheme val="minor"/>
    </font>
    <font>
      <u/>
      <sz val="11"/>
      <color theme="1"/>
      <name val="Calibri"/>
      <family val="2"/>
      <scheme val="minor"/>
    </font>
    <font>
      <sz val="11"/>
      <color rgb="FFFF0000"/>
      <name val="Calibri"/>
      <family val="2"/>
      <scheme val="minor"/>
    </font>
    <font>
      <b/>
      <sz val="11"/>
      <color theme="1"/>
      <name val="Calibri"/>
      <family val="2"/>
      <scheme val="minor"/>
    </font>
    <font>
      <sz val="12"/>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sz val="11"/>
      <color theme="4" tint="0.79998168889431442"/>
      <name val="Calibri"/>
      <scheme val="minor"/>
    </font>
    <font>
      <sz val="11"/>
      <color theme="1"/>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3" tint="0.79998168889431442"/>
        <bgColor indexed="64"/>
      </patternFill>
    </fill>
    <fill>
      <patternFill patternType="solid">
        <fgColor theme="1"/>
        <bgColor indexed="64"/>
      </patternFill>
    </fill>
    <fill>
      <patternFill patternType="solid">
        <fgColor theme="0" tint="-4.9989318521683403E-2"/>
        <bgColor indexed="64"/>
      </patternFill>
    </fill>
    <fill>
      <patternFill patternType="solid">
        <fgColor theme="0"/>
        <bgColor indexed="64"/>
      </patternFill>
    </fill>
  </fills>
  <borders count="16">
    <border>
      <left/>
      <right/>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s>
  <cellStyleXfs count="215">
    <xf numFmtId="0" fontId="0" fillId="0" borderId="0"/>
    <xf numFmtId="0" fontId="2"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164" fontId="11"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262">
    <xf numFmtId="0" fontId="0" fillId="0" borderId="0" xfId="0"/>
    <xf numFmtId="0" fontId="0" fillId="0" borderId="3" xfId="0" applyBorder="1" applyProtection="1">
      <protection locked="0"/>
    </xf>
    <xf numFmtId="0" fontId="0" fillId="0" borderId="12" xfId="0" applyBorder="1" applyAlignment="1" applyProtection="1">
      <alignment horizontal="center" vertical="center"/>
      <protection locked="0"/>
    </xf>
    <xf numFmtId="0" fontId="0" fillId="0" borderId="0" xfId="0" applyProtection="1">
      <protection locked="0"/>
    </xf>
    <xf numFmtId="0" fontId="0" fillId="0" borderId="1" xfId="0" applyBorder="1" applyAlignment="1" applyProtection="1">
      <alignment horizontal="center" vertical="center"/>
      <protection locked="0"/>
    </xf>
    <xf numFmtId="0" fontId="0" fillId="0" borderId="6" xfId="0" applyBorder="1" applyAlignment="1" applyProtection="1">
      <alignment horizontal="center" vertical="center"/>
      <protection locked="0"/>
    </xf>
    <xf numFmtId="0" fontId="0" fillId="0" borderId="3" xfId="0" applyBorder="1" applyAlignment="1" applyProtection="1">
      <alignment horizontal="center" vertical="center"/>
      <protection locked="0"/>
    </xf>
    <xf numFmtId="0" fontId="0" fillId="0" borderId="7" xfId="0" applyBorder="1" applyAlignment="1" applyProtection="1">
      <alignment horizontal="center" vertical="center"/>
      <protection locked="0"/>
    </xf>
    <xf numFmtId="0" fontId="0" fillId="0" borderId="7" xfId="0" applyBorder="1" applyProtection="1">
      <protection locked="0"/>
    </xf>
    <xf numFmtId="0" fontId="0" fillId="0" borderId="4" xfId="0" applyBorder="1" applyProtection="1">
      <protection locked="0"/>
    </xf>
    <xf numFmtId="0" fontId="0" fillId="0" borderId="8" xfId="0" applyBorder="1" applyProtection="1">
      <protection locked="0"/>
    </xf>
    <xf numFmtId="0" fontId="0" fillId="0" borderId="0" xfId="0" applyAlignment="1" applyProtection="1">
      <alignment horizontal="center" vertical="center" wrapText="1"/>
      <protection locked="0"/>
    </xf>
    <xf numFmtId="0" fontId="0" fillId="0" borderId="10" xfId="0" applyBorder="1" applyAlignment="1" applyProtection="1">
      <alignment horizontal="center" vertical="center" wrapText="1"/>
      <protection locked="0"/>
    </xf>
    <xf numFmtId="0" fontId="0" fillId="0" borderId="11" xfId="0" applyBorder="1" applyAlignment="1" applyProtection="1">
      <alignment horizontal="center" vertical="center" wrapText="1"/>
      <protection locked="0"/>
    </xf>
    <xf numFmtId="0" fontId="0" fillId="0" borderId="12" xfId="0" applyBorder="1" applyAlignment="1" applyProtection="1">
      <alignment horizontal="center" vertical="center" wrapText="1"/>
      <protection locked="0"/>
    </xf>
    <xf numFmtId="0" fontId="0" fillId="0" borderId="0" xfId="0" applyBorder="1" applyAlignment="1" applyProtection="1">
      <alignment horizontal="center" vertical="center"/>
      <protection locked="0"/>
    </xf>
    <xf numFmtId="0" fontId="0" fillId="0" borderId="0" xfId="0" applyBorder="1" applyProtection="1">
      <protection locked="0"/>
    </xf>
    <xf numFmtId="0" fontId="0" fillId="0" borderId="5" xfId="0" applyBorder="1" applyAlignment="1" applyProtection="1">
      <alignment horizontal="center" vertical="center"/>
      <protection locked="0"/>
    </xf>
    <xf numFmtId="0" fontId="0" fillId="0" borderId="5" xfId="0" applyBorder="1" applyProtection="1">
      <protection locked="0"/>
    </xf>
    <xf numFmtId="0" fontId="0" fillId="0" borderId="2" xfId="0" applyBorder="1" applyAlignment="1" applyProtection="1">
      <alignment horizontal="center" vertical="center"/>
      <protection locked="0"/>
    </xf>
    <xf numFmtId="0" fontId="0" fillId="0" borderId="6" xfId="0" applyBorder="1" applyProtection="1">
      <protection locked="0"/>
    </xf>
    <xf numFmtId="0" fontId="0" fillId="2" borderId="0" xfId="0" applyFill="1" applyProtection="1">
      <protection locked="0"/>
    </xf>
    <xf numFmtId="0" fontId="0" fillId="2" borderId="0" xfId="0" applyFill="1" applyAlignment="1" applyProtection="1">
      <alignment horizontal="center" vertical="center" wrapText="1"/>
      <protection locked="0"/>
    </xf>
    <xf numFmtId="0" fontId="0" fillId="2" borderId="0" xfId="0" applyFill="1" applyBorder="1" applyAlignment="1" applyProtection="1">
      <alignment horizontal="center" vertical="center"/>
      <protection locked="0"/>
    </xf>
    <xf numFmtId="0" fontId="0" fillId="2" borderId="0" xfId="0" applyFill="1" applyBorder="1" applyProtection="1">
      <protection locked="0"/>
    </xf>
    <xf numFmtId="0" fontId="0" fillId="2" borderId="0" xfId="0" applyFill="1" applyProtection="1"/>
    <xf numFmtId="0" fontId="0" fillId="2" borderId="0" xfId="0" applyFill="1" applyAlignment="1" applyProtection="1">
      <alignment horizontal="center" vertical="center" wrapText="1"/>
    </xf>
    <xf numFmtId="0" fontId="0" fillId="2" borderId="0" xfId="0" applyFill="1" applyBorder="1" applyAlignment="1" applyProtection="1">
      <alignment horizontal="center" vertical="center"/>
    </xf>
    <xf numFmtId="0" fontId="0" fillId="2" borderId="0" xfId="0" applyFill="1" applyBorder="1" applyProtection="1"/>
    <xf numFmtId="0" fontId="0" fillId="2" borderId="0" xfId="0" applyFill="1"/>
    <xf numFmtId="0" fontId="0" fillId="2" borderId="0" xfId="0" applyFill="1" applyAlignment="1" applyProtection="1">
      <alignment horizontal="center" vertical="center"/>
      <protection locked="0"/>
    </xf>
    <xf numFmtId="0" fontId="0" fillId="0" borderId="9" xfId="0" applyBorder="1" applyAlignment="1" applyProtection="1">
      <alignment horizontal="center" vertical="center"/>
      <protection locked="0"/>
    </xf>
    <xf numFmtId="0" fontId="0" fillId="0" borderId="11" xfId="0" applyBorder="1" applyAlignment="1" applyProtection="1">
      <alignment horizontal="center" vertical="center"/>
      <protection locked="0"/>
    </xf>
    <xf numFmtId="0" fontId="0" fillId="0" borderId="13" xfId="0" applyBorder="1" applyAlignment="1" applyProtection="1">
      <alignment horizontal="center" vertical="center"/>
      <protection locked="0"/>
    </xf>
    <xf numFmtId="0" fontId="0" fillId="0" borderId="8"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0" fontId="0" fillId="0" borderId="2" xfId="0" applyBorder="1" applyProtection="1">
      <protection locked="0"/>
    </xf>
    <xf numFmtId="0" fontId="0" fillId="0" borderId="15" xfId="0" applyBorder="1" applyAlignment="1" applyProtection="1">
      <alignment horizontal="center" vertical="center"/>
      <protection locked="0"/>
    </xf>
    <xf numFmtId="0" fontId="0" fillId="0" borderId="0" xfId="0" applyAlignment="1" applyProtection="1">
      <alignment horizontal="center" vertical="center"/>
      <protection locked="0"/>
    </xf>
    <xf numFmtId="0" fontId="0" fillId="2" borderId="0" xfId="0" applyFill="1" applyAlignment="1" applyProtection="1">
      <alignment horizontal="center" vertical="center"/>
    </xf>
    <xf numFmtId="0" fontId="0" fillId="2" borderId="0" xfId="0" applyFill="1" applyAlignment="1" applyProtection="1">
      <alignment wrapText="1"/>
      <protection locked="0"/>
    </xf>
    <xf numFmtId="165" fontId="0" fillId="0" borderId="0" xfId="0" applyNumberFormat="1" applyFill="1" applyBorder="1" applyAlignment="1" applyProtection="1">
      <alignment horizontal="center" vertical="center"/>
      <protection locked="0"/>
    </xf>
    <xf numFmtId="0" fontId="0" fillId="0" borderId="7" xfId="0" applyNumberFormat="1" applyFill="1" applyBorder="1" applyAlignment="1" applyProtection="1">
      <alignment horizontal="center" vertical="center"/>
      <protection locked="0"/>
    </xf>
    <xf numFmtId="165" fontId="0" fillId="0" borderId="0" xfId="0" applyNumberFormat="1" applyFill="1" applyBorder="1" applyProtection="1">
      <protection locked="0"/>
    </xf>
    <xf numFmtId="0" fontId="0" fillId="0" borderId="7" xfId="0" applyNumberFormat="1" applyFill="1" applyBorder="1" applyProtection="1">
      <protection locked="0"/>
    </xf>
    <xf numFmtId="165" fontId="0" fillId="0" borderId="5" xfId="0" applyNumberFormat="1" applyFill="1" applyBorder="1" applyProtection="1">
      <protection locked="0"/>
    </xf>
    <xf numFmtId="0" fontId="0" fillId="0" borderId="8" xfId="0" applyNumberFormat="1" applyFill="1" applyBorder="1" applyProtection="1">
      <protection locked="0"/>
    </xf>
    <xf numFmtId="0" fontId="0" fillId="2" borderId="0" xfId="0" applyFill="1" applyAlignment="1" applyProtection="1">
      <alignment wrapText="1"/>
    </xf>
    <xf numFmtId="0" fontId="1" fillId="0" borderId="15" xfId="0" applyFont="1" applyFill="1" applyBorder="1" applyAlignment="1">
      <alignment horizontal="center" vertical="center"/>
    </xf>
    <xf numFmtId="0" fontId="1" fillId="0" borderId="15" xfId="0" applyFont="1" applyFill="1" applyBorder="1"/>
    <xf numFmtId="0" fontId="1" fillId="0" borderId="13" xfId="0" applyFont="1" applyFill="1" applyBorder="1"/>
    <xf numFmtId="0" fontId="1" fillId="0" borderId="9" xfId="0" applyFont="1" applyFill="1" applyBorder="1" applyAlignment="1">
      <alignment horizontal="center" vertical="center"/>
    </xf>
    <xf numFmtId="0" fontId="0" fillId="3" borderId="0" xfId="0" applyFill="1" applyAlignment="1" applyProtection="1">
      <alignment horizontal="center" vertical="center"/>
      <protection locked="0"/>
    </xf>
    <xf numFmtId="0" fontId="0" fillId="3" borderId="0" xfId="0" applyFill="1" applyProtection="1">
      <protection locked="0"/>
    </xf>
    <xf numFmtId="0" fontId="1" fillId="0" borderId="10" xfId="0" applyFont="1" applyFill="1" applyBorder="1" applyAlignment="1" applyProtection="1">
      <alignment horizontal="center" vertical="center"/>
      <protection locked="0"/>
    </xf>
    <xf numFmtId="0" fontId="1" fillId="0" borderId="11" xfId="0" applyFont="1" applyFill="1" applyBorder="1" applyAlignment="1" applyProtection="1">
      <alignment horizontal="center" vertical="center"/>
      <protection locked="0"/>
    </xf>
    <xf numFmtId="0" fontId="1" fillId="0" borderId="12" xfId="0" applyFont="1" applyFill="1" applyBorder="1" applyAlignment="1" applyProtection="1">
      <alignment horizontal="center" vertical="center"/>
      <protection locked="0"/>
    </xf>
    <xf numFmtId="0" fontId="1" fillId="0" borderId="3" xfId="0" applyFont="1" applyFill="1" applyBorder="1" applyAlignment="1" applyProtection="1">
      <alignment horizontal="center" vertical="center"/>
      <protection locked="0"/>
    </xf>
    <xf numFmtId="0" fontId="1" fillId="0" borderId="0" xfId="0" applyFont="1" applyFill="1" applyBorder="1" applyAlignment="1" applyProtection="1">
      <alignment horizontal="center" vertical="center"/>
      <protection locked="0"/>
    </xf>
    <xf numFmtId="0" fontId="1" fillId="0" borderId="7" xfId="0" applyFont="1" applyFill="1" applyBorder="1" applyAlignment="1" applyProtection="1">
      <alignment horizontal="center" vertical="center"/>
      <protection locked="0"/>
    </xf>
    <xf numFmtId="11" fontId="1" fillId="0" borderId="3" xfId="0" applyNumberFormat="1" applyFont="1" applyFill="1" applyBorder="1" applyAlignment="1" applyProtection="1">
      <alignment horizontal="center" vertical="center"/>
      <protection locked="0"/>
    </xf>
    <xf numFmtId="0" fontId="0" fillId="0" borderId="3" xfId="0" applyFill="1" applyBorder="1" applyAlignment="1" applyProtection="1">
      <alignment horizontal="center" vertical="center"/>
      <protection locked="0"/>
    </xf>
    <xf numFmtId="0" fontId="0" fillId="0" borderId="0" xfId="0" applyFill="1" applyBorder="1" applyAlignment="1" applyProtection="1">
      <alignment horizontal="center" vertical="center"/>
      <protection locked="0"/>
    </xf>
    <xf numFmtId="0" fontId="0" fillId="0" borderId="7" xfId="0" applyFill="1" applyBorder="1" applyAlignment="1" applyProtection="1">
      <alignment horizontal="center" vertical="center"/>
      <protection locked="0"/>
    </xf>
    <xf numFmtId="0" fontId="0" fillId="0" borderId="4" xfId="0" applyFill="1" applyBorder="1" applyAlignment="1" applyProtection="1">
      <alignment horizontal="center" vertical="center"/>
      <protection locked="0"/>
    </xf>
    <xf numFmtId="0" fontId="0" fillId="0" borderId="5" xfId="0" applyFill="1" applyBorder="1" applyAlignment="1" applyProtection="1">
      <alignment horizontal="center" vertical="center"/>
      <protection locked="0"/>
    </xf>
    <xf numFmtId="0" fontId="0" fillId="0" borderId="8" xfId="0" applyFill="1" applyBorder="1" applyAlignment="1" applyProtection="1">
      <alignment horizontal="center" vertical="center"/>
      <protection locked="0"/>
    </xf>
    <xf numFmtId="0" fontId="0" fillId="3" borderId="0" xfId="0" applyFill="1" applyProtection="1"/>
    <xf numFmtId="0" fontId="0" fillId="3" borderId="0" xfId="0" applyFill="1" applyAlignment="1" applyProtection="1">
      <alignment horizontal="center" vertical="center"/>
    </xf>
    <xf numFmtId="0" fontId="1" fillId="0" borderId="1" xfId="0" applyFont="1" applyBorder="1" applyProtection="1">
      <protection locked="0"/>
    </xf>
    <xf numFmtId="0" fontId="1" fillId="0" borderId="2" xfId="0" applyFont="1" applyBorder="1" applyProtection="1">
      <protection locked="0"/>
    </xf>
    <xf numFmtId="0" fontId="1" fillId="0" borderId="6" xfId="0" applyFont="1" applyBorder="1" applyProtection="1">
      <protection locked="0"/>
    </xf>
    <xf numFmtId="11" fontId="1" fillId="0" borderId="3" xfId="0" applyNumberFormat="1" applyFont="1" applyBorder="1" applyProtection="1">
      <protection locked="0"/>
    </xf>
    <xf numFmtId="0" fontId="1" fillId="0" borderId="0" xfId="0" applyFont="1" applyBorder="1" applyProtection="1">
      <protection locked="0"/>
    </xf>
    <xf numFmtId="11" fontId="1" fillId="0" borderId="0" xfId="0" applyNumberFormat="1" applyFont="1" applyBorder="1" applyProtection="1">
      <protection locked="0"/>
    </xf>
    <xf numFmtId="0" fontId="1" fillId="0" borderId="7" xfId="0" applyFont="1" applyBorder="1" applyProtection="1">
      <protection locked="0"/>
    </xf>
    <xf numFmtId="0" fontId="1" fillId="0" borderId="3" xfId="0" applyFont="1" applyBorder="1" applyProtection="1">
      <protection locked="0"/>
    </xf>
    <xf numFmtId="11" fontId="1" fillId="0" borderId="7" xfId="0" applyNumberFormat="1" applyFont="1" applyBorder="1" applyProtection="1">
      <protection locked="0"/>
    </xf>
    <xf numFmtId="0" fontId="0" fillId="0" borderId="2" xfId="0" applyBorder="1" applyAlignment="1" applyProtection="1">
      <alignment horizontal="center"/>
      <protection locked="0"/>
    </xf>
    <xf numFmtId="0" fontId="0" fillId="0" borderId="0" xfId="0" applyBorder="1" applyAlignment="1" applyProtection="1">
      <alignment horizontal="center"/>
      <protection locked="0"/>
    </xf>
    <xf numFmtId="0" fontId="0" fillId="0" borderId="1" xfId="0" applyFill="1" applyBorder="1" applyAlignment="1" applyProtection="1">
      <alignment horizontal="center" vertical="center" wrapText="1"/>
    </xf>
    <xf numFmtId="0" fontId="0" fillId="0" borderId="2" xfId="0" applyFill="1" applyBorder="1" applyAlignment="1" applyProtection="1">
      <alignment horizontal="center" vertical="center" wrapText="1"/>
    </xf>
    <xf numFmtId="0" fontId="0" fillId="0" borderId="2" xfId="0" applyFill="1" applyBorder="1" applyAlignment="1" applyProtection="1">
      <alignment horizontal="center" vertical="center" wrapText="1"/>
      <protection locked="0"/>
    </xf>
    <xf numFmtId="0" fontId="0" fillId="0" borderId="6" xfId="0" applyFill="1" applyBorder="1" applyAlignment="1" applyProtection="1">
      <alignment horizontal="center" vertical="center" wrapText="1"/>
      <protection locked="0"/>
    </xf>
    <xf numFmtId="0" fontId="0" fillId="0" borderId="3" xfId="0" applyFill="1" applyBorder="1" applyProtection="1"/>
    <xf numFmtId="0" fontId="0" fillId="0" borderId="0" xfId="0" applyFill="1" applyBorder="1" applyProtection="1"/>
    <xf numFmtId="0" fontId="0" fillId="0" borderId="0" xfId="0" applyFill="1" applyBorder="1" applyProtection="1">
      <protection locked="0"/>
    </xf>
    <xf numFmtId="0" fontId="0" fillId="0" borderId="7" xfId="0" applyFill="1" applyBorder="1" applyProtection="1">
      <protection locked="0"/>
    </xf>
    <xf numFmtId="0" fontId="0" fillId="0" borderId="4" xfId="0" applyFill="1" applyBorder="1" applyProtection="1"/>
    <xf numFmtId="0" fontId="0" fillId="0" borderId="5" xfId="0" applyFill="1" applyBorder="1" applyProtection="1"/>
    <xf numFmtId="0" fontId="0" fillId="0" borderId="5" xfId="0" applyFill="1" applyBorder="1" applyProtection="1">
      <protection locked="0"/>
    </xf>
    <xf numFmtId="0" fontId="0" fillId="0" borderId="8" xfId="0" applyFill="1" applyBorder="1" applyProtection="1">
      <protection locked="0"/>
    </xf>
    <xf numFmtId="0" fontId="0" fillId="4" borderId="0" xfId="0" applyFill="1" applyProtection="1"/>
    <xf numFmtId="0" fontId="0" fillId="4" borderId="0" xfId="0" applyFill="1" applyAlignment="1" applyProtection="1">
      <alignment horizontal="center" vertical="center" wrapText="1"/>
    </xf>
    <xf numFmtId="0" fontId="0" fillId="4" borderId="0" xfId="0" applyFill="1" applyBorder="1" applyAlignment="1" applyProtection="1">
      <alignment horizontal="center" vertical="center"/>
    </xf>
    <xf numFmtId="0" fontId="0" fillId="4" borderId="0" xfId="0" applyFill="1" applyBorder="1" applyProtection="1"/>
    <xf numFmtId="0" fontId="0" fillId="4" borderId="0" xfId="0" applyFill="1" applyProtection="1">
      <protection locked="0"/>
    </xf>
    <xf numFmtId="0" fontId="0" fillId="2" borderId="0" xfId="0" applyFill="1" applyAlignment="1">
      <alignment horizontal="center" vertical="center"/>
    </xf>
    <xf numFmtId="0" fontId="0" fillId="0" borderId="2" xfId="0" applyFill="1" applyBorder="1" applyAlignment="1">
      <alignment horizontal="center" vertical="center"/>
    </xf>
    <xf numFmtId="0" fontId="0" fillId="0" borderId="3" xfId="0" applyFill="1" applyBorder="1"/>
    <xf numFmtId="0" fontId="0" fillId="0" borderId="0" xfId="0" applyFill="1" applyBorder="1" applyAlignment="1">
      <alignment horizontal="center" vertical="center"/>
    </xf>
    <xf numFmtId="0" fontId="0" fillId="0" borderId="0" xfId="0" applyFill="1" applyBorder="1"/>
    <xf numFmtId="0" fontId="0" fillId="0" borderId="7" xfId="0" applyFill="1" applyBorder="1"/>
    <xf numFmtId="0" fontId="0" fillId="0" borderId="4" xfId="0" applyFill="1" applyBorder="1"/>
    <xf numFmtId="0" fontId="0" fillId="0" borderId="5" xfId="0" applyFill="1" applyBorder="1" applyAlignment="1">
      <alignment horizontal="center" vertical="center"/>
    </xf>
    <xf numFmtId="0" fontId="0" fillId="0" borderId="5" xfId="0" applyFill="1" applyBorder="1"/>
    <xf numFmtId="0" fontId="0" fillId="0" borderId="8" xfId="0" applyFill="1" applyBorder="1"/>
    <xf numFmtId="0" fontId="0" fillId="2" borderId="0" xfId="0" applyFill="1" applyBorder="1"/>
    <xf numFmtId="0" fontId="0" fillId="2" borderId="5" xfId="0" applyFill="1" applyBorder="1"/>
    <xf numFmtId="0" fontId="0" fillId="2" borderId="0" xfId="0" applyFill="1" applyBorder="1" applyAlignment="1">
      <alignment horizontal="center" vertical="center"/>
    </xf>
    <xf numFmtId="0" fontId="0" fillId="2" borderId="2" xfId="0" applyFill="1" applyBorder="1"/>
    <xf numFmtId="0" fontId="0" fillId="0" borderId="6" xfId="0" applyFill="1" applyBorder="1" applyAlignment="1">
      <alignment horizontal="center" vertical="center"/>
    </xf>
    <xf numFmtId="0" fontId="0" fillId="0" borderId="7" xfId="0" applyFill="1" applyBorder="1" applyAlignment="1">
      <alignment horizontal="center" vertical="center"/>
    </xf>
    <xf numFmtId="0" fontId="0" fillId="0" borderId="8" xfId="0" applyFill="1" applyBorder="1" applyAlignment="1">
      <alignment horizontal="center" vertical="center"/>
    </xf>
    <xf numFmtId="0" fontId="0" fillId="2" borderId="4" xfId="0" applyFill="1" applyBorder="1"/>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4" xfId="0" applyFill="1" applyBorder="1" applyAlignment="1">
      <alignment horizontal="center" vertical="center"/>
    </xf>
    <xf numFmtId="0" fontId="1" fillId="2" borderId="0" xfId="0" applyFont="1" applyFill="1"/>
    <xf numFmtId="0" fontId="6" fillId="2" borderId="0" xfId="1" applyFont="1" applyFill="1"/>
    <xf numFmtId="0" fontId="1" fillId="2" borderId="9" xfId="0" applyFont="1" applyFill="1" applyBorder="1"/>
    <xf numFmtId="0" fontId="6" fillId="6" borderId="2" xfId="1" applyFont="1" applyFill="1" applyBorder="1" applyAlignment="1">
      <alignment horizontal="center" vertical="center"/>
    </xf>
    <xf numFmtId="0" fontId="6" fillId="6" borderId="6" xfId="1" applyFont="1" applyFill="1" applyBorder="1" applyAlignment="1">
      <alignment horizontal="center" vertical="center"/>
    </xf>
    <xf numFmtId="0" fontId="6" fillId="6" borderId="0" xfId="1" applyFont="1" applyFill="1" applyBorder="1" applyAlignment="1">
      <alignment horizontal="center" vertical="center"/>
    </xf>
    <xf numFmtId="0" fontId="6" fillId="6" borderId="7" xfId="1" applyFont="1" applyFill="1" applyBorder="1" applyAlignment="1">
      <alignment horizontal="center" vertical="center"/>
    </xf>
    <xf numFmtId="0" fontId="6" fillId="6" borderId="5" xfId="1" applyFont="1" applyFill="1" applyBorder="1" applyAlignment="1">
      <alignment horizontal="center" vertical="center"/>
    </xf>
    <xf numFmtId="0" fontId="6" fillId="6" borderId="8" xfId="1" applyFont="1" applyFill="1" applyBorder="1" applyAlignment="1">
      <alignment horizontal="center" vertical="center"/>
    </xf>
    <xf numFmtId="0" fontId="6" fillId="2" borderId="0" xfId="1" applyFont="1" applyFill="1" applyAlignment="1">
      <alignment horizontal="center" vertical="center"/>
    </xf>
    <xf numFmtId="0" fontId="6" fillId="6" borderId="1" xfId="1" applyFont="1" applyFill="1" applyBorder="1" applyAlignment="1">
      <alignment horizontal="center" vertical="center"/>
    </xf>
    <xf numFmtId="0" fontId="6" fillId="6" borderId="3" xfId="1" applyFont="1" applyFill="1" applyBorder="1" applyAlignment="1">
      <alignment horizontal="center" vertical="center"/>
    </xf>
    <xf numFmtId="0" fontId="6" fillId="6" borderId="4" xfId="1" applyFont="1" applyFill="1" applyBorder="1" applyAlignment="1">
      <alignment horizontal="center" vertical="center"/>
    </xf>
    <xf numFmtId="0" fontId="0" fillId="3" borderId="0" xfId="0" applyFill="1"/>
    <xf numFmtId="0" fontId="9" fillId="0" borderId="3" xfId="0" applyFont="1" applyBorder="1"/>
    <xf numFmtId="0" fontId="9" fillId="0" borderId="0" xfId="0" applyFont="1" applyAlignment="1">
      <alignment horizontal="center" vertical="center"/>
    </xf>
    <xf numFmtId="0" fontId="9" fillId="0" borderId="7" xfId="0" applyFont="1" applyBorder="1" applyAlignment="1">
      <alignment horizontal="center" vertical="center"/>
    </xf>
    <xf numFmtId="0" fontId="0" fillId="0" borderId="1" xfId="0" applyFill="1" applyBorder="1"/>
    <xf numFmtId="0" fontId="0" fillId="0" borderId="0" xfId="0" applyFill="1"/>
    <xf numFmtId="0" fontId="5" fillId="0" borderId="14" xfId="0" applyFont="1" applyFill="1" applyBorder="1"/>
    <xf numFmtId="0" fontId="0" fillId="0" borderId="15" xfId="0" applyFill="1" applyBorder="1" applyAlignment="1">
      <alignment horizontal="center"/>
    </xf>
    <xf numFmtId="0" fontId="0" fillId="0" borderId="13" xfId="0" applyFill="1" applyBorder="1" applyAlignment="1">
      <alignment horizontal="center"/>
    </xf>
    <xf numFmtId="0" fontId="0" fillId="0" borderId="4" xfId="0" applyBorder="1" applyAlignment="1" applyProtection="1">
      <alignment horizontal="center" vertical="center"/>
      <protection locked="0"/>
    </xf>
    <xf numFmtId="0" fontId="5" fillId="0" borderId="1" xfId="0" applyFont="1" applyFill="1" applyBorder="1"/>
    <xf numFmtId="0" fontId="0" fillId="0" borderId="1" xfId="0" applyFill="1" applyBorder="1" applyProtection="1"/>
    <xf numFmtId="0" fontId="0" fillId="0" borderId="6" xfId="0" applyFill="1" applyBorder="1" applyProtection="1"/>
    <xf numFmtId="0" fontId="0" fillId="0" borderId="7" xfId="0" applyFill="1" applyBorder="1" applyProtection="1"/>
    <xf numFmtId="0" fontId="0" fillId="0" borderId="8" xfId="0" applyFill="1" applyBorder="1" applyProtection="1"/>
    <xf numFmtId="0" fontId="0" fillId="0" borderId="8" xfId="0" applyNumberFormat="1" applyFill="1" applyBorder="1" applyProtection="1"/>
    <xf numFmtId="0" fontId="9" fillId="2" borderId="0" xfId="0" applyFont="1" applyFill="1" applyBorder="1"/>
    <xf numFmtId="0" fontId="9" fillId="2" borderId="0" xfId="0" applyFont="1" applyFill="1" applyBorder="1" applyAlignment="1">
      <alignment horizontal="center" vertical="center"/>
    </xf>
    <xf numFmtId="0" fontId="0" fillId="0" borderId="11" xfId="0" applyFill="1" applyBorder="1" applyAlignment="1">
      <alignment horizontal="center" vertical="center"/>
    </xf>
    <xf numFmtId="0" fontId="0" fillId="0" borderId="12" xfId="0" applyFill="1" applyBorder="1" applyAlignment="1">
      <alignment horizontal="center" vertical="center"/>
    </xf>
    <xf numFmtId="0" fontId="0" fillId="0" borderId="7" xfId="0" applyNumberFormat="1" applyFill="1" applyBorder="1" applyProtection="1"/>
    <xf numFmtId="0" fontId="5" fillId="0" borderId="10" xfId="0" applyFont="1" applyFill="1" applyBorder="1"/>
    <xf numFmtId="0" fontId="5" fillId="0" borderId="1" xfId="0" applyFont="1" applyFill="1" applyBorder="1" applyAlignment="1">
      <alignment horizontal="center" vertical="center"/>
    </xf>
    <xf numFmtId="0" fontId="0" fillId="3" borderId="0" xfId="0" applyNumberFormat="1" applyFill="1" applyAlignment="1" applyProtection="1">
      <alignment horizontal="center" vertical="center"/>
      <protection locked="0"/>
    </xf>
    <xf numFmtId="0" fontId="0" fillId="3" borderId="0" xfId="0" applyNumberFormat="1" applyFill="1" applyProtection="1"/>
    <xf numFmtId="0" fontId="1" fillId="0" borderId="10" xfId="0" applyNumberFormat="1" applyFont="1" applyFill="1" applyBorder="1" applyAlignment="1" applyProtection="1">
      <alignment horizontal="center" vertical="center"/>
      <protection locked="0"/>
    </xf>
    <xf numFmtId="0" fontId="1" fillId="0" borderId="11" xfId="0" applyNumberFormat="1" applyFont="1" applyFill="1" applyBorder="1" applyAlignment="1" applyProtection="1">
      <alignment horizontal="center" vertical="center"/>
      <protection locked="0"/>
    </xf>
    <xf numFmtId="0" fontId="1" fillId="0" borderId="12" xfId="0" applyNumberFormat="1" applyFont="1" applyFill="1" applyBorder="1" applyAlignment="1" applyProtection="1">
      <alignment horizontal="center" vertical="center"/>
      <protection locked="0"/>
    </xf>
    <xf numFmtId="0" fontId="1" fillId="0" borderId="1" xfId="0" applyNumberFormat="1" applyFont="1" applyBorder="1" applyProtection="1">
      <protection locked="0"/>
    </xf>
    <xf numFmtId="0" fontId="1" fillId="0" borderId="2" xfId="0" applyNumberFormat="1" applyFont="1" applyBorder="1" applyProtection="1">
      <protection locked="0"/>
    </xf>
    <xf numFmtId="0" fontId="1" fillId="0" borderId="6" xfId="0" applyNumberFormat="1" applyFont="1" applyBorder="1" applyProtection="1">
      <protection locked="0"/>
    </xf>
    <xf numFmtId="0" fontId="1" fillId="0" borderId="0" xfId="0" applyNumberFormat="1" applyFont="1" applyBorder="1" applyProtection="1">
      <protection locked="0"/>
    </xf>
    <xf numFmtId="0" fontId="1" fillId="0" borderId="3" xfId="0" applyNumberFormat="1" applyFont="1" applyBorder="1" applyProtection="1">
      <protection locked="0"/>
    </xf>
    <xf numFmtId="0" fontId="1" fillId="0" borderId="7" xfId="0" applyNumberFormat="1" applyFont="1" applyBorder="1" applyProtection="1">
      <protection locked="0"/>
    </xf>
    <xf numFmtId="0" fontId="0" fillId="0" borderId="3" xfId="0" applyNumberFormat="1" applyFill="1" applyBorder="1" applyAlignment="1" applyProtection="1">
      <alignment horizontal="center" vertical="center"/>
      <protection locked="0"/>
    </xf>
    <xf numFmtId="0" fontId="0" fillId="0" borderId="0" xfId="0" applyNumberFormat="1" applyFill="1" applyBorder="1" applyAlignment="1" applyProtection="1">
      <alignment horizontal="center" vertical="center"/>
      <protection locked="0"/>
    </xf>
    <xf numFmtId="0" fontId="0" fillId="0" borderId="4" xfId="0" applyNumberFormat="1" applyFill="1" applyBorder="1" applyAlignment="1" applyProtection="1">
      <alignment horizontal="center" vertical="center"/>
      <protection locked="0"/>
    </xf>
    <xf numFmtId="0" fontId="0" fillId="0" borderId="5" xfId="0" applyNumberFormat="1" applyFill="1" applyBorder="1" applyAlignment="1" applyProtection="1">
      <alignment horizontal="center" vertical="center"/>
      <protection locked="0"/>
    </xf>
    <xf numFmtId="0" fontId="0" fillId="0" borderId="8" xfId="0" applyNumberFormat="1" applyFill="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protection locked="0"/>
    </xf>
    <xf numFmtId="0" fontId="1" fillId="0" borderId="2" xfId="0" applyNumberFormat="1" applyFont="1" applyFill="1" applyBorder="1" applyAlignment="1" applyProtection="1">
      <alignment horizontal="center" vertical="center"/>
      <protection locked="0"/>
    </xf>
    <xf numFmtId="0" fontId="1" fillId="0" borderId="6" xfId="0" applyNumberFormat="1" applyFont="1" applyFill="1" applyBorder="1" applyAlignment="1" applyProtection="1">
      <alignment horizontal="center" vertical="center"/>
      <protection locked="0"/>
    </xf>
    <xf numFmtId="164" fontId="0" fillId="0" borderId="3" xfId="124" applyFont="1" applyFill="1" applyBorder="1" applyAlignment="1">
      <alignment horizontal="center" vertical="center"/>
    </xf>
    <xf numFmtId="0" fontId="0" fillId="2" borderId="10" xfId="0" applyFill="1" applyBorder="1" applyAlignment="1">
      <alignment horizontal="center" vertical="center"/>
    </xf>
    <xf numFmtId="0" fontId="0" fillId="2" borderId="11" xfId="0" applyFill="1" applyBorder="1" applyAlignment="1">
      <alignment horizontal="center" vertical="center"/>
    </xf>
    <xf numFmtId="0" fontId="5" fillId="2" borderId="0" xfId="0" applyFont="1" applyFill="1" applyBorder="1" applyAlignment="1">
      <alignment horizontal="center" vertical="center"/>
    </xf>
    <xf numFmtId="0" fontId="10" fillId="0" borderId="2" xfId="0" applyFont="1" applyFill="1" applyBorder="1" applyAlignment="1">
      <alignment horizontal="center" vertical="center"/>
    </xf>
    <xf numFmtId="0" fontId="10" fillId="0" borderId="6" xfId="0" applyFont="1" applyFill="1" applyBorder="1" applyAlignment="1">
      <alignment horizontal="center" vertical="center"/>
    </xf>
    <xf numFmtId="0" fontId="5" fillId="0" borderId="3" xfId="0" applyFont="1" applyFill="1" applyBorder="1" applyAlignment="1">
      <alignment horizontal="center" vertical="center"/>
    </xf>
    <xf numFmtId="164" fontId="0" fillId="0" borderId="4" xfId="124" applyFont="1" applyFill="1" applyBorder="1" applyAlignment="1">
      <alignment horizontal="center" vertical="center"/>
    </xf>
    <xf numFmtId="0" fontId="0" fillId="0" borderId="3" xfId="0" applyFill="1" applyBorder="1" applyProtection="1">
      <protection locked="0"/>
    </xf>
    <xf numFmtId="0" fontId="0" fillId="0" borderId="4" xfId="0" applyFill="1" applyBorder="1" applyProtection="1">
      <protection locked="0"/>
    </xf>
    <xf numFmtId="0" fontId="0" fillId="0" borderId="0" xfId="0" applyNumberFormat="1" applyFill="1" applyBorder="1" applyProtection="1">
      <protection locked="0"/>
    </xf>
    <xf numFmtId="165" fontId="0" fillId="0" borderId="3" xfId="0" applyNumberFormat="1" applyFill="1" applyBorder="1" applyAlignment="1" applyProtection="1">
      <alignment horizontal="center" vertical="center"/>
      <protection locked="0"/>
    </xf>
    <xf numFmtId="165" fontId="0" fillId="0" borderId="3" xfId="0" applyNumberFormat="1" applyFill="1" applyBorder="1" applyProtection="1">
      <protection locked="0"/>
    </xf>
    <xf numFmtId="165" fontId="0" fillId="0" borderId="4" xfId="0" applyNumberFormat="1" applyFill="1" applyBorder="1" applyProtection="1">
      <protection locked="0"/>
    </xf>
    <xf numFmtId="0" fontId="0" fillId="0" borderId="5" xfId="0" applyNumberFormat="1" applyFill="1" applyBorder="1" applyProtection="1">
      <protection locked="0"/>
    </xf>
    <xf numFmtId="0" fontId="0" fillId="0" borderId="10" xfId="0" applyFill="1" applyBorder="1" applyAlignment="1" applyProtection="1">
      <alignment horizontal="center" vertical="center" wrapText="1"/>
      <protection locked="0"/>
    </xf>
    <xf numFmtId="0" fontId="5" fillId="0" borderId="3" xfId="0" applyFont="1" applyFill="1" applyBorder="1"/>
    <xf numFmtId="166" fontId="0" fillId="0" borderId="0" xfId="0" applyNumberFormat="1" applyBorder="1" applyAlignment="1" applyProtection="1">
      <alignment horizontal="center"/>
      <protection locked="0"/>
    </xf>
    <xf numFmtId="0" fontId="0" fillId="0" borderId="1" xfId="0" applyFill="1" applyBorder="1" applyAlignment="1" applyProtection="1">
      <alignment horizontal="center" vertical="center" wrapText="1"/>
      <protection locked="0"/>
    </xf>
    <xf numFmtId="165" fontId="0" fillId="0" borderId="1" xfId="0" applyNumberFormat="1" applyFill="1" applyBorder="1" applyAlignment="1" applyProtection="1">
      <alignment horizontal="center" vertical="center"/>
      <protection locked="0"/>
    </xf>
    <xf numFmtId="165" fontId="0" fillId="0" borderId="2" xfId="0" applyNumberFormat="1" applyFill="1" applyBorder="1" applyAlignment="1" applyProtection="1">
      <alignment horizontal="center" vertical="center"/>
      <protection locked="0"/>
    </xf>
    <xf numFmtId="0" fontId="0" fillId="0" borderId="2" xfId="0" applyNumberFormat="1" applyFill="1" applyBorder="1" applyAlignment="1" applyProtection="1">
      <alignment horizontal="center" vertical="center"/>
      <protection locked="0"/>
    </xf>
    <xf numFmtId="0" fontId="0" fillId="0" borderId="6" xfId="0" applyNumberFormat="1" applyFill="1" applyBorder="1" applyAlignment="1" applyProtection="1">
      <alignment horizontal="center" vertical="center"/>
      <protection locked="0"/>
    </xf>
    <xf numFmtId="0" fontId="0" fillId="0" borderId="1" xfId="0" applyBorder="1" applyProtection="1">
      <protection locked="0"/>
    </xf>
    <xf numFmtId="0" fontId="0" fillId="0" borderId="11" xfId="0" applyFill="1" applyBorder="1" applyAlignment="1">
      <alignment horizontal="center" vertical="center"/>
    </xf>
    <xf numFmtId="0" fontId="0" fillId="0" borderId="12" xfId="0" applyFill="1" applyBorder="1" applyAlignment="1">
      <alignment horizontal="center" vertical="center"/>
    </xf>
    <xf numFmtId="0" fontId="0" fillId="0" borderId="0"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Protection="1"/>
    <xf numFmtId="0" fontId="0" fillId="2" borderId="0" xfId="0" applyFill="1"/>
    <xf numFmtId="0" fontId="0" fillId="0" borderId="11" xfId="0" applyFill="1" applyBorder="1" applyAlignment="1" applyProtection="1">
      <alignment horizontal="center" vertical="center" wrapText="1"/>
      <protection locked="0"/>
    </xf>
    <xf numFmtId="0" fontId="0" fillId="0" borderId="12" xfId="0" applyFill="1" applyBorder="1" applyAlignment="1" applyProtection="1">
      <alignment horizontal="center" vertical="center" wrapText="1"/>
      <protection locked="0"/>
    </xf>
    <xf numFmtId="0" fontId="0" fillId="0" borderId="3" xfId="0" applyFill="1" applyBorder="1" applyAlignment="1" applyProtection="1">
      <alignment horizontal="center" vertical="center"/>
      <protection locked="0"/>
    </xf>
    <xf numFmtId="0" fontId="0" fillId="0" borderId="7" xfId="0" applyFill="1" applyBorder="1" applyAlignment="1" applyProtection="1">
      <alignment horizontal="center" vertical="center"/>
      <protection locked="0"/>
    </xf>
    <xf numFmtId="0" fontId="0" fillId="0" borderId="0" xfId="0" applyFill="1" applyBorder="1" applyProtection="1">
      <protection locked="0"/>
    </xf>
    <xf numFmtId="0" fontId="0" fillId="0" borderId="7" xfId="0" applyFill="1" applyBorder="1" applyProtection="1">
      <protection locked="0"/>
    </xf>
    <xf numFmtId="0" fontId="0" fillId="0" borderId="5" xfId="0" applyFill="1" applyBorder="1" applyProtection="1">
      <protection locked="0"/>
    </xf>
    <xf numFmtId="0" fontId="0" fillId="0" borderId="8" xfId="0" applyFill="1" applyBorder="1" applyProtection="1">
      <protection locked="0"/>
    </xf>
    <xf numFmtId="0" fontId="0" fillId="0" borderId="3" xfId="0" applyFill="1" applyBorder="1" applyProtection="1">
      <protection locked="0"/>
    </xf>
    <xf numFmtId="0" fontId="0" fillId="0" borderId="4" xfId="0" applyFill="1" applyBorder="1" applyProtection="1">
      <protection locked="0"/>
    </xf>
    <xf numFmtId="0" fontId="0" fillId="0" borderId="10" xfId="0" applyFill="1" applyBorder="1" applyAlignment="1" applyProtection="1">
      <alignment horizontal="center" vertical="center" wrapText="1"/>
      <protection locked="0"/>
    </xf>
    <xf numFmtId="0" fontId="0" fillId="0" borderId="1" xfId="0" applyFill="1" applyBorder="1" applyAlignment="1" applyProtection="1">
      <alignment horizontal="center" vertical="center"/>
      <protection locked="0"/>
    </xf>
    <xf numFmtId="0" fontId="0" fillId="0" borderId="2" xfId="0" applyFill="1" applyBorder="1" applyAlignment="1" applyProtection="1">
      <alignment horizontal="center"/>
      <protection locked="0"/>
    </xf>
    <xf numFmtId="0" fontId="0" fillId="0" borderId="6" xfId="0" applyFill="1" applyBorder="1" applyAlignment="1" applyProtection="1">
      <alignment horizontal="center" vertical="center"/>
      <protection locked="0"/>
    </xf>
    <xf numFmtId="0" fontId="0" fillId="0" borderId="0" xfId="0" applyFill="1" applyBorder="1" applyAlignment="1" applyProtection="1">
      <alignment horizontal="center"/>
      <protection locked="0"/>
    </xf>
    <xf numFmtId="0" fontId="0" fillId="0" borderId="1" xfId="0" applyFill="1" applyBorder="1" applyAlignment="1">
      <alignment horizontal="center"/>
    </xf>
    <xf numFmtId="0" fontId="0" fillId="0" borderId="6" xfId="0" applyFill="1" applyBorder="1" applyAlignment="1">
      <alignment horizontal="center"/>
    </xf>
    <xf numFmtId="0" fontId="0" fillId="0" borderId="3" xfId="0" applyFill="1" applyBorder="1" applyAlignment="1">
      <alignment horizontal="center"/>
    </xf>
    <xf numFmtId="0" fontId="0" fillId="0" borderId="7" xfId="0" applyFill="1" applyBorder="1" applyAlignment="1">
      <alignment horizontal="center"/>
    </xf>
    <xf numFmtId="1" fontId="0" fillId="0" borderId="1" xfId="0" applyNumberFormat="1" applyFill="1" applyBorder="1" applyProtection="1"/>
    <xf numFmtId="1" fontId="0" fillId="0" borderId="2" xfId="0" applyNumberFormat="1" applyFill="1" applyBorder="1" applyProtection="1"/>
    <xf numFmtId="1" fontId="0" fillId="0" borderId="3" xfId="0" applyNumberFormat="1" applyFill="1" applyBorder="1" applyProtection="1"/>
    <xf numFmtId="1" fontId="0" fillId="0" borderId="0" xfId="0" applyNumberFormat="1" applyFill="1" applyBorder="1" applyProtection="1"/>
    <xf numFmtId="1" fontId="0" fillId="0" borderId="4" xfId="0" applyNumberFormat="1" applyFill="1" applyBorder="1" applyProtection="1"/>
    <xf numFmtId="1" fontId="0" fillId="0" borderId="5" xfId="0" applyNumberFormat="1" applyFill="1" applyBorder="1" applyProtection="1"/>
    <xf numFmtId="1" fontId="0" fillId="0" borderId="10" xfId="0" applyNumberFormat="1" applyFill="1" applyBorder="1" applyProtection="1"/>
    <xf numFmtId="1" fontId="0" fillId="0" borderId="11" xfId="0" applyNumberFormat="1" applyFill="1" applyBorder="1" applyProtection="1"/>
    <xf numFmtId="0" fontId="0" fillId="0" borderId="11" xfId="0" applyFill="1" applyBorder="1" applyProtection="1"/>
    <xf numFmtId="0" fontId="0" fillId="0" borderId="12" xfId="0" applyFill="1" applyBorder="1" applyProtection="1"/>
    <xf numFmtId="0" fontId="0" fillId="0" borderId="6" xfId="0" applyFill="1" applyBorder="1"/>
    <xf numFmtId="165" fontId="0" fillId="0" borderId="2" xfId="0" applyNumberFormat="1" applyBorder="1" applyAlignment="1" applyProtection="1">
      <alignment horizontal="center" vertical="center"/>
      <protection locked="0"/>
    </xf>
    <xf numFmtId="0" fontId="0" fillId="0" borderId="1" xfId="0" applyBorder="1" applyAlignment="1" applyProtection="1">
      <alignment horizontal="center" vertical="center" wrapText="1"/>
      <protection locked="0"/>
    </xf>
    <xf numFmtId="0" fontId="0" fillId="0" borderId="2" xfId="0" applyBorder="1" applyAlignment="1" applyProtection="1">
      <alignment horizontal="center" vertical="center" wrapText="1"/>
      <protection locked="0"/>
    </xf>
    <xf numFmtId="0" fontId="0" fillId="0" borderId="6" xfId="0" applyBorder="1" applyAlignment="1" applyProtection="1">
      <alignment horizontal="center" vertical="center" wrapText="1"/>
      <protection locked="0"/>
    </xf>
    <xf numFmtId="0" fontId="0" fillId="6" borderId="1" xfId="0" applyFill="1" applyBorder="1" applyAlignment="1">
      <alignment horizontal="left" vertical="top" wrapText="1"/>
    </xf>
    <xf numFmtId="0" fontId="0" fillId="6" borderId="2" xfId="0" applyFill="1" applyBorder="1" applyAlignment="1">
      <alignment horizontal="left" vertical="top" wrapText="1"/>
    </xf>
    <xf numFmtId="0" fontId="0" fillId="6" borderId="6" xfId="0" applyFill="1" applyBorder="1" applyAlignment="1">
      <alignment horizontal="left" vertical="top" wrapText="1"/>
    </xf>
    <xf numFmtId="0" fontId="0" fillId="6" borderId="3" xfId="0" applyFill="1" applyBorder="1" applyAlignment="1">
      <alignment horizontal="left" vertical="top" wrapText="1"/>
    </xf>
    <xf numFmtId="0" fontId="0" fillId="6" borderId="0" xfId="0" applyFill="1" applyBorder="1" applyAlignment="1">
      <alignment horizontal="left" vertical="top" wrapText="1"/>
    </xf>
    <xf numFmtId="0" fontId="0" fillId="6" borderId="7" xfId="0" applyFill="1" applyBorder="1" applyAlignment="1">
      <alignment horizontal="left" vertical="top" wrapText="1"/>
    </xf>
    <xf numFmtId="0" fontId="0" fillId="6" borderId="4" xfId="0" applyFill="1" applyBorder="1" applyAlignment="1">
      <alignment horizontal="left" vertical="top" wrapText="1"/>
    </xf>
    <xf numFmtId="0" fontId="0" fillId="6" borderId="5" xfId="0" applyFill="1" applyBorder="1" applyAlignment="1">
      <alignment horizontal="left" vertical="top" wrapText="1"/>
    </xf>
    <xf numFmtId="0" fontId="0" fillId="6" borderId="8" xfId="0" applyFill="1" applyBorder="1" applyAlignment="1">
      <alignment horizontal="left" vertical="top" wrapText="1"/>
    </xf>
    <xf numFmtId="0" fontId="5" fillId="0" borderId="1" xfId="0" applyFont="1" applyFill="1" applyBorder="1" applyAlignment="1" applyProtection="1">
      <alignment horizontal="left"/>
    </xf>
    <xf numFmtId="0" fontId="5" fillId="0" borderId="6" xfId="0" applyFont="1" applyFill="1" applyBorder="1" applyAlignment="1" applyProtection="1">
      <alignment horizontal="left"/>
    </xf>
    <xf numFmtId="0" fontId="5" fillId="0" borderId="1" xfId="0" applyFont="1" applyBorder="1" applyAlignment="1" applyProtection="1">
      <alignment horizontal="center" vertical="center"/>
      <protection locked="0"/>
    </xf>
    <xf numFmtId="0" fontId="5" fillId="0" borderId="6" xfId="0" applyFont="1" applyBorder="1" applyAlignment="1" applyProtection="1">
      <alignment horizontal="center" vertical="center"/>
      <protection locked="0"/>
    </xf>
    <xf numFmtId="0" fontId="5" fillId="5" borderId="10" xfId="0" applyFont="1" applyFill="1" applyBorder="1" applyAlignment="1" applyProtection="1">
      <alignment horizontal="center"/>
    </xf>
    <xf numFmtId="0" fontId="5" fillId="5" borderId="11" xfId="0" applyFont="1" applyFill="1" applyBorder="1" applyAlignment="1" applyProtection="1">
      <alignment horizontal="center"/>
    </xf>
    <xf numFmtId="0" fontId="5" fillId="5" borderId="12" xfId="0" applyFont="1" applyFill="1" applyBorder="1" applyAlignment="1" applyProtection="1">
      <alignment horizontal="center"/>
    </xf>
    <xf numFmtId="0" fontId="5" fillId="0" borderId="1" xfId="0" applyFont="1" applyFill="1" applyBorder="1" applyAlignment="1">
      <alignment horizontal="left" vertical="top"/>
    </xf>
    <xf numFmtId="0" fontId="5" fillId="0" borderId="2" xfId="0" applyFont="1" applyFill="1" applyBorder="1" applyAlignment="1">
      <alignment horizontal="left" vertical="top"/>
    </xf>
    <xf numFmtId="0" fontId="5" fillId="0" borderId="6" xfId="0" applyFont="1" applyFill="1" applyBorder="1" applyAlignment="1">
      <alignment horizontal="left" vertical="top"/>
    </xf>
    <xf numFmtId="0" fontId="5" fillId="0" borderId="1" xfId="0" applyFont="1" applyFill="1" applyBorder="1" applyAlignment="1">
      <alignment horizontal="left"/>
    </xf>
    <xf numFmtId="0" fontId="5" fillId="0" borderId="2" xfId="0" applyFont="1" applyFill="1" applyBorder="1" applyAlignment="1">
      <alignment horizontal="left"/>
    </xf>
    <xf numFmtId="0" fontId="1" fillId="0" borderId="11" xfId="0" applyNumberFormat="1" applyFont="1" applyFill="1" applyBorder="1" applyAlignment="1" applyProtection="1">
      <alignment horizontal="center" vertical="center"/>
    </xf>
    <xf numFmtId="0" fontId="1" fillId="0" borderId="12" xfId="0" applyNumberFormat="1" applyFont="1" applyFill="1" applyBorder="1" applyAlignment="1" applyProtection="1">
      <alignment horizontal="center" vertical="center"/>
    </xf>
    <xf numFmtId="0" fontId="1" fillId="0" borderId="10" xfId="0" applyNumberFormat="1" applyFont="1" applyFill="1" applyBorder="1" applyAlignment="1" applyProtection="1">
      <alignment horizontal="center" vertical="center"/>
    </xf>
    <xf numFmtId="0" fontId="10" fillId="3" borderId="0" xfId="0" applyNumberFormat="1" applyFont="1" applyFill="1" applyBorder="1" applyAlignment="1" applyProtection="1">
      <alignment horizontal="center" vertical="center"/>
    </xf>
  </cellXfs>
  <cellStyles count="215">
    <cellStyle name="Currency" xfId="124" builtinId="4"/>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theme" Target="theme/theme1.xml"/><Relationship Id="rId57" Type="http://schemas.openxmlformats.org/officeDocument/2006/relationships/styles" Target="styles.xml"/><Relationship Id="rId58" Type="http://schemas.openxmlformats.org/officeDocument/2006/relationships/sharedStrings" Target="sharedStrings.xml"/><Relationship Id="rId59" Type="http://schemas.openxmlformats.org/officeDocument/2006/relationships/calcChain" Target="calcChain.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10.xml.rels><?xml version="1.0" encoding="UTF-8" standalone="yes"?>
<Relationships xmlns="http://schemas.openxmlformats.org/package/2006/relationships"><Relationship Id="rId1" Type="http://schemas.openxmlformats.org/officeDocument/2006/relationships/themeOverride" Target="../theme/themeOverride8.xml"/></Relationships>
</file>

<file path=xl/charts/_rels/chart11.xml.rels><?xml version="1.0" encoding="UTF-8" standalone="yes"?>
<Relationships xmlns="http://schemas.openxmlformats.org/package/2006/relationships"><Relationship Id="rId1" Type="http://schemas.openxmlformats.org/officeDocument/2006/relationships/themeOverride" Target="../theme/themeOverride9.xml"/></Relationships>
</file>

<file path=xl/charts/_rels/chart12.xml.rels><?xml version="1.0" encoding="UTF-8" standalone="yes"?>
<Relationships xmlns="http://schemas.openxmlformats.org/package/2006/relationships"><Relationship Id="rId1" Type="http://schemas.openxmlformats.org/officeDocument/2006/relationships/themeOverride" Target="../theme/themeOverride10.xml"/></Relationships>
</file>

<file path=xl/charts/_rels/chart13.xml.rels><?xml version="1.0" encoding="UTF-8" standalone="yes"?>
<Relationships xmlns="http://schemas.openxmlformats.org/package/2006/relationships"><Relationship Id="rId1" Type="http://schemas.openxmlformats.org/officeDocument/2006/relationships/themeOverride" Target="../theme/themeOverride11.xml"/></Relationships>
</file>

<file path=xl/charts/_rels/chart14.xml.rels><?xml version="1.0" encoding="UTF-8" standalone="yes"?>
<Relationships xmlns="http://schemas.openxmlformats.org/package/2006/relationships"><Relationship Id="rId1" Type="http://schemas.openxmlformats.org/officeDocument/2006/relationships/themeOverride" Target="../theme/themeOverride12.xml"/></Relationships>
</file>

<file path=xl/charts/_rels/chart15.xml.rels><?xml version="1.0" encoding="UTF-8" standalone="yes"?>
<Relationships xmlns="http://schemas.openxmlformats.org/package/2006/relationships"><Relationship Id="rId1" Type="http://schemas.openxmlformats.org/officeDocument/2006/relationships/themeOverride" Target="../theme/themeOverride13.xml"/></Relationships>
</file>

<file path=xl/charts/_rels/chart16.xml.rels><?xml version="1.0" encoding="UTF-8" standalone="yes"?>
<Relationships xmlns="http://schemas.openxmlformats.org/package/2006/relationships"><Relationship Id="rId1" Type="http://schemas.openxmlformats.org/officeDocument/2006/relationships/themeOverride" Target="../theme/themeOverride14.xml"/></Relationships>
</file>

<file path=xl/charts/_rels/chart17.xml.rels><?xml version="1.0" encoding="UTF-8" standalone="yes"?>
<Relationships xmlns="http://schemas.openxmlformats.org/package/2006/relationships"><Relationship Id="rId1" Type="http://schemas.openxmlformats.org/officeDocument/2006/relationships/themeOverride" Target="../theme/themeOverride15.xml"/></Relationships>
</file>

<file path=xl/charts/_rels/chart18.xml.rels><?xml version="1.0" encoding="UTF-8" standalone="yes"?>
<Relationships xmlns="http://schemas.openxmlformats.org/package/2006/relationships"><Relationship Id="rId1" Type="http://schemas.openxmlformats.org/officeDocument/2006/relationships/themeOverride" Target="../theme/themeOverride16.xml"/></Relationships>
</file>

<file path=xl/charts/_rels/chart19.xml.rels><?xml version="1.0" encoding="UTF-8" standalone="yes"?>
<Relationships xmlns="http://schemas.openxmlformats.org/package/2006/relationships"><Relationship Id="rId1" Type="http://schemas.openxmlformats.org/officeDocument/2006/relationships/themeOverride" Target="../theme/themeOverride17.xml"/></Relationships>
</file>

<file path=xl/charts/_rels/chart20.xml.rels><?xml version="1.0" encoding="UTF-8" standalone="yes"?>
<Relationships xmlns="http://schemas.openxmlformats.org/package/2006/relationships"><Relationship Id="rId1" Type="http://schemas.openxmlformats.org/officeDocument/2006/relationships/themeOverride" Target="../theme/themeOverride18.xml"/></Relationships>
</file>

<file path=xl/charts/_rels/chart21.xml.rels><?xml version="1.0" encoding="UTF-8" standalone="yes"?>
<Relationships xmlns="http://schemas.openxmlformats.org/package/2006/relationships"><Relationship Id="rId1" Type="http://schemas.openxmlformats.org/officeDocument/2006/relationships/themeOverride" Target="../theme/themeOverride19.xml"/></Relationships>
</file>

<file path=xl/charts/_rels/chart22.xml.rels><?xml version="1.0" encoding="UTF-8" standalone="yes"?>
<Relationships xmlns="http://schemas.openxmlformats.org/package/2006/relationships"><Relationship Id="rId1" Type="http://schemas.openxmlformats.org/officeDocument/2006/relationships/themeOverride" Target="../theme/themeOverride20.xml"/></Relationships>
</file>

<file path=xl/charts/_rels/chart23.xml.rels><?xml version="1.0" encoding="UTF-8" standalone="yes"?>
<Relationships xmlns="http://schemas.openxmlformats.org/package/2006/relationships"><Relationship Id="rId1" Type="http://schemas.openxmlformats.org/officeDocument/2006/relationships/themeOverride" Target="../theme/themeOverride21.xml"/></Relationships>
</file>

<file path=xl/charts/_rels/chart24.xml.rels><?xml version="1.0" encoding="UTF-8" standalone="yes"?>
<Relationships xmlns="http://schemas.openxmlformats.org/package/2006/relationships"><Relationship Id="rId1" Type="http://schemas.openxmlformats.org/officeDocument/2006/relationships/themeOverride" Target="../theme/themeOverride22.xml"/></Relationships>
</file>

<file path=xl/charts/_rels/chart25.xml.rels><?xml version="1.0" encoding="UTF-8" standalone="yes"?>
<Relationships xmlns="http://schemas.openxmlformats.org/package/2006/relationships"><Relationship Id="rId1" Type="http://schemas.openxmlformats.org/officeDocument/2006/relationships/themeOverride" Target="../theme/themeOverride23.xml"/></Relationships>
</file>

<file path=xl/charts/_rels/chart26.xml.rels><?xml version="1.0" encoding="UTF-8" standalone="yes"?>
<Relationships xmlns="http://schemas.openxmlformats.org/package/2006/relationships"><Relationship Id="rId1" Type="http://schemas.openxmlformats.org/officeDocument/2006/relationships/themeOverride" Target="../theme/themeOverride24.xml"/></Relationships>
</file>

<file path=xl/charts/_rels/chart27.xml.rels><?xml version="1.0" encoding="UTF-8" standalone="yes"?>
<Relationships xmlns="http://schemas.openxmlformats.org/package/2006/relationships"><Relationship Id="rId1" Type="http://schemas.openxmlformats.org/officeDocument/2006/relationships/themeOverride" Target="../theme/themeOverride25.xml"/></Relationships>
</file>

<file path=xl/charts/_rels/chart28.xml.rels><?xml version="1.0" encoding="UTF-8" standalone="yes"?>
<Relationships xmlns="http://schemas.openxmlformats.org/package/2006/relationships"><Relationship Id="rId1" Type="http://schemas.openxmlformats.org/officeDocument/2006/relationships/themeOverride" Target="../theme/themeOverride26.xml"/></Relationships>
</file>

<file path=xl/charts/_rels/chart29.xml.rels><?xml version="1.0" encoding="UTF-8" standalone="yes"?>
<Relationships xmlns="http://schemas.openxmlformats.org/package/2006/relationships"><Relationship Id="rId1" Type="http://schemas.openxmlformats.org/officeDocument/2006/relationships/themeOverride" Target="../theme/themeOverride27.xml"/></Relationships>
</file>

<file path=xl/charts/_rels/chart30.xml.rels><?xml version="1.0" encoding="UTF-8" standalone="yes"?>
<Relationships xmlns="http://schemas.openxmlformats.org/package/2006/relationships"><Relationship Id="rId1" Type="http://schemas.openxmlformats.org/officeDocument/2006/relationships/themeOverride" Target="../theme/themeOverride28.xml"/></Relationships>
</file>

<file path=xl/charts/_rels/chart31.xml.rels><?xml version="1.0" encoding="UTF-8" standalone="yes"?>
<Relationships xmlns="http://schemas.openxmlformats.org/package/2006/relationships"><Relationship Id="rId1" Type="http://schemas.openxmlformats.org/officeDocument/2006/relationships/themeOverride" Target="../theme/themeOverride29.xml"/></Relationships>
</file>

<file path=xl/charts/_rels/chart32.xml.rels><?xml version="1.0" encoding="UTF-8" standalone="yes"?>
<Relationships xmlns="http://schemas.openxmlformats.org/package/2006/relationships"><Relationship Id="rId1" Type="http://schemas.openxmlformats.org/officeDocument/2006/relationships/themeOverride" Target="../theme/themeOverride30.xml"/></Relationships>
</file>

<file path=xl/charts/_rels/chart33.xml.rels><?xml version="1.0" encoding="UTF-8" standalone="yes"?>
<Relationships xmlns="http://schemas.openxmlformats.org/package/2006/relationships"><Relationship Id="rId1" Type="http://schemas.openxmlformats.org/officeDocument/2006/relationships/themeOverride" Target="../theme/themeOverride31.xml"/></Relationships>
</file>

<file path=xl/charts/_rels/chart34.xml.rels><?xml version="1.0" encoding="UTF-8" standalone="yes"?>
<Relationships xmlns="http://schemas.openxmlformats.org/package/2006/relationships"><Relationship Id="rId1" Type="http://schemas.openxmlformats.org/officeDocument/2006/relationships/themeOverride" Target="../theme/themeOverride32.xml"/></Relationships>
</file>

<file path=xl/charts/_rels/chart35.xml.rels><?xml version="1.0" encoding="UTF-8" standalone="yes"?>
<Relationships xmlns="http://schemas.openxmlformats.org/package/2006/relationships"><Relationship Id="rId1" Type="http://schemas.openxmlformats.org/officeDocument/2006/relationships/themeOverride" Target="../theme/themeOverride33.xml"/></Relationships>
</file>

<file path=xl/charts/_rels/chart36.xml.rels><?xml version="1.0" encoding="UTF-8" standalone="yes"?>
<Relationships xmlns="http://schemas.openxmlformats.org/package/2006/relationships"><Relationship Id="rId1" Type="http://schemas.openxmlformats.org/officeDocument/2006/relationships/themeOverride" Target="../theme/themeOverride34.xml"/></Relationships>
</file>

<file path=xl/charts/_rels/chart4.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5.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_rels/chart6.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7.xml.rels><?xml version="1.0" encoding="UTF-8" standalone="yes"?>
<Relationships xmlns="http://schemas.openxmlformats.org/package/2006/relationships"><Relationship Id="rId1" Type="http://schemas.openxmlformats.org/officeDocument/2006/relationships/themeOverride" Target="../theme/themeOverride5.xml"/></Relationships>
</file>

<file path=xl/charts/_rels/chart8.xml.rels><?xml version="1.0" encoding="UTF-8" standalone="yes"?>
<Relationships xmlns="http://schemas.openxmlformats.org/package/2006/relationships"><Relationship Id="rId1" Type="http://schemas.openxmlformats.org/officeDocument/2006/relationships/themeOverride" Target="../theme/themeOverride6.xml"/></Relationships>
</file>

<file path=xl/charts/_rels/chart9.xml.rels><?xml version="1.0" encoding="UTF-8" standalone="yes"?>
<Relationships xmlns="http://schemas.openxmlformats.org/package/2006/relationships"><Relationship Id="rId1" Type="http://schemas.openxmlformats.org/officeDocument/2006/relationships/themeOverride" Target="../theme/themeOverrid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48542781336724"/>
          <c:y val="0.0394227777777778"/>
          <c:w val="0.814765079536457"/>
          <c:h val="0.792150643769462"/>
        </c:manualLayout>
      </c:layout>
      <c:scatterChart>
        <c:scatterStyle val="smoothMarker"/>
        <c:varyColors val="0"/>
        <c:ser>
          <c:idx val="0"/>
          <c:order val="0"/>
          <c:tx>
            <c:strRef>
              <c:f>WingData!$D$3</c:f>
              <c:strCache>
                <c:ptCount val="1"/>
                <c:pt idx="0">
                  <c:v> X Leading Edge(m)</c:v>
                </c:pt>
              </c:strCache>
            </c:strRef>
          </c:tx>
          <c:spPr>
            <a:ln w="19050">
              <a:solidFill>
                <a:sysClr val="windowText" lastClr="000000"/>
              </a:solidFill>
            </a:ln>
          </c:spPr>
          <c:marker>
            <c:symbol val="circle"/>
            <c:size val="4"/>
            <c:spPr>
              <a:solidFill>
                <a:sysClr val="window" lastClr="FFFFFF"/>
              </a:solidFill>
              <a:ln>
                <a:solidFill>
                  <a:sysClr val="windowText" lastClr="000000"/>
                </a:solidFill>
              </a:ln>
            </c:spPr>
          </c:marker>
          <c:xVal>
            <c:numRef>
              <c:f>WingData!$C$4:$C$24</c:f>
              <c:numCache>
                <c:formatCode>General</c:formatCode>
                <c:ptCount val="21"/>
                <c:pt idx="0">
                  <c:v>0.0</c:v>
                </c:pt>
                <c:pt idx="1">
                  <c:v>2.938</c:v>
                </c:pt>
                <c:pt idx="2">
                  <c:v>4.407</c:v>
                </c:pt>
                <c:pt idx="3">
                  <c:v>5.876</c:v>
                </c:pt>
                <c:pt idx="4">
                  <c:v>7.345</c:v>
                </c:pt>
                <c:pt idx="5">
                  <c:v>8.814</c:v>
                </c:pt>
                <c:pt idx="6">
                  <c:v>10.284</c:v>
                </c:pt>
                <c:pt idx="7">
                  <c:v>10.871</c:v>
                </c:pt>
                <c:pt idx="8">
                  <c:v>11.753</c:v>
                </c:pt>
                <c:pt idx="9">
                  <c:v>13.222</c:v>
                </c:pt>
                <c:pt idx="10">
                  <c:v>14.691</c:v>
                </c:pt>
                <c:pt idx="11">
                  <c:v>16.16</c:v>
                </c:pt>
                <c:pt idx="12">
                  <c:v>17.629</c:v>
                </c:pt>
                <c:pt idx="13">
                  <c:v>19.098</c:v>
                </c:pt>
                <c:pt idx="14">
                  <c:v>20.567</c:v>
                </c:pt>
                <c:pt idx="15">
                  <c:v>22.036</c:v>
                </c:pt>
                <c:pt idx="16">
                  <c:v>23.505</c:v>
                </c:pt>
                <c:pt idx="17">
                  <c:v>24.974</c:v>
                </c:pt>
                <c:pt idx="18">
                  <c:v>26.443</c:v>
                </c:pt>
                <c:pt idx="19">
                  <c:v>27.912</c:v>
                </c:pt>
                <c:pt idx="20">
                  <c:v>29.382</c:v>
                </c:pt>
              </c:numCache>
            </c:numRef>
          </c:xVal>
          <c:yVal>
            <c:numRef>
              <c:f>WingData!$D$4:$D$24</c:f>
              <c:numCache>
                <c:formatCode>General</c:formatCode>
                <c:ptCount val="21"/>
                <c:pt idx="0">
                  <c:v>0.0</c:v>
                </c:pt>
                <c:pt idx="1">
                  <c:v>2.079999999999998</c:v>
                </c:pt>
                <c:pt idx="2">
                  <c:v>3.140000000000001</c:v>
                </c:pt>
                <c:pt idx="3">
                  <c:v>4.253999999999998</c:v>
                </c:pt>
                <c:pt idx="4">
                  <c:v>5.372</c:v>
                </c:pt>
                <c:pt idx="5">
                  <c:v>6.491</c:v>
                </c:pt>
                <c:pt idx="6">
                  <c:v>7.609999999999999</c:v>
                </c:pt>
                <c:pt idx="7">
                  <c:v>8.058</c:v>
                </c:pt>
                <c:pt idx="8">
                  <c:v>8.729</c:v>
                </c:pt>
                <c:pt idx="9">
                  <c:v>9.847999999999998</c:v>
                </c:pt>
                <c:pt idx="10">
                  <c:v>10.963</c:v>
                </c:pt>
                <c:pt idx="11">
                  <c:v>12.081</c:v>
                </c:pt>
                <c:pt idx="12">
                  <c:v>13.205</c:v>
                </c:pt>
                <c:pt idx="13">
                  <c:v>14.323</c:v>
                </c:pt>
                <c:pt idx="14">
                  <c:v>15.441</c:v>
                </c:pt>
                <c:pt idx="15">
                  <c:v>16.561</c:v>
                </c:pt>
                <c:pt idx="16">
                  <c:v>17.68</c:v>
                </c:pt>
                <c:pt idx="17">
                  <c:v>18.798</c:v>
                </c:pt>
                <c:pt idx="18">
                  <c:v>19.913</c:v>
                </c:pt>
                <c:pt idx="19">
                  <c:v>21.031</c:v>
                </c:pt>
                <c:pt idx="20">
                  <c:v>22.152</c:v>
                </c:pt>
              </c:numCache>
            </c:numRef>
          </c:yVal>
          <c:smooth val="0"/>
        </c:ser>
        <c:ser>
          <c:idx val="2"/>
          <c:order val="1"/>
          <c:tx>
            <c:strRef>
              <c:f>WingData!$W$3</c:f>
              <c:strCache>
                <c:ptCount val="1"/>
                <c:pt idx="0">
                  <c:v>X Trailing Edge (m)</c:v>
                </c:pt>
              </c:strCache>
            </c:strRef>
          </c:tx>
          <c:spPr>
            <a:ln w="19050" cap="flat" cmpd="sng" algn="ctr">
              <a:solidFill>
                <a:sysClr val="windowText" lastClr="000000"/>
              </a:solidFill>
              <a:prstDash val="solid"/>
            </a:ln>
            <a:effectLst/>
          </c:spPr>
          <c:marker>
            <c:symbol val="circle"/>
            <c:size val="3"/>
            <c:spPr>
              <a:solidFill>
                <a:sysClr val="window" lastClr="FFFFFF"/>
              </a:solidFill>
              <a:ln w="9525" cap="flat" cmpd="sng" algn="ctr">
                <a:solidFill>
                  <a:sysClr val="windowText" lastClr="000000"/>
                </a:solidFill>
                <a:prstDash val="solid"/>
              </a:ln>
              <a:effectLst/>
            </c:spPr>
          </c:marker>
          <c:xVal>
            <c:numRef>
              <c:f>WingData!$C$4:$C$35</c:f>
              <c:numCache>
                <c:formatCode>General</c:formatCode>
                <c:ptCount val="32"/>
                <c:pt idx="0">
                  <c:v>0.0</c:v>
                </c:pt>
                <c:pt idx="1">
                  <c:v>2.938</c:v>
                </c:pt>
                <c:pt idx="2">
                  <c:v>4.407</c:v>
                </c:pt>
                <c:pt idx="3">
                  <c:v>5.876</c:v>
                </c:pt>
                <c:pt idx="4">
                  <c:v>7.345</c:v>
                </c:pt>
                <c:pt idx="5">
                  <c:v>8.814</c:v>
                </c:pt>
                <c:pt idx="6">
                  <c:v>10.284</c:v>
                </c:pt>
                <c:pt idx="7">
                  <c:v>10.871</c:v>
                </c:pt>
                <c:pt idx="8">
                  <c:v>11.753</c:v>
                </c:pt>
                <c:pt idx="9">
                  <c:v>13.222</c:v>
                </c:pt>
                <c:pt idx="10">
                  <c:v>14.691</c:v>
                </c:pt>
                <c:pt idx="11">
                  <c:v>16.16</c:v>
                </c:pt>
                <c:pt idx="12">
                  <c:v>17.629</c:v>
                </c:pt>
                <c:pt idx="13">
                  <c:v>19.098</c:v>
                </c:pt>
                <c:pt idx="14">
                  <c:v>20.567</c:v>
                </c:pt>
                <c:pt idx="15">
                  <c:v>22.036</c:v>
                </c:pt>
                <c:pt idx="16">
                  <c:v>23.505</c:v>
                </c:pt>
                <c:pt idx="17">
                  <c:v>24.974</c:v>
                </c:pt>
                <c:pt idx="18">
                  <c:v>26.443</c:v>
                </c:pt>
                <c:pt idx="19">
                  <c:v>27.912</c:v>
                </c:pt>
                <c:pt idx="20">
                  <c:v>29.382</c:v>
                </c:pt>
              </c:numCache>
            </c:numRef>
          </c:xVal>
          <c:yVal>
            <c:numRef>
              <c:f>WingData!$W$4:$W$35</c:f>
              <c:numCache>
                <c:formatCode>General</c:formatCode>
                <c:ptCount val="32"/>
                <c:pt idx="0">
                  <c:v>13.595</c:v>
                </c:pt>
                <c:pt idx="1">
                  <c:v>13.95826157737184</c:v>
                </c:pt>
                <c:pt idx="2">
                  <c:v>14.18060071694612</c:v>
                </c:pt>
                <c:pt idx="3">
                  <c:v>14.43379259850054</c:v>
                </c:pt>
                <c:pt idx="4">
                  <c:v>14.69295920346857</c:v>
                </c:pt>
                <c:pt idx="5">
                  <c:v>14.95315741059894</c:v>
                </c:pt>
                <c:pt idx="6">
                  <c:v>15.21087601336584</c:v>
                </c:pt>
                <c:pt idx="7">
                  <c:v>15.31484547451696</c:v>
                </c:pt>
                <c:pt idx="8">
                  <c:v>15.77081846994072</c:v>
                </c:pt>
                <c:pt idx="9">
                  <c:v>16.53157744039204</c:v>
                </c:pt>
                <c:pt idx="10">
                  <c:v>17.28903341054894</c:v>
                </c:pt>
                <c:pt idx="11">
                  <c:v>18.04773005797133</c:v>
                </c:pt>
                <c:pt idx="12">
                  <c:v>18.81081458397245</c:v>
                </c:pt>
                <c:pt idx="13">
                  <c:v>19.56951047509843</c:v>
                </c:pt>
                <c:pt idx="14">
                  <c:v>20.32827970428649</c:v>
                </c:pt>
                <c:pt idx="15">
                  <c:v>21.08839412361335</c:v>
                </c:pt>
                <c:pt idx="16">
                  <c:v>21.84805046081634</c:v>
                </c:pt>
                <c:pt idx="17">
                  <c:v>22.60733012184086</c:v>
                </c:pt>
                <c:pt idx="18">
                  <c:v>23.3644675201414</c:v>
                </c:pt>
                <c:pt idx="19">
                  <c:v>24.12389891464186</c:v>
                </c:pt>
                <c:pt idx="20">
                  <c:v>24.88522680204</c:v>
                </c:pt>
                <c:pt idx="21">
                  <c:v>#N/A</c:v>
                </c:pt>
                <c:pt idx="22">
                  <c:v>#N/A</c:v>
                </c:pt>
                <c:pt idx="23">
                  <c:v>#N/A</c:v>
                </c:pt>
                <c:pt idx="24">
                  <c:v>#N/A</c:v>
                </c:pt>
                <c:pt idx="25">
                  <c:v>#N/A</c:v>
                </c:pt>
                <c:pt idx="26">
                  <c:v>#N/A</c:v>
                </c:pt>
                <c:pt idx="27">
                  <c:v>#N/A</c:v>
                </c:pt>
                <c:pt idx="28">
                  <c:v>#N/A</c:v>
                </c:pt>
                <c:pt idx="29">
                  <c:v>#N/A</c:v>
                </c:pt>
                <c:pt idx="30">
                  <c:v>#N/A</c:v>
                </c:pt>
                <c:pt idx="31">
                  <c:v>#N/A</c:v>
                </c:pt>
              </c:numCache>
            </c:numRef>
          </c:yVal>
          <c:smooth val="1"/>
        </c:ser>
        <c:ser>
          <c:idx val="1"/>
          <c:order val="2"/>
          <c:tx>
            <c:strRef>
              <c:f>WingData!$X$3</c:f>
              <c:strCache>
                <c:ptCount val="1"/>
                <c:pt idx="0">
                  <c:v>X Front Spar</c:v>
                </c:pt>
              </c:strCache>
            </c:strRef>
          </c:tx>
          <c:spPr>
            <a:ln w="12700">
              <a:solidFill>
                <a:srgbClr val="00B0F0"/>
              </a:solidFill>
            </a:ln>
          </c:spPr>
          <c:marker>
            <c:symbol val="square"/>
            <c:size val="2"/>
            <c:spPr>
              <a:solidFill>
                <a:srgbClr val="00B0F0"/>
              </a:solidFill>
              <a:ln>
                <a:solidFill>
                  <a:srgbClr val="00B0F0"/>
                </a:solidFill>
              </a:ln>
            </c:spPr>
          </c:marker>
          <c:xVal>
            <c:numRef>
              <c:f>WingData!$C$4:$C$24</c:f>
              <c:numCache>
                <c:formatCode>General</c:formatCode>
                <c:ptCount val="21"/>
                <c:pt idx="0">
                  <c:v>0.0</c:v>
                </c:pt>
                <c:pt idx="1">
                  <c:v>2.938</c:v>
                </c:pt>
                <c:pt idx="2">
                  <c:v>4.407</c:v>
                </c:pt>
                <c:pt idx="3">
                  <c:v>5.876</c:v>
                </c:pt>
                <c:pt idx="4">
                  <c:v>7.345</c:v>
                </c:pt>
                <c:pt idx="5">
                  <c:v>8.814</c:v>
                </c:pt>
                <c:pt idx="6">
                  <c:v>10.284</c:v>
                </c:pt>
                <c:pt idx="7">
                  <c:v>10.871</c:v>
                </c:pt>
                <c:pt idx="8">
                  <c:v>11.753</c:v>
                </c:pt>
                <c:pt idx="9">
                  <c:v>13.222</c:v>
                </c:pt>
                <c:pt idx="10">
                  <c:v>14.691</c:v>
                </c:pt>
                <c:pt idx="11">
                  <c:v>16.16</c:v>
                </c:pt>
                <c:pt idx="12">
                  <c:v>17.629</c:v>
                </c:pt>
                <c:pt idx="13">
                  <c:v>19.098</c:v>
                </c:pt>
                <c:pt idx="14">
                  <c:v>20.567</c:v>
                </c:pt>
                <c:pt idx="15">
                  <c:v>22.036</c:v>
                </c:pt>
                <c:pt idx="16">
                  <c:v>23.505</c:v>
                </c:pt>
                <c:pt idx="17">
                  <c:v>24.974</c:v>
                </c:pt>
                <c:pt idx="18">
                  <c:v>26.443</c:v>
                </c:pt>
                <c:pt idx="19">
                  <c:v>27.912</c:v>
                </c:pt>
                <c:pt idx="20">
                  <c:v>29.382</c:v>
                </c:pt>
              </c:numCache>
            </c:numRef>
          </c:xVal>
          <c:yVal>
            <c:numRef>
              <c:f>WingData!$X$4:$X$35</c:f>
              <c:numCache>
                <c:formatCode>General</c:formatCode>
                <c:ptCount val="32"/>
                <c:pt idx="0">
                  <c:v>3.46359815</c:v>
                </c:pt>
                <c:pt idx="1">
                  <c:v>3.508242172063188</c:v>
                </c:pt>
                <c:pt idx="2">
                  <c:v>4.272544821544334</c:v>
                </c:pt>
                <c:pt idx="3">
                  <c:v>5.158474572376771</c:v>
                </c:pt>
                <c:pt idx="4">
                  <c:v>6.207623992590956</c:v>
                </c:pt>
                <c:pt idx="5">
                  <c:v>7.257586839826159</c:v>
                </c:pt>
                <c:pt idx="6">
                  <c:v>8.307760418026983</c:v>
                </c:pt>
                <c:pt idx="7">
                  <c:v>8.728097111116897</c:v>
                </c:pt>
                <c:pt idx="8">
                  <c:v>9.378185244743834</c:v>
                </c:pt>
                <c:pt idx="9">
                  <c:v>10.4634906464857</c:v>
                </c:pt>
                <c:pt idx="10">
                  <c:v>11.5449950737705</c:v>
                </c:pt>
                <c:pt idx="11">
                  <c:v>12.63286286306177</c:v>
                </c:pt>
                <c:pt idx="12">
                  <c:v>13.72561200041352</c:v>
                </c:pt>
                <c:pt idx="13">
                  <c:v>14.81255189243143</c:v>
                </c:pt>
                <c:pt idx="14">
                  <c:v>15.90030654660885</c:v>
                </c:pt>
                <c:pt idx="15">
                  <c:v>16.98897456650517</c:v>
                </c:pt>
                <c:pt idx="16">
                  <c:v>18.07767369446649</c:v>
                </c:pt>
                <c:pt idx="17">
                  <c:v>19.16422899791378</c:v>
                </c:pt>
                <c:pt idx="18">
                  <c:v>20.24786137880412</c:v>
                </c:pt>
                <c:pt idx="19">
                  <c:v>21.33555775612478</c:v>
                </c:pt>
                <c:pt idx="20">
                  <c:v>22.42567799968826</c:v>
                </c:pt>
                <c:pt idx="21">
                  <c:v>#N/A</c:v>
                </c:pt>
                <c:pt idx="22">
                  <c:v>#N/A</c:v>
                </c:pt>
                <c:pt idx="23">
                  <c:v>#N/A</c:v>
                </c:pt>
                <c:pt idx="24">
                  <c:v>#N/A</c:v>
                </c:pt>
                <c:pt idx="25">
                  <c:v>#N/A</c:v>
                </c:pt>
                <c:pt idx="26">
                  <c:v>#N/A</c:v>
                </c:pt>
                <c:pt idx="27">
                  <c:v>#N/A</c:v>
                </c:pt>
                <c:pt idx="28">
                  <c:v>#N/A</c:v>
                </c:pt>
                <c:pt idx="29">
                  <c:v>#N/A</c:v>
                </c:pt>
                <c:pt idx="30">
                  <c:v>#N/A</c:v>
                </c:pt>
                <c:pt idx="31">
                  <c:v>#N/A</c:v>
                </c:pt>
              </c:numCache>
            </c:numRef>
          </c:yVal>
          <c:smooth val="0"/>
        </c:ser>
        <c:ser>
          <c:idx val="3"/>
          <c:order val="3"/>
          <c:tx>
            <c:strRef>
              <c:f>WingData!$Y$3</c:f>
              <c:strCache>
                <c:ptCount val="1"/>
                <c:pt idx="0">
                  <c:v>X Spar 2</c:v>
                </c:pt>
              </c:strCache>
            </c:strRef>
          </c:tx>
          <c:spPr>
            <a:ln w="12700">
              <a:solidFill>
                <a:srgbClr val="00B0F0"/>
              </a:solidFill>
            </a:ln>
          </c:spPr>
          <c:marker>
            <c:symbol val="square"/>
            <c:size val="2"/>
            <c:spPr>
              <a:solidFill>
                <a:srgbClr val="00B0F0"/>
              </a:solidFill>
              <a:ln>
                <a:solidFill>
                  <a:srgbClr val="00B0F0"/>
                </a:solidFill>
              </a:ln>
            </c:spPr>
          </c:marker>
          <c:xVal>
            <c:numRef>
              <c:f>WingData!$C$4:$C$35</c:f>
              <c:numCache>
                <c:formatCode>General</c:formatCode>
                <c:ptCount val="32"/>
                <c:pt idx="0">
                  <c:v>0.0</c:v>
                </c:pt>
                <c:pt idx="1">
                  <c:v>2.938</c:v>
                </c:pt>
                <c:pt idx="2">
                  <c:v>4.407</c:v>
                </c:pt>
                <c:pt idx="3">
                  <c:v>5.876</c:v>
                </c:pt>
                <c:pt idx="4">
                  <c:v>7.345</c:v>
                </c:pt>
                <c:pt idx="5">
                  <c:v>8.814</c:v>
                </c:pt>
                <c:pt idx="6">
                  <c:v>10.284</c:v>
                </c:pt>
                <c:pt idx="7">
                  <c:v>10.871</c:v>
                </c:pt>
                <c:pt idx="8">
                  <c:v>11.753</c:v>
                </c:pt>
                <c:pt idx="9">
                  <c:v>13.222</c:v>
                </c:pt>
                <c:pt idx="10">
                  <c:v>14.691</c:v>
                </c:pt>
                <c:pt idx="11">
                  <c:v>16.16</c:v>
                </c:pt>
                <c:pt idx="12">
                  <c:v>17.629</c:v>
                </c:pt>
                <c:pt idx="13">
                  <c:v>19.098</c:v>
                </c:pt>
                <c:pt idx="14">
                  <c:v>20.567</c:v>
                </c:pt>
                <c:pt idx="15">
                  <c:v>22.036</c:v>
                </c:pt>
                <c:pt idx="16">
                  <c:v>23.505</c:v>
                </c:pt>
                <c:pt idx="17">
                  <c:v>24.974</c:v>
                </c:pt>
                <c:pt idx="18">
                  <c:v>26.443</c:v>
                </c:pt>
                <c:pt idx="19">
                  <c:v>27.912</c:v>
                </c:pt>
                <c:pt idx="20">
                  <c:v>29.382</c:v>
                </c:pt>
              </c:numCache>
            </c:numRef>
          </c:xVal>
          <c:yVal>
            <c:numRef>
              <c:f>WingData!$Y$4:$Y$35</c:f>
              <c:numCache>
                <c:formatCode>General</c:formatCode>
                <c:ptCount val="32"/>
                <c:pt idx="0">
                  <c:v>7.015495825</c:v>
                </c:pt>
                <c:pt idx="1">
                  <c:v>7.041787426099763</c:v>
                </c:pt>
                <c:pt idx="2">
                  <c:v>7.611884914391856</c:v>
                </c:pt>
                <c:pt idx="3">
                  <c:v>8.277308529742374</c:v>
                </c:pt>
                <c:pt idx="4">
                  <c:v>9.068459396115548</c:v>
                </c:pt>
                <c:pt idx="5">
                  <c:v>9.859742554372385</c:v>
                </c:pt>
                <c:pt idx="6">
                  <c:v>10.649590317745</c:v>
                </c:pt>
                <c:pt idx="7">
                  <c:v>10.96560027627471</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numCache>
            </c:numRef>
          </c:yVal>
          <c:smooth val="1"/>
        </c:ser>
        <c:ser>
          <c:idx val="4"/>
          <c:order val="4"/>
          <c:tx>
            <c:strRef>
              <c:f>WingData!$Z$3</c:f>
              <c:strCache>
                <c:ptCount val="1"/>
                <c:pt idx="0">
                  <c:v>X Spar 3</c:v>
                </c:pt>
              </c:strCache>
            </c:strRef>
          </c:tx>
          <c:spPr>
            <a:ln w="12700">
              <a:solidFill>
                <a:srgbClr val="00B0F0"/>
              </a:solidFill>
            </a:ln>
          </c:spPr>
          <c:marker>
            <c:symbol val="square"/>
            <c:size val="2"/>
            <c:spPr>
              <a:solidFill>
                <a:srgbClr val="00B0F0"/>
              </a:solidFill>
            </c:spPr>
          </c:marker>
          <c:xVal>
            <c:numRef>
              <c:f>WingData!$C$4:$C$24</c:f>
              <c:numCache>
                <c:formatCode>General</c:formatCode>
                <c:ptCount val="21"/>
                <c:pt idx="0">
                  <c:v>0.0</c:v>
                </c:pt>
                <c:pt idx="1">
                  <c:v>2.938</c:v>
                </c:pt>
                <c:pt idx="2">
                  <c:v>4.407</c:v>
                </c:pt>
                <c:pt idx="3">
                  <c:v>5.876</c:v>
                </c:pt>
                <c:pt idx="4">
                  <c:v>7.345</c:v>
                </c:pt>
                <c:pt idx="5">
                  <c:v>8.814</c:v>
                </c:pt>
                <c:pt idx="6">
                  <c:v>10.284</c:v>
                </c:pt>
                <c:pt idx="7">
                  <c:v>10.871</c:v>
                </c:pt>
                <c:pt idx="8">
                  <c:v>11.753</c:v>
                </c:pt>
                <c:pt idx="9">
                  <c:v>13.222</c:v>
                </c:pt>
                <c:pt idx="10">
                  <c:v>14.691</c:v>
                </c:pt>
                <c:pt idx="11">
                  <c:v>16.16</c:v>
                </c:pt>
                <c:pt idx="12">
                  <c:v>17.629</c:v>
                </c:pt>
                <c:pt idx="13">
                  <c:v>19.098</c:v>
                </c:pt>
                <c:pt idx="14">
                  <c:v>20.567</c:v>
                </c:pt>
                <c:pt idx="15">
                  <c:v>22.036</c:v>
                </c:pt>
                <c:pt idx="16">
                  <c:v>23.505</c:v>
                </c:pt>
                <c:pt idx="17">
                  <c:v>24.974</c:v>
                </c:pt>
                <c:pt idx="18">
                  <c:v>26.443</c:v>
                </c:pt>
                <c:pt idx="19">
                  <c:v>27.912</c:v>
                </c:pt>
                <c:pt idx="20">
                  <c:v>29.382</c:v>
                </c:pt>
              </c:numCache>
            </c:numRef>
          </c:xVal>
          <c:yVal>
            <c:numRef>
              <c:f>WingData!$Z$4:$Z$35</c:f>
              <c:numCache>
                <c:formatCode>General</c:formatCode>
                <c:ptCount val="32"/>
                <c:pt idx="0">
                  <c:v>10.5673935</c:v>
                </c:pt>
                <c:pt idx="1">
                  <c:v>10.57533268013634</c:v>
                </c:pt>
                <c:pt idx="2">
                  <c:v>10.95122500723938</c:v>
                </c:pt>
                <c:pt idx="3">
                  <c:v>11.39614248710798</c:v>
                </c:pt>
                <c:pt idx="4">
                  <c:v>11.92929479964014</c:v>
                </c:pt>
                <c:pt idx="5">
                  <c:v>12.46189826891861</c:v>
                </c:pt>
                <c:pt idx="6">
                  <c:v>12.99142021746301</c:v>
                </c:pt>
                <c:pt idx="7">
                  <c:v>13.20310344143253</c:v>
                </c:pt>
                <c:pt idx="8">
                  <c:v>13.70545311270711</c:v>
                </c:pt>
                <c:pt idx="9">
                  <c:v>14.54321315187541</c:v>
                </c:pt>
                <c:pt idx="10">
                  <c:v>15.38616256065582</c:v>
                </c:pt>
                <c:pt idx="11">
                  <c:v>16.25234098352776</c:v>
                </c:pt>
                <c:pt idx="12">
                  <c:v>17.12290381273834</c:v>
                </c:pt>
                <c:pt idx="13">
                  <c:v>17.98873686895127</c:v>
                </c:pt>
                <c:pt idx="14">
                  <c:v>18.85769724126669</c:v>
                </c:pt>
                <c:pt idx="15">
                  <c:v>19.72655397123046</c:v>
                </c:pt>
                <c:pt idx="16">
                  <c:v>20.59638490743319</c:v>
                </c:pt>
                <c:pt idx="17">
                  <c:v>21.46376921926424</c:v>
                </c:pt>
                <c:pt idx="18">
                  <c:v>22.33006270435502</c:v>
                </c:pt>
                <c:pt idx="19">
                  <c:v>23.2003592987298</c:v>
                </c:pt>
                <c:pt idx="20">
                  <c:v>24.07154518307269</c:v>
                </c:pt>
                <c:pt idx="21">
                  <c:v>#N/A</c:v>
                </c:pt>
                <c:pt idx="22">
                  <c:v>#N/A</c:v>
                </c:pt>
                <c:pt idx="23">
                  <c:v>#N/A</c:v>
                </c:pt>
                <c:pt idx="24">
                  <c:v>#N/A</c:v>
                </c:pt>
                <c:pt idx="25">
                  <c:v>#N/A</c:v>
                </c:pt>
                <c:pt idx="26">
                  <c:v>#N/A</c:v>
                </c:pt>
                <c:pt idx="27">
                  <c:v>#N/A</c:v>
                </c:pt>
                <c:pt idx="28">
                  <c:v>#N/A</c:v>
                </c:pt>
                <c:pt idx="29">
                  <c:v>#N/A</c:v>
                </c:pt>
                <c:pt idx="30">
                  <c:v>#N/A</c:v>
                </c:pt>
                <c:pt idx="31">
                  <c:v>#N/A</c:v>
                </c:pt>
              </c:numCache>
            </c:numRef>
          </c:yVal>
          <c:smooth val="1"/>
        </c:ser>
        <c:ser>
          <c:idx val="5"/>
          <c:order val="5"/>
          <c:tx>
            <c:strRef>
              <c:f>WingData!$AA$3</c:f>
              <c:strCache>
                <c:ptCount val="1"/>
                <c:pt idx="0">
                  <c:v>X Spar 4</c:v>
                </c:pt>
              </c:strCache>
            </c:strRef>
          </c:tx>
          <c:spPr>
            <a:ln w="15875">
              <a:solidFill>
                <a:srgbClr val="00B0F0"/>
              </a:solidFill>
            </a:ln>
          </c:spPr>
          <c:marker>
            <c:symbol val="square"/>
            <c:size val="3"/>
            <c:spPr>
              <a:solidFill>
                <a:srgbClr val="00B0F0"/>
              </a:solidFill>
              <a:ln>
                <a:solidFill>
                  <a:srgbClr val="00B0F0"/>
                </a:solidFill>
              </a:ln>
            </c:spPr>
          </c:marker>
          <c:xVal>
            <c:numRef>
              <c:f>WingData!$C$4:$C$24</c:f>
              <c:numCache>
                <c:formatCode>General</c:formatCode>
                <c:ptCount val="21"/>
                <c:pt idx="0">
                  <c:v>0.0</c:v>
                </c:pt>
                <c:pt idx="1">
                  <c:v>2.938</c:v>
                </c:pt>
                <c:pt idx="2">
                  <c:v>4.407</c:v>
                </c:pt>
                <c:pt idx="3">
                  <c:v>5.876</c:v>
                </c:pt>
                <c:pt idx="4">
                  <c:v>7.345</c:v>
                </c:pt>
                <c:pt idx="5">
                  <c:v>8.814</c:v>
                </c:pt>
                <c:pt idx="6">
                  <c:v>10.284</c:v>
                </c:pt>
                <c:pt idx="7">
                  <c:v>10.871</c:v>
                </c:pt>
                <c:pt idx="8">
                  <c:v>11.753</c:v>
                </c:pt>
                <c:pt idx="9">
                  <c:v>13.222</c:v>
                </c:pt>
                <c:pt idx="10">
                  <c:v>14.691</c:v>
                </c:pt>
                <c:pt idx="11">
                  <c:v>16.16</c:v>
                </c:pt>
                <c:pt idx="12">
                  <c:v>17.629</c:v>
                </c:pt>
                <c:pt idx="13">
                  <c:v>19.098</c:v>
                </c:pt>
                <c:pt idx="14">
                  <c:v>20.567</c:v>
                </c:pt>
                <c:pt idx="15">
                  <c:v>22.036</c:v>
                </c:pt>
                <c:pt idx="16">
                  <c:v>23.505</c:v>
                </c:pt>
                <c:pt idx="17">
                  <c:v>24.974</c:v>
                </c:pt>
                <c:pt idx="18">
                  <c:v>26.443</c:v>
                </c:pt>
                <c:pt idx="19">
                  <c:v>27.912</c:v>
                </c:pt>
                <c:pt idx="20">
                  <c:v>29.382</c:v>
                </c:pt>
              </c:numCache>
            </c:numRef>
          </c:xVal>
          <c:yVal>
            <c:numRef>
              <c:f>WingData!$AA$4:$AA$35</c:f>
              <c:numCache>
                <c:formatCode>General</c:formatCode>
                <c:ptCount val="32"/>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numCache>
            </c:numRef>
          </c:yVal>
          <c:smooth val="1"/>
        </c:ser>
        <c:ser>
          <c:idx val="6"/>
          <c:order val="6"/>
          <c:tx>
            <c:strRef>
              <c:f>WingData!$AB$3</c:f>
              <c:strCache>
                <c:ptCount val="1"/>
                <c:pt idx="0">
                  <c:v>X Beam Axis</c:v>
                </c:pt>
              </c:strCache>
            </c:strRef>
          </c:tx>
          <c:spPr>
            <a:ln w="25400">
              <a:solidFill>
                <a:srgbClr val="00B050"/>
              </a:solidFill>
              <a:prstDash val="sysDash"/>
            </a:ln>
          </c:spPr>
          <c:marker>
            <c:symbol val="none"/>
          </c:marker>
          <c:xVal>
            <c:numRef>
              <c:f>WingData!$C$4:$C$35</c:f>
              <c:numCache>
                <c:formatCode>General</c:formatCode>
                <c:ptCount val="32"/>
                <c:pt idx="0">
                  <c:v>0.0</c:v>
                </c:pt>
                <c:pt idx="1">
                  <c:v>2.938</c:v>
                </c:pt>
                <c:pt idx="2">
                  <c:v>4.407</c:v>
                </c:pt>
                <c:pt idx="3">
                  <c:v>5.876</c:v>
                </c:pt>
                <c:pt idx="4">
                  <c:v>7.345</c:v>
                </c:pt>
                <c:pt idx="5">
                  <c:v>8.814</c:v>
                </c:pt>
                <c:pt idx="6">
                  <c:v>10.284</c:v>
                </c:pt>
                <c:pt idx="7">
                  <c:v>10.871</c:v>
                </c:pt>
                <c:pt idx="8">
                  <c:v>11.753</c:v>
                </c:pt>
                <c:pt idx="9">
                  <c:v>13.222</c:v>
                </c:pt>
                <c:pt idx="10">
                  <c:v>14.691</c:v>
                </c:pt>
                <c:pt idx="11">
                  <c:v>16.16</c:v>
                </c:pt>
                <c:pt idx="12">
                  <c:v>17.629</c:v>
                </c:pt>
                <c:pt idx="13">
                  <c:v>19.098</c:v>
                </c:pt>
                <c:pt idx="14">
                  <c:v>20.567</c:v>
                </c:pt>
                <c:pt idx="15">
                  <c:v>22.036</c:v>
                </c:pt>
                <c:pt idx="16">
                  <c:v>23.505</c:v>
                </c:pt>
                <c:pt idx="17">
                  <c:v>24.974</c:v>
                </c:pt>
                <c:pt idx="18">
                  <c:v>26.443</c:v>
                </c:pt>
                <c:pt idx="19">
                  <c:v>27.912</c:v>
                </c:pt>
                <c:pt idx="20">
                  <c:v>29.382</c:v>
                </c:pt>
              </c:numCache>
            </c:numRef>
          </c:xVal>
          <c:yVal>
            <c:numRef>
              <c:f>WingData!$AB$4:$AB$35</c:f>
              <c:numCache>
                <c:formatCode>General</c:formatCode>
                <c:ptCount val="32"/>
                <c:pt idx="0">
                  <c:v>6.2537</c:v>
                </c:pt>
                <c:pt idx="1">
                  <c:v>6.237391552080142</c:v>
                </c:pt>
                <c:pt idx="2">
                  <c:v>7.004210250931142</c:v>
                </c:pt>
                <c:pt idx="3">
                  <c:v>7.816927409475187</c:v>
                </c:pt>
                <c:pt idx="4">
                  <c:v>8.634335721213999</c:v>
                </c:pt>
                <c:pt idx="5">
                  <c:v>9.45275509370963</c:v>
                </c:pt>
                <c:pt idx="6">
                  <c:v>10.27030660467804</c:v>
                </c:pt>
                <c:pt idx="7">
                  <c:v>10.59789591608094</c:v>
                </c:pt>
                <c:pt idx="8">
                  <c:v>11.19363646447925</c:v>
                </c:pt>
                <c:pt idx="9">
                  <c:v>12.18725210413721</c:v>
                </c:pt>
                <c:pt idx="10">
                  <c:v>13.17711169369213</c:v>
                </c:pt>
                <c:pt idx="11">
                  <c:v>14.16935552028996</c:v>
                </c:pt>
                <c:pt idx="12">
                  <c:v>15.16703510439036</c:v>
                </c:pt>
                <c:pt idx="13">
                  <c:v>16.15927866628445</c:v>
                </c:pt>
                <c:pt idx="14">
                  <c:v>17.15154789650028</c:v>
                </c:pt>
                <c:pt idx="15">
                  <c:v>18.14558794326467</c:v>
                </c:pt>
                <c:pt idx="16">
                  <c:v>19.13881766128572</c:v>
                </c:pt>
                <c:pt idx="17">
                  <c:v>20.1312655426443</c:v>
                </c:pt>
                <c:pt idx="18">
                  <c:v>21.12101363204949</c:v>
                </c:pt>
                <c:pt idx="19">
                  <c:v>22.11351462012465</c:v>
                </c:pt>
                <c:pt idx="20">
                  <c:v>23.108629380714</c:v>
                </c:pt>
                <c:pt idx="21">
                  <c:v>#N/A</c:v>
                </c:pt>
                <c:pt idx="22">
                  <c:v>#N/A</c:v>
                </c:pt>
                <c:pt idx="23">
                  <c:v>#N/A</c:v>
                </c:pt>
                <c:pt idx="24">
                  <c:v>#N/A</c:v>
                </c:pt>
                <c:pt idx="25">
                  <c:v>#N/A</c:v>
                </c:pt>
                <c:pt idx="26">
                  <c:v>#N/A</c:v>
                </c:pt>
                <c:pt idx="27">
                  <c:v>#N/A</c:v>
                </c:pt>
                <c:pt idx="28">
                  <c:v>#N/A</c:v>
                </c:pt>
                <c:pt idx="29">
                  <c:v>#N/A</c:v>
                </c:pt>
                <c:pt idx="30">
                  <c:v>#N/A</c:v>
                </c:pt>
                <c:pt idx="31">
                  <c:v>#N/A</c:v>
                </c:pt>
              </c:numCache>
            </c:numRef>
          </c:yVal>
          <c:smooth val="1"/>
        </c:ser>
        <c:ser>
          <c:idx val="7"/>
          <c:order val="7"/>
          <c:tx>
            <c:strRef>
              <c:f>WingData!$AD$3</c:f>
              <c:strCache>
                <c:ptCount val="1"/>
                <c:pt idx="0">
                  <c:v>X 1/4 Chord</c:v>
                </c:pt>
              </c:strCache>
            </c:strRef>
          </c:tx>
          <c:spPr>
            <a:ln>
              <a:solidFill>
                <a:srgbClr val="FF0000"/>
              </a:solidFill>
            </a:ln>
          </c:spPr>
          <c:marker>
            <c:symbol val="none"/>
          </c:marker>
          <c:xVal>
            <c:numRef>
              <c:f>WingData!$C$4:$C$35</c:f>
              <c:numCache>
                <c:formatCode>General</c:formatCode>
                <c:ptCount val="32"/>
                <c:pt idx="0">
                  <c:v>0.0</c:v>
                </c:pt>
                <c:pt idx="1">
                  <c:v>2.938</c:v>
                </c:pt>
                <c:pt idx="2">
                  <c:v>4.407</c:v>
                </c:pt>
                <c:pt idx="3">
                  <c:v>5.876</c:v>
                </c:pt>
                <c:pt idx="4">
                  <c:v>7.345</c:v>
                </c:pt>
                <c:pt idx="5">
                  <c:v>8.814</c:v>
                </c:pt>
                <c:pt idx="6">
                  <c:v>10.284</c:v>
                </c:pt>
                <c:pt idx="7">
                  <c:v>10.871</c:v>
                </c:pt>
                <c:pt idx="8">
                  <c:v>11.753</c:v>
                </c:pt>
                <c:pt idx="9">
                  <c:v>13.222</c:v>
                </c:pt>
                <c:pt idx="10">
                  <c:v>14.691</c:v>
                </c:pt>
                <c:pt idx="11">
                  <c:v>16.16</c:v>
                </c:pt>
                <c:pt idx="12">
                  <c:v>17.629</c:v>
                </c:pt>
                <c:pt idx="13">
                  <c:v>19.098</c:v>
                </c:pt>
                <c:pt idx="14">
                  <c:v>20.567</c:v>
                </c:pt>
                <c:pt idx="15">
                  <c:v>22.036</c:v>
                </c:pt>
                <c:pt idx="16">
                  <c:v>23.505</c:v>
                </c:pt>
                <c:pt idx="17">
                  <c:v>24.974</c:v>
                </c:pt>
                <c:pt idx="18">
                  <c:v>26.443</c:v>
                </c:pt>
                <c:pt idx="19">
                  <c:v>27.912</c:v>
                </c:pt>
                <c:pt idx="20">
                  <c:v>29.382</c:v>
                </c:pt>
              </c:numCache>
            </c:numRef>
          </c:xVal>
          <c:yVal>
            <c:numRef>
              <c:f>WingData!$AD$4:$AD$36</c:f>
              <c:numCache>
                <c:formatCode>General</c:formatCode>
                <c:ptCount val="33"/>
                <c:pt idx="0">
                  <c:v>3.39875</c:v>
                </c:pt>
                <c:pt idx="1">
                  <c:v>5.049565394342957</c:v>
                </c:pt>
                <c:pt idx="2">
                  <c:v>5.90015017923653</c:v>
                </c:pt>
                <c:pt idx="3">
                  <c:v>6.798948149625133</c:v>
                </c:pt>
                <c:pt idx="4">
                  <c:v>7.702239800867142</c:v>
                </c:pt>
                <c:pt idx="5">
                  <c:v>8.606539352649734</c:v>
                </c:pt>
                <c:pt idx="6">
                  <c:v>9.51021900334146</c:v>
                </c:pt>
                <c:pt idx="7">
                  <c:v>9.87221136862924</c:v>
                </c:pt>
                <c:pt idx="8">
                  <c:v>10.48945461748518</c:v>
                </c:pt>
                <c:pt idx="9">
                  <c:v>11.51889436009801</c:v>
                </c:pt>
                <c:pt idx="10">
                  <c:v>12.54450835263724</c:v>
                </c:pt>
                <c:pt idx="11">
                  <c:v>13.57268251449283</c:v>
                </c:pt>
                <c:pt idx="12">
                  <c:v>14.60645364599311</c:v>
                </c:pt>
                <c:pt idx="13">
                  <c:v>15.63462761877461</c:v>
                </c:pt>
                <c:pt idx="14">
                  <c:v>16.66281992607163</c:v>
                </c:pt>
                <c:pt idx="15">
                  <c:v>17.69284853090334</c:v>
                </c:pt>
                <c:pt idx="16">
                  <c:v>18.72201261520409</c:v>
                </c:pt>
                <c:pt idx="17">
                  <c:v>19.75033253046022</c:v>
                </c:pt>
                <c:pt idx="18">
                  <c:v>20.77586688003534</c:v>
                </c:pt>
                <c:pt idx="19">
                  <c:v>21.80422472866046</c:v>
                </c:pt>
                <c:pt idx="20">
                  <c:v>22.83530670051</c:v>
                </c:pt>
                <c:pt idx="21">
                  <c:v>#N/A</c:v>
                </c:pt>
                <c:pt idx="22">
                  <c:v>#N/A</c:v>
                </c:pt>
                <c:pt idx="23">
                  <c:v>#N/A</c:v>
                </c:pt>
                <c:pt idx="24">
                  <c:v>#N/A</c:v>
                </c:pt>
                <c:pt idx="25">
                  <c:v>#N/A</c:v>
                </c:pt>
                <c:pt idx="26">
                  <c:v>#N/A</c:v>
                </c:pt>
                <c:pt idx="27">
                  <c:v>#N/A</c:v>
                </c:pt>
                <c:pt idx="28">
                  <c:v>#N/A</c:v>
                </c:pt>
                <c:pt idx="29">
                  <c:v>#N/A</c:v>
                </c:pt>
                <c:pt idx="30">
                  <c:v>#N/A</c:v>
                </c:pt>
                <c:pt idx="31">
                  <c:v>#N/A</c:v>
                </c:pt>
              </c:numCache>
            </c:numRef>
          </c:yVal>
          <c:smooth val="1"/>
        </c:ser>
        <c:dLbls>
          <c:showLegendKey val="0"/>
          <c:showVal val="0"/>
          <c:showCatName val="0"/>
          <c:showSerName val="0"/>
          <c:showPercent val="0"/>
          <c:showBubbleSize val="0"/>
        </c:dLbls>
        <c:axId val="-2071032928"/>
        <c:axId val="-2049492256"/>
      </c:scatterChart>
      <c:valAx>
        <c:axId val="-2071032928"/>
        <c:scaling>
          <c:orientation val="minMax"/>
          <c:max val="30.0"/>
          <c:min val="0.0"/>
        </c:scaling>
        <c:delete val="0"/>
        <c:axPos val="t"/>
        <c:majorGridlines>
          <c:spPr>
            <a:ln>
              <a:solidFill>
                <a:sysClr val="window" lastClr="FFFFFF">
                  <a:lumMod val="85000"/>
                </a:sysClr>
              </a:solidFill>
            </a:ln>
          </c:spPr>
        </c:majorGridlines>
        <c:title>
          <c:tx>
            <c:rich>
              <a:bodyPr/>
              <a:lstStyle/>
              <a:p>
                <a:pPr>
                  <a:defRPr/>
                </a:pPr>
                <a:r>
                  <a:rPr lang="nl-NL"/>
                  <a:t>Y Span (m)</a:t>
                </a:r>
              </a:p>
            </c:rich>
          </c:tx>
          <c:layout>
            <c:manualLayout>
              <c:xMode val="edge"/>
              <c:yMode val="edge"/>
              <c:x val="0.492758075165491"/>
              <c:y val="0.916816362363383"/>
            </c:manualLayout>
          </c:layout>
          <c:overlay val="0"/>
        </c:title>
        <c:numFmt formatCode="General" sourceLinked="1"/>
        <c:majorTickMark val="out"/>
        <c:minorTickMark val="none"/>
        <c:tickLblPos val="high"/>
        <c:crossAx val="-2049492256"/>
        <c:crosses val="autoZero"/>
        <c:crossBetween val="midCat"/>
      </c:valAx>
      <c:valAx>
        <c:axId val="-2049492256"/>
        <c:scaling>
          <c:orientation val="maxMin"/>
          <c:max val="25.0"/>
          <c:min val="0.0"/>
        </c:scaling>
        <c:delete val="0"/>
        <c:axPos val="l"/>
        <c:majorGridlines>
          <c:spPr>
            <a:ln>
              <a:solidFill>
                <a:sysClr val="window" lastClr="FFFFFF">
                  <a:lumMod val="85000"/>
                </a:sysClr>
              </a:solidFill>
            </a:ln>
          </c:spPr>
        </c:majorGridlines>
        <c:title>
          <c:tx>
            <c:rich>
              <a:bodyPr rot="-5400000" vert="horz"/>
              <a:lstStyle/>
              <a:p>
                <a:pPr>
                  <a:defRPr/>
                </a:pPr>
                <a:r>
                  <a:rPr lang="nl-NL"/>
                  <a:t>X (m)</a:t>
                </a:r>
              </a:p>
            </c:rich>
          </c:tx>
          <c:layout>
            <c:manualLayout>
              <c:xMode val="edge"/>
              <c:yMode val="edge"/>
              <c:x val="0.0177441927244699"/>
              <c:y val="0.267506111111111"/>
            </c:manualLayout>
          </c:layout>
          <c:overlay val="0"/>
        </c:title>
        <c:numFmt formatCode="General" sourceLinked="0"/>
        <c:majorTickMark val="out"/>
        <c:minorTickMark val="none"/>
        <c:tickLblPos val="nextTo"/>
        <c:crossAx val="-2071032928"/>
        <c:crosses val="autoZero"/>
        <c:crossBetween val="midCat"/>
      </c:valAx>
    </c:plotArea>
    <c:legend>
      <c:legendPos val="r"/>
      <c:layout>
        <c:manualLayout>
          <c:xMode val="edge"/>
          <c:yMode val="edge"/>
          <c:x val="0.618477430680519"/>
          <c:y val="0.0103120443277924"/>
          <c:w val="0.381522569319482"/>
          <c:h val="0.444192913385827"/>
        </c:manualLayout>
      </c:layout>
      <c:overlay val="0"/>
      <c:spPr>
        <a:solidFill>
          <a:sysClr val="window" lastClr="FFFFFF"/>
        </a:solidFill>
      </c:spPr>
      <c:txPr>
        <a:bodyPr/>
        <a:lstStyle/>
        <a:p>
          <a:pPr>
            <a:defRPr sz="900"/>
          </a:pPr>
          <a:endParaRPr lang="en-US"/>
        </a:p>
      </c:txPr>
    </c:legend>
    <c:plotVisOnly val="1"/>
    <c:dispBlanksAs val="gap"/>
    <c:showDLblsOverMax val="0"/>
  </c:chart>
  <c:spPr>
    <a:ln w="12700">
      <a:solidFill>
        <a:sysClr val="windowText" lastClr="000000"/>
      </a:solidFill>
    </a:ln>
  </c:spPr>
  <c:txPr>
    <a:bodyPr/>
    <a:lstStyle/>
    <a:p>
      <a:pPr>
        <a:defRPr b="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-18.30m'!$C$3</c:f>
              <c:strCache>
                <c:ptCount val="1"/>
                <c:pt idx="0">
                  <c:v>YU</c:v>
                </c:pt>
              </c:strCache>
            </c:strRef>
          </c:tx>
          <c:spPr>
            <a:ln w="28575">
              <a:noFill/>
            </a:ln>
          </c:spPr>
          <c:marker>
            <c:symbol val="diamond"/>
            <c:size val="3"/>
            <c:spPr>
              <a:solidFill>
                <a:schemeClr val="tx1"/>
              </a:solidFill>
              <a:ln>
                <a:solidFill>
                  <a:schemeClr val="tx1"/>
                </a:solidFill>
              </a:ln>
            </c:spPr>
          </c:marker>
          <c:xVal>
            <c:numRef>
              <c:f>'at y = -18.30m'!$B$4:$B$2160</c:f>
              <c:numCache>
                <c:formatCode>0.00E+00</c:formatCode>
                <c:ptCount val="2157"/>
                <c:pt idx="0" formatCode="General">
                  <c:v>0.0</c:v>
                </c:pt>
                <c:pt idx="1">
                  <c:v>0.004978</c:v>
                </c:pt>
                <c:pt idx="2" formatCode="General">
                  <c:v>0.013693</c:v>
                </c:pt>
                <c:pt idx="3" formatCode="General">
                  <c:v>0.023192</c:v>
                </c:pt>
                <c:pt idx="4" formatCode="General">
                  <c:v>0.032975</c:v>
                </c:pt>
                <c:pt idx="5" formatCode="General">
                  <c:v>0.042895</c:v>
                </c:pt>
                <c:pt idx="6" formatCode="General">
                  <c:v>0.052894</c:v>
                </c:pt>
                <c:pt idx="7" formatCode="General">
                  <c:v>0.062943</c:v>
                </c:pt>
                <c:pt idx="8" formatCode="General">
                  <c:v>0.073025</c:v>
                </c:pt>
                <c:pt idx="9" formatCode="General">
                  <c:v>0.083132</c:v>
                </c:pt>
                <c:pt idx="10" formatCode="General">
                  <c:v>0.093258</c:v>
                </c:pt>
                <c:pt idx="11" formatCode="General">
                  <c:v>0.103399</c:v>
                </c:pt>
                <c:pt idx="12" formatCode="General">
                  <c:v>0.113553</c:v>
                </c:pt>
                <c:pt idx="13" formatCode="General">
                  <c:v>0.123716</c:v>
                </c:pt>
                <c:pt idx="14" formatCode="General">
                  <c:v>0.133888</c:v>
                </c:pt>
                <c:pt idx="15" formatCode="General">
                  <c:v>0.144067</c:v>
                </c:pt>
                <c:pt idx="16" formatCode="General">
                  <c:v>0.154253</c:v>
                </c:pt>
                <c:pt idx="17" formatCode="General">
                  <c:v>0.164444</c:v>
                </c:pt>
                <c:pt idx="18" formatCode="General">
                  <c:v>0.17464</c:v>
                </c:pt>
                <c:pt idx="19" formatCode="General">
                  <c:v>0.18484</c:v>
                </c:pt>
                <c:pt idx="20" formatCode="General">
                  <c:v>0.195044</c:v>
                </c:pt>
                <c:pt idx="21" formatCode="General">
                  <c:v>0.205251</c:v>
                </c:pt>
                <c:pt idx="22" formatCode="General">
                  <c:v>0.215462</c:v>
                </c:pt>
                <c:pt idx="23" formatCode="General">
                  <c:v>0.225676</c:v>
                </c:pt>
                <c:pt idx="24" formatCode="General">
                  <c:v>0.235892</c:v>
                </c:pt>
                <c:pt idx="25" formatCode="General">
                  <c:v>0.24611</c:v>
                </c:pt>
                <c:pt idx="26" formatCode="General">
                  <c:v>0.256331</c:v>
                </c:pt>
                <c:pt idx="27" formatCode="General">
                  <c:v>0.266554</c:v>
                </c:pt>
                <c:pt idx="28" formatCode="General">
                  <c:v>0.276779</c:v>
                </c:pt>
                <c:pt idx="29" formatCode="General">
                  <c:v>0.287006</c:v>
                </c:pt>
                <c:pt idx="30" formatCode="General">
                  <c:v>0.297234</c:v>
                </c:pt>
                <c:pt idx="31" formatCode="General">
                  <c:v>0.307464</c:v>
                </c:pt>
                <c:pt idx="32" formatCode="General">
                  <c:v>0.317695</c:v>
                </c:pt>
                <c:pt idx="33" formatCode="General">
                  <c:v>0.327927</c:v>
                </c:pt>
                <c:pt idx="34" formatCode="General">
                  <c:v>0.338161</c:v>
                </c:pt>
                <c:pt idx="35" formatCode="General">
                  <c:v>0.348395</c:v>
                </c:pt>
                <c:pt idx="36" formatCode="General">
                  <c:v>0.358631</c:v>
                </c:pt>
                <c:pt idx="37" formatCode="General">
                  <c:v>0.368867</c:v>
                </c:pt>
                <c:pt idx="38" formatCode="General">
                  <c:v>0.379105</c:v>
                </c:pt>
                <c:pt idx="39" formatCode="General">
                  <c:v>0.389343</c:v>
                </c:pt>
                <c:pt idx="40" formatCode="General">
                  <c:v>0.399581</c:v>
                </c:pt>
                <c:pt idx="41" formatCode="General">
                  <c:v>0.40982</c:v>
                </c:pt>
                <c:pt idx="42" formatCode="General">
                  <c:v>0.420059</c:v>
                </c:pt>
                <c:pt idx="43" formatCode="General">
                  <c:v>0.430299</c:v>
                </c:pt>
                <c:pt idx="44" formatCode="General">
                  <c:v>0.440539</c:v>
                </c:pt>
                <c:pt idx="45" formatCode="General">
                  <c:v>0.450779</c:v>
                </c:pt>
                <c:pt idx="46" formatCode="General">
                  <c:v>0.461018</c:v>
                </c:pt>
                <c:pt idx="47" formatCode="General">
                  <c:v>0.471258</c:v>
                </c:pt>
                <c:pt idx="48" formatCode="General">
                  <c:v>0.481498</c:v>
                </c:pt>
                <c:pt idx="49" formatCode="General">
                  <c:v>0.491737</c:v>
                </c:pt>
                <c:pt idx="50" formatCode="General">
                  <c:v>0.501976</c:v>
                </c:pt>
                <c:pt idx="51" formatCode="General">
                  <c:v>0.512215</c:v>
                </c:pt>
                <c:pt idx="52" formatCode="General">
                  <c:v>0.522452</c:v>
                </c:pt>
                <c:pt idx="53" formatCode="General">
                  <c:v>0.53269</c:v>
                </c:pt>
                <c:pt idx="54" formatCode="General">
                  <c:v>0.542926</c:v>
                </c:pt>
                <c:pt idx="55" formatCode="General">
                  <c:v>0.553162</c:v>
                </c:pt>
                <c:pt idx="56" formatCode="General">
                  <c:v>0.563397</c:v>
                </c:pt>
                <c:pt idx="57" formatCode="General">
                  <c:v>0.573631</c:v>
                </c:pt>
                <c:pt idx="58" formatCode="General">
                  <c:v>0.583863</c:v>
                </c:pt>
                <c:pt idx="59" formatCode="General">
                  <c:v>0.594095</c:v>
                </c:pt>
                <c:pt idx="60" formatCode="General">
                  <c:v>0.604324</c:v>
                </c:pt>
                <c:pt idx="61" formatCode="General">
                  <c:v>0.614552</c:v>
                </c:pt>
                <c:pt idx="62" formatCode="General">
                  <c:v>0.624779</c:v>
                </c:pt>
                <c:pt idx="63" formatCode="General">
                  <c:v>0.635004</c:v>
                </c:pt>
                <c:pt idx="64" formatCode="General">
                  <c:v>0.645226</c:v>
                </c:pt>
                <c:pt idx="65" formatCode="General">
                  <c:v>0.655445</c:v>
                </c:pt>
                <c:pt idx="66" formatCode="General">
                  <c:v>0.665662</c:v>
                </c:pt>
                <c:pt idx="67" formatCode="General">
                  <c:v>0.675877</c:v>
                </c:pt>
                <c:pt idx="68" formatCode="General">
                  <c:v>0.686088</c:v>
                </c:pt>
                <c:pt idx="69" formatCode="General">
                  <c:v>0.696295</c:v>
                </c:pt>
                <c:pt idx="70" formatCode="General">
                  <c:v>0.7065</c:v>
                </c:pt>
                <c:pt idx="71" formatCode="General">
                  <c:v>0.7167</c:v>
                </c:pt>
                <c:pt idx="72" formatCode="General">
                  <c:v>0.726897</c:v>
                </c:pt>
                <c:pt idx="73" formatCode="General">
                  <c:v>0.73709</c:v>
                </c:pt>
                <c:pt idx="74" formatCode="General">
                  <c:v>0.747278</c:v>
                </c:pt>
                <c:pt idx="75" formatCode="General">
                  <c:v>0.757463</c:v>
                </c:pt>
                <c:pt idx="76" formatCode="General">
                  <c:v>0.767644</c:v>
                </c:pt>
                <c:pt idx="77" formatCode="General">
                  <c:v>0.777821</c:v>
                </c:pt>
                <c:pt idx="78" formatCode="General">
                  <c:v>0.787994</c:v>
                </c:pt>
                <c:pt idx="79" formatCode="General">
                  <c:v>0.798164</c:v>
                </c:pt>
                <c:pt idx="80" formatCode="General">
                  <c:v>0.808332</c:v>
                </c:pt>
                <c:pt idx="81" formatCode="General">
                  <c:v>0.818496</c:v>
                </c:pt>
                <c:pt idx="82" formatCode="General">
                  <c:v>0.828658</c:v>
                </c:pt>
                <c:pt idx="83" formatCode="General">
                  <c:v>0.838819</c:v>
                </c:pt>
                <c:pt idx="84" formatCode="General">
                  <c:v>0.848978</c:v>
                </c:pt>
                <c:pt idx="85" formatCode="General">
                  <c:v>0.859136</c:v>
                </c:pt>
                <c:pt idx="86" formatCode="General">
                  <c:v>0.869294</c:v>
                </c:pt>
                <c:pt idx="87" formatCode="General">
                  <c:v>0.87945</c:v>
                </c:pt>
                <c:pt idx="88" formatCode="General">
                  <c:v>0.889605</c:v>
                </c:pt>
                <c:pt idx="89" formatCode="General">
                  <c:v>0.899757</c:v>
                </c:pt>
                <c:pt idx="90" formatCode="General">
                  <c:v>0.909904</c:v>
                </c:pt>
                <c:pt idx="91" formatCode="General">
                  <c:v>0.920046</c:v>
                </c:pt>
                <c:pt idx="92" formatCode="General">
                  <c:v>0.930178</c:v>
                </c:pt>
                <c:pt idx="93" formatCode="General">
                  <c:v>0.940296</c:v>
                </c:pt>
                <c:pt idx="94" formatCode="General">
                  <c:v>0.950394</c:v>
                </c:pt>
                <c:pt idx="95" formatCode="General">
                  <c:v>0.960464</c:v>
                </c:pt>
                <c:pt idx="96" formatCode="General">
                  <c:v>0.970494</c:v>
                </c:pt>
                <c:pt idx="97" formatCode="General">
                  <c:v>0.980467</c:v>
                </c:pt>
                <c:pt idx="98" formatCode="General">
                  <c:v>0.990346</c:v>
                </c:pt>
                <c:pt idx="99" formatCode="General">
                  <c:v>1.0</c:v>
                </c:pt>
              </c:numCache>
            </c:numRef>
          </c:xVal>
          <c:yVal>
            <c:numRef>
              <c:f>'at y = -18.30m'!$C$4:$C$2160</c:f>
              <c:numCache>
                <c:formatCode>General</c:formatCode>
                <c:ptCount val="2157"/>
                <c:pt idx="0">
                  <c:v>0.0</c:v>
                </c:pt>
                <c:pt idx="1">
                  <c:v>0.009182</c:v>
                </c:pt>
                <c:pt idx="2">
                  <c:v>0.014838</c:v>
                </c:pt>
                <c:pt idx="3">
                  <c:v>0.018856</c:v>
                </c:pt>
                <c:pt idx="4">
                  <c:v>0.022016</c:v>
                </c:pt>
                <c:pt idx="5">
                  <c:v>0.024655</c:v>
                </c:pt>
                <c:pt idx="6">
                  <c:v>0.026942</c:v>
                </c:pt>
                <c:pt idx="7">
                  <c:v>0.028977</c:v>
                </c:pt>
                <c:pt idx="8">
                  <c:v>0.03082</c:v>
                </c:pt>
                <c:pt idx="9">
                  <c:v>0.03251</c:v>
                </c:pt>
                <c:pt idx="10">
                  <c:v>0.034073</c:v>
                </c:pt>
                <c:pt idx="11">
                  <c:v>0.035528</c:v>
                </c:pt>
                <c:pt idx="12">
                  <c:v>0.036889</c:v>
                </c:pt>
                <c:pt idx="13">
                  <c:v>0.038167</c:v>
                </c:pt>
                <c:pt idx="14">
                  <c:v>0.039371</c:v>
                </c:pt>
                <c:pt idx="15">
                  <c:v>0.040508</c:v>
                </c:pt>
                <c:pt idx="16">
                  <c:v>0.041583</c:v>
                </c:pt>
                <c:pt idx="17">
                  <c:v>0.042602</c:v>
                </c:pt>
                <c:pt idx="18">
                  <c:v>0.043571</c:v>
                </c:pt>
                <c:pt idx="19">
                  <c:v>0.044491</c:v>
                </c:pt>
                <c:pt idx="20">
                  <c:v>0.045367</c:v>
                </c:pt>
                <c:pt idx="21">
                  <c:v>0.046201</c:v>
                </c:pt>
                <c:pt idx="22">
                  <c:v>0.046996</c:v>
                </c:pt>
                <c:pt idx="23">
                  <c:v>0.047753</c:v>
                </c:pt>
                <c:pt idx="24">
                  <c:v>0.048472</c:v>
                </c:pt>
                <c:pt idx="25">
                  <c:v>0.049156</c:v>
                </c:pt>
                <c:pt idx="26">
                  <c:v>0.049805</c:v>
                </c:pt>
                <c:pt idx="27">
                  <c:v>0.050419</c:v>
                </c:pt>
                <c:pt idx="28">
                  <c:v>0.050998</c:v>
                </c:pt>
                <c:pt idx="29">
                  <c:v>0.051543</c:v>
                </c:pt>
                <c:pt idx="30">
                  <c:v>0.052054</c:v>
                </c:pt>
                <c:pt idx="31">
                  <c:v>0.052531</c:v>
                </c:pt>
                <c:pt idx="32">
                  <c:v>0.052974</c:v>
                </c:pt>
                <c:pt idx="33">
                  <c:v>0.053382</c:v>
                </c:pt>
                <c:pt idx="34">
                  <c:v>0.053757</c:v>
                </c:pt>
                <c:pt idx="35">
                  <c:v>0.054098</c:v>
                </c:pt>
                <c:pt idx="36">
                  <c:v>0.054406</c:v>
                </c:pt>
                <c:pt idx="37">
                  <c:v>0.054681</c:v>
                </c:pt>
                <c:pt idx="38">
                  <c:v>0.054922</c:v>
                </c:pt>
                <c:pt idx="39">
                  <c:v>0.055132</c:v>
                </c:pt>
                <c:pt idx="40">
                  <c:v>0.055309</c:v>
                </c:pt>
                <c:pt idx="41">
                  <c:v>0.055456</c:v>
                </c:pt>
                <c:pt idx="42">
                  <c:v>0.055572</c:v>
                </c:pt>
                <c:pt idx="43">
                  <c:v>0.055657</c:v>
                </c:pt>
                <c:pt idx="44">
                  <c:v>0.055712</c:v>
                </c:pt>
                <c:pt idx="45">
                  <c:v>0.055737</c:v>
                </c:pt>
                <c:pt idx="46">
                  <c:v>0.055734</c:v>
                </c:pt>
                <c:pt idx="47">
                  <c:v>0.055702</c:v>
                </c:pt>
                <c:pt idx="48">
                  <c:v>0.05564</c:v>
                </c:pt>
                <c:pt idx="49">
                  <c:v>0.055551</c:v>
                </c:pt>
                <c:pt idx="50">
                  <c:v>0.055432</c:v>
                </c:pt>
                <c:pt idx="51">
                  <c:v>0.055284</c:v>
                </c:pt>
                <c:pt idx="52">
                  <c:v>0.055107</c:v>
                </c:pt>
                <c:pt idx="53">
                  <c:v>0.0549</c:v>
                </c:pt>
                <c:pt idx="54">
                  <c:v>0.054663</c:v>
                </c:pt>
                <c:pt idx="55">
                  <c:v>0.054394</c:v>
                </c:pt>
                <c:pt idx="56">
                  <c:v>0.054093</c:v>
                </c:pt>
                <c:pt idx="57">
                  <c:v>0.053759</c:v>
                </c:pt>
                <c:pt idx="58">
                  <c:v>0.053391</c:v>
                </c:pt>
                <c:pt idx="59">
                  <c:v>0.052987</c:v>
                </c:pt>
                <c:pt idx="60">
                  <c:v>0.052547</c:v>
                </c:pt>
                <c:pt idx="61">
                  <c:v>0.052067</c:v>
                </c:pt>
                <c:pt idx="62">
                  <c:v>0.051546</c:v>
                </c:pt>
                <c:pt idx="63">
                  <c:v>0.050985</c:v>
                </c:pt>
                <c:pt idx="64">
                  <c:v>0.05038</c:v>
                </c:pt>
                <c:pt idx="65">
                  <c:v>0.049731</c:v>
                </c:pt>
                <c:pt idx="66">
                  <c:v>0.049036</c:v>
                </c:pt>
                <c:pt idx="67">
                  <c:v>0.048293</c:v>
                </c:pt>
                <c:pt idx="68">
                  <c:v>0.047504</c:v>
                </c:pt>
                <c:pt idx="69">
                  <c:v>0.046667</c:v>
                </c:pt>
                <c:pt idx="70">
                  <c:v>0.045782</c:v>
                </c:pt>
                <c:pt idx="71">
                  <c:v>0.044849</c:v>
                </c:pt>
                <c:pt idx="72">
                  <c:v>0.043869</c:v>
                </c:pt>
                <c:pt idx="73">
                  <c:v>0.042844</c:v>
                </c:pt>
                <c:pt idx="74">
                  <c:v>0.041774</c:v>
                </c:pt>
                <c:pt idx="75">
                  <c:v>0.040662</c:v>
                </c:pt>
                <c:pt idx="76">
                  <c:v>0.039509</c:v>
                </c:pt>
                <c:pt idx="77">
                  <c:v>0.038317</c:v>
                </c:pt>
                <c:pt idx="78">
                  <c:v>0.037091</c:v>
                </c:pt>
                <c:pt idx="79">
                  <c:v>0.035834</c:v>
                </c:pt>
                <c:pt idx="80">
                  <c:v>0.034549</c:v>
                </c:pt>
                <c:pt idx="81">
                  <c:v>0.033242</c:v>
                </c:pt>
                <c:pt idx="82">
                  <c:v>0.031916</c:v>
                </c:pt>
                <c:pt idx="83">
                  <c:v>0.030578</c:v>
                </c:pt>
                <c:pt idx="84">
                  <c:v>0.02923</c:v>
                </c:pt>
                <c:pt idx="85">
                  <c:v>0.027877</c:v>
                </c:pt>
                <c:pt idx="86">
                  <c:v>0.026521</c:v>
                </c:pt>
                <c:pt idx="87">
                  <c:v>0.02516</c:v>
                </c:pt>
                <c:pt idx="88">
                  <c:v>0.023791</c:v>
                </c:pt>
                <c:pt idx="89">
                  <c:v>0.022405</c:v>
                </c:pt>
                <c:pt idx="90">
                  <c:v>0.020989</c:v>
                </c:pt>
                <c:pt idx="91">
                  <c:v>0.019525</c:v>
                </c:pt>
                <c:pt idx="92">
                  <c:v>0.017987</c:v>
                </c:pt>
                <c:pt idx="93">
                  <c:v>0.016344</c:v>
                </c:pt>
                <c:pt idx="94">
                  <c:v>0.01456</c:v>
                </c:pt>
                <c:pt idx="95">
                  <c:v>0.012591</c:v>
                </c:pt>
                <c:pt idx="96">
                  <c:v>0.010388</c:v>
                </c:pt>
                <c:pt idx="97">
                  <c:v>0.007884</c:v>
                </c:pt>
                <c:pt idx="98">
                  <c:v>0.004951</c:v>
                </c:pt>
                <c:pt idx="99">
                  <c:v>0.001211</c:v>
                </c:pt>
              </c:numCache>
            </c:numRef>
          </c:yVal>
          <c:smooth val="0"/>
        </c:ser>
        <c:ser>
          <c:idx val="1"/>
          <c:order val="1"/>
          <c:tx>
            <c:strRef>
              <c:f>'at y = -18.30m'!$E$3</c:f>
              <c:strCache>
                <c:ptCount val="1"/>
                <c:pt idx="0">
                  <c:v>YL</c:v>
                </c:pt>
              </c:strCache>
            </c:strRef>
          </c:tx>
          <c:spPr>
            <a:ln w="28575">
              <a:noFill/>
            </a:ln>
          </c:spPr>
          <c:marker>
            <c:symbol val="square"/>
            <c:size val="2"/>
          </c:marker>
          <c:xVal>
            <c:numRef>
              <c:f>'at y = -18.30m'!$D$4:$D$2090</c:f>
              <c:numCache>
                <c:formatCode>0.00E+00</c:formatCode>
                <c:ptCount val="2087"/>
                <c:pt idx="0" formatCode="General">
                  <c:v>0.0</c:v>
                </c:pt>
                <c:pt idx="1">
                  <c:v>0.005535</c:v>
                </c:pt>
                <c:pt idx="2">
                  <c:v>0.014667</c:v>
                </c:pt>
                <c:pt idx="3" formatCode="General">
                  <c:v>0.02437</c:v>
                </c:pt>
                <c:pt idx="4" formatCode="General">
                  <c:v>0.034265</c:v>
                </c:pt>
                <c:pt idx="5" formatCode="General">
                  <c:v>0.044251</c:v>
                </c:pt>
                <c:pt idx="6" formatCode="General">
                  <c:v>0.054287</c:v>
                </c:pt>
                <c:pt idx="7" formatCode="General">
                  <c:v>0.064356</c:v>
                </c:pt>
                <c:pt idx="8" formatCode="General">
                  <c:v>0.074446</c:v>
                </c:pt>
                <c:pt idx="9" formatCode="General">
                  <c:v>0.084552</c:v>
                </c:pt>
                <c:pt idx="10" formatCode="General">
                  <c:v>0.094672</c:v>
                </c:pt>
                <c:pt idx="11" formatCode="General">
                  <c:v>0.104802</c:v>
                </c:pt>
                <c:pt idx="12" formatCode="General">
                  <c:v>0.114941</c:v>
                </c:pt>
                <c:pt idx="13" formatCode="General">
                  <c:v>0.125088</c:v>
                </c:pt>
                <c:pt idx="14" formatCode="General">
                  <c:v>0.135242</c:v>
                </c:pt>
                <c:pt idx="15" formatCode="General">
                  <c:v>0.145403</c:v>
                </c:pt>
                <c:pt idx="16" formatCode="General">
                  <c:v>0.155569</c:v>
                </c:pt>
                <c:pt idx="17" formatCode="General">
                  <c:v>0.16574</c:v>
                </c:pt>
                <c:pt idx="18" formatCode="General">
                  <c:v>0.175916</c:v>
                </c:pt>
                <c:pt idx="19" formatCode="General">
                  <c:v>0.186096</c:v>
                </c:pt>
                <c:pt idx="20" formatCode="General">
                  <c:v>0.19628</c:v>
                </c:pt>
                <c:pt idx="21" formatCode="General">
                  <c:v>0.206469</c:v>
                </c:pt>
                <c:pt idx="22" formatCode="General">
                  <c:v>0.21666</c:v>
                </c:pt>
                <c:pt idx="23" formatCode="General">
                  <c:v>0.226855</c:v>
                </c:pt>
                <c:pt idx="24" formatCode="General">
                  <c:v>0.237052</c:v>
                </c:pt>
                <c:pt idx="25" formatCode="General">
                  <c:v>0.247253</c:v>
                </c:pt>
                <c:pt idx="26" formatCode="General">
                  <c:v>0.257455</c:v>
                </c:pt>
                <c:pt idx="27" formatCode="General">
                  <c:v>0.26766</c:v>
                </c:pt>
                <c:pt idx="28" formatCode="General">
                  <c:v>0.277867</c:v>
                </c:pt>
                <c:pt idx="29" formatCode="General">
                  <c:v>0.288076</c:v>
                </c:pt>
                <c:pt idx="30" formatCode="General">
                  <c:v>0.298286</c:v>
                </c:pt>
                <c:pt idx="31" formatCode="General">
                  <c:v>0.308498</c:v>
                </c:pt>
                <c:pt idx="32" formatCode="General">
                  <c:v>0.318711</c:v>
                </c:pt>
                <c:pt idx="33" formatCode="General">
                  <c:v>0.328925</c:v>
                </c:pt>
                <c:pt idx="34" formatCode="General">
                  <c:v>0.33914</c:v>
                </c:pt>
                <c:pt idx="35" formatCode="General">
                  <c:v>0.349355</c:v>
                </c:pt>
                <c:pt idx="36" formatCode="General">
                  <c:v>0.359571</c:v>
                </c:pt>
                <c:pt idx="37" formatCode="General">
                  <c:v>0.369787</c:v>
                </c:pt>
                <c:pt idx="38" formatCode="General">
                  <c:v>0.380004</c:v>
                </c:pt>
                <c:pt idx="39" formatCode="General">
                  <c:v>0.39022</c:v>
                </c:pt>
                <c:pt idx="40" formatCode="General">
                  <c:v>0.400435</c:v>
                </c:pt>
                <c:pt idx="41" formatCode="General">
                  <c:v>0.41065</c:v>
                </c:pt>
                <c:pt idx="42" formatCode="General">
                  <c:v>0.420865</c:v>
                </c:pt>
                <c:pt idx="43" formatCode="General">
                  <c:v>0.431078</c:v>
                </c:pt>
                <c:pt idx="44" formatCode="General">
                  <c:v>0.44129</c:v>
                </c:pt>
                <c:pt idx="45" formatCode="General">
                  <c:v>0.451501</c:v>
                </c:pt>
                <c:pt idx="46" formatCode="General">
                  <c:v>0.46171</c:v>
                </c:pt>
                <c:pt idx="47" formatCode="General">
                  <c:v>0.471917</c:v>
                </c:pt>
                <c:pt idx="48" formatCode="General">
                  <c:v>0.482123</c:v>
                </c:pt>
                <c:pt idx="49" formatCode="General">
                  <c:v>0.492326</c:v>
                </c:pt>
                <c:pt idx="50" formatCode="General">
                  <c:v>0.502527</c:v>
                </c:pt>
                <c:pt idx="51" formatCode="General">
                  <c:v>0.512725</c:v>
                </c:pt>
                <c:pt idx="52" formatCode="General">
                  <c:v>0.52292</c:v>
                </c:pt>
                <c:pt idx="53" formatCode="General">
                  <c:v>0.533112</c:v>
                </c:pt>
                <c:pt idx="54" formatCode="General">
                  <c:v>0.5433</c:v>
                </c:pt>
                <c:pt idx="55" formatCode="General">
                  <c:v>0.553485</c:v>
                </c:pt>
                <c:pt idx="56" formatCode="General">
                  <c:v>0.563667</c:v>
                </c:pt>
                <c:pt idx="57" formatCode="General">
                  <c:v>0.573844</c:v>
                </c:pt>
                <c:pt idx="58" formatCode="General">
                  <c:v>0.584017</c:v>
                </c:pt>
                <c:pt idx="59" formatCode="General">
                  <c:v>0.594187</c:v>
                </c:pt>
                <c:pt idx="60" formatCode="General">
                  <c:v>0.604352</c:v>
                </c:pt>
                <c:pt idx="61" formatCode="General">
                  <c:v>0.614512</c:v>
                </c:pt>
                <c:pt idx="62" formatCode="General">
                  <c:v>0.624668</c:v>
                </c:pt>
                <c:pt idx="63" formatCode="General">
                  <c:v>0.634819</c:v>
                </c:pt>
                <c:pt idx="64" formatCode="General">
                  <c:v>0.644966</c:v>
                </c:pt>
                <c:pt idx="65" formatCode="General">
                  <c:v>0.655108</c:v>
                </c:pt>
                <c:pt idx="66" formatCode="General">
                  <c:v>0.665247</c:v>
                </c:pt>
                <c:pt idx="67" formatCode="General">
                  <c:v>0.675381</c:v>
                </c:pt>
                <c:pt idx="68" formatCode="General">
                  <c:v>0.685511</c:v>
                </c:pt>
                <c:pt idx="69" formatCode="General">
                  <c:v>0.695638</c:v>
                </c:pt>
                <c:pt idx="70" formatCode="General">
                  <c:v>0.705761</c:v>
                </c:pt>
                <c:pt idx="71" formatCode="General">
                  <c:v>0.715882</c:v>
                </c:pt>
                <c:pt idx="72" formatCode="General">
                  <c:v>0.726001</c:v>
                </c:pt>
                <c:pt idx="73" formatCode="General">
                  <c:v>0.736118</c:v>
                </c:pt>
                <c:pt idx="74" formatCode="General">
                  <c:v>0.746234</c:v>
                </c:pt>
                <c:pt idx="75" formatCode="General">
                  <c:v>0.756349</c:v>
                </c:pt>
                <c:pt idx="76" formatCode="General">
                  <c:v>0.766465</c:v>
                </c:pt>
                <c:pt idx="77" formatCode="General">
                  <c:v>0.776581</c:v>
                </c:pt>
                <c:pt idx="78" formatCode="General">
                  <c:v>0.7867</c:v>
                </c:pt>
                <c:pt idx="79" formatCode="General">
                  <c:v>0.796821</c:v>
                </c:pt>
                <c:pt idx="80" formatCode="General">
                  <c:v>0.806946</c:v>
                </c:pt>
                <c:pt idx="81" formatCode="General">
                  <c:v>0.817074</c:v>
                </c:pt>
                <c:pt idx="82" formatCode="General">
                  <c:v>0.827207</c:v>
                </c:pt>
                <c:pt idx="83" formatCode="General">
                  <c:v>0.837346</c:v>
                </c:pt>
                <c:pt idx="84" formatCode="General">
                  <c:v>0.847491</c:v>
                </c:pt>
                <c:pt idx="85" formatCode="General">
                  <c:v>0.857643</c:v>
                </c:pt>
                <c:pt idx="86" formatCode="General">
                  <c:v>0.867802</c:v>
                </c:pt>
                <c:pt idx="87" formatCode="General">
                  <c:v>0.877971</c:v>
                </c:pt>
                <c:pt idx="88" formatCode="General">
                  <c:v>0.888147</c:v>
                </c:pt>
                <c:pt idx="89" formatCode="General">
                  <c:v>0.898333</c:v>
                </c:pt>
                <c:pt idx="90" formatCode="General">
                  <c:v>0.908527</c:v>
                </c:pt>
                <c:pt idx="91" formatCode="General">
                  <c:v>0.91873</c:v>
                </c:pt>
                <c:pt idx="92" formatCode="General">
                  <c:v>0.928939</c:v>
                </c:pt>
                <c:pt idx="93" formatCode="General">
                  <c:v>0.939152</c:v>
                </c:pt>
                <c:pt idx="94" formatCode="General">
                  <c:v>0.949363</c:v>
                </c:pt>
                <c:pt idx="95" formatCode="General">
                  <c:v>0.959567</c:v>
                </c:pt>
                <c:pt idx="96" formatCode="General">
                  <c:v>0.969752</c:v>
                </c:pt>
                <c:pt idx="97" formatCode="General">
                  <c:v>0.979904</c:v>
                </c:pt>
                <c:pt idx="98" formatCode="General">
                  <c:v>0.98999</c:v>
                </c:pt>
                <c:pt idx="99" formatCode="General">
                  <c:v>1.0</c:v>
                </c:pt>
              </c:numCache>
            </c:numRef>
          </c:xVal>
          <c:yVal>
            <c:numRef>
              <c:f>'at y = -18.30m'!$E$4:$E$2211</c:f>
              <c:numCache>
                <c:formatCode>General</c:formatCode>
                <c:ptCount val="2208"/>
                <c:pt idx="0">
                  <c:v>0.0</c:v>
                </c:pt>
                <c:pt idx="1">
                  <c:v>-0.008053</c:v>
                </c:pt>
                <c:pt idx="2">
                  <c:v>-0.012531</c:v>
                </c:pt>
                <c:pt idx="3">
                  <c:v>-0.015637</c:v>
                </c:pt>
                <c:pt idx="4">
                  <c:v>-0.018076</c:v>
                </c:pt>
                <c:pt idx="5">
                  <c:v>-0.020124</c:v>
                </c:pt>
                <c:pt idx="6">
                  <c:v>-0.021918</c:v>
                </c:pt>
                <c:pt idx="7">
                  <c:v>-0.02353</c:v>
                </c:pt>
                <c:pt idx="8">
                  <c:v>-0.025006</c:v>
                </c:pt>
                <c:pt idx="9">
                  <c:v>-0.026373</c:v>
                </c:pt>
                <c:pt idx="10">
                  <c:v>-0.027647</c:v>
                </c:pt>
                <c:pt idx="11">
                  <c:v>-0.02884</c:v>
                </c:pt>
                <c:pt idx="12">
                  <c:v>-0.029961</c:v>
                </c:pt>
                <c:pt idx="13">
                  <c:v>-0.031015</c:v>
                </c:pt>
                <c:pt idx="14">
                  <c:v>-0.032008</c:v>
                </c:pt>
                <c:pt idx="15">
                  <c:v>-0.032943</c:v>
                </c:pt>
                <c:pt idx="16">
                  <c:v>-0.033823</c:v>
                </c:pt>
                <c:pt idx="17">
                  <c:v>-0.034653</c:v>
                </c:pt>
                <c:pt idx="18">
                  <c:v>-0.035435</c:v>
                </c:pt>
                <c:pt idx="19">
                  <c:v>-0.03617</c:v>
                </c:pt>
                <c:pt idx="20">
                  <c:v>-0.036861</c:v>
                </c:pt>
                <c:pt idx="21">
                  <c:v>-0.037509</c:v>
                </c:pt>
                <c:pt idx="22">
                  <c:v>-0.038116</c:v>
                </c:pt>
                <c:pt idx="23">
                  <c:v>-0.038682</c:v>
                </c:pt>
                <c:pt idx="24">
                  <c:v>-0.039207</c:v>
                </c:pt>
                <c:pt idx="25">
                  <c:v>-0.039692</c:v>
                </c:pt>
                <c:pt idx="26">
                  <c:v>-0.040136</c:v>
                </c:pt>
                <c:pt idx="27">
                  <c:v>-0.040541</c:v>
                </c:pt>
                <c:pt idx="28">
                  <c:v>-0.040904</c:v>
                </c:pt>
                <c:pt idx="29">
                  <c:v>-0.041228</c:v>
                </c:pt>
                <c:pt idx="30">
                  <c:v>-0.041511</c:v>
                </c:pt>
                <c:pt idx="31">
                  <c:v>-0.041754</c:v>
                </c:pt>
                <c:pt idx="32">
                  <c:v>-0.041957</c:v>
                </c:pt>
                <c:pt idx="33">
                  <c:v>-0.042119</c:v>
                </c:pt>
                <c:pt idx="34">
                  <c:v>-0.042239</c:v>
                </c:pt>
                <c:pt idx="35">
                  <c:v>-0.04232</c:v>
                </c:pt>
                <c:pt idx="36">
                  <c:v>-0.042361</c:v>
                </c:pt>
                <c:pt idx="37">
                  <c:v>-0.042359</c:v>
                </c:pt>
                <c:pt idx="38">
                  <c:v>-0.042317</c:v>
                </c:pt>
                <c:pt idx="39">
                  <c:v>-0.042234</c:v>
                </c:pt>
                <c:pt idx="40">
                  <c:v>-0.04211</c:v>
                </c:pt>
                <c:pt idx="41">
                  <c:v>-0.041943</c:v>
                </c:pt>
                <c:pt idx="42">
                  <c:v>-0.041734</c:v>
                </c:pt>
                <c:pt idx="43">
                  <c:v>-0.041485</c:v>
                </c:pt>
                <c:pt idx="44">
                  <c:v>-0.041193</c:v>
                </c:pt>
                <c:pt idx="45">
                  <c:v>-0.040858</c:v>
                </c:pt>
                <c:pt idx="46">
                  <c:v>-0.04048</c:v>
                </c:pt>
                <c:pt idx="47">
                  <c:v>-0.040059</c:v>
                </c:pt>
                <c:pt idx="48">
                  <c:v>-0.039596</c:v>
                </c:pt>
                <c:pt idx="49">
                  <c:v>-0.039089</c:v>
                </c:pt>
                <c:pt idx="50">
                  <c:v>-0.038537</c:v>
                </c:pt>
                <c:pt idx="51">
                  <c:v>-0.03794</c:v>
                </c:pt>
                <c:pt idx="52">
                  <c:v>-0.037298</c:v>
                </c:pt>
                <c:pt idx="53">
                  <c:v>-0.036611</c:v>
                </c:pt>
                <c:pt idx="54">
                  <c:v>-0.035878</c:v>
                </c:pt>
                <c:pt idx="55">
                  <c:v>-0.0351</c:v>
                </c:pt>
                <c:pt idx="56">
                  <c:v>-0.034275</c:v>
                </c:pt>
                <c:pt idx="57">
                  <c:v>-0.033403</c:v>
                </c:pt>
                <c:pt idx="58">
                  <c:v>-0.032486</c:v>
                </c:pt>
                <c:pt idx="59">
                  <c:v>-0.031524</c:v>
                </c:pt>
                <c:pt idx="60">
                  <c:v>-0.030516</c:v>
                </c:pt>
                <c:pt idx="61">
                  <c:v>-0.029464</c:v>
                </c:pt>
                <c:pt idx="62">
                  <c:v>-0.028369</c:v>
                </c:pt>
                <c:pt idx="63">
                  <c:v>-0.027232</c:v>
                </c:pt>
                <c:pt idx="64">
                  <c:v>-0.026055</c:v>
                </c:pt>
                <c:pt idx="65">
                  <c:v>-0.024839</c:v>
                </c:pt>
                <c:pt idx="66">
                  <c:v>-0.023587</c:v>
                </c:pt>
                <c:pt idx="67">
                  <c:v>-0.022301</c:v>
                </c:pt>
                <c:pt idx="68">
                  <c:v>-0.020985</c:v>
                </c:pt>
                <c:pt idx="69">
                  <c:v>-0.01964</c:v>
                </c:pt>
                <c:pt idx="70">
                  <c:v>-0.018272</c:v>
                </c:pt>
                <c:pt idx="71">
                  <c:v>-0.016882</c:v>
                </c:pt>
                <c:pt idx="72">
                  <c:v>-0.015475</c:v>
                </c:pt>
                <c:pt idx="73">
                  <c:v>-0.014055</c:v>
                </c:pt>
                <c:pt idx="74">
                  <c:v>-0.012627</c:v>
                </c:pt>
                <c:pt idx="75">
                  <c:v>-0.011195</c:v>
                </c:pt>
                <c:pt idx="76">
                  <c:v>-0.009764</c:v>
                </c:pt>
                <c:pt idx="77">
                  <c:v>-0.008339</c:v>
                </c:pt>
                <c:pt idx="78">
                  <c:v>-0.006927</c:v>
                </c:pt>
                <c:pt idx="79">
                  <c:v>-0.005532</c:v>
                </c:pt>
                <c:pt idx="80">
                  <c:v>-0.004162</c:v>
                </c:pt>
                <c:pt idx="81">
                  <c:v>-0.002822</c:v>
                </c:pt>
                <c:pt idx="82">
                  <c:v>-0.001522</c:v>
                </c:pt>
                <c:pt idx="83">
                  <c:v>-0.00027</c:v>
                </c:pt>
                <c:pt idx="84">
                  <c:v>0.000925</c:v>
                </c:pt>
                <c:pt idx="85">
                  <c:v>0.002052</c:v>
                </c:pt>
                <c:pt idx="86">
                  <c:v>0.003097</c:v>
                </c:pt>
                <c:pt idx="87">
                  <c:v>0.004045</c:v>
                </c:pt>
                <c:pt idx="88">
                  <c:v>0.004884</c:v>
                </c:pt>
                <c:pt idx="89">
                  <c:v>0.005592</c:v>
                </c:pt>
                <c:pt idx="90">
                  <c:v>0.006145</c:v>
                </c:pt>
                <c:pt idx="91">
                  <c:v>0.006525</c:v>
                </c:pt>
                <c:pt idx="92">
                  <c:v>0.006702</c:v>
                </c:pt>
                <c:pt idx="93">
                  <c:v>0.006651</c:v>
                </c:pt>
                <c:pt idx="94">
                  <c:v>0.006337</c:v>
                </c:pt>
                <c:pt idx="95">
                  <c:v>0.005727</c:v>
                </c:pt>
                <c:pt idx="96">
                  <c:v>0.004775</c:v>
                </c:pt>
                <c:pt idx="97">
                  <c:v>0.00342</c:v>
                </c:pt>
                <c:pt idx="98">
                  <c:v>0.001541</c:v>
                </c:pt>
                <c:pt idx="99">
                  <c:v>-0.001211</c:v>
                </c:pt>
              </c:numCache>
            </c:numRef>
          </c:yVal>
          <c:smooth val="0"/>
        </c:ser>
        <c:dLbls>
          <c:showLegendKey val="0"/>
          <c:showVal val="0"/>
          <c:showCatName val="0"/>
          <c:showSerName val="0"/>
          <c:showPercent val="0"/>
          <c:showBubbleSize val="0"/>
        </c:dLbls>
        <c:axId val="-2079848768"/>
        <c:axId val="-2080058352"/>
      </c:scatterChart>
      <c:valAx>
        <c:axId val="-2079848768"/>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080058352"/>
        <c:crosses val="autoZero"/>
        <c:crossBetween val="midCat"/>
      </c:valAx>
      <c:valAx>
        <c:axId val="-2080058352"/>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079848768"/>
        <c:crosses val="autoZero"/>
        <c:crossBetween val="midCat"/>
      </c:valAx>
    </c:plotArea>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-16.44m'!$C$3</c:f>
              <c:strCache>
                <c:ptCount val="1"/>
                <c:pt idx="0">
                  <c:v>YU</c:v>
                </c:pt>
              </c:strCache>
            </c:strRef>
          </c:tx>
          <c:spPr>
            <a:ln w="28575">
              <a:noFill/>
            </a:ln>
          </c:spPr>
          <c:marker>
            <c:symbol val="diamond"/>
            <c:size val="3"/>
            <c:spPr>
              <a:solidFill>
                <a:schemeClr val="tx1"/>
              </a:solidFill>
              <a:ln>
                <a:solidFill>
                  <a:schemeClr val="tx1"/>
                </a:solidFill>
              </a:ln>
            </c:spPr>
          </c:marker>
          <c:xVal>
            <c:numRef>
              <c:f>'at y = -16.44m'!$B$4:$B$2160</c:f>
              <c:numCache>
                <c:formatCode>0.00E+00</c:formatCode>
                <c:ptCount val="2157"/>
                <c:pt idx="0" formatCode="General">
                  <c:v>0.0</c:v>
                </c:pt>
                <c:pt idx="1">
                  <c:v>0.004977</c:v>
                </c:pt>
                <c:pt idx="2" formatCode="General">
                  <c:v>0.013692</c:v>
                </c:pt>
                <c:pt idx="3" formatCode="General">
                  <c:v>0.023191</c:v>
                </c:pt>
                <c:pt idx="4" formatCode="General">
                  <c:v>0.032973</c:v>
                </c:pt>
                <c:pt idx="5" formatCode="General">
                  <c:v>0.042894</c:v>
                </c:pt>
                <c:pt idx="6" formatCode="General">
                  <c:v>0.052892</c:v>
                </c:pt>
                <c:pt idx="7" formatCode="General">
                  <c:v>0.062941</c:v>
                </c:pt>
                <c:pt idx="8" formatCode="General">
                  <c:v>0.073023</c:v>
                </c:pt>
                <c:pt idx="9" formatCode="General">
                  <c:v>0.08313</c:v>
                </c:pt>
                <c:pt idx="10" formatCode="General">
                  <c:v>0.093256</c:v>
                </c:pt>
                <c:pt idx="11" formatCode="General">
                  <c:v>0.103397</c:v>
                </c:pt>
                <c:pt idx="12" formatCode="General">
                  <c:v>0.11355</c:v>
                </c:pt>
                <c:pt idx="13" formatCode="General">
                  <c:v>0.123713</c:v>
                </c:pt>
                <c:pt idx="14" formatCode="General">
                  <c:v>0.133885</c:v>
                </c:pt>
                <c:pt idx="15" formatCode="General">
                  <c:v>0.144064</c:v>
                </c:pt>
                <c:pt idx="16" formatCode="General">
                  <c:v>0.15425</c:v>
                </c:pt>
                <c:pt idx="17" formatCode="General">
                  <c:v>0.164441</c:v>
                </c:pt>
                <c:pt idx="18" formatCode="General">
                  <c:v>0.174637</c:v>
                </c:pt>
                <c:pt idx="19" formatCode="General">
                  <c:v>0.184837</c:v>
                </c:pt>
                <c:pt idx="20" formatCode="General">
                  <c:v>0.195041</c:v>
                </c:pt>
                <c:pt idx="21" formatCode="General">
                  <c:v>0.205248</c:v>
                </c:pt>
                <c:pt idx="22" formatCode="General">
                  <c:v>0.215459</c:v>
                </c:pt>
                <c:pt idx="23" formatCode="General">
                  <c:v>0.225672</c:v>
                </c:pt>
                <c:pt idx="24" formatCode="General">
                  <c:v>0.235888</c:v>
                </c:pt>
                <c:pt idx="25" formatCode="General">
                  <c:v>0.246107</c:v>
                </c:pt>
                <c:pt idx="26" formatCode="General">
                  <c:v>0.256328</c:v>
                </c:pt>
                <c:pt idx="27" formatCode="General">
                  <c:v>0.266551</c:v>
                </c:pt>
                <c:pt idx="28" formatCode="General">
                  <c:v>0.276775</c:v>
                </c:pt>
                <c:pt idx="29" formatCode="General">
                  <c:v>0.287002</c:v>
                </c:pt>
                <c:pt idx="30" formatCode="General">
                  <c:v>0.29723</c:v>
                </c:pt>
                <c:pt idx="31" formatCode="General">
                  <c:v>0.30746</c:v>
                </c:pt>
                <c:pt idx="32" formatCode="General">
                  <c:v>0.317691</c:v>
                </c:pt>
                <c:pt idx="33" formatCode="General">
                  <c:v>0.327924</c:v>
                </c:pt>
                <c:pt idx="34" formatCode="General">
                  <c:v>0.338157</c:v>
                </c:pt>
                <c:pt idx="35" formatCode="General">
                  <c:v>0.348391</c:v>
                </c:pt>
                <c:pt idx="36" formatCode="General">
                  <c:v>0.358627</c:v>
                </c:pt>
                <c:pt idx="37" formatCode="General">
                  <c:v>0.368864</c:v>
                </c:pt>
                <c:pt idx="38" formatCode="General">
                  <c:v>0.379101</c:v>
                </c:pt>
                <c:pt idx="39" formatCode="General">
                  <c:v>0.389339</c:v>
                </c:pt>
                <c:pt idx="40" formatCode="General">
                  <c:v>0.399577</c:v>
                </c:pt>
                <c:pt idx="41" formatCode="General">
                  <c:v>0.409816</c:v>
                </c:pt>
                <c:pt idx="42" formatCode="General">
                  <c:v>0.420056</c:v>
                </c:pt>
                <c:pt idx="43" formatCode="General">
                  <c:v>0.430295</c:v>
                </c:pt>
                <c:pt idx="44" formatCode="General">
                  <c:v>0.440535</c:v>
                </c:pt>
                <c:pt idx="45" formatCode="General">
                  <c:v>0.450775</c:v>
                </c:pt>
                <c:pt idx="46" formatCode="General">
                  <c:v>0.461015</c:v>
                </c:pt>
                <c:pt idx="47" formatCode="General">
                  <c:v>0.471255</c:v>
                </c:pt>
                <c:pt idx="48" formatCode="General">
                  <c:v>0.481494</c:v>
                </c:pt>
                <c:pt idx="49" formatCode="General">
                  <c:v>0.491734</c:v>
                </c:pt>
                <c:pt idx="50" formatCode="General">
                  <c:v>0.501973</c:v>
                </c:pt>
                <c:pt idx="51" formatCode="General">
                  <c:v>0.512211</c:v>
                </c:pt>
                <c:pt idx="52" formatCode="General">
                  <c:v>0.522449</c:v>
                </c:pt>
                <c:pt idx="53" formatCode="General">
                  <c:v>0.532687</c:v>
                </c:pt>
                <c:pt idx="54" formatCode="General">
                  <c:v>0.542923</c:v>
                </c:pt>
                <c:pt idx="55" formatCode="General">
                  <c:v>0.553159</c:v>
                </c:pt>
                <c:pt idx="56" formatCode="General">
                  <c:v>0.563394</c:v>
                </c:pt>
                <c:pt idx="57" formatCode="General">
                  <c:v>0.573628</c:v>
                </c:pt>
                <c:pt idx="58" formatCode="General">
                  <c:v>0.583861</c:v>
                </c:pt>
                <c:pt idx="59" formatCode="General">
                  <c:v>0.594092</c:v>
                </c:pt>
                <c:pt idx="60" formatCode="General">
                  <c:v>0.604322</c:v>
                </c:pt>
                <c:pt idx="61" formatCode="General">
                  <c:v>0.61455</c:v>
                </c:pt>
                <c:pt idx="62" formatCode="General">
                  <c:v>0.624777</c:v>
                </c:pt>
                <c:pt idx="63" formatCode="General">
                  <c:v>0.635001</c:v>
                </c:pt>
                <c:pt idx="64" formatCode="General">
                  <c:v>0.645223</c:v>
                </c:pt>
                <c:pt idx="65" formatCode="General">
                  <c:v>0.655444</c:v>
                </c:pt>
                <c:pt idx="66" formatCode="General">
                  <c:v>0.665661</c:v>
                </c:pt>
                <c:pt idx="67" formatCode="General">
                  <c:v>0.675875</c:v>
                </c:pt>
                <c:pt idx="68" formatCode="General">
                  <c:v>0.686086</c:v>
                </c:pt>
                <c:pt idx="69" formatCode="General">
                  <c:v>0.696294</c:v>
                </c:pt>
                <c:pt idx="70" formatCode="General">
                  <c:v>0.706498</c:v>
                </c:pt>
                <c:pt idx="71" formatCode="General">
                  <c:v>0.716699</c:v>
                </c:pt>
                <c:pt idx="72" formatCode="General">
                  <c:v>0.726896</c:v>
                </c:pt>
                <c:pt idx="73" formatCode="General">
                  <c:v>0.737088</c:v>
                </c:pt>
                <c:pt idx="74" formatCode="General">
                  <c:v>0.747277</c:v>
                </c:pt>
                <c:pt idx="75" formatCode="General">
                  <c:v>0.757462</c:v>
                </c:pt>
                <c:pt idx="76" formatCode="General">
                  <c:v>0.767643</c:v>
                </c:pt>
                <c:pt idx="77" formatCode="General">
                  <c:v>0.77782</c:v>
                </c:pt>
                <c:pt idx="78" formatCode="General">
                  <c:v>0.787994</c:v>
                </c:pt>
                <c:pt idx="79" formatCode="General">
                  <c:v>0.798164</c:v>
                </c:pt>
                <c:pt idx="80" formatCode="General">
                  <c:v>0.808331</c:v>
                </c:pt>
                <c:pt idx="81" formatCode="General">
                  <c:v>0.818495</c:v>
                </c:pt>
                <c:pt idx="82" formatCode="General">
                  <c:v>0.828658</c:v>
                </c:pt>
                <c:pt idx="83" formatCode="General">
                  <c:v>0.838819</c:v>
                </c:pt>
                <c:pt idx="84" formatCode="General">
                  <c:v>0.848978</c:v>
                </c:pt>
                <c:pt idx="85" formatCode="General">
                  <c:v>0.859136</c:v>
                </c:pt>
                <c:pt idx="86" formatCode="General">
                  <c:v>0.869293</c:v>
                </c:pt>
                <c:pt idx="87" formatCode="General">
                  <c:v>0.87945</c:v>
                </c:pt>
                <c:pt idx="88" formatCode="General">
                  <c:v>0.889604</c:v>
                </c:pt>
                <c:pt idx="89" formatCode="General">
                  <c:v>0.899756</c:v>
                </c:pt>
                <c:pt idx="90" formatCode="General">
                  <c:v>0.909905</c:v>
                </c:pt>
                <c:pt idx="91" formatCode="General">
                  <c:v>0.920046</c:v>
                </c:pt>
                <c:pt idx="92" formatCode="General">
                  <c:v>0.930178</c:v>
                </c:pt>
                <c:pt idx="93" formatCode="General">
                  <c:v>0.940296</c:v>
                </c:pt>
                <c:pt idx="94" formatCode="General">
                  <c:v>0.950394</c:v>
                </c:pt>
                <c:pt idx="95" formatCode="General">
                  <c:v>0.960464</c:v>
                </c:pt>
                <c:pt idx="96" formatCode="General">
                  <c:v>0.970494</c:v>
                </c:pt>
                <c:pt idx="97" formatCode="General">
                  <c:v>0.980467</c:v>
                </c:pt>
                <c:pt idx="98" formatCode="General">
                  <c:v>0.990346</c:v>
                </c:pt>
                <c:pt idx="99" formatCode="General">
                  <c:v>1.0</c:v>
                </c:pt>
              </c:numCache>
            </c:numRef>
          </c:xVal>
          <c:yVal>
            <c:numRef>
              <c:f>'at y = -16.44m'!$C$4:$C$2160</c:f>
              <c:numCache>
                <c:formatCode>General</c:formatCode>
                <c:ptCount val="2157"/>
                <c:pt idx="0">
                  <c:v>0.0</c:v>
                </c:pt>
                <c:pt idx="1">
                  <c:v>0.009096</c:v>
                </c:pt>
                <c:pt idx="2">
                  <c:v>0.014689</c:v>
                </c:pt>
                <c:pt idx="3">
                  <c:v>0.018655</c:v>
                </c:pt>
                <c:pt idx="4">
                  <c:v>0.021771</c:v>
                </c:pt>
                <c:pt idx="5">
                  <c:v>0.024369</c:v>
                </c:pt>
                <c:pt idx="6">
                  <c:v>0.026621</c:v>
                </c:pt>
                <c:pt idx="7">
                  <c:v>0.028624</c:v>
                </c:pt>
                <c:pt idx="8">
                  <c:v>0.030439</c:v>
                </c:pt>
                <c:pt idx="9">
                  <c:v>0.032103</c:v>
                </c:pt>
                <c:pt idx="10">
                  <c:v>0.033644</c:v>
                </c:pt>
                <c:pt idx="11">
                  <c:v>0.03508</c:v>
                </c:pt>
                <c:pt idx="12">
                  <c:v>0.036425</c:v>
                </c:pt>
                <c:pt idx="13">
                  <c:v>0.037688</c:v>
                </c:pt>
                <c:pt idx="14">
                  <c:v>0.03888</c:v>
                </c:pt>
                <c:pt idx="15">
                  <c:v>0.040006</c:v>
                </c:pt>
                <c:pt idx="16">
                  <c:v>0.041073</c:v>
                </c:pt>
                <c:pt idx="17">
                  <c:v>0.042086</c:v>
                </c:pt>
                <c:pt idx="18">
                  <c:v>0.043049</c:v>
                </c:pt>
                <c:pt idx="19">
                  <c:v>0.043967</c:v>
                </c:pt>
                <c:pt idx="20">
                  <c:v>0.044843</c:v>
                </c:pt>
                <c:pt idx="21">
                  <c:v>0.045678</c:v>
                </c:pt>
                <c:pt idx="22">
                  <c:v>0.046476</c:v>
                </c:pt>
                <c:pt idx="23">
                  <c:v>0.047238</c:v>
                </c:pt>
                <c:pt idx="24">
                  <c:v>0.047966</c:v>
                </c:pt>
                <c:pt idx="25">
                  <c:v>0.048659</c:v>
                </c:pt>
                <c:pt idx="26">
                  <c:v>0.04932</c:v>
                </c:pt>
                <c:pt idx="27">
                  <c:v>0.049948</c:v>
                </c:pt>
                <c:pt idx="28">
                  <c:v>0.050543</c:v>
                </c:pt>
                <c:pt idx="29">
                  <c:v>0.051106</c:v>
                </c:pt>
                <c:pt idx="30">
                  <c:v>0.051636</c:v>
                </c:pt>
                <c:pt idx="31">
                  <c:v>0.052134</c:v>
                </c:pt>
                <c:pt idx="32">
                  <c:v>0.0526</c:v>
                </c:pt>
                <c:pt idx="33">
                  <c:v>0.053032</c:v>
                </c:pt>
                <c:pt idx="34">
                  <c:v>0.053432</c:v>
                </c:pt>
                <c:pt idx="35">
                  <c:v>0.053799</c:v>
                </c:pt>
                <c:pt idx="36">
                  <c:v>0.054133</c:v>
                </c:pt>
                <c:pt idx="37">
                  <c:v>0.054435</c:v>
                </c:pt>
                <c:pt idx="38">
                  <c:v>0.054704</c:v>
                </c:pt>
                <c:pt idx="39">
                  <c:v>0.054941</c:v>
                </c:pt>
                <c:pt idx="40">
                  <c:v>0.055145</c:v>
                </c:pt>
                <c:pt idx="41">
                  <c:v>0.055319</c:v>
                </c:pt>
                <c:pt idx="42">
                  <c:v>0.05546</c:v>
                </c:pt>
                <c:pt idx="43">
                  <c:v>0.055569</c:v>
                </c:pt>
                <c:pt idx="44">
                  <c:v>0.055648</c:v>
                </c:pt>
                <c:pt idx="45">
                  <c:v>0.055695</c:v>
                </c:pt>
                <c:pt idx="46">
                  <c:v>0.055711</c:v>
                </c:pt>
                <c:pt idx="47">
                  <c:v>0.055696</c:v>
                </c:pt>
                <c:pt idx="48">
                  <c:v>0.055651</c:v>
                </c:pt>
                <c:pt idx="49">
                  <c:v>0.055574</c:v>
                </c:pt>
                <c:pt idx="50">
                  <c:v>0.055465</c:v>
                </c:pt>
                <c:pt idx="51">
                  <c:v>0.055325</c:v>
                </c:pt>
                <c:pt idx="52">
                  <c:v>0.055152</c:v>
                </c:pt>
                <c:pt idx="53">
                  <c:v>0.054946</c:v>
                </c:pt>
                <c:pt idx="54">
                  <c:v>0.054707</c:v>
                </c:pt>
                <c:pt idx="55">
                  <c:v>0.054434</c:v>
                </c:pt>
                <c:pt idx="56">
                  <c:v>0.054124</c:v>
                </c:pt>
                <c:pt idx="57">
                  <c:v>0.053778</c:v>
                </c:pt>
                <c:pt idx="58">
                  <c:v>0.053395</c:v>
                </c:pt>
                <c:pt idx="59">
                  <c:v>0.052972</c:v>
                </c:pt>
                <c:pt idx="60">
                  <c:v>0.05251</c:v>
                </c:pt>
                <c:pt idx="61">
                  <c:v>0.052005</c:v>
                </c:pt>
                <c:pt idx="62">
                  <c:v>0.051456</c:v>
                </c:pt>
                <c:pt idx="63">
                  <c:v>0.050864</c:v>
                </c:pt>
                <c:pt idx="64">
                  <c:v>0.050227</c:v>
                </c:pt>
                <c:pt idx="65">
                  <c:v>0.049542</c:v>
                </c:pt>
                <c:pt idx="66">
                  <c:v>0.048811</c:v>
                </c:pt>
                <c:pt idx="67">
                  <c:v>0.048031</c:v>
                </c:pt>
                <c:pt idx="68">
                  <c:v>0.047204</c:v>
                </c:pt>
                <c:pt idx="69">
                  <c:v>0.04633</c:v>
                </c:pt>
                <c:pt idx="70">
                  <c:v>0.045409</c:v>
                </c:pt>
                <c:pt idx="71">
                  <c:v>0.044441</c:v>
                </c:pt>
                <c:pt idx="72">
                  <c:v>0.043428</c:v>
                </c:pt>
                <c:pt idx="73">
                  <c:v>0.042371</c:v>
                </c:pt>
                <c:pt idx="74">
                  <c:v>0.041273</c:v>
                </c:pt>
                <c:pt idx="75">
                  <c:v>0.040135</c:v>
                </c:pt>
                <c:pt idx="76">
                  <c:v>0.038958</c:v>
                </c:pt>
                <c:pt idx="77">
                  <c:v>0.037747</c:v>
                </c:pt>
                <c:pt idx="78">
                  <c:v>0.036505</c:v>
                </c:pt>
                <c:pt idx="79">
                  <c:v>0.035235</c:v>
                </c:pt>
                <c:pt idx="80">
                  <c:v>0.03394</c:v>
                </c:pt>
                <c:pt idx="81">
                  <c:v>0.032626</c:v>
                </c:pt>
                <c:pt idx="82">
                  <c:v>0.031297</c:v>
                </c:pt>
                <c:pt idx="83">
                  <c:v>0.029959</c:v>
                </c:pt>
                <c:pt idx="84">
                  <c:v>0.028614</c:v>
                </c:pt>
                <c:pt idx="85">
                  <c:v>0.027266</c:v>
                </c:pt>
                <c:pt idx="86">
                  <c:v>0.025918</c:v>
                </c:pt>
                <c:pt idx="87">
                  <c:v>0.024568</c:v>
                </c:pt>
                <c:pt idx="88">
                  <c:v>0.023213</c:v>
                </c:pt>
                <c:pt idx="89">
                  <c:v>0.021843</c:v>
                </c:pt>
                <c:pt idx="90">
                  <c:v>0.020446</c:v>
                </c:pt>
                <c:pt idx="91">
                  <c:v>0.019003</c:v>
                </c:pt>
                <c:pt idx="92">
                  <c:v>0.017491</c:v>
                </c:pt>
                <c:pt idx="93">
                  <c:v>0.015877</c:v>
                </c:pt>
                <c:pt idx="94">
                  <c:v>0.014129</c:v>
                </c:pt>
                <c:pt idx="95">
                  <c:v>0.012204</c:v>
                </c:pt>
                <c:pt idx="96">
                  <c:v>0.010053</c:v>
                </c:pt>
                <c:pt idx="97">
                  <c:v>0.007613</c:v>
                </c:pt>
                <c:pt idx="98">
                  <c:v>0.004759</c:v>
                </c:pt>
                <c:pt idx="99">
                  <c:v>0.001125</c:v>
                </c:pt>
              </c:numCache>
            </c:numRef>
          </c:yVal>
          <c:smooth val="0"/>
        </c:ser>
        <c:ser>
          <c:idx val="1"/>
          <c:order val="1"/>
          <c:tx>
            <c:strRef>
              <c:f>'at y = -16.44m'!$E$3</c:f>
              <c:strCache>
                <c:ptCount val="1"/>
                <c:pt idx="0">
                  <c:v>YL</c:v>
                </c:pt>
              </c:strCache>
            </c:strRef>
          </c:tx>
          <c:spPr>
            <a:ln w="28575">
              <a:noFill/>
            </a:ln>
          </c:spPr>
          <c:marker>
            <c:symbol val="square"/>
            <c:size val="2"/>
          </c:marker>
          <c:xVal>
            <c:numRef>
              <c:f>'at y = -16.44m'!$D$4:$D$2090</c:f>
              <c:numCache>
                <c:formatCode>0.00E+00</c:formatCode>
                <c:ptCount val="2087"/>
                <c:pt idx="0" formatCode="General">
                  <c:v>0.0</c:v>
                </c:pt>
                <c:pt idx="1">
                  <c:v>0.005466</c:v>
                </c:pt>
                <c:pt idx="2">
                  <c:v>0.014599</c:v>
                </c:pt>
                <c:pt idx="3" formatCode="General">
                  <c:v>0.024302</c:v>
                </c:pt>
                <c:pt idx="4" formatCode="General">
                  <c:v>0.034198</c:v>
                </c:pt>
                <c:pt idx="5" formatCode="General">
                  <c:v>0.044184</c:v>
                </c:pt>
                <c:pt idx="6" formatCode="General">
                  <c:v>0.05422</c:v>
                </c:pt>
                <c:pt idx="7" formatCode="General">
                  <c:v>0.064289</c:v>
                </c:pt>
                <c:pt idx="8" formatCode="General">
                  <c:v>0.07438</c:v>
                </c:pt>
                <c:pt idx="9" formatCode="General">
                  <c:v>0.084487</c:v>
                </c:pt>
                <c:pt idx="10" formatCode="General">
                  <c:v>0.094606</c:v>
                </c:pt>
                <c:pt idx="11" formatCode="General">
                  <c:v>0.104737</c:v>
                </c:pt>
                <c:pt idx="12" formatCode="General">
                  <c:v>0.114876</c:v>
                </c:pt>
                <c:pt idx="13" formatCode="General">
                  <c:v>0.125024</c:v>
                </c:pt>
                <c:pt idx="14" formatCode="General">
                  <c:v>0.135178</c:v>
                </c:pt>
                <c:pt idx="15" formatCode="General">
                  <c:v>0.145339</c:v>
                </c:pt>
                <c:pt idx="16" formatCode="General">
                  <c:v>0.155505</c:v>
                </c:pt>
                <c:pt idx="17" formatCode="General">
                  <c:v>0.165677</c:v>
                </c:pt>
                <c:pt idx="18" formatCode="General">
                  <c:v>0.175853</c:v>
                </c:pt>
                <c:pt idx="19" formatCode="General">
                  <c:v>0.186033</c:v>
                </c:pt>
                <c:pt idx="20" formatCode="General">
                  <c:v>0.196218</c:v>
                </c:pt>
                <c:pt idx="21" formatCode="General">
                  <c:v>0.206407</c:v>
                </c:pt>
                <c:pt idx="22" formatCode="General">
                  <c:v>0.216598</c:v>
                </c:pt>
                <c:pt idx="23" formatCode="General">
                  <c:v>0.226793</c:v>
                </c:pt>
                <c:pt idx="24" formatCode="General">
                  <c:v>0.236991</c:v>
                </c:pt>
                <c:pt idx="25" formatCode="General">
                  <c:v>0.247191</c:v>
                </c:pt>
                <c:pt idx="26" formatCode="General">
                  <c:v>0.257394</c:v>
                </c:pt>
                <c:pt idx="27" formatCode="General">
                  <c:v>0.2676</c:v>
                </c:pt>
                <c:pt idx="28" formatCode="General">
                  <c:v>0.277807</c:v>
                </c:pt>
                <c:pt idx="29" formatCode="General">
                  <c:v>0.288016</c:v>
                </c:pt>
                <c:pt idx="30" formatCode="General">
                  <c:v>0.298226</c:v>
                </c:pt>
                <c:pt idx="31" formatCode="General">
                  <c:v>0.308438</c:v>
                </c:pt>
                <c:pt idx="32" formatCode="General">
                  <c:v>0.318652</c:v>
                </c:pt>
                <c:pt idx="33" formatCode="General">
                  <c:v>0.328866</c:v>
                </c:pt>
                <c:pt idx="34" formatCode="General">
                  <c:v>0.339081</c:v>
                </c:pt>
                <c:pt idx="35" formatCode="General">
                  <c:v>0.349297</c:v>
                </c:pt>
                <c:pt idx="36" formatCode="General">
                  <c:v>0.359513</c:v>
                </c:pt>
                <c:pt idx="37" formatCode="General">
                  <c:v>0.369729</c:v>
                </c:pt>
                <c:pt idx="38" formatCode="General">
                  <c:v>0.379945</c:v>
                </c:pt>
                <c:pt idx="39" formatCode="General">
                  <c:v>0.390161</c:v>
                </c:pt>
                <c:pt idx="40" formatCode="General">
                  <c:v>0.400377</c:v>
                </c:pt>
                <c:pt idx="41" formatCode="General">
                  <c:v>0.410593</c:v>
                </c:pt>
                <c:pt idx="42" formatCode="General">
                  <c:v>0.420807</c:v>
                </c:pt>
                <c:pt idx="43" formatCode="General">
                  <c:v>0.431021</c:v>
                </c:pt>
                <c:pt idx="44" formatCode="General">
                  <c:v>0.441233</c:v>
                </c:pt>
                <c:pt idx="45" formatCode="General">
                  <c:v>0.451444</c:v>
                </c:pt>
                <c:pt idx="46" formatCode="General">
                  <c:v>0.461654</c:v>
                </c:pt>
                <c:pt idx="47" formatCode="General">
                  <c:v>0.471861</c:v>
                </c:pt>
                <c:pt idx="48" formatCode="General">
                  <c:v>0.482067</c:v>
                </c:pt>
                <c:pt idx="49" formatCode="General">
                  <c:v>0.49227</c:v>
                </c:pt>
                <c:pt idx="50" formatCode="General">
                  <c:v>0.502471</c:v>
                </c:pt>
                <c:pt idx="51" formatCode="General">
                  <c:v>0.512669</c:v>
                </c:pt>
                <c:pt idx="52" formatCode="General">
                  <c:v>0.522864</c:v>
                </c:pt>
                <c:pt idx="53" formatCode="General">
                  <c:v>0.533056</c:v>
                </c:pt>
                <c:pt idx="54" formatCode="General">
                  <c:v>0.543245</c:v>
                </c:pt>
                <c:pt idx="55" formatCode="General">
                  <c:v>0.55343</c:v>
                </c:pt>
                <c:pt idx="56" formatCode="General">
                  <c:v>0.563612</c:v>
                </c:pt>
                <c:pt idx="57" formatCode="General">
                  <c:v>0.573789</c:v>
                </c:pt>
                <c:pt idx="58" formatCode="General">
                  <c:v>0.583963</c:v>
                </c:pt>
                <c:pt idx="59" formatCode="General">
                  <c:v>0.594132</c:v>
                </c:pt>
                <c:pt idx="60" formatCode="General">
                  <c:v>0.604297</c:v>
                </c:pt>
                <c:pt idx="61" formatCode="General">
                  <c:v>0.614457</c:v>
                </c:pt>
                <c:pt idx="62" formatCode="General">
                  <c:v>0.624614</c:v>
                </c:pt>
                <c:pt idx="63" formatCode="General">
                  <c:v>0.634765</c:v>
                </c:pt>
                <c:pt idx="64" formatCode="General">
                  <c:v>0.644912</c:v>
                </c:pt>
                <c:pt idx="65" formatCode="General">
                  <c:v>0.655055</c:v>
                </c:pt>
                <c:pt idx="66" formatCode="General">
                  <c:v>0.665193</c:v>
                </c:pt>
                <c:pt idx="67" formatCode="General">
                  <c:v>0.675327</c:v>
                </c:pt>
                <c:pt idx="68" formatCode="General">
                  <c:v>0.685458</c:v>
                </c:pt>
                <c:pt idx="69" formatCode="General">
                  <c:v>0.695585</c:v>
                </c:pt>
                <c:pt idx="70" formatCode="General">
                  <c:v>0.705708</c:v>
                </c:pt>
                <c:pt idx="71" formatCode="General">
                  <c:v>0.715829</c:v>
                </c:pt>
                <c:pt idx="72" formatCode="General">
                  <c:v>0.725948</c:v>
                </c:pt>
                <c:pt idx="73" formatCode="General">
                  <c:v>0.736065</c:v>
                </c:pt>
                <c:pt idx="74" formatCode="General">
                  <c:v>0.746181</c:v>
                </c:pt>
                <c:pt idx="75" formatCode="General">
                  <c:v>0.756297</c:v>
                </c:pt>
                <c:pt idx="76" formatCode="General">
                  <c:v>0.766413</c:v>
                </c:pt>
                <c:pt idx="77" formatCode="General">
                  <c:v>0.77653</c:v>
                </c:pt>
                <c:pt idx="78" formatCode="General">
                  <c:v>0.786649</c:v>
                </c:pt>
                <c:pt idx="79" formatCode="General">
                  <c:v>0.796771</c:v>
                </c:pt>
                <c:pt idx="80" formatCode="General">
                  <c:v>0.806895</c:v>
                </c:pt>
                <c:pt idx="81" formatCode="General">
                  <c:v>0.817024</c:v>
                </c:pt>
                <c:pt idx="82" formatCode="General">
                  <c:v>0.827157</c:v>
                </c:pt>
                <c:pt idx="83" formatCode="General">
                  <c:v>0.837296</c:v>
                </c:pt>
                <c:pt idx="84" formatCode="General">
                  <c:v>0.847441</c:v>
                </c:pt>
                <c:pt idx="85" formatCode="General">
                  <c:v>0.857594</c:v>
                </c:pt>
                <c:pt idx="86" formatCode="General">
                  <c:v>0.867753</c:v>
                </c:pt>
                <c:pt idx="87" formatCode="General">
                  <c:v>0.877922</c:v>
                </c:pt>
                <c:pt idx="88" formatCode="General">
                  <c:v>0.888099</c:v>
                </c:pt>
                <c:pt idx="89" formatCode="General">
                  <c:v>0.898285</c:v>
                </c:pt>
                <c:pt idx="90" formatCode="General">
                  <c:v>0.90848</c:v>
                </c:pt>
                <c:pt idx="91" formatCode="General">
                  <c:v>0.918683</c:v>
                </c:pt>
                <c:pt idx="92" formatCode="General">
                  <c:v>0.928892</c:v>
                </c:pt>
                <c:pt idx="93" formatCode="General">
                  <c:v>0.939106</c:v>
                </c:pt>
                <c:pt idx="94" formatCode="General">
                  <c:v>0.949318</c:v>
                </c:pt>
                <c:pt idx="95" formatCode="General">
                  <c:v>0.959521</c:v>
                </c:pt>
                <c:pt idx="96" formatCode="General">
                  <c:v>0.969707</c:v>
                </c:pt>
                <c:pt idx="97" formatCode="General">
                  <c:v>0.979858</c:v>
                </c:pt>
                <c:pt idx="98" formatCode="General">
                  <c:v>0.989944</c:v>
                </c:pt>
                <c:pt idx="99" formatCode="General">
                  <c:v>1.0</c:v>
                </c:pt>
              </c:numCache>
            </c:numRef>
          </c:xVal>
          <c:yVal>
            <c:numRef>
              <c:f>'at y = -16.44m'!$E$4:$E$2211</c:f>
              <c:numCache>
                <c:formatCode>General</c:formatCode>
                <c:ptCount val="2208"/>
                <c:pt idx="0">
                  <c:v>0.0</c:v>
                </c:pt>
                <c:pt idx="1">
                  <c:v>-0.007928</c:v>
                </c:pt>
                <c:pt idx="2">
                  <c:v>-0.012347</c:v>
                </c:pt>
                <c:pt idx="3">
                  <c:v>-0.015432</c:v>
                </c:pt>
                <c:pt idx="4">
                  <c:v>-0.017871</c:v>
                </c:pt>
                <c:pt idx="5">
                  <c:v>-0.019936</c:v>
                </c:pt>
                <c:pt idx="6">
                  <c:v>-0.021756</c:v>
                </c:pt>
                <c:pt idx="7">
                  <c:v>-0.023405</c:v>
                </c:pt>
                <c:pt idx="8">
                  <c:v>-0.024922</c:v>
                </c:pt>
                <c:pt idx="9">
                  <c:v>-0.026335</c:v>
                </c:pt>
                <c:pt idx="10">
                  <c:v>-0.027658</c:v>
                </c:pt>
                <c:pt idx="11">
                  <c:v>-0.028903</c:v>
                </c:pt>
                <c:pt idx="12">
                  <c:v>-0.030077</c:v>
                </c:pt>
                <c:pt idx="13">
                  <c:v>-0.031185</c:v>
                </c:pt>
                <c:pt idx="14">
                  <c:v>-0.032232</c:v>
                </c:pt>
                <c:pt idx="15">
                  <c:v>-0.033221</c:v>
                </c:pt>
                <c:pt idx="16">
                  <c:v>-0.034155</c:v>
                </c:pt>
                <c:pt idx="17">
                  <c:v>-0.035038</c:v>
                </c:pt>
                <c:pt idx="18">
                  <c:v>-0.035871</c:v>
                </c:pt>
                <c:pt idx="19">
                  <c:v>-0.036658</c:v>
                </c:pt>
                <c:pt idx="20">
                  <c:v>-0.0374</c:v>
                </c:pt>
                <c:pt idx="21">
                  <c:v>-0.038099</c:v>
                </c:pt>
                <c:pt idx="22">
                  <c:v>-0.038755</c:v>
                </c:pt>
                <c:pt idx="23">
                  <c:v>-0.039369</c:v>
                </c:pt>
                <c:pt idx="24">
                  <c:v>-0.039942</c:v>
                </c:pt>
                <c:pt idx="25">
                  <c:v>-0.040473</c:v>
                </c:pt>
                <c:pt idx="26">
                  <c:v>-0.040964</c:v>
                </c:pt>
                <c:pt idx="27">
                  <c:v>-0.041413</c:v>
                </c:pt>
                <c:pt idx="28">
                  <c:v>-0.041821</c:v>
                </c:pt>
                <c:pt idx="29">
                  <c:v>-0.042187</c:v>
                </c:pt>
                <c:pt idx="30">
                  <c:v>-0.042512</c:v>
                </c:pt>
                <c:pt idx="31">
                  <c:v>-0.042796</c:v>
                </c:pt>
                <c:pt idx="32">
                  <c:v>-0.043037</c:v>
                </c:pt>
                <c:pt idx="33">
                  <c:v>-0.043236</c:v>
                </c:pt>
                <c:pt idx="34">
                  <c:v>-0.043393</c:v>
                </c:pt>
                <c:pt idx="35">
                  <c:v>-0.043508</c:v>
                </c:pt>
                <c:pt idx="36">
                  <c:v>-0.043582</c:v>
                </c:pt>
                <c:pt idx="37">
                  <c:v>-0.043611</c:v>
                </c:pt>
                <c:pt idx="38">
                  <c:v>-0.043598</c:v>
                </c:pt>
                <c:pt idx="39">
                  <c:v>-0.043542</c:v>
                </c:pt>
                <c:pt idx="40">
                  <c:v>-0.043443</c:v>
                </c:pt>
                <c:pt idx="41">
                  <c:v>-0.043299</c:v>
                </c:pt>
                <c:pt idx="42">
                  <c:v>-0.043111</c:v>
                </c:pt>
                <c:pt idx="43">
                  <c:v>-0.04288</c:v>
                </c:pt>
                <c:pt idx="44">
                  <c:v>-0.042604</c:v>
                </c:pt>
                <c:pt idx="45">
                  <c:v>-0.042282</c:v>
                </c:pt>
                <c:pt idx="46">
                  <c:v>-0.041915</c:v>
                </c:pt>
                <c:pt idx="47">
                  <c:v>-0.041501</c:v>
                </c:pt>
                <c:pt idx="48">
                  <c:v>-0.041042</c:v>
                </c:pt>
                <c:pt idx="49">
                  <c:v>-0.040536</c:v>
                </c:pt>
                <c:pt idx="50">
                  <c:v>-0.039983</c:v>
                </c:pt>
                <c:pt idx="51">
                  <c:v>-0.039381</c:v>
                </c:pt>
                <c:pt idx="52">
                  <c:v>-0.038732</c:v>
                </c:pt>
                <c:pt idx="53">
                  <c:v>-0.038034</c:v>
                </c:pt>
                <c:pt idx="54">
                  <c:v>-0.037289</c:v>
                </c:pt>
                <c:pt idx="55">
                  <c:v>-0.036494</c:v>
                </c:pt>
                <c:pt idx="56">
                  <c:v>-0.03565</c:v>
                </c:pt>
                <c:pt idx="57">
                  <c:v>-0.034757</c:v>
                </c:pt>
                <c:pt idx="58">
                  <c:v>-0.033816</c:v>
                </c:pt>
                <c:pt idx="59">
                  <c:v>-0.032827</c:v>
                </c:pt>
                <c:pt idx="60">
                  <c:v>-0.031791</c:v>
                </c:pt>
                <c:pt idx="61">
                  <c:v>-0.030708</c:v>
                </c:pt>
                <c:pt idx="62">
                  <c:v>-0.029579</c:v>
                </c:pt>
                <c:pt idx="63">
                  <c:v>-0.028407</c:v>
                </c:pt>
                <c:pt idx="64">
                  <c:v>-0.027194</c:v>
                </c:pt>
                <c:pt idx="65">
                  <c:v>-0.025941</c:v>
                </c:pt>
                <c:pt idx="66">
                  <c:v>-0.02465</c:v>
                </c:pt>
                <c:pt idx="67">
                  <c:v>-0.023324</c:v>
                </c:pt>
                <c:pt idx="68">
                  <c:v>-0.021966</c:v>
                </c:pt>
                <c:pt idx="69">
                  <c:v>-0.020581</c:v>
                </c:pt>
                <c:pt idx="70">
                  <c:v>-0.019171</c:v>
                </c:pt>
                <c:pt idx="71">
                  <c:v>-0.017738</c:v>
                </c:pt>
                <c:pt idx="72">
                  <c:v>-0.016286</c:v>
                </c:pt>
                <c:pt idx="73">
                  <c:v>-0.014822</c:v>
                </c:pt>
                <c:pt idx="74">
                  <c:v>-0.013351</c:v>
                </c:pt>
                <c:pt idx="75">
                  <c:v>-0.011877</c:v>
                </c:pt>
                <c:pt idx="76">
                  <c:v>-0.010407</c:v>
                </c:pt>
                <c:pt idx="77">
                  <c:v>-0.008946</c:v>
                </c:pt>
                <c:pt idx="78">
                  <c:v>-0.0075</c:v>
                </c:pt>
                <c:pt idx="79">
                  <c:v>-0.006074</c:v>
                </c:pt>
                <c:pt idx="80">
                  <c:v>-0.004675</c:v>
                </c:pt>
                <c:pt idx="81">
                  <c:v>-0.00331</c:v>
                </c:pt>
                <c:pt idx="82">
                  <c:v>-0.001983</c:v>
                </c:pt>
                <c:pt idx="83">
                  <c:v>-0.000706</c:v>
                </c:pt>
                <c:pt idx="84">
                  <c:v>0.000512</c:v>
                </c:pt>
                <c:pt idx="85">
                  <c:v>0.00166</c:v>
                </c:pt>
                <c:pt idx="86">
                  <c:v>0.002723</c:v>
                </c:pt>
                <c:pt idx="87">
                  <c:v>0.003687</c:v>
                </c:pt>
                <c:pt idx="88">
                  <c:v>0.004541</c:v>
                </c:pt>
                <c:pt idx="89">
                  <c:v>0.005262</c:v>
                </c:pt>
                <c:pt idx="90">
                  <c:v>0.005829</c:v>
                </c:pt>
                <c:pt idx="91">
                  <c:v>0.006224</c:v>
                </c:pt>
                <c:pt idx="92">
                  <c:v>0.006419</c:v>
                </c:pt>
                <c:pt idx="93">
                  <c:v>0.006387</c:v>
                </c:pt>
                <c:pt idx="94">
                  <c:v>0.0061</c:v>
                </c:pt>
                <c:pt idx="95">
                  <c:v>0.005528</c:v>
                </c:pt>
                <c:pt idx="96">
                  <c:v>0.004627</c:v>
                </c:pt>
                <c:pt idx="97">
                  <c:v>0.003331</c:v>
                </c:pt>
                <c:pt idx="98">
                  <c:v>0.001526</c:v>
                </c:pt>
                <c:pt idx="99">
                  <c:v>-0.001125</c:v>
                </c:pt>
              </c:numCache>
            </c:numRef>
          </c:yVal>
          <c:smooth val="0"/>
        </c:ser>
        <c:dLbls>
          <c:showLegendKey val="0"/>
          <c:showVal val="0"/>
          <c:showCatName val="0"/>
          <c:showSerName val="0"/>
          <c:showPercent val="0"/>
          <c:showBubbleSize val="0"/>
        </c:dLbls>
        <c:axId val="-2049330896"/>
        <c:axId val="-2071450720"/>
      </c:scatterChart>
      <c:valAx>
        <c:axId val="-2049330896"/>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071450720"/>
        <c:crosses val="autoZero"/>
        <c:crossBetween val="midCat"/>
      </c:valAx>
      <c:valAx>
        <c:axId val="-2071450720"/>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049330896"/>
        <c:crosses val="autoZero"/>
        <c:crossBetween val="midCat"/>
      </c:valAx>
    </c:plotArea>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-14.59m'!$C$3</c:f>
              <c:strCache>
                <c:ptCount val="1"/>
                <c:pt idx="0">
                  <c:v>YU</c:v>
                </c:pt>
              </c:strCache>
            </c:strRef>
          </c:tx>
          <c:spPr>
            <a:ln w="28575">
              <a:noFill/>
            </a:ln>
          </c:spPr>
          <c:marker>
            <c:symbol val="diamond"/>
            <c:size val="3"/>
            <c:spPr>
              <a:solidFill>
                <a:schemeClr val="tx1"/>
              </a:solidFill>
              <a:ln>
                <a:solidFill>
                  <a:schemeClr val="tx1"/>
                </a:solidFill>
              </a:ln>
            </c:spPr>
          </c:marker>
          <c:xVal>
            <c:numRef>
              <c:f>'at y = -14.59m'!$B$4:$B$2160</c:f>
              <c:numCache>
                <c:formatCode>0.00E+00</c:formatCode>
                <c:ptCount val="2157"/>
                <c:pt idx="0" formatCode="General">
                  <c:v>0.0</c:v>
                </c:pt>
                <c:pt idx="1">
                  <c:v>0.004977</c:v>
                </c:pt>
                <c:pt idx="2" formatCode="General">
                  <c:v>0.013692</c:v>
                </c:pt>
                <c:pt idx="3" formatCode="General">
                  <c:v>0.023191</c:v>
                </c:pt>
                <c:pt idx="4" formatCode="General">
                  <c:v>0.032974</c:v>
                </c:pt>
                <c:pt idx="5" formatCode="General">
                  <c:v>0.042895</c:v>
                </c:pt>
                <c:pt idx="6" formatCode="General">
                  <c:v>0.052893</c:v>
                </c:pt>
                <c:pt idx="7" formatCode="General">
                  <c:v>0.062942</c:v>
                </c:pt>
                <c:pt idx="8" formatCode="General">
                  <c:v>0.073024</c:v>
                </c:pt>
                <c:pt idx="9" formatCode="General">
                  <c:v>0.083131</c:v>
                </c:pt>
                <c:pt idx="10" formatCode="General">
                  <c:v>0.093257</c:v>
                </c:pt>
                <c:pt idx="11" formatCode="General">
                  <c:v>0.103398</c:v>
                </c:pt>
                <c:pt idx="12" formatCode="General">
                  <c:v>0.113551</c:v>
                </c:pt>
                <c:pt idx="13" formatCode="General">
                  <c:v>0.123715</c:v>
                </c:pt>
                <c:pt idx="14" formatCode="General">
                  <c:v>0.133886</c:v>
                </c:pt>
                <c:pt idx="15" formatCode="General">
                  <c:v>0.144066</c:v>
                </c:pt>
                <c:pt idx="16" formatCode="General">
                  <c:v>0.154251</c:v>
                </c:pt>
                <c:pt idx="17" formatCode="General">
                  <c:v>0.164442</c:v>
                </c:pt>
                <c:pt idx="18" formatCode="General">
                  <c:v>0.174638</c:v>
                </c:pt>
                <c:pt idx="19" formatCode="General">
                  <c:v>0.184838</c:v>
                </c:pt>
                <c:pt idx="20" formatCode="General">
                  <c:v>0.195042</c:v>
                </c:pt>
                <c:pt idx="21" formatCode="General">
                  <c:v>0.20525</c:v>
                </c:pt>
                <c:pt idx="22" formatCode="General">
                  <c:v>0.215461</c:v>
                </c:pt>
                <c:pt idx="23" formatCode="General">
                  <c:v>0.225674</c:v>
                </c:pt>
                <c:pt idx="24" formatCode="General">
                  <c:v>0.23589</c:v>
                </c:pt>
                <c:pt idx="25" formatCode="General">
                  <c:v>0.246109</c:v>
                </c:pt>
                <c:pt idx="26" formatCode="General">
                  <c:v>0.256329</c:v>
                </c:pt>
                <c:pt idx="27" formatCode="General">
                  <c:v>0.266552</c:v>
                </c:pt>
                <c:pt idx="28" formatCode="General">
                  <c:v>0.276777</c:v>
                </c:pt>
                <c:pt idx="29" formatCode="General">
                  <c:v>0.287004</c:v>
                </c:pt>
                <c:pt idx="30" formatCode="General">
                  <c:v>0.297232</c:v>
                </c:pt>
                <c:pt idx="31" formatCode="General">
                  <c:v>0.307462</c:v>
                </c:pt>
                <c:pt idx="32" formatCode="General">
                  <c:v>0.317693</c:v>
                </c:pt>
                <c:pt idx="33" formatCode="General">
                  <c:v>0.327925</c:v>
                </c:pt>
                <c:pt idx="34" formatCode="General">
                  <c:v>0.338159</c:v>
                </c:pt>
                <c:pt idx="35" formatCode="General">
                  <c:v>0.348393</c:v>
                </c:pt>
                <c:pt idx="36" formatCode="General">
                  <c:v>0.358629</c:v>
                </c:pt>
                <c:pt idx="37" formatCode="General">
                  <c:v>0.368865</c:v>
                </c:pt>
                <c:pt idx="38" formatCode="General">
                  <c:v>0.379103</c:v>
                </c:pt>
                <c:pt idx="39" formatCode="General">
                  <c:v>0.38934</c:v>
                </c:pt>
                <c:pt idx="40" formatCode="General">
                  <c:v>0.399579</c:v>
                </c:pt>
                <c:pt idx="41" formatCode="General">
                  <c:v>0.409818</c:v>
                </c:pt>
                <c:pt idx="42" formatCode="General">
                  <c:v>0.420057</c:v>
                </c:pt>
                <c:pt idx="43" formatCode="General">
                  <c:v>0.430297</c:v>
                </c:pt>
                <c:pt idx="44" formatCode="General">
                  <c:v>0.440537</c:v>
                </c:pt>
                <c:pt idx="45" formatCode="General">
                  <c:v>0.450777</c:v>
                </c:pt>
                <c:pt idx="46" formatCode="General">
                  <c:v>0.461016</c:v>
                </c:pt>
                <c:pt idx="47" formatCode="General">
                  <c:v>0.471256</c:v>
                </c:pt>
                <c:pt idx="48" formatCode="General">
                  <c:v>0.481496</c:v>
                </c:pt>
                <c:pt idx="49" formatCode="General">
                  <c:v>0.491735</c:v>
                </c:pt>
                <c:pt idx="50" formatCode="General">
                  <c:v>0.501974</c:v>
                </c:pt>
                <c:pt idx="51" formatCode="General">
                  <c:v>0.512213</c:v>
                </c:pt>
                <c:pt idx="52" formatCode="General">
                  <c:v>0.52245</c:v>
                </c:pt>
                <c:pt idx="53" formatCode="General">
                  <c:v>0.532688</c:v>
                </c:pt>
                <c:pt idx="54" formatCode="General">
                  <c:v>0.542924</c:v>
                </c:pt>
                <c:pt idx="55" formatCode="General">
                  <c:v>0.55316</c:v>
                </c:pt>
                <c:pt idx="56" formatCode="General">
                  <c:v>0.563395</c:v>
                </c:pt>
                <c:pt idx="57" formatCode="General">
                  <c:v>0.573629</c:v>
                </c:pt>
                <c:pt idx="58" formatCode="General">
                  <c:v>0.583862</c:v>
                </c:pt>
                <c:pt idx="59" formatCode="General">
                  <c:v>0.594094</c:v>
                </c:pt>
                <c:pt idx="60" formatCode="General">
                  <c:v>0.604323</c:v>
                </c:pt>
                <c:pt idx="61" formatCode="General">
                  <c:v>0.614551</c:v>
                </c:pt>
                <c:pt idx="62" formatCode="General">
                  <c:v>0.624778</c:v>
                </c:pt>
                <c:pt idx="63" formatCode="General">
                  <c:v>0.635002</c:v>
                </c:pt>
                <c:pt idx="64" formatCode="General">
                  <c:v>0.645224</c:v>
                </c:pt>
                <c:pt idx="65" formatCode="General">
                  <c:v>0.655444</c:v>
                </c:pt>
                <c:pt idx="66" formatCode="General">
                  <c:v>0.665661</c:v>
                </c:pt>
                <c:pt idx="67" formatCode="General">
                  <c:v>0.675876</c:v>
                </c:pt>
                <c:pt idx="68" formatCode="General">
                  <c:v>0.686087</c:v>
                </c:pt>
                <c:pt idx="69" formatCode="General">
                  <c:v>0.696295</c:v>
                </c:pt>
                <c:pt idx="70" formatCode="General">
                  <c:v>0.706499</c:v>
                </c:pt>
                <c:pt idx="71" formatCode="General">
                  <c:v>0.716699</c:v>
                </c:pt>
                <c:pt idx="72" formatCode="General">
                  <c:v>0.726896</c:v>
                </c:pt>
                <c:pt idx="73" formatCode="General">
                  <c:v>0.737089</c:v>
                </c:pt>
                <c:pt idx="74" formatCode="General">
                  <c:v>0.747278</c:v>
                </c:pt>
                <c:pt idx="75" formatCode="General">
                  <c:v>0.757463</c:v>
                </c:pt>
                <c:pt idx="76" formatCode="General">
                  <c:v>0.767643</c:v>
                </c:pt>
                <c:pt idx="77" formatCode="General">
                  <c:v>0.77782</c:v>
                </c:pt>
                <c:pt idx="78" formatCode="General">
                  <c:v>0.787994</c:v>
                </c:pt>
                <c:pt idx="79" formatCode="General">
                  <c:v>0.798164</c:v>
                </c:pt>
                <c:pt idx="80" formatCode="General">
                  <c:v>0.808331</c:v>
                </c:pt>
                <c:pt idx="81" formatCode="General">
                  <c:v>0.818496</c:v>
                </c:pt>
                <c:pt idx="82" formatCode="General">
                  <c:v>0.828658</c:v>
                </c:pt>
                <c:pt idx="83" formatCode="General">
                  <c:v>0.838819</c:v>
                </c:pt>
                <c:pt idx="84" formatCode="General">
                  <c:v>0.848978</c:v>
                </c:pt>
                <c:pt idx="85" formatCode="General">
                  <c:v>0.859136</c:v>
                </c:pt>
                <c:pt idx="86" formatCode="General">
                  <c:v>0.869294</c:v>
                </c:pt>
                <c:pt idx="87" formatCode="General">
                  <c:v>0.87945</c:v>
                </c:pt>
                <c:pt idx="88" formatCode="General">
                  <c:v>0.889604</c:v>
                </c:pt>
                <c:pt idx="89" formatCode="General">
                  <c:v>0.899756</c:v>
                </c:pt>
                <c:pt idx="90" formatCode="General">
                  <c:v>0.909904</c:v>
                </c:pt>
                <c:pt idx="91" formatCode="General">
                  <c:v>0.920046</c:v>
                </c:pt>
                <c:pt idx="92" formatCode="General">
                  <c:v>0.930178</c:v>
                </c:pt>
                <c:pt idx="93" formatCode="General">
                  <c:v>0.940296</c:v>
                </c:pt>
                <c:pt idx="94" formatCode="General">
                  <c:v>0.950394</c:v>
                </c:pt>
                <c:pt idx="95" formatCode="General">
                  <c:v>0.960464</c:v>
                </c:pt>
                <c:pt idx="96" formatCode="General">
                  <c:v>0.970494</c:v>
                </c:pt>
                <c:pt idx="97" formatCode="General">
                  <c:v>0.980467</c:v>
                </c:pt>
                <c:pt idx="98" formatCode="General">
                  <c:v>0.990346</c:v>
                </c:pt>
                <c:pt idx="99" formatCode="General">
                  <c:v>1.0</c:v>
                </c:pt>
              </c:numCache>
            </c:numRef>
          </c:xVal>
          <c:yVal>
            <c:numRef>
              <c:f>'at y = -14.59m'!$C$4:$C$2160</c:f>
              <c:numCache>
                <c:formatCode>General</c:formatCode>
                <c:ptCount val="2157"/>
                <c:pt idx="0">
                  <c:v>0.0</c:v>
                </c:pt>
                <c:pt idx="1">
                  <c:v>0.008994</c:v>
                </c:pt>
                <c:pt idx="2">
                  <c:v>0.014519</c:v>
                </c:pt>
                <c:pt idx="3">
                  <c:v>0.01843</c:v>
                </c:pt>
                <c:pt idx="4">
                  <c:v>0.021495</c:v>
                </c:pt>
                <c:pt idx="5">
                  <c:v>0.024045</c:v>
                </c:pt>
                <c:pt idx="6">
                  <c:v>0.02625</c:v>
                </c:pt>
                <c:pt idx="7">
                  <c:v>0.028207</c:v>
                </c:pt>
                <c:pt idx="8">
                  <c:v>0.029977</c:v>
                </c:pt>
                <c:pt idx="9">
                  <c:v>0.031599</c:v>
                </c:pt>
                <c:pt idx="10">
                  <c:v>0.033098</c:v>
                </c:pt>
                <c:pt idx="11">
                  <c:v>0.034494</c:v>
                </c:pt>
                <c:pt idx="12">
                  <c:v>0.035801</c:v>
                </c:pt>
                <c:pt idx="13">
                  <c:v>0.037029</c:v>
                </c:pt>
                <c:pt idx="14">
                  <c:v>0.038188</c:v>
                </c:pt>
                <c:pt idx="15">
                  <c:v>0.039285</c:v>
                </c:pt>
                <c:pt idx="16">
                  <c:v>0.040325</c:v>
                </c:pt>
                <c:pt idx="17">
                  <c:v>0.041313</c:v>
                </c:pt>
                <c:pt idx="18">
                  <c:v>0.042254</c:v>
                </c:pt>
                <c:pt idx="19">
                  <c:v>0.04315</c:v>
                </c:pt>
                <c:pt idx="20">
                  <c:v>0.044005</c:v>
                </c:pt>
                <c:pt idx="21">
                  <c:v>0.04482</c:v>
                </c:pt>
                <c:pt idx="22">
                  <c:v>0.045598</c:v>
                </c:pt>
                <c:pt idx="23">
                  <c:v>0.046341</c:v>
                </c:pt>
                <c:pt idx="24">
                  <c:v>0.047049</c:v>
                </c:pt>
                <c:pt idx="25">
                  <c:v>0.047724</c:v>
                </c:pt>
                <c:pt idx="26">
                  <c:v>0.048367</c:v>
                </c:pt>
                <c:pt idx="27">
                  <c:v>0.048978</c:v>
                </c:pt>
                <c:pt idx="28">
                  <c:v>0.049558</c:v>
                </c:pt>
                <c:pt idx="29">
                  <c:v>0.050107</c:v>
                </c:pt>
                <c:pt idx="30">
                  <c:v>0.050626</c:v>
                </c:pt>
                <c:pt idx="31">
                  <c:v>0.051114</c:v>
                </c:pt>
                <c:pt idx="32">
                  <c:v>0.051571</c:v>
                </c:pt>
                <c:pt idx="33">
                  <c:v>0.051997</c:v>
                </c:pt>
                <c:pt idx="34">
                  <c:v>0.052393</c:v>
                </c:pt>
                <c:pt idx="35">
                  <c:v>0.052757</c:v>
                </c:pt>
                <c:pt idx="36">
                  <c:v>0.05309</c:v>
                </c:pt>
                <c:pt idx="37">
                  <c:v>0.053391</c:v>
                </c:pt>
                <c:pt idx="38">
                  <c:v>0.05366</c:v>
                </c:pt>
                <c:pt idx="39">
                  <c:v>0.053896</c:v>
                </c:pt>
                <c:pt idx="40">
                  <c:v>0.0541</c:v>
                </c:pt>
                <c:pt idx="41">
                  <c:v>0.054272</c:v>
                </c:pt>
                <c:pt idx="42">
                  <c:v>0.054412</c:v>
                </c:pt>
                <c:pt idx="43">
                  <c:v>0.054517</c:v>
                </c:pt>
                <c:pt idx="44">
                  <c:v>0.054591</c:v>
                </c:pt>
                <c:pt idx="45">
                  <c:v>0.054631</c:v>
                </c:pt>
                <c:pt idx="46">
                  <c:v>0.054639</c:v>
                </c:pt>
                <c:pt idx="47">
                  <c:v>0.054614</c:v>
                </c:pt>
                <c:pt idx="48">
                  <c:v>0.054556</c:v>
                </c:pt>
                <c:pt idx="49">
                  <c:v>0.054465</c:v>
                </c:pt>
                <c:pt idx="50">
                  <c:v>0.054342</c:v>
                </c:pt>
                <c:pt idx="51">
                  <c:v>0.054184</c:v>
                </c:pt>
                <c:pt idx="52">
                  <c:v>0.053994</c:v>
                </c:pt>
                <c:pt idx="53">
                  <c:v>0.053771</c:v>
                </c:pt>
                <c:pt idx="54">
                  <c:v>0.053515</c:v>
                </c:pt>
                <c:pt idx="55">
                  <c:v>0.053221</c:v>
                </c:pt>
                <c:pt idx="56">
                  <c:v>0.052893</c:v>
                </c:pt>
                <c:pt idx="57">
                  <c:v>0.05253</c:v>
                </c:pt>
                <c:pt idx="58">
                  <c:v>0.052131</c:v>
                </c:pt>
                <c:pt idx="59">
                  <c:v>0.051696</c:v>
                </c:pt>
                <c:pt idx="60">
                  <c:v>0.051222</c:v>
                </c:pt>
                <c:pt idx="61">
                  <c:v>0.050709</c:v>
                </c:pt>
                <c:pt idx="62">
                  <c:v>0.050154</c:v>
                </c:pt>
                <c:pt idx="63">
                  <c:v>0.049558</c:v>
                </c:pt>
                <c:pt idx="64">
                  <c:v>0.048918</c:v>
                </c:pt>
                <c:pt idx="65">
                  <c:v>0.048233</c:v>
                </c:pt>
                <c:pt idx="66">
                  <c:v>0.047502</c:v>
                </c:pt>
                <c:pt idx="67">
                  <c:v>0.046724</c:v>
                </c:pt>
                <c:pt idx="68">
                  <c:v>0.045898</c:v>
                </c:pt>
                <c:pt idx="69">
                  <c:v>0.045026</c:v>
                </c:pt>
                <c:pt idx="70">
                  <c:v>0.044107</c:v>
                </c:pt>
                <c:pt idx="71">
                  <c:v>0.043142</c:v>
                </c:pt>
                <c:pt idx="72">
                  <c:v>0.042131</c:v>
                </c:pt>
                <c:pt idx="73">
                  <c:v>0.041078</c:v>
                </c:pt>
                <c:pt idx="74">
                  <c:v>0.039985</c:v>
                </c:pt>
                <c:pt idx="75">
                  <c:v>0.038852</c:v>
                </c:pt>
                <c:pt idx="76">
                  <c:v>0.037684</c:v>
                </c:pt>
                <c:pt idx="77">
                  <c:v>0.036484</c:v>
                </c:pt>
                <c:pt idx="78">
                  <c:v>0.035256</c:v>
                </c:pt>
                <c:pt idx="79">
                  <c:v>0.034004</c:v>
                </c:pt>
                <c:pt idx="80">
                  <c:v>0.032731</c:v>
                </c:pt>
                <c:pt idx="81">
                  <c:v>0.031443</c:v>
                </c:pt>
                <c:pt idx="82">
                  <c:v>0.030146</c:v>
                </c:pt>
                <c:pt idx="83">
                  <c:v>0.028842</c:v>
                </c:pt>
                <c:pt idx="84">
                  <c:v>0.027537</c:v>
                </c:pt>
                <c:pt idx="85">
                  <c:v>0.026232</c:v>
                </c:pt>
                <c:pt idx="86">
                  <c:v>0.024929</c:v>
                </c:pt>
                <c:pt idx="87">
                  <c:v>0.023627</c:v>
                </c:pt>
                <c:pt idx="88">
                  <c:v>0.022321</c:v>
                </c:pt>
                <c:pt idx="89">
                  <c:v>0.021002</c:v>
                </c:pt>
                <c:pt idx="90">
                  <c:v>0.019658</c:v>
                </c:pt>
                <c:pt idx="91">
                  <c:v>0.01827</c:v>
                </c:pt>
                <c:pt idx="92">
                  <c:v>0.016814</c:v>
                </c:pt>
                <c:pt idx="93">
                  <c:v>0.015261</c:v>
                </c:pt>
                <c:pt idx="94">
                  <c:v>0.013577</c:v>
                </c:pt>
                <c:pt idx="95">
                  <c:v>0.011722</c:v>
                </c:pt>
                <c:pt idx="96">
                  <c:v>0.009649</c:v>
                </c:pt>
                <c:pt idx="97">
                  <c:v>0.007296</c:v>
                </c:pt>
                <c:pt idx="98">
                  <c:v>0.004546</c:v>
                </c:pt>
                <c:pt idx="99">
                  <c:v>0.001045</c:v>
                </c:pt>
              </c:numCache>
            </c:numRef>
          </c:yVal>
          <c:smooth val="0"/>
        </c:ser>
        <c:ser>
          <c:idx val="1"/>
          <c:order val="1"/>
          <c:tx>
            <c:strRef>
              <c:f>'at y = -14.59m'!$E$3</c:f>
              <c:strCache>
                <c:ptCount val="1"/>
                <c:pt idx="0">
                  <c:v>YL</c:v>
                </c:pt>
              </c:strCache>
            </c:strRef>
          </c:tx>
          <c:spPr>
            <a:ln w="28575">
              <a:noFill/>
            </a:ln>
          </c:spPr>
          <c:marker>
            <c:symbol val="square"/>
            <c:size val="2"/>
          </c:marker>
          <c:xVal>
            <c:numRef>
              <c:f>'at y = -14.59m'!$D$4:$D$2090</c:f>
              <c:numCache>
                <c:formatCode>0.00E+00</c:formatCode>
                <c:ptCount val="2087"/>
                <c:pt idx="0" formatCode="General">
                  <c:v>0.0</c:v>
                </c:pt>
                <c:pt idx="1">
                  <c:v>0.005418</c:v>
                </c:pt>
                <c:pt idx="2">
                  <c:v>0.014551</c:v>
                </c:pt>
                <c:pt idx="3" formatCode="General">
                  <c:v>0.024254</c:v>
                </c:pt>
                <c:pt idx="4" formatCode="General">
                  <c:v>0.034149</c:v>
                </c:pt>
                <c:pt idx="5" formatCode="General">
                  <c:v>0.044136</c:v>
                </c:pt>
                <c:pt idx="6" formatCode="General">
                  <c:v>0.054173</c:v>
                </c:pt>
                <c:pt idx="7" formatCode="General">
                  <c:v>0.064241</c:v>
                </c:pt>
                <c:pt idx="8" formatCode="General">
                  <c:v>0.074332</c:v>
                </c:pt>
                <c:pt idx="9" formatCode="General">
                  <c:v>0.084439</c:v>
                </c:pt>
                <c:pt idx="10" formatCode="General">
                  <c:v>0.094559</c:v>
                </c:pt>
                <c:pt idx="11" formatCode="General">
                  <c:v>0.104689</c:v>
                </c:pt>
                <c:pt idx="12" formatCode="General">
                  <c:v>0.114829</c:v>
                </c:pt>
                <c:pt idx="13" formatCode="General">
                  <c:v>0.124976</c:v>
                </c:pt>
                <c:pt idx="14" formatCode="General">
                  <c:v>0.135131</c:v>
                </c:pt>
                <c:pt idx="15" formatCode="General">
                  <c:v>0.145292</c:v>
                </c:pt>
                <c:pt idx="16" formatCode="General">
                  <c:v>0.155458</c:v>
                </c:pt>
                <c:pt idx="17" formatCode="General">
                  <c:v>0.16563</c:v>
                </c:pt>
                <c:pt idx="18" formatCode="General">
                  <c:v>0.175806</c:v>
                </c:pt>
                <c:pt idx="19" formatCode="General">
                  <c:v>0.185987</c:v>
                </c:pt>
                <c:pt idx="20" formatCode="General">
                  <c:v>0.196172</c:v>
                </c:pt>
                <c:pt idx="21" formatCode="General">
                  <c:v>0.20636</c:v>
                </c:pt>
                <c:pt idx="22" formatCode="General">
                  <c:v>0.216552</c:v>
                </c:pt>
                <c:pt idx="23" formatCode="General">
                  <c:v>0.226747</c:v>
                </c:pt>
                <c:pt idx="24" formatCode="General">
                  <c:v>0.236945</c:v>
                </c:pt>
                <c:pt idx="25" formatCode="General">
                  <c:v>0.247146</c:v>
                </c:pt>
                <c:pt idx="26" formatCode="General">
                  <c:v>0.257349</c:v>
                </c:pt>
                <c:pt idx="27" formatCode="General">
                  <c:v>0.267554</c:v>
                </c:pt>
                <c:pt idx="28" formatCode="General">
                  <c:v>0.277762</c:v>
                </c:pt>
                <c:pt idx="29" formatCode="General">
                  <c:v>0.287971</c:v>
                </c:pt>
                <c:pt idx="30" formatCode="General">
                  <c:v>0.298181</c:v>
                </c:pt>
                <c:pt idx="31" formatCode="General">
                  <c:v>0.308394</c:v>
                </c:pt>
                <c:pt idx="32" formatCode="General">
                  <c:v>0.318607</c:v>
                </c:pt>
                <c:pt idx="33" formatCode="General">
                  <c:v>0.328821</c:v>
                </c:pt>
                <c:pt idx="34" formatCode="General">
                  <c:v>0.339037</c:v>
                </c:pt>
                <c:pt idx="35" formatCode="General">
                  <c:v>0.349253</c:v>
                </c:pt>
                <c:pt idx="36" formatCode="General">
                  <c:v>0.359469</c:v>
                </c:pt>
                <c:pt idx="37" formatCode="General">
                  <c:v>0.369685</c:v>
                </c:pt>
                <c:pt idx="38" formatCode="General">
                  <c:v>0.379902</c:v>
                </c:pt>
                <c:pt idx="39" formatCode="General">
                  <c:v>0.390118</c:v>
                </c:pt>
                <c:pt idx="40" formatCode="General">
                  <c:v>0.400334</c:v>
                </c:pt>
                <c:pt idx="41" formatCode="General">
                  <c:v>0.41055</c:v>
                </c:pt>
                <c:pt idx="42" formatCode="General">
                  <c:v>0.420765</c:v>
                </c:pt>
                <c:pt idx="43" formatCode="General">
                  <c:v>0.430978</c:v>
                </c:pt>
                <c:pt idx="44" formatCode="General">
                  <c:v>0.441191</c:v>
                </c:pt>
                <c:pt idx="45" formatCode="General">
                  <c:v>0.451402</c:v>
                </c:pt>
                <c:pt idx="46" formatCode="General">
                  <c:v>0.461612</c:v>
                </c:pt>
                <c:pt idx="47" formatCode="General">
                  <c:v>0.471819</c:v>
                </c:pt>
                <c:pt idx="48" formatCode="General">
                  <c:v>0.482025</c:v>
                </c:pt>
                <c:pt idx="49" formatCode="General">
                  <c:v>0.492229</c:v>
                </c:pt>
                <c:pt idx="50" formatCode="General">
                  <c:v>0.50243</c:v>
                </c:pt>
                <c:pt idx="51" formatCode="General">
                  <c:v>0.512628</c:v>
                </c:pt>
                <c:pt idx="52" formatCode="General">
                  <c:v>0.522823</c:v>
                </c:pt>
                <c:pt idx="53" formatCode="General">
                  <c:v>0.533015</c:v>
                </c:pt>
                <c:pt idx="54" formatCode="General">
                  <c:v>0.543204</c:v>
                </c:pt>
                <c:pt idx="55" formatCode="General">
                  <c:v>0.55339</c:v>
                </c:pt>
                <c:pt idx="56" formatCode="General">
                  <c:v>0.563571</c:v>
                </c:pt>
                <c:pt idx="57" formatCode="General">
                  <c:v>0.573749</c:v>
                </c:pt>
                <c:pt idx="58" formatCode="General">
                  <c:v>0.583923</c:v>
                </c:pt>
                <c:pt idx="59" formatCode="General">
                  <c:v>0.594092</c:v>
                </c:pt>
                <c:pt idx="60" formatCode="General">
                  <c:v>0.604258</c:v>
                </c:pt>
                <c:pt idx="61" formatCode="General">
                  <c:v>0.614418</c:v>
                </c:pt>
                <c:pt idx="62" formatCode="General">
                  <c:v>0.624574</c:v>
                </c:pt>
                <c:pt idx="63" formatCode="General">
                  <c:v>0.634726</c:v>
                </c:pt>
                <c:pt idx="64" formatCode="General">
                  <c:v>0.644874</c:v>
                </c:pt>
                <c:pt idx="65" formatCode="General">
                  <c:v>0.655016</c:v>
                </c:pt>
                <c:pt idx="66" formatCode="General">
                  <c:v>0.665155</c:v>
                </c:pt>
                <c:pt idx="67" formatCode="General">
                  <c:v>0.675289</c:v>
                </c:pt>
                <c:pt idx="68" formatCode="General">
                  <c:v>0.68542</c:v>
                </c:pt>
                <c:pt idx="69" formatCode="General">
                  <c:v>0.695547</c:v>
                </c:pt>
                <c:pt idx="70" formatCode="General">
                  <c:v>0.705671</c:v>
                </c:pt>
                <c:pt idx="71" formatCode="General">
                  <c:v>0.715792</c:v>
                </c:pt>
                <c:pt idx="72" formatCode="General">
                  <c:v>0.725911</c:v>
                </c:pt>
                <c:pt idx="73" formatCode="General">
                  <c:v>0.736028</c:v>
                </c:pt>
                <c:pt idx="74" formatCode="General">
                  <c:v>0.746144</c:v>
                </c:pt>
                <c:pt idx="75" formatCode="General">
                  <c:v>0.75626</c:v>
                </c:pt>
                <c:pt idx="76" formatCode="General">
                  <c:v>0.766377</c:v>
                </c:pt>
                <c:pt idx="77" formatCode="General">
                  <c:v>0.776494</c:v>
                </c:pt>
                <c:pt idx="78" formatCode="General">
                  <c:v>0.786613</c:v>
                </c:pt>
                <c:pt idx="79" formatCode="General">
                  <c:v>0.796734</c:v>
                </c:pt>
                <c:pt idx="80" formatCode="General">
                  <c:v>0.806859</c:v>
                </c:pt>
                <c:pt idx="81" formatCode="General">
                  <c:v>0.816988</c:v>
                </c:pt>
                <c:pt idx="82" formatCode="General">
                  <c:v>0.827121</c:v>
                </c:pt>
                <c:pt idx="83" formatCode="General">
                  <c:v>0.83726</c:v>
                </c:pt>
                <c:pt idx="84" formatCode="General">
                  <c:v>0.847406</c:v>
                </c:pt>
                <c:pt idx="85" formatCode="General">
                  <c:v>0.857558</c:v>
                </c:pt>
                <c:pt idx="86" formatCode="General">
                  <c:v>0.867718</c:v>
                </c:pt>
                <c:pt idx="87" formatCode="General">
                  <c:v>0.877887</c:v>
                </c:pt>
                <c:pt idx="88" formatCode="General">
                  <c:v>0.888064</c:v>
                </c:pt>
                <c:pt idx="89" formatCode="General">
                  <c:v>0.89825</c:v>
                </c:pt>
                <c:pt idx="90" formatCode="General">
                  <c:v>0.908444</c:v>
                </c:pt>
                <c:pt idx="91" formatCode="General">
                  <c:v>0.918648</c:v>
                </c:pt>
                <c:pt idx="92" formatCode="General">
                  <c:v>0.928857</c:v>
                </c:pt>
                <c:pt idx="93" formatCode="General">
                  <c:v>0.93907</c:v>
                </c:pt>
                <c:pt idx="94" formatCode="General">
                  <c:v>0.949282</c:v>
                </c:pt>
                <c:pt idx="95" formatCode="General">
                  <c:v>0.959486</c:v>
                </c:pt>
                <c:pt idx="96" formatCode="General">
                  <c:v>0.969672</c:v>
                </c:pt>
                <c:pt idx="97" formatCode="General">
                  <c:v>0.979824</c:v>
                </c:pt>
                <c:pt idx="98" formatCode="General">
                  <c:v>0.98991</c:v>
                </c:pt>
                <c:pt idx="99" formatCode="General">
                  <c:v>1.0</c:v>
                </c:pt>
              </c:numCache>
            </c:numRef>
          </c:xVal>
          <c:yVal>
            <c:numRef>
              <c:f>'at y = -14.59m'!$E$4:$E$2211</c:f>
              <c:numCache>
                <c:formatCode>General</c:formatCode>
                <c:ptCount val="2208"/>
                <c:pt idx="0">
                  <c:v>0.0</c:v>
                </c:pt>
                <c:pt idx="1">
                  <c:v>-0.007831</c:v>
                </c:pt>
                <c:pt idx="2">
                  <c:v>-0.012239</c:v>
                </c:pt>
                <c:pt idx="3">
                  <c:v>-0.015353</c:v>
                </c:pt>
                <c:pt idx="4">
                  <c:v>-0.017845</c:v>
                </c:pt>
                <c:pt idx="5">
                  <c:v>-0.019978</c:v>
                </c:pt>
                <c:pt idx="6">
                  <c:v>-0.021878</c:v>
                </c:pt>
                <c:pt idx="7">
                  <c:v>-0.023613</c:v>
                </c:pt>
                <c:pt idx="8">
                  <c:v>-0.025221</c:v>
                </c:pt>
                <c:pt idx="9">
                  <c:v>-0.026727</c:v>
                </c:pt>
                <c:pt idx="10">
                  <c:v>-0.028147</c:v>
                </c:pt>
                <c:pt idx="11">
                  <c:v>-0.029489</c:v>
                </c:pt>
                <c:pt idx="12">
                  <c:v>-0.030762</c:v>
                </c:pt>
                <c:pt idx="13">
                  <c:v>-0.031969</c:v>
                </c:pt>
                <c:pt idx="14">
                  <c:v>-0.033116</c:v>
                </c:pt>
                <c:pt idx="15">
                  <c:v>-0.034204</c:v>
                </c:pt>
                <c:pt idx="16">
                  <c:v>-0.035237</c:v>
                </c:pt>
                <c:pt idx="17">
                  <c:v>-0.036217</c:v>
                </c:pt>
                <c:pt idx="18">
                  <c:v>-0.037147</c:v>
                </c:pt>
                <c:pt idx="19">
                  <c:v>-0.038026</c:v>
                </c:pt>
                <c:pt idx="20">
                  <c:v>-0.038857</c:v>
                </c:pt>
                <c:pt idx="21">
                  <c:v>-0.039641</c:v>
                </c:pt>
                <c:pt idx="22">
                  <c:v>-0.040378</c:v>
                </c:pt>
                <c:pt idx="23">
                  <c:v>-0.04107</c:v>
                </c:pt>
                <c:pt idx="24">
                  <c:v>-0.041715</c:v>
                </c:pt>
                <c:pt idx="25">
                  <c:v>-0.042315</c:v>
                </c:pt>
                <c:pt idx="26">
                  <c:v>-0.04287</c:v>
                </c:pt>
                <c:pt idx="27">
                  <c:v>-0.04338</c:v>
                </c:pt>
                <c:pt idx="28">
                  <c:v>-0.043846</c:v>
                </c:pt>
                <c:pt idx="29">
                  <c:v>-0.044267</c:v>
                </c:pt>
                <c:pt idx="30">
                  <c:v>-0.044644</c:v>
                </c:pt>
                <c:pt idx="31">
                  <c:v>-0.044978</c:v>
                </c:pt>
                <c:pt idx="32">
                  <c:v>-0.045268</c:v>
                </c:pt>
                <c:pt idx="33">
                  <c:v>-0.045513</c:v>
                </c:pt>
                <c:pt idx="34">
                  <c:v>-0.045714</c:v>
                </c:pt>
                <c:pt idx="35">
                  <c:v>-0.045872</c:v>
                </c:pt>
                <c:pt idx="36">
                  <c:v>-0.045985</c:v>
                </c:pt>
                <c:pt idx="37">
                  <c:v>-0.046053</c:v>
                </c:pt>
                <c:pt idx="38">
                  <c:v>-0.046075</c:v>
                </c:pt>
                <c:pt idx="39">
                  <c:v>-0.046052</c:v>
                </c:pt>
                <c:pt idx="40">
                  <c:v>-0.045984</c:v>
                </c:pt>
                <c:pt idx="41">
                  <c:v>-0.045867</c:v>
                </c:pt>
                <c:pt idx="42">
                  <c:v>-0.045703</c:v>
                </c:pt>
                <c:pt idx="43">
                  <c:v>-0.045493</c:v>
                </c:pt>
                <c:pt idx="44">
                  <c:v>-0.045234</c:v>
                </c:pt>
                <c:pt idx="45">
                  <c:v>-0.044926</c:v>
                </c:pt>
                <c:pt idx="46">
                  <c:v>-0.044568</c:v>
                </c:pt>
                <c:pt idx="47">
                  <c:v>-0.04416</c:v>
                </c:pt>
                <c:pt idx="48">
                  <c:v>-0.043702</c:v>
                </c:pt>
                <c:pt idx="49">
                  <c:v>-0.043194</c:v>
                </c:pt>
                <c:pt idx="50">
                  <c:v>-0.042635</c:v>
                </c:pt>
                <c:pt idx="51">
                  <c:v>-0.042023</c:v>
                </c:pt>
                <c:pt idx="52">
                  <c:v>-0.04136</c:v>
                </c:pt>
                <c:pt idx="53">
                  <c:v>-0.040646</c:v>
                </c:pt>
                <c:pt idx="54">
                  <c:v>-0.03988</c:v>
                </c:pt>
                <c:pt idx="55">
                  <c:v>-0.039062</c:v>
                </c:pt>
                <c:pt idx="56">
                  <c:v>-0.038191</c:v>
                </c:pt>
                <c:pt idx="57">
                  <c:v>-0.037269</c:v>
                </c:pt>
                <c:pt idx="58">
                  <c:v>-0.036296</c:v>
                </c:pt>
                <c:pt idx="59">
                  <c:v>-0.035273</c:v>
                </c:pt>
                <c:pt idx="60">
                  <c:v>-0.034201</c:v>
                </c:pt>
                <c:pt idx="61">
                  <c:v>-0.03308</c:v>
                </c:pt>
                <c:pt idx="62">
                  <c:v>-0.031912</c:v>
                </c:pt>
                <c:pt idx="63">
                  <c:v>-0.030699</c:v>
                </c:pt>
                <c:pt idx="64">
                  <c:v>-0.029443</c:v>
                </c:pt>
                <c:pt idx="65">
                  <c:v>-0.028146</c:v>
                </c:pt>
                <c:pt idx="66">
                  <c:v>-0.026809</c:v>
                </c:pt>
                <c:pt idx="67">
                  <c:v>-0.025437</c:v>
                </c:pt>
                <c:pt idx="68">
                  <c:v>-0.024032</c:v>
                </c:pt>
                <c:pt idx="69">
                  <c:v>-0.022598</c:v>
                </c:pt>
                <c:pt idx="70">
                  <c:v>-0.021139</c:v>
                </c:pt>
                <c:pt idx="71">
                  <c:v>-0.019658</c:v>
                </c:pt>
                <c:pt idx="72">
                  <c:v>-0.01816</c:v>
                </c:pt>
                <c:pt idx="73">
                  <c:v>-0.01665</c:v>
                </c:pt>
                <c:pt idx="74">
                  <c:v>-0.015133</c:v>
                </c:pt>
                <c:pt idx="75">
                  <c:v>-0.013614</c:v>
                </c:pt>
                <c:pt idx="76">
                  <c:v>-0.012098</c:v>
                </c:pt>
                <c:pt idx="77">
                  <c:v>-0.01059</c:v>
                </c:pt>
                <c:pt idx="78">
                  <c:v>-0.009098</c:v>
                </c:pt>
                <c:pt idx="79">
                  <c:v>-0.007626</c:v>
                </c:pt>
                <c:pt idx="80">
                  <c:v>-0.006181</c:v>
                </c:pt>
                <c:pt idx="81">
                  <c:v>-0.004769</c:v>
                </c:pt>
                <c:pt idx="82">
                  <c:v>-0.003398</c:v>
                </c:pt>
                <c:pt idx="83">
                  <c:v>-0.002076</c:v>
                </c:pt>
                <c:pt idx="84">
                  <c:v>-0.000811</c:v>
                </c:pt>
                <c:pt idx="85">
                  <c:v>0.000388</c:v>
                </c:pt>
                <c:pt idx="86">
                  <c:v>0.001508</c:v>
                </c:pt>
                <c:pt idx="87">
                  <c:v>0.002535</c:v>
                </c:pt>
                <c:pt idx="88">
                  <c:v>0.003458</c:v>
                </c:pt>
                <c:pt idx="89">
                  <c:v>0.004258</c:v>
                </c:pt>
                <c:pt idx="90">
                  <c:v>0.004911</c:v>
                </c:pt>
                <c:pt idx="91">
                  <c:v>0.005399</c:v>
                </c:pt>
                <c:pt idx="92">
                  <c:v>0.005695</c:v>
                </c:pt>
                <c:pt idx="93">
                  <c:v>0.00577</c:v>
                </c:pt>
                <c:pt idx="94">
                  <c:v>0.005595</c:v>
                </c:pt>
                <c:pt idx="95">
                  <c:v>0.005133</c:v>
                </c:pt>
                <c:pt idx="96">
                  <c:v>0.004341</c:v>
                </c:pt>
                <c:pt idx="97">
                  <c:v>0.003157</c:v>
                </c:pt>
                <c:pt idx="98">
                  <c:v>0.001468</c:v>
                </c:pt>
                <c:pt idx="99">
                  <c:v>-0.001045</c:v>
                </c:pt>
              </c:numCache>
            </c:numRef>
          </c:yVal>
          <c:smooth val="0"/>
        </c:ser>
        <c:dLbls>
          <c:showLegendKey val="0"/>
          <c:showVal val="0"/>
          <c:showCatName val="0"/>
          <c:showSerName val="0"/>
          <c:showPercent val="0"/>
          <c:showBubbleSize val="0"/>
        </c:dLbls>
        <c:axId val="-2139721696"/>
        <c:axId val="-2073871088"/>
      </c:scatterChart>
      <c:valAx>
        <c:axId val="-2139721696"/>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073871088"/>
        <c:crosses val="autoZero"/>
        <c:crossBetween val="midCat"/>
      </c:valAx>
      <c:valAx>
        <c:axId val="-2073871088"/>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139721696"/>
        <c:crosses val="autoZero"/>
        <c:crossBetween val="midCat"/>
      </c:valAx>
    </c:plotArea>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-12.73m'!$C$3</c:f>
              <c:strCache>
                <c:ptCount val="1"/>
                <c:pt idx="0">
                  <c:v>YU</c:v>
                </c:pt>
              </c:strCache>
            </c:strRef>
          </c:tx>
          <c:spPr>
            <a:ln w="28575">
              <a:noFill/>
            </a:ln>
          </c:spPr>
          <c:marker>
            <c:symbol val="diamond"/>
            <c:size val="3"/>
            <c:spPr>
              <a:solidFill>
                <a:schemeClr val="tx1"/>
              </a:solidFill>
              <a:ln>
                <a:solidFill>
                  <a:schemeClr val="tx1"/>
                </a:solidFill>
              </a:ln>
            </c:spPr>
          </c:marker>
          <c:xVal>
            <c:numRef>
              <c:f>'at y = -12.73m'!$B$4:$B$2160</c:f>
              <c:numCache>
                <c:formatCode>0.00E+00</c:formatCode>
                <c:ptCount val="2157"/>
                <c:pt idx="0" formatCode="General">
                  <c:v>0.0</c:v>
                </c:pt>
                <c:pt idx="1">
                  <c:v>0.00498</c:v>
                </c:pt>
                <c:pt idx="2" formatCode="General">
                  <c:v>0.013697</c:v>
                </c:pt>
                <c:pt idx="3" formatCode="General">
                  <c:v>0.023197</c:v>
                </c:pt>
                <c:pt idx="4" formatCode="General">
                  <c:v>0.032981</c:v>
                </c:pt>
                <c:pt idx="5" formatCode="General">
                  <c:v>0.042902</c:v>
                </c:pt>
                <c:pt idx="6" formatCode="General">
                  <c:v>0.052901</c:v>
                </c:pt>
                <c:pt idx="7" formatCode="General">
                  <c:v>0.06295</c:v>
                </c:pt>
                <c:pt idx="8" formatCode="General">
                  <c:v>0.073033</c:v>
                </c:pt>
                <c:pt idx="9" formatCode="General">
                  <c:v>0.08314</c:v>
                </c:pt>
                <c:pt idx="10" formatCode="General">
                  <c:v>0.093267</c:v>
                </c:pt>
                <c:pt idx="11" formatCode="General">
                  <c:v>0.103408</c:v>
                </c:pt>
                <c:pt idx="12" formatCode="General">
                  <c:v>0.113562</c:v>
                </c:pt>
                <c:pt idx="13" formatCode="General">
                  <c:v>0.123726</c:v>
                </c:pt>
                <c:pt idx="14" formatCode="General">
                  <c:v>0.133898</c:v>
                </c:pt>
                <c:pt idx="15" formatCode="General">
                  <c:v>0.144077</c:v>
                </c:pt>
                <c:pt idx="16" formatCode="General">
                  <c:v>0.154263</c:v>
                </c:pt>
                <c:pt idx="17" formatCode="General">
                  <c:v>0.164455</c:v>
                </c:pt>
                <c:pt idx="18" formatCode="General">
                  <c:v>0.174651</c:v>
                </c:pt>
                <c:pt idx="19" formatCode="General">
                  <c:v>0.184851</c:v>
                </c:pt>
                <c:pt idx="20" formatCode="General">
                  <c:v>0.195055</c:v>
                </c:pt>
                <c:pt idx="21" formatCode="General">
                  <c:v>0.205263</c:v>
                </c:pt>
                <c:pt idx="22" formatCode="General">
                  <c:v>0.215474</c:v>
                </c:pt>
                <c:pt idx="23" formatCode="General">
                  <c:v>0.225687</c:v>
                </c:pt>
                <c:pt idx="24" formatCode="General">
                  <c:v>0.235904</c:v>
                </c:pt>
                <c:pt idx="25" formatCode="General">
                  <c:v>0.246123</c:v>
                </c:pt>
                <c:pt idx="26" formatCode="General">
                  <c:v>0.256343</c:v>
                </c:pt>
                <c:pt idx="27" formatCode="General">
                  <c:v>0.266566</c:v>
                </c:pt>
                <c:pt idx="28" formatCode="General">
                  <c:v>0.276791</c:v>
                </c:pt>
                <c:pt idx="29" formatCode="General">
                  <c:v>0.287018</c:v>
                </c:pt>
                <c:pt idx="30" formatCode="General">
                  <c:v>0.297246</c:v>
                </c:pt>
                <c:pt idx="31" formatCode="General">
                  <c:v>0.307475</c:v>
                </c:pt>
                <c:pt idx="32" formatCode="General">
                  <c:v>0.317706</c:v>
                </c:pt>
                <c:pt idx="33" formatCode="General">
                  <c:v>0.327939</c:v>
                </c:pt>
                <c:pt idx="34" formatCode="General">
                  <c:v>0.338172</c:v>
                </c:pt>
                <c:pt idx="35" formatCode="General">
                  <c:v>0.348407</c:v>
                </c:pt>
                <c:pt idx="36" formatCode="General">
                  <c:v>0.358642</c:v>
                </c:pt>
                <c:pt idx="37" formatCode="General">
                  <c:v>0.368878</c:v>
                </c:pt>
                <c:pt idx="38" formatCode="General">
                  <c:v>0.379115</c:v>
                </c:pt>
                <c:pt idx="39" formatCode="General">
                  <c:v>0.389353</c:v>
                </c:pt>
                <c:pt idx="40" formatCode="General">
                  <c:v>0.399591</c:v>
                </c:pt>
                <c:pt idx="41" formatCode="General">
                  <c:v>0.40983</c:v>
                </c:pt>
                <c:pt idx="42" formatCode="General">
                  <c:v>0.420068</c:v>
                </c:pt>
                <c:pt idx="43" formatCode="General">
                  <c:v>0.430307</c:v>
                </c:pt>
                <c:pt idx="44" formatCode="General">
                  <c:v>0.440547</c:v>
                </c:pt>
                <c:pt idx="45" formatCode="General">
                  <c:v>0.450786</c:v>
                </c:pt>
                <c:pt idx="46" formatCode="General">
                  <c:v>0.461025</c:v>
                </c:pt>
                <c:pt idx="47" formatCode="General">
                  <c:v>0.471264</c:v>
                </c:pt>
                <c:pt idx="48" formatCode="General">
                  <c:v>0.481503</c:v>
                </c:pt>
                <c:pt idx="49" formatCode="General">
                  <c:v>0.491742</c:v>
                </c:pt>
                <c:pt idx="50" formatCode="General">
                  <c:v>0.50198</c:v>
                </c:pt>
                <c:pt idx="51" formatCode="General">
                  <c:v>0.512218</c:v>
                </c:pt>
                <c:pt idx="52" formatCode="General">
                  <c:v>0.522455</c:v>
                </c:pt>
                <c:pt idx="53" formatCode="General">
                  <c:v>0.532691</c:v>
                </c:pt>
                <c:pt idx="54" formatCode="General">
                  <c:v>0.542927</c:v>
                </c:pt>
                <c:pt idx="55" formatCode="General">
                  <c:v>0.553162</c:v>
                </c:pt>
                <c:pt idx="56" formatCode="General">
                  <c:v>0.563396</c:v>
                </c:pt>
                <c:pt idx="57" formatCode="General">
                  <c:v>0.57363</c:v>
                </c:pt>
                <c:pt idx="58" formatCode="General">
                  <c:v>0.583862</c:v>
                </c:pt>
                <c:pt idx="59" formatCode="General">
                  <c:v>0.594094</c:v>
                </c:pt>
                <c:pt idx="60" formatCode="General">
                  <c:v>0.604324</c:v>
                </c:pt>
                <c:pt idx="61" formatCode="General">
                  <c:v>0.614553</c:v>
                </c:pt>
                <c:pt idx="62" formatCode="General">
                  <c:v>0.624779</c:v>
                </c:pt>
                <c:pt idx="63" formatCode="General">
                  <c:v>0.635004</c:v>
                </c:pt>
                <c:pt idx="64" formatCode="General">
                  <c:v>0.645227</c:v>
                </c:pt>
                <c:pt idx="65" formatCode="General">
                  <c:v>0.655447</c:v>
                </c:pt>
                <c:pt idx="66" formatCode="General">
                  <c:v>0.665664</c:v>
                </c:pt>
                <c:pt idx="67" formatCode="General">
                  <c:v>0.675879</c:v>
                </c:pt>
                <c:pt idx="68" formatCode="General">
                  <c:v>0.68609</c:v>
                </c:pt>
                <c:pt idx="69" formatCode="General">
                  <c:v>0.696298</c:v>
                </c:pt>
                <c:pt idx="70" formatCode="General">
                  <c:v>0.706502</c:v>
                </c:pt>
                <c:pt idx="71" formatCode="General">
                  <c:v>0.716702</c:v>
                </c:pt>
                <c:pt idx="72" formatCode="General">
                  <c:v>0.726899</c:v>
                </c:pt>
                <c:pt idx="73" formatCode="General">
                  <c:v>0.737092</c:v>
                </c:pt>
                <c:pt idx="74" formatCode="General">
                  <c:v>0.747281</c:v>
                </c:pt>
                <c:pt idx="75" formatCode="General">
                  <c:v>0.757465</c:v>
                </c:pt>
                <c:pt idx="76" formatCode="General">
                  <c:v>0.767646</c:v>
                </c:pt>
                <c:pt idx="77" formatCode="General">
                  <c:v>0.777823</c:v>
                </c:pt>
                <c:pt idx="78" formatCode="General">
                  <c:v>0.787997</c:v>
                </c:pt>
                <c:pt idx="79" formatCode="General">
                  <c:v>0.798167</c:v>
                </c:pt>
                <c:pt idx="80" formatCode="General">
                  <c:v>0.808334</c:v>
                </c:pt>
                <c:pt idx="81" formatCode="General">
                  <c:v>0.818498</c:v>
                </c:pt>
                <c:pt idx="82" formatCode="General">
                  <c:v>0.82866</c:v>
                </c:pt>
                <c:pt idx="83" formatCode="General">
                  <c:v>0.838821</c:v>
                </c:pt>
                <c:pt idx="84" formatCode="General">
                  <c:v>0.84898</c:v>
                </c:pt>
                <c:pt idx="85" formatCode="General">
                  <c:v>0.859138</c:v>
                </c:pt>
                <c:pt idx="86" formatCode="General">
                  <c:v>0.869295</c:v>
                </c:pt>
                <c:pt idx="87" formatCode="General">
                  <c:v>0.879451</c:v>
                </c:pt>
                <c:pt idx="88" formatCode="General">
                  <c:v>0.889606</c:v>
                </c:pt>
                <c:pt idx="89" formatCode="General">
                  <c:v>0.899758</c:v>
                </c:pt>
                <c:pt idx="90" formatCode="General">
                  <c:v>0.909905</c:v>
                </c:pt>
                <c:pt idx="91" formatCode="General">
                  <c:v>0.920047</c:v>
                </c:pt>
                <c:pt idx="92" formatCode="General">
                  <c:v>0.930179</c:v>
                </c:pt>
                <c:pt idx="93" formatCode="General">
                  <c:v>0.940297</c:v>
                </c:pt>
                <c:pt idx="94" formatCode="General">
                  <c:v>0.950394</c:v>
                </c:pt>
                <c:pt idx="95" formatCode="General">
                  <c:v>0.960464</c:v>
                </c:pt>
                <c:pt idx="96" formatCode="General">
                  <c:v>0.970494</c:v>
                </c:pt>
                <c:pt idx="97" formatCode="General">
                  <c:v>0.980467</c:v>
                </c:pt>
                <c:pt idx="98" formatCode="General">
                  <c:v>0.990346</c:v>
                </c:pt>
                <c:pt idx="99" formatCode="General">
                  <c:v>1.0</c:v>
                </c:pt>
              </c:numCache>
            </c:numRef>
          </c:xVal>
          <c:yVal>
            <c:numRef>
              <c:f>'at y = -12.73m'!$C$4:$C$2160</c:f>
              <c:numCache>
                <c:formatCode>General</c:formatCode>
                <c:ptCount val="2157"/>
                <c:pt idx="0">
                  <c:v>0.0</c:v>
                </c:pt>
                <c:pt idx="1">
                  <c:v>0.009029</c:v>
                </c:pt>
                <c:pt idx="2">
                  <c:v>0.014576</c:v>
                </c:pt>
                <c:pt idx="3">
                  <c:v>0.018499</c:v>
                </c:pt>
                <c:pt idx="4">
                  <c:v>0.021574</c:v>
                </c:pt>
                <c:pt idx="5">
                  <c:v>0.024129</c:v>
                </c:pt>
                <c:pt idx="6">
                  <c:v>0.026337</c:v>
                </c:pt>
                <c:pt idx="7">
                  <c:v>0.028293</c:v>
                </c:pt>
                <c:pt idx="8">
                  <c:v>0.030059</c:v>
                </c:pt>
                <c:pt idx="9">
                  <c:v>0.031675</c:v>
                </c:pt>
                <c:pt idx="10">
                  <c:v>0.033167</c:v>
                </c:pt>
                <c:pt idx="11">
                  <c:v>0.034554</c:v>
                </c:pt>
                <c:pt idx="12">
                  <c:v>0.035853</c:v>
                </c:pt>
                <c:pt idx="13">
                  <c:v>0.037073</c:v>
                </c:pt>
                <c:pt idx="14">
                  <c:v>0.038223</c:v>
                </c:pt>
                <c:pt idx="15">
                  <c:v>0.039311</c:v>
                </c:pt>
                <c:pt idx="16">
                  <c:v>0.040341</c:v>
                </c:pt>
                <c:pt idx="17">
                  <c:v>0.041318</c:v>
                </c:pt>
                <c:pt idx="18">
                  <c:v>0.042246</c:v>
                </c:pt>
                <c:pt idx="19">
                  <c:v>0.043128</c:v>
                </c:pt>
                <c:pt idx="20">
                  <c:v>0.043965</c:v>
                </c:pt>
                <c:pt idx="21">
                  <c:v>0.04476</c:v>
                </c:pt>
                <c:pt idx="22">
                  <c:v>0.045515</c:v>
                </c:pt>
                <c:pt idx="23">
                  <c:v>0.046231</c:v>
                </c:pt>
                <c:pt idx="24">
                  <c:v>0.046909</c:v>
                </c:pt>
                <c:pt idx="25">
                  <c:v>0.047551</c:v>
                </c:pt>
                <c:pt idx="26">
                  <c:v>0.048158</c:v>
                </c:pt>
                <c:pt idx="27">
                  <c:v>0.04873</c:v>
                </c:pt>
                <c:pt idx="28">
                  <c:v>0.049269</c:v>
                </c:pt>
                <c:pt idx="29">
                  <c:v>0.049776</c:v>
                </c:pt>
                <c:pt idx="30">
                  <c:v>0.05025</c:v>
                </c:pt>
                <c:pt idx="31">
                  <c:v>0.050693</c:v>
                </c:pt>
                <c:pt idx="32">
                  <c:v>0.051104</c:v>
                </c:pt>
                <c:pt idx="33">
                  <c:v>0.051483</c:v>
                </c:pt>
                <c:pt idx="34">
                  <c:v>0.051831</c:v>
                </c:pt>
                <c:pt idx="35">
                  <c:v>0.052147</c:v>
                </c:pt>
                <c:pt idx="36">
                  <c:v>0.052432</c:v>
                </c:pt>
                <c:pt idx="37">
                  <c:v>0.052684</c:v>
                </c:pt>
                <c:pt idx="38">
                  <c:v>0.052903</c:v>
                </c:pt>
                <c:pt idx="39">
                  <c:v>0.053088</c:v>
                </c:pt>
                <c:pt idx="40">
                  <c:v>0.05324</c:v>
                </c:pt>
                <c:pt idx="41">
                  <c:v>0.053358</c:v>
                </c:pt>
                <c:pt idx="42">
                  <c:v>0.053442</c:v>
                </c:pt>
                <c:pt idx="43">
                  <c:v>0.05349</c:v>
                </c:pt>
                <c:pt idx="44">
                  <c:v>0.053504</c:v>
                </c:pt>
                <c:pt idx="45">
                  <c:v>0.053485</c:v>
                </c:pt>
                <c:pt idx="46">
                  <c:v>0.053431</c:v>
                </c:pt>
                <c:pt idx="47">
                  <c:v>0.053344</c:v>
                </c:pt>
                <c:pt idx="48">
                  <c:v>0.053224</c:v>
                </c:pt>
                <c:pt idx="49">
                  <c:v>0.05307</c:v>
                </c:pt>
                <c:pt idx="50">
                  <c:v>0.052883</c:v>
                </c:pt>
                <c:pt idx="51">
                  <c:v>0.052663</c:v>
                </c:pt>
                <c:pt idx="52">
                  <c:v>0.052412</c:v>
                </c:pt>
                <c:pt idx="53">
                  <c:v>0.05213</c:v>
                </c:pt>
                <c:pt idx="54">
                  <c:v>0.051818</c:v>
                </c:pt>
                <c:pt idx="55">
                  <c:v>0.051477</c:v>
                </c:pt>
                <c:pt idx="56">
                  <c:v>0.051103</c:v>
                </c:pt>
                <c:pt idx="57">
                  <c:v>0.050697</c:v>
                </c:pt>
                <c:pt idx="58">
                  <c:v>0.050258</c:v>
                </c:pt>
                <c:pt idx="59">
                  <c:v>0.049786</c:v>
                </c:pt>
                <c:pt idx="60">
                  <c:v>0.049281</c:v>
                </c:pt>
                <c:pt idx="61">
                  <c:v>0.048743</c:v>
                </c:pt>
                <c:pt idx="62">
                  <c:v>0.04817</c:v>
                </c:pt>
                <c:pt idx="63">
                  <c:v>0.047562</c:v>
                </c:pt>
                <c:pt idx="64">
                  <c:v>0.046916</c:v>
                </c:pt>
                <c:pt idx="65">
                  <c:v>0.046233</c:v>
                </c:pt>
                <c:pt idx="66">
                  <c:v>0.045509</c:v>
                </c:pt>
                <c:pt idx="67">
                  <c:v>0.044744</c:v>
                </c:pt>
                <c:pt idx="68">
                  <c:v>0.043936</c:v>
                </c:pt>
                <c:pt idx="69">
                  <c:v>0.043085</c:v>
                </c:pt>
                <c:pt idx="70">
                  <c:v>0.042191</c:v>
                </c:pt>
                <c:pt idx="71">
                  <c:v>0.041254</c:v>
                </c:pt>
                <c:pt idx="72">
                  <c:v>0.040275</c:v>
                </c:pt>
                <c:pt idx="73">
                  <c:v>0.039256</c:v>
                </c:pt>
                <c:pt idx="74">
                  <c:v>0.038198</c:v>
                </c:pt>
                <c:pt idx="75">
                  <c:v>0.037104</c:v>
                </c:pt>
                <c:pt idx="76">
                  <c:v>0.035977</c:v>
                </c:pt>
                <c:pt idx="77">
                  <c:v>0.034821</c:v>
                </c:pt>
                <c:pt idx="78">
                  <c:v>0.033639</c:v>
                </c:pt>
                <c:pt idx="79">
                  <c:v>0.032435</c:v>
                </c:pt>
                <c:pt idx="80">
                  <c:v>0.031214</c:v>
                </c:pt>
                <c:pt idx="81">
                  <c:v>0.029981</c:v>
                </c:pt>
                <c:pt idx="82">
                  <c:v>0.02874</c:v>
                </c:pt>
                <c:pt idx="83">
                  <c:v>0.027495</c:v>
                </c:pt>
                <c:pt idx="84">
                  <c:v>0.02625</c:v>
                </c:pt>
                <c:pt idx="85">
                  <c:v>0.025007</c:v>
                </c:pt>
                <c:pt idx="86">
                  <c:v>0.023766</c:v>
                </c:pt>
                <c:pt idx="87">
                  <c:v>0.022525</c:v>
                </c:pt>
                <c:pt idx="88">
                  <c:v>0.02128</c:v>
                </c:pt>
                <c:pt idx="89">
                  <c:v>0.020023</c:v>
                </c:pt>
                <c:pt idx="90">
                  <c:v>0.018738</c:v>
                </c:pt>
                <c:pt idx="91">
                  <c:v>0.017412</c:v>
                </c:pt>
                <c:pt idx="92">
                  <c:v>0.016019</c:v>
                </c:pt>
                <c:pt idx="93">
                  <c:v>0.014535</c:v>
                </c:pt>
                <c:pt idx="94">
                  <c:v>0.012925</c:v>
                </c:pt>
                <c:pt idx="95">
                  <c:v>0.011152</c:v>
                </c:pt>
                <c:pt idx="96">
                  <c:v>0.009172</c:v>
                </c:pt>
                <c:pt idx="97">
                  <c:v>0.006928</c:v>
                </c:pt>
                <c:pt idx="98">
                  <c:v>0.004309</c:v>
                </c:pt>
                <c:pt idx="99">
                  <c:v>0.000975</c:v>
                </c:pt>
              </c:numCache>
            </c:numRef>
          </c:yVal>
          <c:smooth val="0"/>
        </c:ser>
        <c:ser>
          <c:idx val="1"/>
          <c:order val="1"/>
          <c:tx>
            <c:strRef>
              <c:f>'at y = -12.73m'!$E$3</c:f>
              <c:strCache>
                <c:ptCount val="1"/>
                <c:pt idx="0">
                  <c:v>YL</c:v>
                </c:pt>
              </c:strCache>
            </c:strRef>
          </c:tx>
          <c:spPr>
            <a:ln w="28575">
              <a:noFill/>
            </a:ln>
          </c:spPr>
          <c:marker>
            <c:symbol val="square"/>
            <c:size val="2"/>
          </c:marker>
          <c:xVal>
            <c:numRef>
              <c:f>'at y = -12.73m'!$D$4:$D$2090</c:f>
              <c:numCache>
                <c:formatCode>0.00E+00</c:formatCode>
                <c:ptCount val="2087"/>
                <c:pt idx="0" formatCode="General">
                  <c:v>0.0</c:v>
                </c:pt>
                <c:pt idx="1">
                  <c:v>0.005494</c:v>
                </c:pt>
                <c:pt idx="2">
                  <c:v>0.014625</c:v>
                </c:pt>
                <c:pt idx="3" formatCode="General">
                  <c:v>0.024327</c:v>
                </c:pt>
                <c:pt idx="4" formatCode="General">
                  <c:v>0.034222</c:v>
                </c:pt>
                <c:pt idx="5" formatCode="General">
                  <c:v>0.044207</c:v>
                </c:pt>
                <c:pt idx="6" formatCode="General">
                  <c:v>0.054243</c:v>
                </c:pt>
                <c:pt idx="7" formatCode="General">
                  <c:v>0.064311</c:v>
                </c:pt>
                <c:pt idx="8" formatCode="General">
                  <c:v>0.074401</c:v>
                </c:pt>
                <c:pt idx="9" formatCode="General">
                  <c:v>0.084507</c:v>
                </c:pt>
                <c:pt idx="10" formatCode="General">
                  <c:v>0.094627</c:v>
                </c:pt>
                <c:pt idx="11" formatCode="General">
                  <c:v>0.104757</c:v>
                </c:pt>
                <c:pt idx="12" formatCode="General">
                  <c:v>0.114895</c:v>
                </c:pt>
                <c:pt idx="13" formatCode="General">
                  <c:v>0.125042</c:v>
                </c:pt>
                <c:pt idx="14" formatCode="General">
                  <c:v>0.135196</c:v>
                </c:pt>
                <c:pt idx="15" formatCode="General">
                  <c:v>0.145356</c:v>
                </c:pt>
                <c:pt idx="16" formatCode="General">
                  <c:v>0.155522</c:v>
                </c:pt>
                <c:pt idx="17" formatCode="General">
                  <c:v>0.165693</c:v>
                </c:pt>
                <c:pt idx="18" formatCode="General">
                  <c:v>0.175869</c:v>
                </c:pt>
                <c:pt idx="19" formatCode="General">
                  <c:v>0.186049</c:v>
                </c:pt>
                <c:pt idx="20" formatCode="General">
                  <c:v>0.196234</c:v>
                </c:pt>
                <c:pt idx="21" formatCode="General">
                  <c:v>0.206421</c:v>
                </c:pt>
                <c:pt idx="22" formatCode="General">
                  <c:v>0.216613</c:v>
                </c:pt>
                <c:pt idx="23" formatCode="General">
                  <c:v>0.226808</c:v>
                </c:pt>
                <c:pt idx="24" formatCode="General">
                  <c:v>0.237005</c:v>
                </c:pt>
                <c:pt idx="25" formatCode="General">
                  <c:v>0.247205</c:v>
                </c:pt>
                <c:pt idx="26" formatCode="General">
                  <c:v>0.257408</c:v>
                </c:pt>
                <c:pt idx="27" formatCode="General">
                  <c:v>0.267613</c:v>
                </c:pt>
                <c:pt idx="28" formatCode="General">
                  <c:v>0.27782</c:v>
                </c:pt>
                <c:pt idx="29" formatCode="General">
                  <c:v>0.288029</c:v>
                </c:pt>
                <c:pt idx="30" formatCode="General">
                  <c:v>0.29824</c:v>
                </c:pt>
                <c:pt idx="31" formatCode="General">
                  <c:v>0.308452</c:v>
                </c:pt>
                <c:pt idx="32" formatCode="General">
                  <c:v>0.318665</c:v>
                </c:pt>
                <c:pt idx="33" formatCode="General">
                  <c:v>0.328879</c:v>
                </c:pt>
                <c:pt idx="34" formatCode="General">
                  <c:v>0.339094</c:v>
                </c:pt>
                <c:pt idx="35" formatCode="General">
                  <c:v>0.349309</c:v>
                </c:pt>
                <c:pt idx="36" formatCode="General">
                  <c:v>0.359526</c:v>
                </c:pt>
                <c:pt idx="37" formatCode="General">
                  <c:v>0.369742</c:v>
                </c:pt>
                <c:pt idx="38" formatCode="General">
                  <c:v>0.379958</c:v>
                </c:pt>
                <c:pt idx="39" formatCode="General">
                  <c:v>0.390175</c:v>
                </c:pt>
                <c:pt idx="40" formatCode="General">
                  <c:v>0.400391</c:v>
                </c:pt>
                <c:pt idx="41" formatCode="General">
                  <c:v>0.410606</c:v>
                </c:pt>
                <c:pt idx="42" formatCode="General">
                  <c:v>0.420821</c:v>
                </c:pt>
                <c:pt idx="43" formatCode="General">
                  <c:v>0.431034</c:v>
                </c:pt>
                <c:pt idx="44" formatCode="General">
                  <c:v>0.441247</c:v>
                </c:pt>
                <c:pt idx="45" formatCode="General">
                  <c:v>0.451458</c:v>
                </c:pt>
                <c:pt idx="46" formatCode="General">
                  <c:v>0.461668</c:v>
                </c:pt>
                <c:pt idx="47" formatCode="General">
                  <c:v>0.471875</c:v>
                </c:pt>
                <c:pt idx="48" formatCode="General">
                  <c:v>0.482081</c:v>
                </c:pt>
                <c:pt idx="49" formatCode="General">
                  <c:v>0.492285</c:v>
                </c:pt>
                <c:pt idx="50" formatCode="General">
                  <c:v>0.502486</c:v>
                </c:pt>
                <c:pt idx="51" formatCode="General">
                  <c:v>0.512684</c:v>
                </c:pt>
                <c:pt idx="52" formatCode="General">
                  <c:v>0.52288</c:v>
                </c:pt>
                <c:pt idx="53" formatCode="General">
                  <c:v>0.533072</c:v>
                </c:pt>
                <c:pt idx="54" formatCode="General">
                  <c:v>0.543261</c:v>
                </c:pt>
                <c:pt idx="55" formatCode="General">
                  <c:v>0.553447</c:v>
                </c:pt>
                <c:pt idx="56" formatCode="General">
                  <c:v>0.563629</c:v>
                </c:pt>
                <c:pt idx="57" formatCode="General">
                  <c:v>0.573806</c:v>
                </c:pt>
                <c:pt idx="58" formatCode="General">
                  <c:v>0.58398</c:v>
                </c:pt>
                <c:pt idx="59" formatCode="General">
                  <c:v>0.594149</c:v>
                </c:pt>
                <c:pt idx="60" formatCode="General">
                  <c:v>0.604314</c:v>
                </c:pt>
                <c:pt idx="61" formatCode="General">
                  <c:v>0.614474</c:v>
                </c:pt>
                <c:pt idx="62" formatCode="General">
                  <c:v>0.62463</c:v>
                </c:pt>
                <c:pt idx="63" formatCode="General">
                  <c:v>0.634782</c:v>
                </c:pt>
                <c:pt idx="64" formatCode="General">
                  <c:v>0.644929</c:v>
                </c:pt>
                <c:pt idx="65" formatCode="General">
                  <c:v>0.655072</c:v>
                </c:pt>
                <c:pt idx="66" formatCode="General">
                  <c:v>0.665211</c:v>
                </c:pt>
                <c:pt idx="67" formatCode="General">
                  <c:v>0.675345</c:v>
                </c:pt>
                <c:pt idx="68" formatCode="General">
                  <c:v>0.685476</c:v>
                </c:pt>
                <c:pt idx="69" formatCode="General">
                  <c:v>0.695603</c:v>
                </c:pt>
                <c:pt idx="70" formatCode="General">
                  <c:v>0.705727</c:v>
                </c:pt>
                <c:pt idx="71" formatCode="General">
                  <c:v>0.715848</c:v>
                </c:pt>
                <c:pt idx="72" formatCode="General">
                  <c:v>0.725967</c:v>
                </c:pt>
                <c:pt idx="73" formatCode="General">
                  <c:v>0.736085</c:v>
                </c:pt>
                <c:pt idx="74" formatCode="General">
                  <c:v>0.746201</c:v>
                </c:pt>
                <c:pt idx="75" formatCode="General">
                  <c:v>0.756317</c:v>
                </c:pt>
                <c:pt idx="76" formatCode="General">
                  <c:v>0.766433</c:v>
                </c:pt>
                <c:pt idx="77" formatCode="General">
                  <c:v>0.77655</c:v>
                </c:pt>
                <c:pt idx="78" formatCode="General">
                  <c:v>0.786668</c:v>
                </c:pt>
                <c:pt idx="79" formatCode="General">
                  <c:v>0.796789</c:v>
                </c:pt>
                <c:pt idx="80" formatCode="General">
                  <c:v>0.806914</c:v>
                </c:pt>
                <c:pt idx="81" formatCode="General">
                  <c:v>0.817043</c:v>
                </c:pt>
                <c:pt idx="82" formatCode="General">
                  <c:v>0.827176</c:v>
                </c:pt>
                <c:pt idx="83" formatCode="General">
                  <c:v>0.837315</c:v>
                </c:pt>
                <c:pt idx="84" formatCode="General">
                  <c:v>0.84746</c:v>
                </c:pt>
                <c:pt idx="85" formatCode="General">
                  <c:v>0.857612</c:v>
                </c:pt>
                <c:pt idx="86" formatCode="General">
                  <c:v>0.867772</c:v>
                </c:pt>
                <c:pt idx="87" formatCode="General">
                  <c:v>0.87794</c:v>
                </c:pt>
                <c:pt idx="88" formatCode="General">
                  <c:v>0.888116</c:v>
                </c:pt>
                <c:pt idx="89" formatCode="General">
                  <c:v>0.898302</c:v>
                </c:pt>
                <c:pt idx="90" formatCode="General">
                  <c:v>0.908497</c:v>
                </c:pt>
                <c:pt idx="91" formatCode="General">
                  <c:v>0.9187</c:v>
                </c:pt>
                <c:pt idx="92" formatCode="General">
                  <c:v>0.928909</c:v>
                </c:pt>
                <c:pt idx="93" formatCode="General">
                  <c:v>0.939121</c:v>
                </c:pt>
                <c:pt idx="94" formatCode="General">
                  <c:v>0.949333</c:v>
                </c:pt>
                <c:pt idx="95" formatCode="General">
                  <c:v>0.959537</c:v>
                </c:pt>
                <c:pt idx="96" formatCode="General">
                  <c:v>0.969722</c:v>
                </c:pt>
                <c:pt idx="97" formatCode="General">
                  <c:v>0.979873</c:v>
                </c:pt>
                <c:pt idx="98" formatCode="General">
                  <c:v>0.98996</c:v>
                </c:pt>
                <c:pt idx="99" formatCode="General">
                  <c:v>1.0</c:v>
                </c:pt>
              </c:numCache>
            </c:numRef>
          </c:xVal>
          <c:yVal>
            <c:numRef>
              <c:f>'at y = -12.73m'!$E$4:$E$2211</c:f>
              <c:numCache>
                <c:formatCode>General</c:formatCode>
                <c:ptCount val="2208"/>
                <c:pt idx="0">
                  <c:v>0.0</c:v>
                </c:pt>
                <c:pt idx="1">
                  <c:v>-0.007788</c:v>
                </c:pt>
                <c:pt idx="2">
                  <c:v>-0.012229</c:v>
                </c:pt>
                <c:pt idx="3">
                  <c:v>-0.015412</c:v>
                </c:pt>
                <c:pt idx="4">
                  <c:v>-0.017994</c:v>
                </c:pt>
                <c:pt idx="5">
                  <c:v>-0.020231</c:v>
                </c:pt>
                <c:pt idx="6">
                  <c:v>-0.022242</c:v>
                </c:pt>
                <c:pt idx="7">
                  <c:v>-0.024093</c:v>
                </c:pt>
                <c:pt idx="8">
                  <c:v>-0.025821</c:v>
                </c:pt>
                <c:pt idx="9">
                  <c:v>-0.027447</c:v>
                </c:pt>
                <c:pt idx="10">
                  <c:v>-0.028988</c:v>
                </c:pt>
                <c:pt idx="11">
                  <c:v>-0.030453</c:v>
                </c:pt>
                <c:pt idx="12">
                  <c:v>-0.031848</c:v>
                </c:pt>
                <c:pt idx="13">
                  <c:v>-0.033178</c:v>
                </c:pt>
                <c:pt idx="14">
                  <c:v>-0.034447</c:v>
                </c:pt>
                <c:pt idx="15">
                  <c:v>-0.035658</c:v>
                </c:pt>
                <c:pt idx="16">
                  <c:v>-0.036812</c:v>
                </c:pt>
                <c:pt idx="17">
                  <c:v>-0.037911</c:v>
                </c:pt>
                <c:pt idx="18">
                  <c:v>-0.038957</c:v>
                </c:pt>
                <c:pt idx="19">
                  <c:v>-0.03995</c:v>
                </c:pt>
                <c:pt idx="20">
                  <c:v>-0.040891</c:v>
                </c:pt>
                <c:pt idx="21">
                  <c:v>-0.04178</c:v>
                </c:pt>
                <c:pt idx="22">
                  <c:v>-0.042617</c:v>
                </c:pt>
                <c:pt idx="23">
                  <c:v>-0.043403</c:v>
                </c:pt>
                <c:pt idx="24">
                  <c:v>-0.044138</c:v>
                </c:pt>
                <c:pt idx="25">
                  <c:v>-0.044822</c:v>
                </c:pt>
                <c:pt idx="26">
                  <c:v>-0.045456</c:v>
                </c:pt>
                <c:pt idx="27">
                  <c:v>-0.04604</c:v>
                </c:pt>
                <c:pt idx="28">
                  <c:v>-0.046574</c:v>
                </c:pt>
                <c:pt idx="29">
                  <c:v>-0.04706</c:v>
                </c:pt>
                <c:pt idx="30">
                  <c:v>-0.047498</c:v>
                </c:pt>
                <c:pt idx="31">
                  <c:v>-0.047889</c:v>
                </c:pt>
                <c:pt idx="32">
                  <c:v>-0.048233</c:v>
                </c:pt>
                <c:pt idx="33">
                  <c:v>-0.048529</c:v>
                </c:pt>
                <c:pt idx="34">
                  <c:v>-0.048777</c:v>
                </c:pt>
                <c:pt idx="35">
                  <c:v>-0.04898</c:v>
                </c:pt>
                <c:pt idx="36">
                  <c:v>-0.049136</c:v>
                </c:pt>
                <c:pt idx="37">
                  <c:v>-0.049243</c:v>
                </c:pt>
                <c:pt idx="38">
                  <c:v>-0.049302</c:v>
                </c:pt>
                <c:pt idx="39">
                  <c:v>-0.049312</c:v>
                </c:pt>
                <c:pt idx="40">
                  <c:v>-0.049274</c:v>
                </c:pt>
                <c:pt idx="41">
                  <c:v>-0.049185</c:v>
                </c:pt>
                <c:pt idx="42">
                  <c:v>-0.049046</c:v>
                </c:pt>
                <c:pt idx="43">
                  <c:v>-0.048857</c:v>
                </c:pt>
                <c:pt idx="44">
                  <c:v>-0.048617</c:v>
                </c:pt>
                <c:pt idx="45">
                  <c:v>-0.048324</c:v>
                </c:pt>
                <c:pt idx="46">
                  <c:v>-0.047977</c:v>
                </c:pt>
                <c:pt idx="47">
                  <c:v>-0.047576</c:v>
                </c:pt>
                <c:pt idx="48">
                  <c:v>-0.047122</c:v>
                </c:pt>
                <c:pt idx="49">
                  <c:v>-0.046615</c:v>
                </c:pt>
                <c:pt idx="50">
                  <c:v>-0.046053</c:v>
                </c:pt>
                <c:pt idx="51">
                  <c:v>-0.045436</c:v>
                </c:pt>
                <c:pt idx="52">
                  <c:v>-0.044765</c:v>
                </c:pt>
                <c:pt idx="53">
                  <c:v>-0.044039</c:v>
                </c:pt>
                <c:pt idx="54">
                  <c:v>-0.043259</c:v>
                </c:pt>
                <c:pt idx="55">
                  <c:v>-0.042423</c:v>
                </c:pt>
                <c:pt idx="56">
                  <c:v>-0.041534</c:v>
                </c:pt>
                <c:pt idx="57">
                  <c:v>-0.040593</c:v>
                </c:pt>
                <c:pt idx="58">
                  <c:v>-0.039603</c:v>
                </c:pt>
                <c:pt idx="59">
                  <c:v>-0.038563</c:v>
                </c:pt>
                <c:pt idx="60">
                  <c:v>-0.037473</c:v>
                </c:pt>
                <c:pt idx="61">
                  <c:v>-0.036334</c:v>
                </c:pt>
                <c:pt idx="62">
                  <c:v>-0.035146</c:v>
                </c:pt>
                <c:pt idx="63">
                  <c:v>-0.033912</c:v>
                </c:pt>
                <c:pt idx="64">
                  <c:v>-0.032633</c:v>
                </c:pt>
                <c:pt idx="65">
                  <c:v>-0.03131</c:v>
                </c:pt>
                <c:pt idx="66">
                  <c:v>-0.029945</c:v>
                </c:pt>
                <c:pt idx="67">
                  <c:v>-0.028541</c:v>
                </c:pt>
                <c:pt idx="68">
                  <c:v>-0.027102</c:v>
                </c:pt>
                <c:pt idx="69">
                  <c:v>-0.025631</c:v>
                </c:pt>
                <c:pt idx="70">
                  <c:v>-0.024133</c:v>
                </c:pt>
                <c:pt idx="71">
                  <c:v>-0.022611</c:v>
                </c:pt>
                <c:pt idx="72">
                  <c:v>-0.021068</c:v>
                </c:pt>
                <c:pt idx="73">
                  <c:v>-0.019511</c:v>
                </c:pt>
                <c:pt idx="74">
                  <c:v>-0.017945</c:v>
                </c:pt>
                <c:pt idx="75">
                  <c:v>-0.016375</c:v>
                </c:pt>
                <c:pt idx="76">
                  <c:v>-0.014813</c:v>
                </c:pt>
                <c:pt idx="77">
                  <c:v>-0.013264</c:v>
                </c:pt>
                <c:pt idx="78">
                  <c:v>-0.011732</c:v>
                </c:pt>
                <c:pt idx="79">
                  <c:v>-0.010219</c:v>
                </c:pt>
                <c:pt idx="80">
                  <c:v>-0.008728</c:v>
                </c:pt>
                <c:pt idx="81">
                  <c:v>-0.007266</c:v>
                </c:pt>
                <c:pt idx="82">
                  <c:v>-0.00584</c:v>
                </c:pt>
                <c:pt idx="83">
                  <c:v>-0.004454</c:v>
                </c:pt>
                <c:pt idx="84">
                  <c:v>-0.003117</c:v>
                </c:pt>
                <c:pt idx="85">
                  <c:v>-0.001836</c:v>
                </c:pt>
                <c:pt idx="86">
                  <c:v>-0.000622</c:v>
                </c:pt>
                <c:pt idx="87">
                  <c:v>0.000513</c:v>
                </c:pt>
                <c:pt idx="88">
                  <c:v>0.001557</c:v>
                </c:pt>
                <c:pt idx="89">
                  <c:v>0.002494</c:v>
                </c:pt>
                <c:pt idx="90">
                  <c:v>0.003297</c:v>
                </c:pt>
                <c:pt idx="91">
                  <c:v>0.003951</c:v>
                </c:pt>
                <c:pt idx="92">
                  <c:v>0.004427</c:v>
                </c:pt>
                <c:pt idx="93">
                  <c:v>0.004689</c:v>
                </c:pt>
                <c:pt idx="94">
                  <c:v>0.004707</c:v>
                </c:pt>
                <c:pt idx="95">
                  <c:v>0.004434</c:v>
                </c:pt>
                <c:pt idx="96">
                  <c:v>0.003825</c:v>
                </c:pt>
                <c:pt idx="97">
                  <c:v>0.002825</c:v>
                </c:pt>
                <c:pt idx="98">
                  <c:v>0.001323</c:v>
                </c:pt>
                <c:pt idx="99">
                  <c:v>-0.000975</c:v>
                </c:pt>
              </c:numCache>
            </c:numRef>
          </c:yVal>
          <c:smooth val="0"/>
        </c:ser>
        <c:dLbls>
          <c:showLegendKey val="0"/>
          <c:showVal val="0"/>
          <c:showCatName val="0"/>
          <c:showSerName val="0"/>
          <c:showPercent val="0"/>
          <c:showBubbleSize val="0"/>
        </c:dLbls>
        <c:axId val="2131849008"/>
        <c:axId val="-2079620608"/>
      </c:scatterChart>
      <c:valAx>
        <c:axId val="2131849008"/>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079620608"/>
        <c:crosses val="autoZero"/>
        <c:crossBetween val="midCat"/>
      </c:valAx>
      <c:valAx>
        <c:axId val="-2079620608"/>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131849008"/>
        <c:crosses val="autoZero"/>
        <c:crossBetween val="midCat"/>
      </c:valAx>
    </c:plotArea>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-10.87m'!$C$3</c:f>
              <c:strCache>
                <c:ptCount val="1"/>
                <c:pt idx="0">
                  <c:v>YU</c:v>
                </c:pt>
              </c:strCache>
            </c:strRef>
          </c:tx>
          <c:spPr>
            <a:ln w="28575">
              <a:noFill/>
            </a:ln>
          </c:spPr>
          <c:marker>
            <c:symbol val="diamond"/>
            <c:size val="3"/>
            <c:spPr>
              <a:solidFill>
                <a:schemeClr val="tx1"/>
              </a:solidFill>
              <a:ln>
                <a:solidFill>
                  <a:schemeClr val="tx1"/>
                </a:solidFill>
              </a:ln>
            </c:spPr>
          </c:marker>
          <c:xVal>
            <c:numRef>
              <c:f>'at y = -10.87m'!$B$4:$B$2160</c:f>
              <c:numCache>
                <c:formatCode>0.00E+00</c:formatCode>
                <c:ptCount val="2157"/>
                <c:pt idx="0" formatCode="General">
                  <c:v>0.0</c:v>
                </c:pt>
                <c:pt idx="1">
                  <c:v>0.004265</c:v>
                </c:pt>
                <c:pt idx="2" formatCode="General">
                  <c:v>0.012427</c:v>
                </c:pt>
                <c:pt idx="3" formatCode="General">
                  <c:v>0.021625</c:v>
                </c:pt>
                <c:pt idx="4" formatCode="General">
                  <c:v>0.031226</c:v>
                </c:pt>
                <c:pt idx="5" formatCode="General">
                  <c:v>0.041028</c:v>
                </c:pt>
                <c:pt idx="6" formatCode="General">
                  <c:v>0.050946</c:v>
                </c:pt>
                <c:pt idx="7" formatCode="General">
                  <c:v>0.06094</c:v>
                </c:pt>
                <c:pt idx="8" formatCode="General">
                  <c:v>0.070987</c:v>
                </c:pt>
                <c:pt idx="9" formatCode="General">
                  <c:v>0.081074</c:v>
                </c:pt>
                <c:pt idx="10" formatCode="General">
                  <c:v>0.091192</c:v>
                </c:pt>
                <c:pt idx="11" formatCode="General">
                  <c:v>0.101334</c:v>
                </c:pt>
                <c:pt idx="12" formatCode="General">
                  <c:v>0.111496</c:v>
                </c:pt>
                <c:pt idx="13" formatCode="General">
                  <c:v>0.121673</c:v>
                </c:pt>
                <c:pt idx="14" formatCode="General">
                  <c:v>0.131862</c:v>
                </c:pt>
                <c:pt idx="15" formatCode="General">
                  <c:v>0.142063</c:v>
                </c:pt>
                <c:pt idx="16" formatCode="General">
                  <c:v>0.152271</c:v>
                </c:pt>
                <c:pt idx="17" formatCode="General">
                  <c:v>0.162488</c:v>
                </c:pt>
                <c:pt idx="18" formatCode="General">
                  <c:v>0.17271</c:v>
                </c:pt>
                <c:pt idx="19" formatCode="General">
                  <c:v>0.182937</c:v>
                </c:pt>
                <c:pt idx="20" formatCode="General">
                  <c:v>0.193168</c:v>
                </c:pt>
                <c:pt idx="21" formatCode="General">
                  <c:v>0.203403</c:v>
                </c:pt>
                <c:pt idx="22" formatCode="General">
                  <c:v>0.213641</c:v>
                </c:pt>
                <c:pt idx="23" formatCode="General">
                  <c:v>0.223882</c:v>
                </c:pt>
                <c:pt idx="24" formatCode="General">
                  <c:v>0.234125</c:v>
                </c:pt>
                <c:pt idx="25" formatCode="General">
                  <c:v>0.244369</c:v>
                </c:pt>
                <c:pt idx="26" formatCode="General">
                  <c:v>0.254616</c:v>
                </c:pt>
                <c:pt idx="27" formatCode="General">
                  <c:v>0.264863</c:v>
                </c:pt>
                <c:pt idx="28" formatCode="General">
                  <c:v>0.275111</c:v>
                </c:pt>
                <c:pt idx="29" formatCode="General">
                  <c:v>0.28536</c:v>
                </c:pt>
                <c:pt idx="30" formatCode="General">
                  <c:v>0.295609</c:v>
                </c:pt>
                <c:pt idx="31" formatCode="General">
                  <c:v>0.305859</c:v>
                </c:pt>
                <c:pt idx="32" formatCode="General">
                  <c:v>0.316108</c:v>
                </c:pt>
                <c:pt idx="33" formatCode="General">
                  <c:v>0.326357</c:v>
                </c:pt>
                <c:pt idx="34" formatCode="General">
                  <c:v>0.336606</c:v>
                </c:pt>
                <c:pt idx="35" formatCode="General">
                  <c:v>0.346856</c:v>
                </c:pt>
                <c:pt idx="36" formatCode="General">
                  <c:v>0.357105</c:v>
                </c:pt>
                <c:pt idx="37" formatCode="General">
                  <c:v>0.367354</c:v>
                </c:pt>
                <c:pt idx="38" formatCode="General">
                  <c:v>0.377602</c:v>
                </c:pt>
                <c:pt idx="39" formatCode="General">
                  <c:v>0.387851</c:v>
                </c:pt>
                <c:pt idx="40" formatCode="General">
                  <c:v>0.398099</c:v>
                </c:pt>
                <c:pt idx="41" formatCode="General">
                  <c:v>0.408347</c:v>
                </c:pt>
                <c:pt idx="42" formatCode="General">
                  <c:v>0.418594</c:v>
                </c:pt>
                <c:pt idx="43" formatCode="General">
                  <c:v>0.428841</c:v>
                </c:pt>
                <c:pt idx="44" formatCode="General">
                  <c:v>0.439087</c:v>
                </c:pt>
                <c:pt idx="45" formatCode="General">
                  <c:v>0.449331</c:v>
                </c:pt>
                <c:pt idx="46" formatCode="General">
                  <c:v>0.459575</c:v>
                </c:pt>
                <c:pt idx="47" formatCode="General">
                  <c:v>0.469818</c:v>
                </c:pt>
                <c:pt idx="48" formatCode="General">
                  <c:v>0.480061</c:v>
                </c:pt>
                <c:pt idx="49" formatCode="General">
                  <c:v>0.490302</c:v>
                </c:pt>
                <c:pt idx="50" formatCode="General">
                  <c:v>0.500542</c:v>
                </c:pt>
                <c:pt idx="51" formatCode="General">
                  <c:v>0.510781</c:v>
                </c:pt>
                <c:pt idx="52" formatCode="General">
                  <c:v>0.52102</c:v>
                </c:pt>
                <c:pt idx="53" formatCode="General">
                  <c:v>0.531257</c:v>
                </c:pt>
                <c:pt idx="54" formatCode="General">
                  <c:v>0.541493</c:v>
                </c:pt>
                <c:pt idx="55" formatCode="General">
                  <c:v>0.551728</c:v>
                </c:pt>
                <c:pt idx="56" formatCode="General">
                  <c:v>0.561961</c:v>
                </c:pt>
                <c:pt idx="57" formatCode="General">
                  <c:v>0.572194</c:v>
                </c:pt>
                <c:pt idx="58" formatCode="General">
                  <c:v>0.582425</c:v>
                </c:pt>
                <c:pt idx="59" formatCode="General">
                  <c:v>0.592655</c:v>
                </c:pt>
                <c:pt idx="60" formatCode="General">
                  <c:v>0.602884</c:v>
                </c:pt>
                <c:pt idx="61" formatCode="General">
                  <c:v>0.613112</c:v>
                </c:pt>
                <c:pt idx="62" formatCode="General">
                  <c:v>0.623337</c:v>
                </c:pt>
                <c:pt idx="63" formatCode="General">
                  <c:v>0.633561</c:v>
                </c:pt>
                <c:pt idx="64" formatCode="General">
                  <c:v>0.643784</c:v>
                </c:pt>
                <c:pt idx="65" formatCode="General">
                  <c:v>0.654004</c:v>
                </c:pt>
                <c:pt idx="66" formatCode="General">
                  <c:v>0.664222</c:v>
                </c:pt>
                <c:pt idx="67" formatCode="General">
                  <c:v>0.674439</c:v>
                </c:pt>
                <c:pt idx="68" formatCode="General">
                  <c:v>0.684652</c:v>
                </c:pt>
                <c:pt idx="69" formatCode="General">
                  <c:v>0.694864</c:v>
                </c:pt>
                <c:pt idx="70" formatCode="General">
                  <c:v>0.705073</c:v>
                </c:pt>
                <c:pt idx="71" formatCode="General">
                  <c:v>0.715279</c:v>
                </c:pt>
                <c:pt idx="72" formatCode="General">
                  <c:v>0.725484</c:v>
                </c:pt>
                <c:pt idx="73" formatCode="General">
                  <c:v>0.735685</c:v>
                </c:pt>
                <c:pt idx="74" formatCode="General">
                  <c:v>0.745884</c:v>
                </c:pt>
                <c:pt idx="75" formatCode="General">
                  <c:v>0.756081</c:v>
                </c:pt>
                <c:pt idx="76" formatCode="General">
                  <c:v>0.766276</c:v>
                </c:pt>
                <c:pt idx="77" formatCode="General">
                  <c:v>0.776468</c:v>
                </c:pt>
                <c:pt idx="78" formatCode="General">
                  <c:v>0.786659</c:v>
                </c:pt>
                <c:pt idx="79" formatCode="General">
                  <c:v>0.796849</c:v>
                </c:pt>
                <c:pt idx="80" formatCode="General">
                  <c:v>0.807037</c:v>
                </c:pt>
                <c:pt idx="81" formatCode="General">
                  <c:v>0.817224</c:v>
                </c:pt>
                <c:pt idx="82" formatCode="General">
                  <c:v>0.827411</c:v>
                </c:pt>
                <c:pt idx="83" formatCode="General">
                  <c:v>0.837596</c:v>
                </c:pt>
                <c:pt idx="84" formatCode="General">
                  <c:v>0.847782</c:v>
                </c:pt>
                <c:pt idx="85" formatCode="General">
                  <c:v>0.857969</c:v>
                </c:pt>
                <c:pt idx="86" formatCode="General">
                  <c:v>0.868155</c:v>
                </c:pt>
                <c:pt idx="87" formatCode="General">
                  <c:v>0.87834</c:v>
                </c:pt>
                <c:pt idx="88" formatCode="General">
                  <c:v>0.888524</c:v>
                </c:pt>
                <c:pt idx="89" formatCode="General">
                  <c:v>0.898705</c:v>
                </c:pt>
                <c:pt idx="90" formatCode="General">
                  <c:v>0.908884</c:v>
                </c:pt>
                <c:pt idx="91" formatCode="General">
                  <c:v>0.919059</c:v>
                </c:pt>
                <c:pt idx="92" formatCode="General">
                  <c:v>0.92923</c:v>
                </c:pt>
                <c:pt idx="93" formatCode="General">
                  <c:v>0.939397</c:v>
                </c:pt>
                <c:pt idx="94" formatCode="General">
                  <c:v>0.949558</c:v>
                </c:pt>
                <c:pt idx="95" formatCode="General">
                  <c:v>0.959707</c:v>
                </c:pt>
                <c:pt idx="96" formatCode="General">
                  <c:v>0.969843</c:v>
                </c:pt>
                <c:pt idx="97" formatCode="General">
                  <c:v>0.979956</c:v>
                </c:pt>
                <c:pt idx="98" formatCode="General">
                  <c:v>0.990031</c:v>
                </c:pt>
                <c:pt idx="99" formatCode="General">
                  <c:v>1.0</c:v>
                </c:pt>
              </c:numCache>
            </c:numRef>
          </c:xVal>
          <c:yVal>
            <c:numRef>
              <c:f>'at y = -10.87m'!$C$4:$C$2160</c:f>
              <c:numCache>
                <c:formatCode>General</c:formatCode>
                <c:ptCount val="2157"/>
                <c:pt idx="0">
                  <c:v>0.0</c:v>
                </c:pt>
                <c:pt idx="1">
                  <c:v>0.008438</c:v>
                </c:pt>
                <c:pt idx="2">
                  <c:v>0.014057</c:v>
                </c:pt>
                <c:pt idx="3">
                  <c:v>0.01811</c:v>
                </c:pt>
                <c:pt idx="4">
                  <c:v>0.021301</c:v>
                </c:pt>
                <c:pt idx="5">
                  <c:v>0.023958</c:v>
                </c:pt>
                <c:pt idx="6">
                  <c:v>0.026253</c:v>
                </c:pt>
                <c:pt idx="7">
                  <c:v>0.028288</c:v>
                </c:pt>
                <c:pt idx="8">
                  <c:v>0.030123</c:v>
                </c:pt>
                <c:pt idx="9">
                  <c:v>0.031799</c:v>
                </c:pt>
                <c:pt idx="10">
                  <c:v>0.033344</c:v>
                </c:pt>
                <c:pt idx="11">
                  <c:v>0.034777</c:v>
                </c:pt>
                <c:pt idx="12">
                  <c:v>0.036114</c:v>
                </c:pt>
                <c:pt idx="13">
                  <c:v>0.037366</c:v>
                </c:pt>
                <c:pt idx="14">
                  <c:v>0.038542</c:v>
                </c:pt>
                <c:pt idx="15">
                  <c:v>0.039649</c:v>
                </c:pt>
                <c:pt idx="16">
                  <c:v>0.040693</c:v>
                </c:pt>
                <c:pt idx="17">
                  <c:v>0.041678</c:v>
                </c:pt>
                <c:pt idx="18">
                  <c:v>0.042608</c:v>
                </c:pt>
                <c:pt idx="19">
                  <c:v>0.043487</c:v>
                </c:pt>
                <c:pt idx="20">
                  <c:v>0.044316</c:v>
                </c:pt>
                <c:pt idx="21">
                  <c:v>0.045098</c:v>
                </c:pt>
                <c:pt idx="22">
                  <c:v>0.045835</c:v>
                </c:pt>
                <c:pt idx="23">
                  <c:v>0.046528</c:v>
                </c:pt>
                <c:pt idx="24">
                  <c:v>0.047179</c:v>
                </c:pt>
                <c:pt idx="25">
                  <c:v>0.047789</c:v>
                </c:pt>
                <c:pt idx="26">
                  <c:v>0.048359</c:v>
                </c:pt>
                <c:pt idx="27">
                  <c:v>0.048891</c:v>
                </c:pt>
                <c:pt idx="28">
                  <c:v>0.049385</c:v>
                </c:pt>
                <c:pt idx="29">
                  <c:v>0.049843</c:v>
                </c:pt>
                <c:pt idx="30">
                  <c:v>0.050265</c:v>
                </c:pt>
                <c:pt idx="31">
                  <c:v>0.050652</c:v>
                </c:pt>
                <c:pt idx="32">
                  <c:v>0.051004</c:v>
                </c:pt>
                <c:pt idx="33">
                  <c:v>0.051321</c:v>
                </c:pt>
                <c:pt idx="34">
                  <c:v>0.051603</c:v>
                </c:pt>
                <c:pt idx="35">
                  <c:v>0.051851</c:v>
                </c:pt>
                <c:pt idx="36">
                  <c:v>0.052066</c:v>
                </c:pt>
                <c:pt idx="37">
                  <c:v>0.052245</c:v>
                </c:pt>
                <c:pt idx="38">
                  <c:v>0.052389</c:v>
                </c:pt>
                <c:pt idx="39">
                  <c:v>0.052499</c:v>
                </c:pt>
                <c:pt idx="40">
                  <c:v>0.052573</c:v>
                </c:pt>
                <c:pt idx="41">
                  <c:v>0.052613</c:v>
                </c:pt>
                <c:pt idx="42">
                  <c:v>0.052617</c:v>
                </c:pt>
                <c:pt idx="43">
                  <c:v>0.052587</c:v>
                </c:pt>
                <c:pt idx="44">
                  <c:v>0.052522</c:v>
                </c:pt>
                <c:pt idx="45">
                  <c:v>0.052423</c:v>
                </c:pt>
                <c:pt idx="46">
                  <c:v>0.05229</c:v>
                </c:pt>
                <c:pt idx="47">
                  <c:v>0.052123</c:v>
                </c:pt>
                <c:pt idx="48">
                  <c:v>0.051924</c:v>
                </c:pt>
                <c:pt idx="49">
                  <c:v>0.051693</c:v>
                </c:pt>
                <c:pt idx="50">
                  <c:v>0.051431</c:v>
                </c:pt>
                <c:pt idx="51">
                  <c:v>0.051138</c:v>
                </c:pt>
                <c:pt idx="52">
                  <c:v>0.050816</c:v>
                </c:pt>
                <c:pt idx="53">
                  <c:v>0.050466</c:v>
                </c:pt>
                <c:pt idx="54">
                  <c:v>0.050088</c:v>
                </c:pt>
                <c:pt idx="55">
                  <c:v>0.049683</c:v>
                </c:pt>
                <c:pt idx="56">
                  <c:v>0.049251</c:v>
                </c:pt>
                <c:pt idx="57">
                  <c:v>0.048792</c:v>
                </c:pt>
                <c:pt idx="58">
                  <c:v>0.048308</c:v>
                </c:pt>
                <c:pt idx="59">
                  <c:v>0.047797</c:v>
                </c:pt>
                <c:pt idx="60">
                  <c:v>0.047259</c:v>
                </c:pt>
                <c:pt idx="61">
                  <c:v>0.046693</c:v>
                </c:pt>
                <c:pt idx="62">
                  <c:v>0.046099</c:v>
                </c:pt>
                <c:pt idx="63">
                  <c:v>0.045475</c:v>
                </c:pt>
                <c:pt idx="64">
                  <c:v>0.044821</c:v>
                </c:pt>
                <c:pt idx="65">
                  <c:v>0.044134</c:v>
                </c:pt>
                <c:pt idx="66">
                  <c:v>0.043412</c:v>
                </c:pt>
                <c:pt idx="67">
                  <c:v>0.042656</c:v>
                </c:pt>
                <c:pt idx="68">
                  <c:v>0.041863</c:v>
                </c:pt>
                <c:pt idx="69">
                  <c:v>0.041034</c:v>
                </c:pt>
                <c:pt idx="70">
                  <c:v>0.040166</c:v>
                </c:pt>
                <c:pt idx="71">
                  <c:v>0.039261</c:v>
                </c:pt>
                <c:pt idx="72">
                  <c:v>0.038319</c:v>
                </c:pt>
                <c:pt idx="73">
                  <c:v>0.03734</c:v>
                </c:pt>
                <c:pt idx="74">
                  <c:v>0.036326</c:v>
                </c:pt>
                <c:pt idx="75">
                  <c:v>0.03528</c:v>
                </c:pt>
                <c:pt idx="76">
                  <c:v>0.034202</c:v>
                </c:pt>
                <c:pt idx="77">
                  <c:v>0.033097</c:v>
                </c:pt>
                <c:pt idx="78">
                  <c:v>0.031968</c:v>
                </c:pt>
                <c:pt idx="79">
                  <c:v>0.030818</c:v>
                </c:pt>
                <c:pt idx="80">
                  <c:v>0.029651</c:v>
                </c:pt>
                <c:pt idx="81">
                  <c:v>0.028471</c:v>
                </c:pt>
                <c:pt idx="82">
                  <c:v>0.027284</c:v>
                </c:pt>
                <c:pt idx="83">
                  <c:v>0.026092</c:v>
                </c:pt>
                <c:pt idx="84">
                  <c:v>0.024899</c:v>
                </c:pt>
                <c:pt idx="85">
                  <c:v>0.023707</c:v>
                </c:pt>
                <c:pt idx="86">
                  <c:v>0.022517</c:v>
                </c:pt>
                <c:pt idx="87">
                  <c:v>0.021326</c:v>
                </c:pt>
                <c:pt idx="88">
                  <c:v>0.020131</c:v>
                </c:pt>
                <c:pt idx="89">
                  <c:v>0.018924</c:v>
                </c:pt>
                <c:pt idx="90">
                  <c:v>0.017695</c:v>
                </c:pt>
                <c:pt idx="91">
                  <c:v>0.016427</c:v>
                </c:pt>
                <c:pt idx="92">
                  <c:v>0.015101</c:v>
                </c:pt>
                <c:pt idx="93">
                  <c:v>0.013692</c:v>
                </c:pt>
                <c:pt idx="94">
                  <c:v>0.01217</c:v>
                </c:pt>
                <c:pt idx="95">
                  <c:v>0.0105</c:v>
                </c:pt>
                <c:pt idx="96">
                  <c:v>0.008641</c:v>
                </c:pt>
                <c:pt idx="97">
                  <c:v>0.006535</c:v>
                </c:pt>
                <c:pt idx="98">
                  <c:v>0.004074</c:v>
                </c:pt>
                <c:pt idx="99">
                  <c:v>0.000902</c:v>
                </c:pt>
              </c:numCache>
            </c:numRef>
          </c:yVal>
          <c:smooth val="0"/>
        </c:ser>
        <c:ser>
          <c:idx val="1"/>
          <c:order val="1"/>
          <c:tx>
            <c:strRef>
              <c:f>'at y = -10.87m'!$E$3</c:f>
              <c:strCache>
                <c:ptCount val="1"/>
                <c:pt idx="0">
                  <c:v>YL</c:v>
                </c:pt>
              </c:strCache>
            </c:strRef>
          </c:tx>
          <c:spPr>
            <a:ln w="28575">
              <a:noFill/>
            </a:ln>
          </c:spPr>
          <c:marker>
            <c:symbol val="square"/>
            <c:size val="2"/>
          </c:marker>
          <c:xVal>
            <c:numRef>
              <c:f>'at y = -10.87m'!$D$4:$D$2090</c:f>
              <c:numCache>
                <c:formatCode>0.00E+00</c:formatCode>
                <c:ptCount val="2087"/>
                <c:pt idx="0" formatCode="General">
                  <c:v>0.0</c:v>
                </c:pt>
                <c:pt idx="1">
                  <c:v>0.005106</c:v>
                </c:pt>
                <c:pt idx="2">
                  <c:v>0.013768</c:v>
                </c:pt>
                <c:pt idx="3" formatCode="General">
                  <c:v>0.023129</c:v>
                </c:pt>
                <c:pt idx="4" formatCode="General">
                  <c:v>0.032751</c:v>
                </c:pt>
                <c:pt idx="5" formatCode="General">
                  <c:v>0.042508</c:v>
                </c:pt>
                <c:pt idx="6" formatCode="General">
                  <c:v>0.052352</c:v>
                </c:pt>
                <c:pt idx="7" formatCode="General">
                  <c:v>0.062258</c:v>
                </c:pt>
                <c:pt idx="8" formatCode="General">
                  <c:v>0.072211</c:v>
                </c:pt>
                <c:pt idx="9" formatCode="General">
                  <c:v>0.082202</c:v>
                </c:pt>
                <c:pt idx="10" formatCode="General">
                  <c:v>0.092221</c:v>
                </c:pt>
                <c:pt idx="11" formatCode="General">
                  <c:v>0.102265</c:v>
                </c:pt>
                <c:pt idx="12" formatCode="General">
                  <c:v>0.112328</c:v>
                </c:pt>
                <c:pt idx="13" formatCode="General">
                  <c:v>0.122412</c:v>
                </c:pt>
                <c:pt idx="14" formatCode="General">
                  <c:v>0.132512</c:v>
                </c:pt>
                <c:pt idx="15" formatCode="General">
                  <c:v>0.142628</c:v>
                </c:pt>
                <c:pt idx="16" formatCode="General">
                  <c:v>0.152758</c:v>
                </c:pt>
                <c:pt idx="17" formatCode="General">
                  <c:v>0.162901</c:v>
                </c:pt>
                <c:pt idx="18" formatCode="General">
                  <c:v>0.173055</c:v>
                </c:pt>
                <c:pt idx="19" formatCode="General">
                  <c:v>0.183221</c:v>
                </c:pt>
                <c:pt idx="20" formatCode="General">
                  <c:v>0.193398</c:v>
                </c:pt>
                <c:pt idx="21" formatCode="General">
                  <c:v>0.203584</c:v>
                </c:pt>
                <c:pt idx="22" formatCode="General">
                  <c:v>0.213781</c:v>
                </c:pt>
                <c:pt idx="23" formatCode="General">
                  <c:v>0.223986</c:v>
                </c:pt>
                <c:pt idx="24" formatCode="General">
                  <c:v>0.234201</c:v>
                </c:pt>
                <c:pt idx="25" formatCode="General">
                  <c:v>0.244424</c:v>
                </c:pt>
                <c:pt idx="26" formatCode="General">
                  <c:v>0.254655</c:v>
                </c:pt>
                <c:pt idx="27" formatCode="General">
                  <c:v>0.264893</c:v>
                </c:pt>
                <c:pt idx="28" formatCode="General">
                  <c:v>0.275137</c:v>
                </c:pt>
                <c:pt idx="29" formatCode="General">
                  <c:v>0.285387</c:v>
                </c:pt>
                <c:pt idx="30" formatCode="General">
                  <c:v>0.295642</c:v>
                </c:pt>
                <c:pt idx="31" formatCode="General">
                  <c:v>0.305901</c:v>
                </c:pt>
                <c:pt idx="32" formatCode="General">
                  <c:v>0.316165</c:v>
                </c:pt>
                <c:pt idx="33" formatCode="General">
                  <c:v>0.326431</c:v>
                </c:pt>
                <c:pt idx="34" formatCode="General">
                  <c:v>0.336701</c:v>
                </c:pt>
                <c:pt idx="35" formatCode="General">
                  <c:v>0.346972</c:v>
                </c:pt>
                <c:pt idx="36" formatCode="General">
                  <c:v>0.357245</c:v>
                </c:pt>
                <c:pt idx="37" formatCode="General">
                  <c:v>0.367518</c:v>
                </c:pt>
                <c:pt idx="38" formatCode="General">
                  <c:v>0.377792</c:v>
                </c:pt>
                <c:pt idx="39" formatCode="General">
                  <c:v>0.388066</c:v>
                </c:pt>
                <c:pt idx="40" formatCode="General">
                  <c:v>0.398339</c:v>
                </c:pt>
                <c:pt idx="41" formatCode="General">
                  <c:v>0.408611</c:v>
                </c:pt>
                <c:pt idx="42" formatCode="General">
                  <c:v>0.418882</c:v>
                </c:pt>
                <c:pt idx="43" formatCode="General">
                  <c:v>0.429151</c:v>
                </c:pt>
                <c:pt idx="44" formatCode="General">
                  <c:v>0.439417</c:v>
                </c:pt>
                <c:pt idx="45" formatCode="General">
                  <c:v>0.44968</c:v>
                </c:pt>
                <c:pt idx="46" formatCode="General">
                  <c:v>0.45994</c:v>
                </c:pt>
                <c:pt idx="47" formatCode="General">
                  <c:v>0.470197</c:v>
                </c:pt>
                <c:pt idx="48" formatCode="General">
                  <c:v>0.48045</c:v>
                </c:pt>
                <c:pt idx="49" formatCode="General">
                  <c:v>0.490699</c:v>
                </c:pt>
                <c:pt idx="50" formatCode="General">
                  <c:v>0.500945</c:v>
                </c:pt>
                <c:pt idx="51" formatCode="General">
                  <c:v>0.511186</c:v>
                </c:pt>
                <c:pt idx="52" formatCode="General">
                  <c:v>0.521424</c:v>
                </c:pt>
                <c:pt idx="53" formatCode="General">
                  <c:v>0.531657</c:v>
                </c:pt>
                <c:pt idx="54" formatCode="General">
                  <c:v>0.541886</c:v>
                </c:pt>
                <c:pt idx="55" formatCode="General">
                  <c:v>0.55211</c:v>
                </c:pt>
                <c:pt idx="56" formatCode="General">
                  <c:v>0.56233</c:v>
                </c:pt>
                <c:pt idx="57" formatCode="General">
                  <c:v>0.572545</c:v>
                </c:pt>
                <c:pt idx="58" formatCode="General">
                  <c:v>0.582755</c:v>
                </c:pt>
                <c:pt idx="59" formatCode="General">
                  <c:v>0.592961</c:v>
                </c:pt>
                <c:pt idx="60" formatCode="General">
                  <c:v>0.603161</c:v>
                </c:pt>
                <c:pt idx="61" formatCode="General">
                  <c:v>0.613357</c:v>
                </c:pt>
                <c:pt idx="62" formatCode="General">
                  <c:v>0.623547</c:v>
                </c:pt>
                <c:pt idx="63" formatCode="General">
                  <c:v>0.633733</c:v>
                </c:pt>
                <c:pt idx="64" formatCode="General">
                  <c:v>0.643914</c:v>
                </c:pt>
                <c:pt idx="65" formatCode="General">
                  <c:v>0.65409</c:v>
                </c:pt>
                <c:pt idx="66" formatCode="General">
                  <c:v>0.664262</c:v>
                </c:pt>
                <c:pt idx="67" formatCode="General">
                  <c:v>0.674429</c:v>
                </c:pt>
                <c:pt idx="68" formatCode="General">
                  <c:v>0.684592</c:v>
                </c:pt>
                <c:pt idx="69" formatCode="General">
                  <c:v>0.694751</c:v>
                </c:pt>
                <c:pt idx="70" formatCode="General">
                  <c:v>0.704906</c:v>
                </c:pt>
                <c:pt idx="71" formatCode="General">
                  <c:v>0.715058</c:v>
                </c:pt>
                <c:pt idx="72" formatCode="General">
                  <c:v>0.725207</c:v>
                </c:pt>
                <c:pt idx="73" formatCode="General">
                  <c:v>0.735353</c:v>
                </c:pt>
                <c:pt idx="74" formatCode="General">
                  <c:v>0.745497</c:v>
                </c:pt>
                <c:pt idx="75" formatCode="General">
                  <c:v>0.75564</c:v>
                </c:pt>
                <c:pt idx="76" formatCode="General">
                  <c:v>0.765781</c:v>
                </c:pt>
                <c:pt idx="77" formatCode="General">
                  <c:v>0.775921</c:v>
                </c:pt>
                <c:pt idx="78" formatCode="General">
                  <c:v>0.786061</c:v>
                </c:pt>
                <c:pt idx="79" formatCode="General">
                  <c:v>0.796201</c:v>
                </c:pt>
                <c:pt idx="80" formatCode="General">
                  <c:v>0.806342</c:v>
                </c:pt>
                <c:pt idx="81" formatCode="General">
                  <c:v>0.816484</c:v>
                </c:pt>
                <c:pt idx="82" formatCode="General">
                  <c:v>0.826628</c:v>
                </c:pt>
                <c:pt idx="83" formatCode="General">
                  <c:v>0.836775</c:v>
                </c:pt>
                <c:pt idx="84" formatCode="General">
                  <c:v>0.846924</c:v>
                </c:pt>
                <c:pt idx="85" formatCode="General">
                  <c:v>0.857078</c:v>
                </c:pt>
                <c:pt idx="86" formatCode="General">
                  <c:v>0.867237</c:v>
                </c:pt>
                <c:pt idx="87" formatCode="General">
                  <c:v>0.877401</c:v>
                </c:pt>
                <c:pt idx="88" formatCode="General">
                  <c:v>0.887571</c:v>
                </c:pt>
                <c:pt idx="89" formatCode="General">
                  <c:v>0.897749</c:v>
                </c:pt>
                <c:pt idx="90" formatCode="General">
                  <c:v>0.907935</c:v>
                </c:pt>
                <c:pt idx="91" formatCode="General">
                  <c:v>0.918131</c:v>
                </c:pt>
                <c:pt idx="92" formatCode="General">
                  <c:v>0.928339</c:v>
                </c:pt>
                <c:pt idx="93" formatCode="General">
                  <c:v>0.93856</c:v>
                </c:pt>
                <c:pt idx="94" formatCode="General">
                  <c:v>0.948793</c:v>
                </c:pt>
                <c:pt idx="95" formatCode="General">
                  <c:v>0.959038</c:v>
                </c:pt>
                <c:pt idx="96" formatCode="General">
                  <c:v>0.96929</c:v>
                </c:pt>
                <c:pt idx="97" formatCode="General">
                  <c:v>0.979545</c:v>
                </c:pt>
                <c:pt idx="98" formatCode="General">
                  <c:v>0.989792</c:v>
                </c:pt>
                <c:pt idx="99" formatCode="General">
                  <c:v>1.0</c:v>
                </c:pt>
              </c:numCache>
            </c:numRef>
          </c:xVal>
          <c:yVal>
            <c:numRef>
              <c:f>'at y = -10.87m'!$E$4:$E$2211</c:f>
              <c:numCache>
                <c:formatCode>General</c:formatCode>
                <c:ptCount val="2208"/>
                <c:pt idx="0">
                  <c:v>0.0</c:v>
                </c:pt>
                <c:pt idx="1">
                  <c:v>-0.007328</c:v>
                </c:pt>
                <c:pt idx="2">
                  <c:v>-0.011757</c:v>
                </c:pt>
                <c:pt idx="3">
                  <c:v>-0.014999</c:v>
                </c:pt>
                <c:pt idx="4">
                  <c:v>-0.017672</c:v>
                </c:pt>
                <c:pt idx="5">
                  <c:v>-0.020017</c:v>
                </c:pt>
                <c:pt idx="6">
                  <c:v>-0.022149</c:v>
                </c:pt>
                <c:pt idx="7">
                  <c:v>-0.024129</c:v>
                </c:pt>
                <c:pt idx="8">
                  <c:v>-0.025992</c:v>
                </c:pt>
                <c:pt idx="9">
                  <c:v>-0.027758</c:v>
                </c:pt>
                <c:pt idx="10">
                  <c:v>-0.029439</c:v>
                </c:pt>
                <c:pt idx="11">
                  <c:v>-0.031044</c:v>
                </c:pt>
                <c:pt idx="12">
                  <c:v>-0.032581</c:v>
                </c:pt>
                <c:pt idx="13">
                  <c:v>-0.034052</c:v>
                </c:pt>
                <c:pt idx="14">
                  <c:v>-0.035461</c:v>
                </c:pt>
                <c:pt idx="15">
                  <c:v>-0.03681</c:v>
                </c:pt>
                <c:pt idx="16">
                  <c:v>-0.038101</c:v>
                </c:pt>
                <c:pt idx="17">
                  <c:v>-0.039334</c:v>
                </c:pt>
                <c:pt idx="18">
                  <c:v>-0.040512</c:v>
                </c:pt>
                <c:pt idx="19">
                  <c:v>-0.041634</c:v>
                </c:pt>
                <c:pt idx="20">
                  <c:v>-0.0427</c:v>
                </c:pt>
                <c:pt idx="21">
                  <c:v>-0.04371</c:v>
                </c:pt>
                <c:pt idx="22">
                  <c:v>-0.044666</c:v>
                </c:pt>
                <c:pt idx="23">
                  <c:v>-0.045566</c:v>
                </c:pt>
                <c:pt idx="24">
                  <c:v>-0.046411</c:v>
                </c:pt>
                <c:pt idx="25">
                  <c:v>-0.0472</c:v>
                </c:pt>
                <c:pt idx="26">
                  <c:v>-0.047935</c:v>
                </c:pt>
                <c:pt idx="27">
                  <c:v>-0.048615</c:v>
                </c:pt>
                <c:pt idx="28">
                  <c:v>-0.04924</c:v>
                </c:pt>
                <c:pt idx="29">
                  <c:v>-0.04981</c:v>
                </c:pt>
                <c:pt idx="30">
                  <c:v>-0.050326</c:v>
                </c:pt>
                <c:pt idx="31">
                  <c:v>-0.05079</c:v>
                </c:pt>
                <c:pt idx="32">
                  <c:v>-0.051202</c:v>
                </c:pt>
                <c:pt idx="33">
                  <c:v>-0.05156</c:v>
                </c:pt>
                <c:pt idx="34">
                  <c:v>-0.051865</c:v>
                </c:pt>
                <c:pt idx="35">
                  <c:v>-0.052119</c:v>
                </c:pt>
                <c:pt idx="36">
                  <c:v>-0.052323</c:v>
                </c:pt>
                <c:pt idx="37">
                  <c:v>-0.052474</c:v>
                </c:pt>
                <c:pt idx="38">
                  <c:v>-0.052573</c:v>
                </c:pt>
                <c:pt idx="39">
                  <c:v>-0.05262</c:v>
                </c:pt>
                <c:pt idx="40">
                  <c:v>-0.052617</c:v>
                </c:pt>
                <c:pt idx="41">
                  <c:v>-0.052561</c:v>
                </c:pt>
                <c:pt idx="42">
                  <c:v>-0.052452</c:v>
                </c:pt>
                <c:pt idx="43">
                  <c:v>-0.052292</c:v>
                </c:pt>
                <c:pt idx="44">
                  <c:v>-0.052079</c:v>
                </c:pt>
                <c:pt idx="45">
                  <c:v>-0.051812</c:v>
                </c:pt>
                <c:pt idx="46">
                  <c:v>-0.05149</c:v>
                </c:pt>
                <c:pt idx="47">
                  <c:v>-0.051114</c:v>
                </c:pt>
                <c:pt idx="48">
                  <c:v>-0.050685</c:v>
                </c:pt>
                <c:pt idx="49">
                  <c:v>-0.050202</c:v>
                </c:pt>
                <c:pt idx="50">
                  <c:v>-0.049664</c:v>
                </c:pt>
                <c:pt idx="51">
                  <c:v>-0.049069</c:v>
                </c:pt>
                <c:pt idx="52">
                  <c:v>-0.04842</c:v>
                </c:pt>
                <c:pt idx="53">
                  <c:v>-0.047716</c:v>
                </c:pt>
                <c:pt idx="54">
                  <c:v>-0.046958</c:v>
                </c:pt>
                <c:pt idx="55">
                  <c:v>-0.046145</c:v>
                </c:pt>
                <c:pt idx="56">
                  <c:v>-0.045278</c:v>
                </c:pt>
                <c:pt idx="57">
                  <c:v>-0.044356</c:v>
                </c:pt>
                <c:pt idx="58">
                  <c:v>-0.043381</c:v>
                </c:pt>
                <c:pt idx="59">
                  <c:v>-0.042354</c:v>
                </c:pt>
                <c:pt idx="60">
                  <c:v>-0.041276</c:v>
                </c:pt>
                <c:pt idx="61">
                  <c:v>-0.040147</c:v>
                </c:pt>
                <c:pt idx="62">
                  <c:v>-0.038968</c:v>
                </c:pt>
                <c:pt idx="63">
                  <c:v>-0.037742</c:v>
                </c:pt>
                <c:pt idx="64">
                  <c:v>-0.036471</c:v>
                </c:pt>
                <c:pt idx="65">
                  <c:v>-0.035156</c:v>
                </c:pt>
                <c:pt idx="66">
                  <c:v>-0.033799</c:v>
                </c:pt>
                <c:pt idx="67">
                  <c:v>-0.032403</c:v>
                </c:pt>
                <c:pt idx="68">
                  <c:v>-0.030972</c:v>
                </c:pt>
                <c:pt idx="69">
                  <c:v>-0.029509</c:v>
                </c:pt>
                <c:pt idx="70">
                  <c:v>-0.028017</c:v>
                </c:pt>
                <c:pt idx="71">
                  <c:v>-0.0265</c:v>
                </c:pt>
                <c:pt idx="72">
                  <c:v>-0.024962</c:v>
                </c:pt>
                <c:pt idx="73">
                  <c:v>-0.023407</c:v>
                </c:pt>
                <c:pt idx="74">
                  <c:v>-0.021842</c:v>
                </c:pt>
                <c:pt idx="75">
                  <c:v>-0.020269</c:v>
                </c:pt>
                <c:pt idx="76">
                  <c:v>-0.018694</c:v>
                </c:pt>
                <c:pt idx="77">
                  <c:v>-0.017121</c:v>
                </c:pt>
                <c:pt idx="78">
                  <c:v>-0.015555</c:v>
                </c:pt>
                <c:pt idx="79">
                  <c:v>-0.014</c:v>
                </c:pt>
                <c:pt idx="80">
                  <c:v>-0.012461</c:v>
                </c:pt>
                <c:pt idx="81">
                  <c:v>-0.010941</c:v>
                </c:pt>
                <c:pt idx="82">
                  <c:v>-0.009446</c:v>
                </c:pt>
                <c:pt idx="83">
                  <c:v>-0.007981</c:v>
                </c:pt>
                <c:pt idx="84">
                  <c:v>-0.006549</c:v>
                </c:pt>
                <c:pt idx="85">
                  <c:v>-0.005159</c:v>
                </c:pt>
                <c:pt idx="86">
                  <c:v>-0.003818</c:v>
                </c:pt>
                <c:pt idx="87">
                  <c:v>-0.002539</c:v>
                </c:pt>
                <c:pt idx="88">
                  <c:v>-0.001332</c:v>
                </c:pt>
                <c:pt idx="89">
                  <c:v>-0.000214</c:v>
                </c:pt>
                <c:pt idx="90">
                  <c:v>0.000792</c:v>
                </c:pt>
                <c:pt idx="91">
                  <c:v>0.001665</c:v>
                </c:pt>
                <c:pt idx="92">
                  <c:v>0.002379</c:v>
                </c:pt>
                <c:pt idx="93">
                  <c:v>0.002896</c:v>
                </c:pt>
                <c:pt idx="94">
                  <c:v>0.003188</c:v>
                </c:pt>
                <c:pt idx="95">
                  <c:v>0.003209</c:v>
                </c:pt>
                <c:pt idx="96">
                  <c:v>0.002912</c:v>
                </c:pt>
                <c:pt idx="97">
                  <c:v>0.00223</c:v>
                </c:pt>
                <c:pt idx="98">
                  <c:v>0.001054</c:v>
                </c:pt>
                <c:pt idx="99">
                  <c:v>-0.000902</c:v>
                </c:pt>
              </c:numCache>
            </c:numRef>
          </c:yVal>
          <c:smooth val="0"/>
        </c:ser>
        <c:dLbls>
          <c:showLegendKey val="0"/>
          <c:showVal val="0"/>
          <c:showCatName val="0"/>
          <c:showSerName val="0"/>
          <c:showPercent val="0"/>
          <c:showBubbleSize val="0"/>
        </c:dLbls>
        <c:axId val="-2078460176"/>
        <c:axId val="-2054584416"/>
      </c:scatterChart>
      <c:valAx>
        <c:axId val="-2078460176"/>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054584416"/>
        <c:crosses val="autoZero"/>
        <c:crossBetween val="midCat"/>
      </c:valAx>
      <c:valAx>
        <c:axId val="-2054584416"/>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078460176"/>
        <c:crosses val="autoZero"/>
        <c:crossBetween val="midCat"/>
      </c:valAx>
    </c:plotArea>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-9.30m'!$C$3</c:f>
              <c:strCache>
                <c:ptCount val="1"/>
                <c:pt idx="0">
                  <c:v>YU</c:v>
                </c:pt>
              </c:strCache>
            </c:strRef>
          </c:tx>
          <c:spPr>
            <a:ln w="28575">
              <a:noFill/>
            </a:ln>
          </c:spPr>
          <c:marker>
            <c:symbol val="diamond"/>
            <c:size val="3"/>
            <c:spPr>
              <a:solidFill>
                <a:schemeClr val="tx1"/>
              </a:solidFill>
              <a:ln>
                <a:solidFill>
                  <a:schemeClr val="tx1"/>
                </a:solidFill>
              </a:ln>
            </c:spPr>
          </c:marker>
          <c:xVal>
            <c:numRef>
              <c:f>'at y = -9.30m'!$B$4:$B$2160</c:f>
              <c:numCache>
                <c:formatCode>General</c:formatCode>
                <c:ptCount val="2157"/>
                <c:pt idx="0">
                  <c:v>0.0</c:v>
                </c:pt>
                <c:pt idx="1">
                  <c:v>0.004265</c:v>
                </c:pt>
                <c:pt idx="2">
                  <c:v>0.012427</c:v>
                </c:pt>
                <c:pt idx="3">
                  <c:v>0.021624</c:v>
                </c:pt>
                <c:pt idx="4">
                  <c:v>0.031225</c:v>
                </c:pt>
                <c:pt idx="5">
                  <c:v>0.041027</c:v>
                </c:pt>
                <c:pt idx="6">
                  <c:v>0.050945</c:v>
                </c:pt>
                <c:pt idx="7">
                  <c:v>0.060939</c:v>
                </c:pt>
                <c:pt idx="8">
                  <c:v>0.070986</c:v>
                </c:pt>
                <c:pt idx="9">
                  <c:v>0.081073</c:v>
                </c:pt>
                <c:pt idx="10">
                  <c:v>0.091191</c:v>
                </c:pt>
                <c:pt idx="11">
                  <c:v>0.101334</c:v>
                </c:pt>
                <c:pt idx="12">
                  <c:v>0.111495</c:v>
                </c:pt>
                <c:pt idx="13">
                  <c:v>0.121672</c:v>
                </c:pt>
                <c:pt idx="14">
                  <c:v>0.131862</c:v>
                </c:pt>
                <c:pt idx="15">
                  <c:v>0.142062</c:v>
                </c:pt>
                <c:pt idx="16">
                  <c:v>0.152271</c:v>
                </c:pt>
                <c:pt idx="17">
                  <c:v>0.162487</c:v>
                </c:pt>
                <c:pt idx="18">
                  <c:v>0.172709</c:v>
                </c:pt>
                <c:pt idx="19">
                  <c:v>0.182935</c:v>
                </c:pt>
                <c:pt idx="20">
                  <c:v>0.193167</c:v>
                </c:pt>
                <c:pt idx="21">
                  <c:v>0.203402</c:v>
                </c:pt>
                <c:pt idx="22">
                  <c:v>0.213639</c:v>
                </c:pt>
                <c:pt idx="23">
                  <c:v>0.22388</c:v>
                </c:pt>
                <c:pt idx="24">
                  <c:v>0.234123</c:v>
                </c:pt>
                <c:pt idx="25">
                  <c:v>0.244367</c:v>
                </c:pt>
                <c:pt idx="26">
                  <c:v>0.254614</c:v>
                </c:pt>
                <c:pt idx="27">
                  <c:v>0.264861</c:v>
                </c:pt>
                <c:pt idx="28">
                  <c:v>0.275111</c:v>
                </c:pt>
                <c:pt idx="29">
                  <c:v>0.28536</c:v>
                </c:pt>
                <c:pt idx="30">
                  <c:v>0.29561</c:v>
                </c:pt>
                <c:pt idx="31">
                  <c:v>0.305859</c:v>
                </c:pt>
                <c:pt idx="32">
                  <c:v>0.316109</c:v>
                </c:pt>
                <c:pt idx="33">
                  <c:v>0.326358</c:v>
                </c:pt>
                <c:pt idx="34">
                  <c:v>0.336608</c:v>
                </c:pt>
                <c:pt idx="35">
                  <c:v>0.346857</c:v>
                </c:pt>
                <c:pt idx="36">
                  <c:v>0.357106</c:v>
                </c:pt>
                <c:pt idx="37">
                  <c:v>0.367356</c:v>
                </c:pt>
                <c:pt idx="38">
                  <c:v>0.377605</c:v>
                </c:pt>
                <c:pt idx="39">
                  <c:v>0.387854</c:v>
                </c:pt>
                <c:pt idx="40">
                  <c:v>0.398102</c:v>
                </c:pt>
                <c:pt idx="41">
                  <c:v>0.40835</c:v>
                </c:pt>
                <c:pt idx="42">
                  <c:v>0.418597</c:v>
                </c:pt>
                <c:pt idx="43">
                  <c:v>0.428843</c:v>
                </c:pt>
                <c:pt idx="44">
                  <c:v>0.439089</c:v>
                </c:pt>
                <c:pt idx="45">
                  <c:v>0.449333</c:v>
                </c:pt>
                <c:pt idx="46">
                  <c:v>0.459576</c:v>
                </c:pt>
                <c:pt idx="47">
                  <c:v>0.469818</c:v>
                </c:pt>
                <c:pt idx="48">
                  <c:v>0.480059</c:v>
                </c:pt>
                <c:pt idx="49">
                  <c:v>0.4903</c:v>
                </c:pt>
                <c:pt idx="50">
                  <c:v>0.50054</c:v>
                </c:pt>
                <c:pt idx="51">
                  <c:v>0.51078</c:v>
                </c:pt>
                <c:pt idx="52">
                  <c:v>0.521018</c:v>
                </c:pt>
                <c:pt idx="53">
                  <c:v>0.531255</c:v>
                </c:pt>
                <c:pt idx="54">
                  <c:v>0.541491</c:v>
                </c:pt>
                <c:pt idx="55">
                  <c:v>0.551725</c:v>
                </c:pt>
                <c:pt idx="56">
                  <c:v>0.561959</c:v>
                </c:pt>
                <c:pt idx="57">
                  <c:v>0.572192</c:v>
                </c:pt>
                <c:pt idx="58">
                  <c:v>0.582423</c:v>
                </c:pt>
                <c:pt idx="59">
                  <c:v>0.592653</c:v>
                </c:pt>
                <c:pt idx="60">
                  <c:v>0.602881</c:v>
                </c:pt>
                <c:pt idx="61">
                  <c:v>0.613109</c:v>
                </c:pt>
                <c:pt idx="62">
                  <c:v>0.623334</c:v>
                </c:pt>
                <c:pt idx="63">
                  <c:v>0.633558</c:v>
                </c:pt>
                <c:pt idx="64">
                  <c:v>0.64378</c:v>
                </c:pt>
                <c:pt idx="65">
                  <c:v>0.654001</c:v>
                </c:pt>
                <c:pt idx="66">
                  <c:v>0.664219</c:v>
                </c:pt>
                <c:pt idx="67">
                  <c:v>0.674435</c:v>
                </c:pt>
                <c:pt idx="68">
                  <c:v>0.684649</c:v>
                </c:pt>
                <c:pt idx="69">
                  <c:v>0.69486</c:v>
                </c:pt>
                <c:pt idx="70">
                  <c:v>0.705069</c:v>
                </c:pt>
                <c:pt idx="71">
                  <c:v>0.715276</c:v>
                </c:pt>
                <c:pt idx="72">
                  <c:v>0.72548</c:v>
                </c:pt>
                <c:pt idx="73">
                  <c:v>0.735681</c:v>
                </c:pt>
                <c:pt idx="74">
                  <c:v>0.745881</c:v>
                </c:pt>
                <c:pt idx="75">
                  <c:v>0.756077</c:v>
                </c:pt>
                <c:pt idx="76">
                  <c:v>0.766272</c:v>
                </c:pt>
                <c:pt idx="77">
                  <c:v>0.776465</c:v>
                </c:pt>
                <c:pt idx="78">
                  <c:v>0.786656</c:v>
                </c:pt>
                <c:pt idx="79">
                  <c:v>0.796845</c:v>
                </c:pt>
                <c:pt idx="80">
                  <c:v>0.807033</c:v>
                </c:pt>
                <c:pt idx="81">
                  <c:v>0.81722</c:v>
                </c:pt>
                <c:pt idx="82">
                  <c:v>0.827407</c:v>
                </c:pt>
                <c:pt idx="83">
                  <c:v>0.837593</c:v>
                </c:pt>
                <c:pt idx="84">
                  <c:v>0.847779</c:v>
                </c:pt>
                <c:pt idx="85">
                  <c:v>0.857965</c:v>
                </c:pt>
                <c:pt idx="86">
                  <c:v>0.868151</c:v>
                </c:pt>
                <c:pt idx="87">
                  <c:v>0.878336</c:v>
                </c:pt>
                <c:pt idx="88">
                  <c:v>0.888519</c:v>
                </c:pt>
                <c:pt idx="89">
                  <c:v>0.898701</c:v>
                </c:pt>
                <c:pt idx="90">
                  <c:v>0.908879</c:v>
                </c:pt>
                <c:pt idx="91">
                  <c:v>0.919054</c:v>
                </c:pt>
                <c:pt idx="92">
                  <c:v>0.929226</c:v>
                </c:pt>
                <c:pt idx="93">
                  <c:v>0.939393</c:v>
                </c:pt>
                <c:pt idx="94">
                  <c:v>0.949554</c:v>
                </c:pt>
                <c:pt idx="95">
                  <c:v>0.959704</c:v>
                </c:pt>
                <c:pt idx="96">
                  <c:v>0.96984</c:v>
                </c:pt>
                <c:pt idx="97">
                  <c:v>0.979954</c:v>
                </c:pt>
                <c:pt idx="98">
                  <c:v>0.99003</c:v>
                </c:pt>
                <c:pt idx="99">
                  <c:v>1.0</c:v>
                </c:pt>
              </c:numCache>
            </c:numRef>
          </c:xVal>
          <c:yVal>
            <c:numRef>
              <c:f>'at y = -9.30m'!$C$4:$C$2160</c:f>
              <c:numCache>
                <c:formatCode>General</c:formatCode>
                <c:ptCount val="2157"/>
                <c:pt idx="0">
                  <c:v>0.0</c:v>
                </c:pt>
                <c:pt idx="1">
                  <c:v>0.00852</c:v>
                </c:pt>
                <c:pt idx="2">
                  <c:v>0.014213</c:v>
                </c:pt>
                <c:pt idx="3">
                  <c:v>0.018334</c:v>
                </c:pt>
                <c:pt idx="4">
                  <c:v>0.021591</c:v>
                </c:pt>
                <c:pt idx="5">
                  <c:v>0.02431</c:v>
                </c:pt>
                <c:pt idx="6">
                  <c:v>0.026661</c:v>
                </c:pt>
                <c:pt idx="7">
                  <c:v>0.028743</c:v>
                </c:pt>
                <c:pt idx="8">
                  <c:v>0.030618</c:v>
                </c:pt>
                <c:pt idx="9">
                  <c:v>0.032324</c:v>
                </c:pt>
                <c:pt idx="10">
                  <c:v>0.033888</c:v>
                </c:pt>
                <c:pt idx="11">
                  <c:v>0.035331</c:v>
                </c:pt>
                <c:pt idx="12">
                  <c:v>0.036667</c:v>
                </c:pt>
                <c:pt idx="13">
                  <c:v>0.03791</c:v>
                </c:pt>
                <c:pt idx="14">
                  <c:v>0.039069</c:v>
                </c:pt>
                <c:pt idx="15">
                  <c:v>0.040151</c:v>
                </c:pt>
                <c:pt idx="16">
                  <c:v>0.041164</c:v>
                </c:pt>
                <c:pt idx="17">
                  <c:v>0.042113</c:v>
                </c:pt>
                <c:pt idx="18">
                  <c:v>0.043002</c:v>
                </c:pt>
                <c:pt idx="19">
                  <c:v>0.043834</c:v>
                </c:pt>
                <c:pt idx="20">
                  <c:v>0.044613</c:v>
                </c:pt>
                <c:pt idx="21">
                  <c:v>0.045341</c:v>
                </c:pt>
                <c:pt idx="22">
                  <c:v>0.04602</c:v>
                </c:pt>
                <c:pt idx="23">
                  <c:v>0.046652</c:v>
                </c:pt>
                <c:pt idx="24">
                  <c:v>0.047238</c:v>
                </c:pt>
                <c:pt idx="25">
                  <c:v>0.047781</c:v>
                </c:pt>
                <c:pt idx="26">
                  <c:v>0.048281</c:v>
                </c:pt>
                <c:pt idx="27">
                  <c:v>0.04874</c:v>
                </c:pt>
                <c:pt idx="28">
                  <c:v>0.049159</c:v>
                </c:pt>
                <c:pt idx="29">
                  <c:v>0.049538</c:v>
                </c:pt>
                <c:pt idx="30">
                  <c:v>0.049877</c:v>
                </c:pt>
                <c:pt idx="31">
                  <c:v>0.050178</c:v>
                </c:pt>
                <c:pt idx="32">
                  <c:v>0.050441</c:v>
                </c:pt>
                <c:pt idx="33">
                  <c:v>0.050667</c:v>
                </c:pt>
                <c:pt idx="34">
                  <c:v>0.050855</c:v>
                </c:pt>
                <c:pt idx="35">
                  <c:v>0.051008</c:v>
                </c:pt>
                <c:pt idx="36">
                  <c:v>0.051126</c:v>
                </c:pt>
                <c:pt idx="37">
                  <c:v>0.051207</c:v>
                </c:pt>
                <c:pt idx="38">
                  <c:v>0.051254</c:v>
                </c:pt>
                <c:pt idx="39">
                  <c:v>0.051266</c:v>
                </c:pt>
                <c:pt idx="40">
                  <c:v>0.051246</c:v>
                </c:pt>
                <c:pt idx="41">
                  <c:v>0.051191</c:v>
                </c:pt>
                <c:pt idx="42">
                  <c:v>0.051103</c:v>
                </c:pt>
                <c:pt idx="43">
                  <c:v>0.050984</c:v>
                </c:pt>
                <c:pt idx="44">
                  <c:v>0.050832</c:v>
                </c:pt>
                <c:pt idx="45">
                  <c:v>0.050649</c:v>
                </c:pt>
                <c:pt idx="46">
                  <c:v>0.050435</c:v>
                </c:pt>
                <c:pt idx="47">
                  <c:v>0.050191</c:v>
                </c:pt>
                <c:pt idx="48">
                  <c:v>0.049919</c:v>
                </c:pt>
                <c:pt idx="49">
                  <c:v>0.049619</c:v>
                </c:pt>
                <c:pt idx="50">
                  <c:v>0.04929</c:v>
                </c:pt>
                <c:pt idx="51">
                  <c:v>0.048935</c:v>
                </c:pt>
                <c:pt idx="52">
                  <c:v>0.048554</c:v>
                </c:pt>
                <c:pt idx="53">
                  <c:v>0.048147</c:v>
                </c:pt>
                <c:pt idx="54">
                  <c:v>0.047715</c:v>
                </c:pt>
                <c:pt idx="55">
                  <c:v>0.047259</c:v>
                </c:pt>
                <c:pt idx="56">
                  <c:v>0.046778</c:v>
                </c:pt>
                <c:pt idx="57">
                  <c:v>0.046274</c:v>
                </c:pt>
                <c:pt idx="58">
                  <c:v>0.045745</c:v>
                </c:pt>
                <c:pt idx="59">
                  <c:v>0.045192</c:v>
                </c:pt>
                <c:pt idx="60">
                  <c:v>0.044615</c:v>
                </c:pt>
                <c:pt idx="61">
                  <c:v>0.044011</c:v>
                </c:pt>
                <c:pt idx="62">
                  <c:v>0.043382</c:v>
                </c:pt>
                <c:pt idx="63">
                  <c:v>0.042725</c:v>
                </c:pt>
                <c:pt idx="64">
                  <c:v>0.04204</c:v>
                </c:pt>
                <c:pt idx="65">
                  <c:v>0.041326</c:v>
                </c:pt>
                <c:pt idx="66">
                  <c:v>0.040581</c:v>
                </c:pt>
                <c:pt idx="67">
                  <c:v>0.039805</c:v>
                </c:pt>
                <c:pt idx="68">
                  <c:v>0.038998</c:v>
                </c:pt>
                <c:pt idx="69">
                  <c:v>0.038157</c:v>
                </c:pt>
                <c:pt idx="70">
                  <c:v>0.037285</c:v>
                </c:pt>
                <c:pt idx="71">
                  <c:v>0.036379</c:v>
                </c:pt>
                <c:pt idx="72">
                  <c:v>0.035442</c:v>
                </c:pt>
                <c:pt idx="73">
                  <c:v>0.034474</c:v>
                </c:pt>
                <c:pt idx="74">
                  <c:v>0.033476</c:v>
                </c:pt>
                <c:pt idx="75">
                  <c:v>0.032451</c:v>
                </c:pt>
                <c:pt idx="76">
                  <c:v>0.0314</c:v>
                </c:pt>
                <c:pt idx="77">
                  <c:v>0.030326</c:v>
                </c:pt>
                <c:pt idx="78">
                  <c:v>0.029232</c:v>
                </c:pt>
                <c:pt idx="79">
                  <c:v>0.028122</c:v>
                </c:pt>
                <c:pt idx="80">
                  <c:v>0.026999</c:v>
                </c:pt>
                <c:pt idx="81">
                  <c:v>0.025866</c:v>
                </c:pt>
                <c:pt idx="82">
                  <c:v>0.024727</c:v>
                </c:pt>
                <c:pt idx="83">
                  <c:v>0.023586</c:v>
                </c:pt>
                <c:pt idx="84">
                  <c:v>0.022446</c:v>
                </c:pt>
                <c:pt idx="85">
                  <c:v>0.021309</c:v>
                </c:pt>
                <c:pt idx="86">
                  <c:v>0.020174</c:v>
                </c:pt>
                <c:pt idx="87">
                  <c:v>0.019043</c:v>
                </c:pt>
                <c:pt idx="88">
                  <c:v>0.017911</c:v>
                </c:pt>
                <c:pt idx="89">
                  <c:v>0.016774</c:v>
                </c:pt>
                <c:pt idx="90">
                  <c:v>0.015621</c:v>
                </c:pt>
                <c:pt idx="91">
                  <c:v>0.014443</c:v>
                </c:pt>
                <c:pt idx="92">
                  <c:v>0.013222</c:v>
                </c:pt>
                <c:pt idx="93">
                  <c:v>0.011938</c:v>
                </c:pt>
                <c:pt idx="94">
                  <c:v>0.010568</c:v>
                </c:pt>
                <c:pt idx="95">
                  <c:v>0.009084</c:v>
                </c:pt>
                <c:pt idx="96">
                  <c:v>0.007452</c:v>
                </c:pt>
                <c:pt idx="97">
                  <c:v>0.005627</c:v>
                </c:pt>
                <c:pt idx="98">
                  <c:v>0.003516</c:v>
                </c:pt>
                <c:pt idx="99">
                  <c:v>0.000825</c:v>
                </c:pt>
              </c:numCache>
            </c:numRef>
          </c:yVal>
          <c:smooth val="0"/>
        </c:ser>
        <c:ser>
          <c:idx val="1"/>
          <c:order val="1"/>
          <c:tx>
            <c:strRef>
              <c:f>'at y = -9.30m'!$E$3</c:f>
              <c:strCache>
                <c:ptCount val="1"/>
                <c:pt idx="0">
                  <c:v>YL</c:v>
                </c:pt>
              </c:strCache>
            </c:strRef>
          </c:tx>
          <c:spPr>
            <a:ln w="28575">
              <a:noFill/>
            </a:ln>
          </c:spPr>
          <c:marker>
            <c:symbol val="square"/>
            <c:size val="2"/>
          </c:marker>
          <c:xVal>
            <c:numRef>
              <c:f>'at y = -9.30m'!$D$4:$D$2090</c:f>
              <c:numCache>
                <c:formatCode>General</c:formatCode>
                <c:ptCount val="2087"/>
                <c:pt idx="0">
                  <c:v>0.0</c:v>
                </c:pt>
                <c:pt idx="1">
                  <c:v>0.004796</c:v>
                </c:pt>
                <c:pt idx="2">
                  <c:v>0.01346</c:v>
                </c:pt>
                <c:pt idx="3">
                  <c:v>0.022824</c:v>
                </c:pt>
                <c:pt idx="4">
                  <c:v>0.032449</c:v>
                </c:pt>
                <c:pt idx="5">
                  <c:v>0.042208</c:v>
                </c:pt>
                <c:pt idx="6">
                  <c:v>0.052055</c:v>
                </c:pt>
                <c:pt idx="7">
                  <c:v>0.061964</c:v>
                </c:pt>
                <c:pt idx="8">
                  <c:v>0.07192</c:v>
                </c:pt>
                <c:pt idx="9">
                  <c:v>0.081913</c:v>
                </c:pt>
                <c:pt idx="10">
                  <c:v>0.091935</c:v>
                </c:pt>
                <c:pt idx="11">
                  <c:v>0.10198</c:v>
                </c:pt>
                <c:pt idx="12">
                  <c:v>0.112046</c:v>
                </c:pt>
                <c:pt idx="13">
                  <c:v>0.122132</c:v>
                </c:pt>
                <c:pt idx="14">
                  <c:v>0.132234</c:v>
                </c:pt>
                <c:pt idx="15">
                  <c:v>0.142353</c:v>
                </c:pt>
                <c:pt idx="16">
                  <c:v>0.152485</c:v>
                </c:pt>
                <c:pt idx="17">
                  <c:v>0.16263</c:v>
                </c:pt>
                <c:pt idx="18">
                  <c:v>0.172787</c:v>
                </c:pt>
                <c:pt idx="19">
                  <c:v>0.182955</c:v>
                </c:pt>
                <c:pt idx="20">
                  <c:v>0.193134</c:v>
                </c:pt>
                <c:pt idx="21">
                  <c:v>0.203323</c:v>
                </c:pt>
                <c:pt idx="22">
                  <c:v>0.213522</c:v>
                </c:pt>
                <c:pt idx="23">
                  <c:v>0.22373</c:v>
                </c:pt>
                <c:pt idx="24">
                  <c:v>0.233947</c:v>
                </c:pt>
                <c:pt idx="25">
                  <c:v>0.244173</c:v>
                </c:pt>
                <c:pt idx="26">
                  <c:v>0.254406</c:v>
                </c:pt>
                <c:pt idx="27">
                  <c:v>0.264646</c:v>
                </c:pt>
                <c:pt idx="28">
                  <c:v>0.274893</c:v>
                </c:pt>
                <c:pt idx="29">
                  <c:v>0.285145</c:v>
                </c:pt>
                <c:pt idx="30">
                  <c:v>0.295403</c:v>
                </c:pt>
                <c:pt idx="31">
                  <c:v>0.305665</c:v>
                </c:pt>
                <c:pt idx="32">
                  <c:v>0.315931</c:v>
                </c:pt>
                <c:pt idx="33">
                  <c:v>0.3262</c:v>
                </c:pt>
                <c:pt idx="34">
                  <c:v>0.336472</c:v>
                </c:pt>
                <c:pt idx="35">
                  <c:v>0.346746</c:v>
                </c:pt>
                <c:pt idx="36">
                  <c:v>0.357021</c:v>
                </c:pt>
                <c:pt idx="37">
                  <c:v>0.367297</c:v>
                </c:pt>
                <c:pt idx="38">
                  <c:v>0.377574</c:v>
                </c:pt>
                <c:pt idx="39">
                  <c:v>0.38785</c:v>
                </c:pt>
                <c:pt idx="40">
                  <c:v>0.398126</c:v>
                </c:pt>
                <c:pt idx="41">
                  <c:v>0.4084</c:v>
                </c:pt>
                <c:pt idx="42">
                  <c:v>0.418673</c:v>
                </c:pt>
                <c:pt idx="43">
                  <c:v>0.428945</c:v>
                </c:pt>
                <c:pt idx="44">
                  <c:v>0.439213</c:v>
                </c:pt>
                <c:pt idx="45">
                  <c:v>0.449479</c:v>
                </c:pt>
                <c:pt idx="46">
                  <c:v>0.459742</c:v>
                </c:pt>
                <c:pt idx="47">
                  <c:v>0.470001</c:v>
                </c:pt>
                <c:pt idx="48">
                  <c:v>0.480257</c:v>
                </c:pt>
                <c:pt idx="49">
                  <c:v>0.490509</c:v>
                </c:pt>
                <c:pt idx="50">
                  <c:v>0.500757</c:v>
                </c:pt>
                <c:pt idx="51">
                  <c:v>0.511001</c:v>
                </c:pt>
                <c:pt idx="52">
                  <c:v>0.521241</c:v>
                </c:pt>
                <c:pt idx="53">
                  <c:v>0.531476</c:v>
                </c:pt>
                <c:pt idx="54">
                  <c:v>0.541708</c:v>
                </c:pt>
                <c:pt idx="55">
                  <c:v>0.551934</c:v>
                </c:pt>
                <c:pt idx="56">
                  <c:v>0.562157</c:v>
                </c:pt>
                <c:pt idx="57">
                  <c:v>0.572374</c:v>
                </c:pt>
                <c:pt idx="58">
                  <c:v>0.582587</c:v>
                </c:pt>
                <c:pt idx="59">
                  <c:v>0.592795</c:v>
                </c:pt>
                <c:pt idx="60">
                  <c:v>0.602997</c:v>
                </c:pt>
                <c:pt idx="61">
                  <c:v>0.613195</c:v>
                </c:pt>
                <c:pt idx="62">
                  <c:v>0.623389</c:v>
                </c:pt>
                <c:pt idx="63">
                  <c:v>0.633577</c:v>
                </c:pt>
                <c:pt idx="64">
                  <c:v>0.64376</c:v>
                </c:pt>
                <c:pt idx="65">
                  <c:v>0.653939</c:v>
                </c:pt>
                <c:pt idx="66">
                  <c:v>0.664113</c:v>
                </c:pt>
                <c:pt idx="67">
                  <c:v>0.674282</c:v>
                </c:pt>
                <c:pt idx="68">
                  <c:v>0.684448</c:v>
                </c:pt>
                <c:pt idx="69">
                  <c:v>0.694609</c:v>
                </c:pt>
                <c:pt idx="70">
                  <c:v>0.704767</c:v>
                </c:pt>
                <c:pt idx="71">
                  <c:v>0.714921</c:v>
                </c:pt>
                <c:pt idx="72">
                  <c:v>0.725072</c:v>
                </c:pt>
                <c:pt idx="73">
                  <c:v>0.735221</c:v>
                </c:pt>
                <c:pt idx="74">
                  <c:v>0.745367</c:v>
                </c:pt>
                <c:pt idx="75">
                  <c:v>0.755512</c:v>
                </c:pt>
                <c:pt idx="76">
                  <c:v>0.765655</c:v>
                </c:pt>
                <c:pt idx="77">
                  <c:v>0.775798</c:v>
                </c:pt>
                <c:pt idx="78">
                  <c:v>0.78594</c:v>
                </c:pt>
                <c:pt idx="79">
                  <c:v>0.796083</c:v>
                </c:pt>
                <c:pt idx="80">
                  <c:v>0.806226</c:v>
                </c:pt>
                <c:pt idx="81">
                  <c:v>0.81637</c:v>
                </c:pt>
                <c:pt idx="82">
                  <c:v>0.826517</c:v>
                </c:pt>
                <c:pt idx="83">
                  <c:v>0.836665</c:v>
                </c:pt>
                <c:pt idx="84">
                  <c:v>0.846817</c:v>
                </c:pt>
                <c:pt idx="85">
                  <c:v>0.856973</c:v>
                </c:pt>
                <c:pt idx="86">
                  <c:v>0.867134</c:v>
                </c:pt>
                <c:pt idx="87">
                  <c:v>0.8773</c:v>
                </c:pt>
                <c:pt idx="88">
                  <c:v>0.887473</c:v>
                </c:pt>
                <c:pt idx="89">
                  <c:v>0.897653</c:v>
                </c:pt>
                <c:pt idx="90">
                  <c:v>0.907841</c:v>
                </c:pt>
                <c:pt idx="91">
                  <c:v>0.918039</c:v>
                </c:pt>
                <c:pt idx="92">
                  <c:v>0.928249</c:v>
                </c:pt>
                <c:pt idx="93">
                  <c:v>0.938473</c:v>
                </c:pt>
                <c:pt idx="94">
                  <c:v>0.948708</c:v>
                </c:pt>
                <c:pt idx="95">
                  <c:v>0.958956</c:v>
                </c:pt>
                <c:pt idx="96">
                  <c:v>0.969211</c:v>
                </c:pt>
                <c:pt idx="97">
                  <c:v>0.979468</c:v>
                </c:pt>
                <c:pt idx="98">
                  <c:v>0.989718</c:v>
                </c:pt>
                <c:pt idx="99">
                  <c:v>1.0</c:v>
                </c:pt>
              </c:numCache>
            </c:numRef>
          </c:xVal>
          <c:yVal>
            <c:numRef>
              <c:f>'at y = -9.30m'!$E$4:$E$2211</c:f>
              <c:numCache>
                <c:formatCode>General</c:formatCode>
                <c:ptCount val="2208"/>
                <c:pt idx="0">
                  <c:v>0.0</c:v>
                </c:pt>
                <c:pt idx="1">
                  <c:v>-0.007433</c:v>
                </c:pt>
                <c:pt idx="2">
                  <c:v>-0.011986</c:v>
                </c:pt>
                <c:pt idx="3">
                  <c:v>-0.015381</c:v>
                </c:pt>
                <c:pt idx="4">
                  <c:v>-0.018231</c:v>
                </c:pt>
                <c:pt idx="5">
                  <c:v>-0.020769</c:v>
                </c:pt>
                <c:pt idx="6">
                  <c:v>-0.023106</c:v>
                </c:pt>
                <c:pt idx="7">
                  <c:v>-0.025294</c:v>
                </c:pt>
                <c:pt idx="8">
                  <c:v>-0.027364</c:v>
                </c:pt>
                <c:pt idx="9">
                  <c:v>-0.029333</c:v>
                </c:pt>
                <c:pt idx="10">
                  <c:v>-0.031214</c:v>
                </c:pt>
                <c:pt idx="11">
                  <c:v>-0.03301</c:v>
                </c:pt>
                <c:pt idx="12">
                  <c:v>-0.034727</c:v>
                </c:pt>
                <c:pt idx="13">
                  <c:v>-0.036371</c:v>
                </c:pt>
                <c:pt idx="14">
                  <c:v>-0.037945</c:v>
                </c:pt>
                <c:pt idx="15">
                  <c:v>-0.039451</c:v>
                </c:pt>
                <c:pt idx="16">
                  <c:v>-0.040891</c:v>
                </c:pt>
                <c:pt idx="17">
                  <c:v>-0.042265</c:v>
                </c:pt>
                <c:pt idx="18">
                  <c:v>-0.043577</c:v>
                </c:pt>
                <c:pt idx="19">
                  <c:v>-0.044825</c:v>
                </c:pt>
                <c:pt idx="20">
                  <c:v>-0.04601</c:v>
                </c:pt>
                <c:pt idx="21">
                  <c:v>-0.047133</c:v>
                </c:pt>
                <c:pt idx="22">
                  <c:v>-0.048194</c:v>
                </c:pt>
                <c:pt idx="23">
                  <c:v>-0.049192</c:v>
                </c:pt>
                <c:pt idx="24">
                  <c:v>-0.050127</c:v>
                </c:pt>
                <c:pt idx="25">
                  <c:v>-0.051</c:v>
                </c:pt>
                <c:pt idx="26">
                  <c:v>-0.05181</c:v>
                </c:pt>
                <c:pt idx="27">
                  <c:v>-0.052557</c:v>
                </c:pt>
                <c:pt idx="28">
                  <c:v>-0.053242</c:v>
                </c:pt>
                <c:pt idx="29">
                  <c:v>-0.053863</c:v>
                </c:pt>
                <c:pt idx="30">
                  <c:v>-0.054422</c:v>
                </c:pt>
                <c:pt idx="31">
                  <c:v>-0.054921</c:v>
                </c:pt>
                <c:pt idx="32">
                  <c:v>-0.055359</c:v>
                </c:pt>
                <c:pt idx="33">
                  <c:v>-0.055736</c:v>
                </c:pt>
                <c:pt idx="34">
                  <c:v>-0.056053</c:v>
                </c:pt>
                <c:pt idx="35">
                  <c:v>-0.056312</c:v>
                </c:pt>
                <c:pt idx="36">
                  <c:v>-0.056514</c:v>
                </c:pt>
                <c:pt idx="37">
                  <c:v>-0.056658</c:v>
                </c:pt>
                <c:pt idx="38">
                  <c:v>-0.056745</c:v>
                </c:pt>
                <c:pt idx="39">
                  <c:v>-0.056776</c:v>
                </c:pt>
                <c:pt idx="40">
                  <c:v>-0.056753</c:v>
                </c:pt>
                <c:pt idx="41">
                  <c:v>-0.056674</c:v>
                </c:pt>
                <c:pt idx="42">
                  <c:v>-0.056539</c:v>
                </c:pt>
                <c:pt idx="43">
                  <c:v>-0.056351</c:v>
                </c:pt>
                <c:pt idx="44">
                  <c:v>-0.056109</c:v>
                </c:pt>
                <c:pt idx="45">
                  <c:v>-0.055812</c:v>
                </c:pt>
                <c:pt idx="46">
                  <c:v>-0.05546</c:v>
                </c:pt>
                <c:pt idx="47">
                  <c:v>-0.055053</c:v>
                </c:pt>
                <c:pt idx="48">
                  <c:v>-0.054593</c:v>
                </c:pt>
                <c:pt idx="49">
                  <c:v>-0.05408</c:v>
                </c:pt>
                <c:pt idx="50">
                  <c:v>-0.053511</c:v>
                </c:pt>
                <c:pt idx="51">
                  <c:v>-0.052888</c:v>
                </c:pt>
                <c:pt idx="52">
                  <c:v>-0.052211</c:v>
                </c:pt>
                <c:pt idx="53">
                  <c:v>-0.05148</c:v>
                </c:pt>
                <c:pt idx="54">
                  <c:v>-0.050696</c:v>
                </c:pt>
                <c:pt idx="55">
                  <c:v>-0.049859</c:v>
                </c:pt>
                <c:pt idx="56">
                  <c:v>-0.048968</c:v>
                </c:pt>
                <c:pt idx="57">
                  <c:v>-0.048025</c:v>
                </c:pt>
                <c:pt idx="58">
                  <c:v>-0.04703</c:v>
                </c:pt>
                <c:pt idx="59">
                  <c:v>-0.045985</c:v>
                </c:pt>
                <c:pt idx="60">
                  <c:v>-0.04489</c:v>
                </c:pt>
                <c:pt idx="61">
                  <c:v>-0.043745</c:v>
                </c:pt>
                <c:pt idx="62">
                  <c:v>-0.042553</c:v>
                </c:pt>
                <c:pt idx="63">
                  <c:v>-0.041315</c:v>
                </c:pt>
                <c:pt idx="64">
                  <c:v>-0.040034</c:v>
                </c:pt>
                <c:pt idx="65">
                  <c:v>-0.038711</c:v>
                </c:pt>
                <c:pt idx="66">
                  <c:v>-0.037348</c:v>
                </c:pt>
                <c:pt idx="67">
                  <c:v>-0.035948</c:v>
                </c:pt>
                <c:pt idx="68">
                  <c:v>-0.034514</c:v>
                </c:pt>
                <c:pt idx="69">
                  <c:v>-0.03305</c:v>
                </c:pt>
                <c:pt idx="70">
                  <c:v>-0.031558</c:v>
                </c:pt>
                <c:pt idx="71">
                  <c:v>-0.030043</c:v>
                </c:pt>
                <c:pt idx="72">
                  <c:v>-0.028508</c:v>
                </c:pt>
                <c:pt idx="73">
                  <c:v>-0.026958</c:v>
                </c:pt>
                <c:pt idx="74">
                  <c:v>-0.025396</c:v>
                </c:pt>
                <c:pt idx="75">
                  <c:v>-0.023826</c:v>
                </c:pt>
                <c:pt idx="76">
                  <c:v>-0.022252</c:v>
                </c:pt>
                <c:pt idx="77">
                  <c:v>-0.020677</c:v>
                </c:pt>
                <c:pt idx="78">
                  <c:v>-0.019106</c:v>
                </c:pt>
                <c:pt idx="79">
                  <c:v>-0.017541</c:v>
                </c:pt>
                <c:pt idx="80">
                  <c:v>-0.015986</c:v>
                </c:pt>
                <c:pt idx="81">
                  <c:v>-0.014442</c:v>
                </c:pt>
                <c:pt idx="82">
                  <c:v>-0.012914</c:v>
                </c:pt>
                <c:pt idx="83">
                  <c:v>-0.011405</c:v>
                </c:pt>
                <c:pt idx="84">
                  <c:v>-0.009919</c:v>
                </c:pt>
                <c:pt idx="85">
                  <c:v>-0.008461</c:v>
                </c:pt>
                <c:pt idx="86">
                  <c:v>-0.007038</c:v>
                </c:pt>
                <c:pt idx="87">
                  <c:v>-0.005659</c:v>
                </c:pt>
                <c:pt idx="88">
                  <c:v>-0.004336</c:v>
                </c:pt>
                <c:pt idx="89">
                  <c:v>-0.003083</c:v>
                </c:pt>
                <c:pt idx="90">
                  <c:v>-0.001922</c:v>
                </c:pt>
                <c:pt idx="91">
                  <c:v>-0.000873</c:v>
                </c:pt>
                <c:pt idx="92">
                  <c:v>3.9E-5</c:v>
                </c:pt>
                <c:pt idx="93">
                  <c:v>0.000778</c:v>
                </c:pt>
                <c:pt idx="94">
                  <c:v>0.001316</c:v>
                </c:pt>
                <c:pt idx="95">
                  <c:v>0.001612</c:v>
                </c:pt>
                <c:pt idx="96">
                  <c:v>0.001625</c:v>
                </c:pt>
                <c:pt idx="97">
                  <c:v>0.001302</c:v>
                </c:pt>
                <c:pt idx="98">
                  <c:v>0.000553</c:v>
                </c:pt>
                <c:pt idx="99">
                  <c:v>-0.000825</c:v>
                </c:pt>
              </c:numCache>
            </c:numRef>
          </c:yVal>
          <c:smooth val="0"/>
        </c:ser>
        <c:dLbls>
          <c:showLegendKey val="0"/>
          <c:showVal val="0"/>
          <c:showCatName val="0"/>
          <c:showSerName val="0"/>
          <c:showPercent val="0"/>
          <c:showBubbleSize val="0"/>
        </c:dLbls>
        <c:axId val="2131769872"/>
        <c:axId val="-2080280160"/>
      </c:scatterChart>
      <c:valAx>
        <c:axId val="2131769872"/>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080280160"/>
        <c:crosses val="autoZero"/>
        <c:crossBetween val="midCat"/>
      </c:valAx>
      <c:valAx>
        <c:axId val="-2080280160"/>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131769872"/>
        <c:crosses val="autoZero"/>
        <c:crossBetween val="midCat"/>
      </c:valAx>
    </c:plotArea>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-7.74m'!$C$3</c:f>
              <c:strCache>
                <c:ptCount val="1"/>
                <c:pt idx="0">
                  <c:v>YU</c:v>
                </c:pt>
              </c:strCache>
            </c:strRef>
          </c:tx>
          <c:spPr>
            <a:ln w="28575">
              <a:noFill/>
            </a:ln>
          </c:spPr>
          <c:marker>
            <c:symbol val="diamond"/>
            <c:size val="3"/>
            <c:spPr>
              <a:solidFill>
                <a:schemeClr val="tx1"/>
              </a:solidFill>
              <a:ln>
                <a:solidFill>
                  <a:schemeClr val="tx1"/>
                </a:solidFill>
              </a:ln>
            </c:spPr>
          </c:marker>
          <c:xVal>
            <c:numRef>
              <c:f>'at y = -7.74m'!$B$4:$B$2160</c:f>
              <c:numCache>
                <c:formatCode>General</c:formatCode>
                <c:ptCount val="2157"/>
                <c:pt idx="0">
                  <c:v>0.0</c:v>
                </c:pt>
                <c:pt idx="1">
                  <c:v>0.004264</c:v>
                </c:pt>
                <c:pt idx="2">
                  <c:v>0.012424</c:v>
                </c:pt>
                <c:pt idx="3">
                  <c:v>0.021621</c:v>
                </c:pt>
                <c:pt idx="4">
                  <c:v>0.031222</c:v>
                </c:pt>
                <c:pt idx="5">
                  <c:v>0.041024</c:v>
                </c:pt>
                <c:pt idx="6">
                  <c:v>0.050942</c:v>
                </c:pt>
                <c:pt idx="7">
                  <c:v>0.060935</c:v>
                </c:pt>
                <c:pt idx="8">
                  <c:v>0.070982</c:v>
                </c:pt>
                <c:pt idx="9">
                  <c:v>0.081069</c:v>
                </c:pt>
                <c:pt idx="10">
                  <c:v>0.091187</c:v>
                </c:pt>
                <c:pt idx="11">
                  <c:v>0.101329</c:v>
                </c:pt>
                <c:pt idx="12">
                  <c:v>0.11149</c:v>
                </c:pt>
                <c:pt idx="13">
                  <c:v>0.121667</c:v>
                </c:pt>
                <c:pt idx="14">
                  <c:v>0.131857</c:v>
                </c:pt>
                <c:pt idx="15">
                  <c:v>0.142057</c:v>
                </c:pt>
                <c:pt idx="16">
                  <c:v>0.152266</c:v>
                </c:pt>
                <c:pt idx="17">
                  <c:v>0.162483</c:v>
                </c:pt>
                <c:pt idx="18">
                  <c:v>0.172705</c:v>
                </c:pt>
                <c:pt idx="19">
                  <c:v>0.182932</c:v>
                </c:pt>
                <c:pt idx="20">
                  <c:v>0.193164</c:v>
                </c:pt>
                <c:pt idx="21">
                  <c:v>0.203399</c:v>
                </c:pt>
                <c:pt idx="22">
                  <c:v>0.213637</c:v>
                </c:pt>
                <c:pt idx="23">
                  <c:v>0.223877</c:v>
                </c:pt>
                <c:pt idx="24">
                  <c:v>0.23412</c:v>
                </c:pt>
                <c:pt idx="25">
                  <c:v>0.244364</c:v>
                </c:pt>
                <c:pt idx="26">
                  <c:v>0.25461</c:v>
                </c:pt>
                <c:pt idx="27">
                  <c:v>0.264857</c:v>
                </c:pt>
                <c:pt idx="28">
                  <c:v>0.275104</c:v>
                </c:pt>
                <c:pt idx="29">
                  <c:v>0.285352</c:v>
                </c:pt>
                <c:pt idx="30">
                  <c:v>0.295601</c:v>
                </c:pt>
                <c:pt idx="31">
                  <c:v>0.30585</c:v>
                </c:pt>
                <c:pt idx="32">
                  <c:v>0.3161</c:v>
                </c:pt>
                <c:pt idx="33">
                  <c:v>0.326349</c:v>
                </c:pt>
                <c:pt idx="34">
                  <c:v>0.336598</c:v>
                </c:pt>
                <c:pt idx="35">
                  <c:v>0.346847</c:v>
                </c:pt>
                <c:pt idx="36">
                  <c:v>0.357096</c:v>
                </c:pt>
                <c:pt idx="37">
                  <c:v>0.367345</c:v>
                </c:pt>
                <c:pt idx="38">
                  <c:v>0.377594</c:v>
                </c:pt>
                <c:pt idx="39">
                  <c:v>0.387843</c:v>
                </c:pt>
                <c:pt idx="40">
                  <c:v>0.398091</c:v>
                </c:pt>
                <c:pt idx="41">
                  <c:v>0.408339</c:v>
                </c:pt>
                <c:pt idx="42">
                  <c:v>0.418586</c:v>
                </c:pt>
                <c:pt idx="43">
                  <c:v>0.428833</c:v>
                </c:pt>
                <c:pt idx="44">
                  <c:v>0.439079</c:v>
                </c:pt>
                <c:pt idx="45">
                  <c:v>0.449325</c:v>
                </c:pt>
                <c:pt idx="46">
                  <c:v>0.45957</c:v>
                </c:pt>
                <c:pt idx="47">
                  <c:v>0.469814</c:v>
                </c:pt>
                <c:pt idx="48">
                  <c:v>0.480057</c:v>
                </c:pt>
                <c:pt idx="49">
                  <c:v>0.490299</c:v>
                </c:pt>
                <c:pt idx="50">
                  <c:v>0.50054</c:v>
                </c:pt>
                <c:pt idx="51">
                  <c:v>0.510779</c:v>
                </c:pt>
                <c:pt idx="52">
                  <c:v>0.521018</c:v>
                </c:pt>
                <c:pt idx="53">
                  <c:v>0.531255</c:v>
                </c:pt>
                <c:pt idx="54">
                  <c:v>0.541491</c:v>
                </c:pt>
                <c:pt idx="55">
                  <c:v>0.551726</c:v>
                </c:pt>
                <c:pt idx="56">
                  <c:v>0.561959</c:v>
                </c:pt>
                <c:pt idx="57">
                  <c:v>0.572192</c:v>
                </c:pt>
                <c:pt idx="58">
                  <c:v>0.582423</c:v>
                </c:pt>
                <c:pt idx="59">
                  <c:v>0.592653</c:v>
                </c:pt>
                <c:pt idx="60">
                  <c:v>0.602881</c:v>
                </c:pt>
                <c:pt idx="61">
                  <c:v>0.613108</c:v>
                </c:pt>
                <c:pt idx="62">
                  <c:v>0.623334</c:v>
                </c:pt>
                <c:pt idx="63">
                  <c:v>0.633558</c:v>
                </c:pt>
                <c:pt idx="64">
                  <c:v>0.64378</c:v>
                </c:pt>
                <c:pt idx="65">
                  <c:v>0.654</c:v>
                </c:pt>
                <c:pt idx="66">
                  <c:v>0.664218</c:v>
                </c:pt>
                <c:pt idx="67">
                  <c:v>0.674435</c:v>
                </c:pt>
                <c:pt idx="68">
                  <c:v>0.684648</c:v>
                </c:pt>
                <c:pt idx="69">
                  <c:v>0.69486</c:v>
                </c:pt>
                <c:pt idx="70">
                  <c:v>0.705069</c:v>
                </c:pt>
                <c:pt idx="71">
                  <c:v>0.715275</c:v>
                </c:pt>
                <c:pt idx="72">
                  <c:v>0.725479</c:v>
                </c:pt>
                <c:pt idx="73">
                  <c:v>0.73568</c:v>
                </c:pt>
                <c:pt idx="74">
                  <c:v>0.745879</c:v>
                </c:pt>
                <c:pt idx="75">
                  <c:v>0.756076</c:v>
                </c:pt>
                <c:pt idx="76">
                  <c:v>0.766271</c:v>
                </c:pt>
                <c:pt idx="77">
                  <c:v>0.776463</c:v>
                </c:pt>
                <c:pt idx="78">
                  <c:v>0.786654</c:v>
                </c:pt>
                <c:pt idx="79">
                  <c:v>0.796844</c:v>
                </c:pt>
                <c:pt idx="80">
                  <c:v>0.807032</c:v>
                </c:pt>
                <c:pt idx="81">
                  <c:v>0.817219</c:v>
                </c:pt>
                <c:pt idx="82">
                  <c:v>0.827405</c:v>
                </c:pt>
                <c:pt idx="83">
                  <c:v>0.837591</c:v>
                </c:pt>
                <c:pt idx="84">
                  <c:v>0.847777</c:v>
                </c:pt>
                <c:pt idx="85">
                  <c:v>0.857963</c:v>
                </c:pt>
                <c:pt idx="86">
                  <c:v>0.868149</c:v>
                </c:pt>
                <c:pt idx="87">
                  <c:v>0.878334</c:v>
                </c:pt>
                <c:pt idx="88">
                  <c:v>0.888518</c:v>
                </c:pt>
                <c:pt idx="89">
                  <c:v>0.8987</c:v>
                </c:pt>
                <c:pt idx="90">
                  <c:v>0.908878</c:v>
                </c:pt>
                <c:pt idx="91">
                  <c:v>0.919053</c:v>
                </c:pt>
                <c:pt idx="92">
                  <c:v>0.929225</c:v>
                </c:pt>
                <c:pt idx="93">
                  <c:v>0.939392</c:v>
                </c:pt>
                <c:pt idx="94">
                  <c:v>0.949552</c:v>
                </c:pt>
                <c:pt idx="95">
                  <c:v>0.959703</c:v>
                </c:pt>
                <c:pt idx="96">
                  <c:v>0.969838</c:v>
                </c:pt>
                <c:pt idx="97">
                  <c:v>0.979953</c:v>
                </c:pt>
                <c:pt idx="98">
                  <c:v>0.990029</c:v>
                </c:pt>
                <c:pt idx="99">
                  <c:v>1.0</c:v>
                </c:pt>
              </c:numCache>
            </c:numRef>
          </c:xVal>
          <c:yVal>
            <c:numRef>
              <c:f>'at y = -7.74m'!$C$4:$C$2160</c:f>
              <c:numCache>
                <c:formatCode>General</c:formatCode>
                <c:ptCount val="2157"/>
                <c:pt idx="0">
                  <c:v>0.0</c:v>
                </c:pt>
                <c:pt idx="1">
                  <c:v>0.00876</c:v>
                </c:pt>
                <c:pt idx="2">
                  <c:v>0.014664</c:v>
                </c:pt>
                <c:pt idx="3">
                  <c:v>0.01897</c:v>
                </c:pt>
                <c:pt idx="4">
                  <c:v>0.02239</c:v>
                </c:pt>
                <c:pt idx="5">
                  <c:v>0.025248</c:v>
                </c:pt>
                <c:pt idx="6">
                  <c:v>0.027718</c:v>
                </c:pt>
                <c:pt idx="7">
                  <c:v>0.029897</c:v>
                </c:pt>
                <c:pt idx="8">
                  <c:v>0.031849</c:v>
                </c:pt>
                <c:pt idx="9">
                  <c:v>0.033613</c:v>
                </c:pt>
                <c:pt idx="10">
                  <c:v>0.035218</c:v>
                </c:pt>
                <c:pt idx="11">
                  <c:v>0.036687</c:v>
                </c:pt>
                <c:pt idx="12">
                  <c:v>0.038035</c:v>
                </c:pt>
                <c:pt idx="13">
                  <c:v>0.039277</c:v>
                </c:pt>
                <c:pt idx="14">
                  <c:v>0.040424</c:v>
                </c:pt>
                <c:pt idx="15">
                  <c:v>0.041485</c:v>
                </c:pt>
                <c:pt idx="16">
                  <c:v>0.042467</c:v>
                </c:pt>
                <c:pt idx="17">
                  <c:v>0.043378</c:v>
                </c:pt>
                <c:pt idx="18">
                  <c:v>0.044223</c:v>
                </c:pt>
                <c:pt idx="19">
                  <c:v>0.045005</c:v>
                </c:pt>
                <c:pt idx="20">
                  <c:v>0.045728</c:v>
                </c:pt>
                <c:pt idx="21">
                  <c:v>0.046396</c:v>
                </c:pt>
                <c:pt idx="22">
                  <c:v>0.04701</c:v>
                </c:pt>
                <c:pt idx="23">
                  <c:v>0.047573</c:v>
                </c:pt>
                <c:pt idx="24">
                  <c:v>0.048086</c:v>
                </c:pt>
                <c:pt idx="25">
                  <c:v>0.048551</c:v>
                </c:pt>
                <c:pt idx="26">
                  <c:v>0.04897</c:v>
                </c:pt>
                <c:pt idx="27">
                  <c:v>0.049342</c:v>
                </c:pt>
                <c:pt idx="28">
                  <c:v>0.049667</c:v>
                </c:pt>
                <c:pt idx="29">
                  <c:v>0.049948</c:v>
                </c:pt>
                <c:pt idx="30">
                  <c:v>0.050185</c:v>
                </c:pt>
                <c:pt idx="31">
                  <c:v>0.05038</c:v>
                </c:pt>
                <c:pt idx="32">
                  <c:v>0.050534</c:v>
                </c:pt>
                <c:pt idx="33">
                  <c:v>0.050647</c:v>
                </c:pt>
                <c:pt idx="34">
                  <c:v>0.050722</c:v>
                </c:pt>
                <c:pt idx="35">
                  <c:v>0.050758</c:v>
                </c:pt>
                <c:pt idx="36">
                  <c:v>0.050758</c:v>
                </c:pt>
                <c:pt idx="37">
                  <c:v>0.050721</c:v>
                </c:pt>
                <c:pt idx="38">
                  <c:v>0.050651</c:v>
                </c:pt>
                <c:pt idx="39">
                  <c:v>0.050547</c:v>
                </c:pt>
                <c:pt idx="40">
                  <c:v>0.050411</c:v>
                </c:pt>
                <c:pt idx="41">
                  <c:v>0.050243</c:v>
                </c:pt>
                <c:pt idx="42">
                  <c:v>0.050045</c:v>
                </c:pt>
                <c:pt idx="43">
                  <c:v>0.049817</c:v>
                </c:pt>
                <c:pt idx="44">
                  <c:v>0.049561</c:v>
                </c:pt>
                <c:pt idx="45">
                  <c:v>0.049277</c:v>
                </c:pt>
                <c:pt idx="46">
                  <c:v>0.048966</c:v>
                </c:pt>
                <c:pt idx="47">
                  <c:v>0.048629</c:v>
                </c:pt>
                <c:pt idx="48">
                  <c:v>0.048267</c:v>
                </c:pt>
                <c:pt idx="49">
                  <c:v>0.047879</c:v>
                </c:pt>
                <c:pt idx="50">
                  <c:v>0.047467</c:v>
                </c:pt>
                <c:pt idx="51">
                  <c:v>0.047031</c:v>
                </c:pt>
                <c:pt idx="52">
                  <c:v>0.046571</c:v>
                </c:pt>
                <c:pt idx="53">
                  <c:v>0.046089</c:v>
                </c:pt>
                <c:pt idx="54">
                  <c:v>0.045584</c:v>
                </c:pt>
                <c:pt idx="55">
                  <c:v>0.045057</c:v>
                </c:pt>
                <c:pt idx="56">
                  <c:v>0.044507</c:v>
                </c:pt>
                <c:pt idx="57">
                  <c:v>0.043936</c:v>
                </c:pt>
                <c:pt idx="58">
                  <c:v>0.043342</c:v>
                </c:pt>
                <c:pt idx="59">
                  <c:v>0.042726</c:v>
                </c:pt>
                <c:pt idx="60">
                  <c:v>0.042087</c:v>
                </c:pt>
                <c:pt idx="61">
                  <c:v>0.041424</c:v>
                </c:pt>
                <c:pt idx="62">
                  <c:v>0.040737</c:v>
                </c:pt>
                <c:pt idx="63">
                  <c:v>0.040026</c:v>
                </c:pt>
                <c:pt idx="64">
                  <c:v>0.039289</c:v>
                </c:pt>
                <c:pt idx="65">
                  <c:v>0.038525</c:v>
                </c:pt>
                <c:pt idx="66">
                  <c:v>0.037735</c:v>
                </c:pt>
                <c:pt idx="67">
                  <c:v>0.036916</c:v>
                </c:pt>
                <c:pt idx="68">
                  <c:v>0.03607</c:v>
                </c:pt>
                <c:pt idx="69">
                  <c:v>0.035196</c:v>
                </c:pt>
                <c:pt idx="70">
                  <c:v>0.034294</c:v>
                </c:pt>
                <c:pt idx="71">
                  <c:v>0.033365</c:v>
                </c:pt>
                <c:pt idx="72">
                  <c:v>0.03241</c:v>
                </c:pt>
                <c:pt idx="73">
                  <c:v>0.031429</c:v>
                </c:pt>
                <c:pt idx="74">
                  <c:v>0.030426</c:v>
                </c:pt>
                <c:pt idx="75">
                  <c:v>0.029401</c:v>
                </c:pt>
                <c:pt idx="76">
                  <c:v>0.028358</c:v>
                </c:pt>
                <c:pt idx="77">
                  <c:v>0.027297</c:v>
                </c:pt>
                <c:pt idx="78">
                  <c:v>0.026223</c:v>
                </c:pt>
                <c:pt idx="79">
                  <c:v>0.025138</c:v>
                </c:pt>
                <c:pt idx="80">
                  <c:v>0.024044</c:v>
                </c:pt>
                <c:pt idx="81">
                  <c:v>0.022944</c:v>
                </c:pt>
                <c:pt idx="82">
                  <c:v>0.02184</c:v>
                </c:pt>
                <c:pt idx="83">
                  <c:v>0.020735</c:v>
                </c:pt>
                <c:pt idx="84">
                  <c:v>0.019629</c:v>
                </c:pt>
                <c:pt idx="85">
                  <c:v>0.018524</c:v>
                </c:pt>
                <c:pt idx="86">
                  <c:v>0.01742</c:v>
                </c:pt>
                <c:pt idx="87">
                  <c:v>0.016317</c:v>
                </c:pt>
                <c:pt idx="88">
                  <c:v>0.015213</c:v>
                </c:pt>
                <c:pt idx="89">
                  <c:v>0.014106</c:v>
                </c:pt>
                <c:pt idx="90">
                  <c:v>0.012991</c:v>
                </c:pt>
                <c:pt idx="91">
                  <c:v>0.011864</c:v>
                </c:pt>
                <c:pt idx="92">
                  <c:v>0.010718</c:v>
                </c:pt>
                <c:pt idx="93">
                  <c:v>0.009545</c:v>
                </c:pt>
                <c:pt idx="94">
                  <c:v>0.008335</c:v>
                </c:pt>
                <c:pt idx="95">
                  <c:v>0.007073</c:v>
                </c:pt>
                <c:pt idx="96">
                  <c:v>0.005741</c:v>
                </c:pt>
                <c:pt idx="97">
                  <c:v>0.00431</c:v>
                </c:pt>
                <c:pt idx="98">
                  <c:v>0.00272</c:v>
                </c:pt>
                <c:pt idx="99">
                  <c:v>0.000756</c:v>
                </c:pt>
              </c:numCache>
            </c:numRef>
          </c:yVal>
          <c:smooth val="0"/>
        </c:ser>
        <c:ser>
          <c:idx val="1"/>
          <c:order val="1"/>
          <c:tx>
            <c:strRef>
              <c:f>'at y = -7.74m'!$E$3</c:f>
              <c:strCache>
                <c:ptCount val="1"/>
                <c:pt idx="0">
                  <c:v>YL</c:v>
                </c:pt>
              </c:strCache>
            </c:strRef>
          </c:tx>
          <c:spPr>
            <a:ln w="28575">
              <a:noFill/>
            </a:ln>
          </c:spPr>
          <c:marker>
            <c:symbol val="square"/>
            <c:size val="2"/>
          </c:marker>
          <c:xVal>
            <c:numRef>
              <c:f>'at y = -7.74m'!$D$4:$D$2090</c:f>
              <c:numCache>
                <c:formatCode>General</c:formatCode>
                <c:ptCount val="2087"/>
                <c:pt idx="0">
                  <c:v>0.0</c:v>
                </c:pt>
                <c:pt idx="1">
                  <c:v>0.004694</c:v>
                </c:pt>
                <c:pt idx="2">
                  <c:v>0.013354</c:v>
                </c:pt>
                <c:pt idx="3">
                  <c:v>0.022715</c:v>
                </c:pt>
                <c:pt idx="4">
                  <c:v>0.032339</c:v>
                </c:pt>
                <c:pt idx="5">
                  <c:v>0.042096</c:v>
                </c:pt>
                <c:pt idx="6">
                  <c:v>0.05194</c:v>
                </c:pt>
                <c:pt idx="7">
                  <c:v>0.061851</c:v>
                </c:pt>
                <c:pt idx="8">
                  <c:v>0.07181</c:v>
                </c:pt>
                <c:pt idx="9">
                  <c:v>0.081804</c:v>
                </c:pt>
                <c:pt idx="10">
                  <c:v>0.091827</c:v>
                </c:pt>
                <c:pt idx="11">
                  <c:v>0.101874</c:v>
                </c:pt>
                <c:pt idx="12">
                  <c:v>0.111941</c:v>
                </c:pt>
                <c:pt idx="13">
                  <c:v>0.122028</c:v>
                </c:pt>
                <c:pt idx="14">
                  <c:v>0.132132</c:v>
                </c:pt>
                <c:pt idx="15">
                  <c:v>0.142251</c:v>
                </c:pt>
                <c:pt idx="16">
                  <c:v>0.152385</c:v>
                </c:pt>
                <c:pt idx="17">
                  <c:v>0.162531</c:v>
                </c:pt>
                <c:pt idx="18">
                  <c:v>0.172689</c:v>
                </c:pt>
                <c:pt idx="19">
                  <c:v>0.182857</c:v>
                </c:pt>
                <c:pt idx="20">
                  <c:v>0.193037</c:v>
                </c:pt>
                <c:pt idx="21">
                  <c:v>0.203227</c:v>
                </c:pt>
                <c:pt idx="22">
                  <c:v>0.213426</c:v>
                </c:pt>
                <c:pt idx="23">
                  <c:v>0.223635</c:v>
                </c:pt>
                <c:pt idx="24">
                  <c:v>0.233853</c:v>
                </c:pt>
                <c:pt idx="25">
                  <c:v>0.24408</c:v>
                </c:pt>
                <c:pt idx="26">
                  <c:v>0.254313</c:v>
                </c:pt>
                <c:pt idx="27">
                  <c:v>0.264554</c:v>
                </c:pt>
                <c:pt idx="28">
                  <c:v>0.274802</c:v>
                </c:pt>
                <c:pt idx="29">
                  <c:v>0.285055</c:v>
                </c:pt>
                <c:pt idx="30">
                  <c:v>0.295313</c:v>
                </c:pt>
                <c:pt idx="31">
                  <c:v>0.305576</c:v>
                </c:pt>
                <c:pt idx="32">
                  <c:v>0.315843</c:v>
                </c:pt>
                <c:pt idx="33">
                  <c:v>0.326113</c:v>
                </c:pt>
                <c:pt idx="34">
                  <c:v>0.336385</c:v>
                </c:pt>
                <c:pt idx="35">
                  <c:v>0.34666</c:v>
                </c:pt>
                <c:pt idx="36">
                  <c:v>0.356936</c:v>
                </c:pt>
                <c:pt idx="37">
                  <c:v>0.367213</c:v>
                </c:pt>
                <c:pt idx="38">
                  <c:v>0.37749</c:v>
                </c:pt>
                <c:pt idx="39">
                  <c:v>0.387767</c:v>
                </c:pt>
                <c:pt idx="40">
                  <c:v>0.398043</c:v>
                </c:pt>
                <c:pt idx="41">
                  <c:v>0.408319</c:v>
                </c:pt>
                <c:pt idx="42">
                  <c:v>0.418593</c:v>
                </c:pt>
                <c:pt idx="43">
                  <c:v>0.428865</c:v>
                </c:pt>
                <c:pt idx="44">
                  <c:v>0.439134</c:v>
                </c:pt>
                <c:pt idx="45">
                  <c:v>0.449401</c:v>
                </c:pt>
                <c:pt idx="46">
                  <c:v>0.459664</c:v>
                </c:pt>
                <c:pt idx="47">
                  <c:v>0.469924</c:v>
                </c:pt>
                <c:pt idx="48">
                  <c:v>0.480181</c:v>
                </c:pt>
                <c:pt idx="49">
                  <c:v>0.490434</c:v>
                </c:pt>
                <c:pt idx="50">
                  <c:v>0.500682</c:v>
                </c:pt>
                <c:pt idx="51">
                  <c:v>0.510927</c:v>
                </c:pt>
                <c:pt idx="52">
                  <c:v>0.521168</c:v>
                </c:pt>
                <c:pt idx="53">
                  <c:v>0.531405</c:v>
                </c:pt>
                <c:pt idx="54">
                  <c:v>0.541637</c:v>
                </c:pt>
                <c:pt idx="55">
                  <c:v>0.551865</c:v>
                </c:pt>
                <c:pt idx="56">
                  <c:v>0.562088</c:v>
                </c:pt>
                <c:pt idx="57">
                  <c:v>0.572306</c:v>
                </c:pt>
                <c:pt idx="58">
                  <c:v>0.58252</c:v>
                </c:pt>
                <c:pt idx="59">
                  <c:v>0.592729</c:v>
                </c:pt>
                <c:pt idx="60">
                  <c:v>0.602933</c:v>
                </c:pt>
                <c:pt idx="61">
                  <c:v>0.613132</c:v>
                </c:pt>
                <c:pt idx="62">
                  <c:v>0.623326</c:v>
                </c:pt>
                <c:pt idx="63">
                  <c:v>0.633516</c:v>
                </c:pt>
                <c:pt idx="64">
                  <c:v>0.6437</c:v>
                </c:pt>
                <c:pt idx="65">
                  <c:v>0.65388</c:v>
                </c:pt>
                <c:pt idx="66">
                  <c:v>0.664055</c:v>
                </c:pt>
                <c:pt idx="67">
                  <c:v>0.674226</c:v>
                </c:pt>
                <c:pt idx="68">
                  <c:v>0.684393</c:v>
                </c:pt>
                <c:pt idx="69">
                  <c:v>0.694555</c:v>
                </c:pt>
                <c:pt idx="70">
                  <c:v>0.704714</c:v>
                </c:pt>
                <c:pt idx="71">
                  <c:v>0.71487</c:v>
                </c:pt>
                <c:pt idx="72">
                  <c:v>0.725023</c:v>
                </c:pt>
                <c:pt idx="73">
                  <c:v>0.735173</c:v>
                </c:pt>
                <c:pt idx="74">
                  <c:v>0.74532</c:v>
                </c:pt>
                <c:pt idx="75">
                  <c:v>0.755467</c:v>
                </c:pt>
                <c:pt idx="76">
                  <c:v>0.765612</c:v>
                </c:pt>
                <c:pt idx="77">
                  <c:v>0.775756</c:v>
                </c:pt>
                <c:pt idx="78">
                  <c:v>0.7859</c:v>
                </c:pt>
                <c:pt idx="79">
                  <c:v>0.796045</c:v>
                </c:pt>
                <c:pt idx="80">
                  <c:v>0.80619</c:v>
                </c:pt>
                <c:pt idx="81">
                  <c:v>0.816336</c:v>
                </c:pt>
                <c:pt idx="82">
                  <c:v>0.826485</c:v>
                </c:pt>
                <c:pt idx="83">
                  <c:v>0.836636</c:v>
                </c:pt>
                <c:pt idx="84">
                  <c:v>0.84679</c:v>
                </c:pt>
                <c:pt idx="85">
                  <c:v>0.856948</c:v>
                </c:pt>
                <c:pt idx="86">
                  <c:v>0.867111</c:v>
                </c:pt>
                <c:pt idx="87">
                  <c:v>0.877279</c:v>
                </c:pt>
                <c:pt idx="88">
                  <c:v>0.887452</c:v>
                </c:pt>
                <c:pt idx="89">
                  <c:v>0.897632</c:v>
                </c:pt>
                <c:pt idx="90">
                  <c:v>0.907819</c:v>
                </c:pt>
                <c:pt idx="91">
                  <c:v>0.918017</c:v>
                </c:pt>
                <c:pt idx="92">
                  <c:v>0.928227</c:v>
                </c:pt>
                <c:pt idx="93">
                  <c:v>0.93845</c:v>
                </c:pt>
                <c:pt idx="94">
                  <c:v>0.948686</c:v>
                </c:pt>
                <c:pt idx="95">
                  <c:v>0.958933</c:v>
                </c:pt>
                <c:pt idx="96">
                  <c:v>0.969188</c:v>
                </c:pt>
                <c:pt idx="97">
                  <c:v>0.979446</c:v>
                </c:pt>
                <c:pt idx="98">
                  <c:v>0.989696</c:v>
                </c:pt>
                <c:pt idx="99">
                  <c:v>1.0</c:v>
                </c:pt>
              </c:numCache>
            </c:numRef>
          </c:xVal>
          <c:yVal>
            <c:numRef>
              <c:f>'at y = -7.74m'!$E$4:$E$2211</c:f>
              <c:numCache>
                <c:formatCode>General</c:formatCode>
                <c:ptCount val="2208"/>
                <c:pt idx="0">
                  <c:v>0.0</c:v>
                </c:pt>
                <c:pt idx="1">
                  <c:v>-0.007822</c:v>
                </c:pt>
                <c:pt idx="2">
                  <c:v>-0.012722</c:v>
                </c:pt>
                <c:pt idx="3">
                  <c:v>-0.016454</c:v>
                </c:pt>
                <c:pt idx="4">
                  <c:v>-0.019632</c:v>
                </c:pt>
                <c:pt idx="5">
                  <c:v>-0.022491</c:v>
                </c:pt>
                <c:pt idx="6">
                  <c:v>-0.025136</c:v>
                </c:pt>
                <c:pt idx="7">
                  <c:v>-0.027607</c:v>
                </c:pt>
                <c:pt idx="8">
                  <c:v>-0.029946</c:v>
                </c:pt>
                <c:pt idx="9">
                  <c:v>-0.032167</c:v>
                </c:pt>
                <c:pt idx="10">
                  <c:v>-0.034284</c:v>
                </c:pt>
                <c:pt idx="11">
                  <c:v>-0.036304</c:v>
                </c:pt>
                <c:pt idx="12">
                  <c:v>-0.038233</c:v>
                </c:pt>
                <c:pt idx="13">
                  <c:v>-0.040076</c:v>
                </c:pt>
                <c:pt idx="14">
                  <c:v>-0.041836</c:v>
                </c:pt>
                <c:pt idx="15">
                  <c:v>-0.043517</c:v>
                </c:pt>
                <c:pt idx="16">
                  <c:v>-0.04512</c:v>
                </c:pt>
                <c:pt idx="17">
                  <c:v>-0.046647</c:v>
                </c:pt>
                <c:pt idx="18">
                  <c:v>-0.0481</c:v>
                </c:pt>
                <c:pt idx="19">
                  <c:v>-0.049479</c:v>
                </c:pt>
                <c:pt idx="20">
                  <c:v>-0.050783</c:v>
                </c:pt>
                <c:pt idx="21">
                  <c:v>-0.052013</c:v>
                </c:pt>
                <c:pt idx="22">
                  <c:v>-0.053171</c:v>
                </c:pt>
                <c:pt idx="23">
                  <c:v>-0.054254</c:v>
                </c:pt>
                <c:pt idx="24">
                  <c:v>-0.055262</c:v>
                </c:pt>
                <c:pt idx="25">
                  <c:v>-0.056196</c:v>
                </c:pt>
                <c:pt idx="26">
                  <c:v>-0.057055</c:v>
                </c:pt>
                <c:pt idx="27">
                  <c:v>-0.057841</c:v>
                </c:pt>
                <c:pt idx="28">
                  <c:v>-0.058551</c:v>
                </c:pt>
                <c:pt idx="29">
                  <c:v>-0.059187</c:v>
                </c:pt>
                <c:pt idx="30">
                  <c:v>-0.05975</c:v>
                </c:pt>
                <c:pt idx="31">
                  <c:v>-0.060242</c:v>
                </c:pt>
                <c:pt idx="32">
                  <c:v>-0.060662</c:v>
                </c:pt>
                <c:pt idx="33">
                  <c:v>-0.061011</c:v>
                </c:pt>
                <c:pt idx="34">
                  <c:v>-0.06129</c:v>
                </c:pt>
                <c:pt idx="35">
                  <c:v>-0.061502</c:v>
                </c:pt>
                <c:pt idx="36">
                  <c:v>-0.061649</c:v>
                </c:pt>
                <c:pt idx="37">
                  <c:v>-0.06173</c:v>
                </c:pt>
                <c:pt idx="38">
                  <c:v>-0.061746</c:v>
                </c:pt>
                <c:pt idx="39">
                  <c:v>-0.061703</c:v>
                </c:pt>
                <c:pt idx="40">
                  <c:v>-0.061598</c:v>
                </c:pt>
                <c:pt idx="41">
                  <c:v>-0.06143</c:v>
                </c:pt>
                <c:pt idx="42">
                  <c:v>-0.061205</c:v>
                </c:pt>
                <c:pt idx="43">
                  <c:v>-0.060922</c:v>
                </c:pt>
                <c:pt idx="44">
                  <c:v>-0.060583</c:v>
                </c:pt>
                <c:pt idx="45">
                  <c:v>-0.060188</c:v>
                </c:pt>
                <c:pt idx="46">
                  <c:v>-0.059735</c:v>
                </c:pt>
                <c:pt idx="47">
                  <c:v>-0.059228</c:v>
                </c:pt>
                <c:pt idx="48">
                  <c:v>-0.058668</c:v>
                </c:pt>
                <c:pt idx="49">
                  <c:v>-0.058055</c:v>
                </c:pt>
                <c:pt idx="50">
                  <c:v>-0.057389</c:v>
                </c:pt>
                <c:pt idx="51">
                  <c:v>-0.05667</c:v>
                </c:pt>
                <c:pt idx="52">
                  <c:v>-0.055899</c:v>
                </c:pt>
                <c:pt idx="53">
                  <c:v>-0.055078</c:v>
                </c:pt>
                <c:pt idx="54">
                  <c:v>-0.054207</c:v>
                </c:pt>
                <c:pt idx="55">
                  <c:v>-0.053286</c:v>
                </c:pt>
                <c:pt idx="56">
                  <c:v>-0.052316</c:v>
                </c:pt>
                <c:pt idx="57">
                  <c:v>-0.051297</c:v>
                </c:pt>
                <c:pt idx="58">
                  <c:v>-0.050231</c:v>
                </c:pt>
                <c:pt idx="59">
                  <c:v>-0.049119</c:v>
                </c:pt>
                <c:pt idx="60">
                  <c:v>-0.047962</c:v>
                </c:pt>
                <c:pt idx="61">
                  <c:v>-0.046761</c:v>
                </c:pt>
                <c:pt idx="62">
                  <c:v>-0.045517</c:v>
                </c:pt>
                <c:pt idx="63">
                  <c:v>-0.044232</c:v>
                </c:pt>
                <c:pt idx="64">
                  <c:v>-0.042908</c:v>
                </c:pt>
                <c:pt idx="65">
                  <c:v>-0.041548</c:v>
                </c:pt>
                <c:pt idx="66">
                  <c:v>-0.040153</c:v>
                </c:pt>
                <c:pt idx="67">
                  <c:v>-0.038725</c:v>
                </c:pt>
                <c:pt idx="68">
                  <c:v>-0.037269</c:v>
                </c:pt>
                <c:pt idx="69">
                  <c:v>-0.035787</c:v>
                </c:pt>
                <c:pt idx="70">
                  <c:v>-0.034282</c:v>
                </c:pt>
                <c:pt idx="71">
                  <c:v>-0.032757</c:v>
                </c:pt>
                <c:pt idx="72">
                  <c:v>-0.031216</c:v>
                </c:pt>
                <c:pt idx="73">
                  <c:v>-0.029662</c:v>
                </c:pt>
                <c:pt idx="74">
                  <c:v>-0.028099</c:v>
                </c:pt>
                <c:pt idx="75">
                  <c:v>-0.02653</c:v>
                </c:pt>
                <c:pt idx="76">
                  <c:v>-0.024958</c:v>
                </c:pt>
                <c:pt idx="77">
                  <c:v>-0.023387</c:v>
                </c:pt>
                <c:pt idx="78">
                  <c:v>-0.021821</c:v>
                </c:pt>
                <c:pt idx="79">
                  <c:v>-0.020261</c:v>
                </c:pt>
                <c:pt idx="80">
                  <c:v>-0.018711</c:v>
                </c:pt>
                <c:pt idx="81">
                  <c:v>-0.017174</c:v>
                </c:pt>
                <c:pt idx="82">
                  <c:v>-0.015652</c:v>
                </c:pt>
                <c:pt idx="83">
                  <c:v>-0.014151</c:v>
                </c:pt>
                <c:pt idx="84">
                  <c:v>-0.012673</c:v>
                </c:pt>
                <c:pt idx="85">
                  <c:v>-0.011223</c:v>
                </c:pt>
                <c:pt idx="86">
                  <c:v>-0.009808</c:v>
                </c:pt>
                <c:pt idx="87">
                  <c:v>-0.008439</c:v>
                </c:pt>
                <c:pt idx="88">
                  <c:v>-0.007121</c:v>
                </c:pt>
                <c:pt idx="89">
                  <c:v>-0.005868</c:v>
                </c:pt>
                <c:pt idx="90">
                  <c:v>-0.004691</c:v>
                </c:pt>
                <c:pt idx="91">
                  <c:v>-0.003602</c:v>
                </c:pt>
                <c:pt idx="92">
                  <c:v>-0.002619</c:v>
                </c:pt>
                <c:pt idx="93">
                  <c:v>-0.001761</c:v>
                </c:pt>
                <c:pt idx="94">
                  <c:v>-0.001046</c:v>
                </c:pt>
                <c:pt idx="95">
                  <c:v>-0.000499</c:v>
                </c:pt>
                <c:pt idx="96">
                  <c:v>-0.000147</c:v>
                </c:pt>
                <c:pt idx="97">
                  <c:v>-2.8E-5</c:v>
                </c:pt>
                <c:pt idx="98">
                  <c:v>-0.000197</c:v>
                </c:pt>
                <c:pt idx="99">
                  <c:v>-0.000756</c:v>
                </c:pt>
              </c:numCache>
            </c:numRef>
          </c:yVal>
          <c:smooth val="0"/>
        </c:ser>
        <c:dLbls>
          <c:showLegendKey val="0"/>
          <c:showVal val="0"/>
          <c:showCatName val="0"/>
          <c:showSerName val="0"/>
          <c:showPercent val="0"/>
          <c:showBubbleSize val="0"/>
        </c:dLbls>
        <c:axId val="-2049289344"/>
        <c:axId val="-2049245360"/>
      </c:scatterChart>
      <c:valAx>
        <c:axId val="-2049289344"/>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049245360"/>
        <c:crosses val="autoZero"/>
        <c:crossBetween val="midCat"/>
      </c:valAx>
      <c:valAx>
        <c:axId val="-2049245360"/>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049289344"/>
        <c:crosses val="autoZero"/>
        <c:crossBetween val="midCat"/>
      </c:valAx>
    </c:plotArea>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-6.18m'!$C$3</c:f>
              <c:strCache>
                <c:ptCount val="1"/>
                <c:pt idx="0">
                  <c:v>YU</c:v>
                </c:pt>
              </c:strCache>
            </c:strRef>
          </c:tx>
          <c:spPr>
            <a:ln w="28575">
              <a:noFill/>
            </a:ln>
          </c:spPr>
          <c:marker>
            <c:symbol val="diamond"/>
            <c:size val="3"/>
            <c:spPr>
              <a:solidFill>
                <a:schemeClr val="tx1"/>
              </a:solidFill>
              <a:ln>
                <a:solidFill>
                  <a:schemeClr val="tx1"/>
                </a:solidFill>
              </a:ln>
            </c:spPr>
          </c:marker>
          <c:xVal>
            <c:numRef>
              <c:f>'at y = -6.18m'!$B$4:$B$2160</c:f>
              <c:numCache>
                <c:formatCode>General</c:formatCode>
                <c:ptCount val="2157"/>
                <c:pt idx="0">
                  <c:v>0.0</c:v>
                </c:pt>
                <c:pt idx="1">
                  <c:v>0.004268</c:v>
                </c:pt>
                <c:pt idx="2">
                  <c:v>0.012431</c:v>
                </c:pt>
                <c:pt idx="3">
                  <c:v>0.02163</c:v>
                </c:pt>
                <c:pt idx="4">
                  <c:v>0.031232</c:v>
                </c:pt>
                <c:pt idx="5">
                  <c:v>0.041034</c:v>
                </c:pt>
                <c:pt idx="6">
                  <c:v>0.050953</c:v>
                </c:pt>
                <c:pt idx="7">
                  <c:v>0.060946</c:v>
                </c:pt>
                <c:pt idx="8">
                  <c:v>0.070994</c:v>
                </c:pt>
                <c:pt idx="9">
                  <c:v>0.081081</c:v>
                </c:pt>
                <c:pt idx="10">
                  <c:v>0.091199</c:v>
                </c:pt>
                <c:pt idx="11">
                  <c:v>0.101341</c:v>
                </c:pt>
                <c:pt idx="12">
                  <c:v>0.111502</c:v>
                </c:pt>
                <c:pt idx="13">
                  <c:v>0.121679</c:v>
                </c:pt>
                <c:pt idx="14">
                  <c:v>0.131868</c:v>
                </c:pt>
                <c:pt idx="15">
                  <c:v>0.142067</c:v>
                </c:pt>
                <c:pt idx="16">
                  <c:v>0.152275</c:v>
                </c:pt>
                <c:pt idx="17">
                  <c:v>0.16249</c:v>
                </c:pt>
                <c:pt idx="18">
                  <c:v>0.172711</c:v>
                </c:pt>
                <c:pt idx="19">
                  <c:v>0.182937</c:v>
                </c:pt>
                <c:pt idx="20">
                  <c:v>0.193167</c:v>
                </c:pt>
                <c:pt idx="21">
                  <c:v>0.203402</c:v>
                </c:pt>
                <c:pt idx="22">
                  <c:v>0.213639</c:v>
                </c:pt>
                <c:pt idx="23">
                  <c:v>0.223879</c:v>
                </c:pt>
                <c:pt idx="24">
                  <c:v>0.234122</c:v>
                </c:pt>
                <c:pt idx="25">
                  <c:v>0.244367</c:v>
                </c:pt>
                <c:pt idx="26">
                  <c:v>0.254613</c:v>
                </c:pt>
                <c:pt idx="27">
                  <c:v>0.264861</c:v>
                </c:pt>
                <c:pt idx="28">
                  <c:v>0.27511</c:v>
                </c:pt>
                <c:pt idx="29">
                  <c:v>0.28536</c:v>
                </c:pt>
                <c:pt idx="30">
                  <c:v>0.29561</c:v>
                </c:pt>
                <c:pt idx="31">
                  <c:v>0.30586</c:v>
                </c:pt>
                <c:pt idx="32">
                  <c:v>0.31611</c:v>
                </c:pt>
                <c:pt idx="33">
                  <c:v>0.326361</c:v>
                </c:pt>
                <c:pt idx="34">
                  <c:v>0.336612</c:v>
                </c:pt>
                <c:pt idx="35">
                  <c:v>0.346863</c:v>
                </c:pt>
                <c:pt idx="36">
                  <c:v>0.35711</c:v>
                </c:pt>
                <c:pt idx="37">
                  <c:v>0.367358</c:v>
                </c:pt>
                <c:pt idx="38">
                  <c:v>0.377605</c:v>
                </c:pt>
                <c:pt idx="39">
                  <c:v>0.387853</c:v>
                </c:pt>
                <c:pt idx="40">
                  <c:v>0.3981</c:v>
                </c:pt>
                <c:pt idx="41">
                  <c:v>0.408347</c:v>
                </c:pt>
                <c:pt idx="42">
                  <c:v>0.418593</c:v>
                </c:pt>
                <c:pt idx="43">
                  <c:v>0.428839</c:v>
                </c:pt>
                <c:pt idx="44">
                  <c:v>0.439084</c:v>
                </c:pt>
                <c:pt idx="45">
                  <c:v>0.449328</c:v>
                </c:pt>
                <c:pt idx="46">
                  <c:v>0.459571</c:v>
                </c:pt>
                <c:pt idx="47">
                  <c:v>0.469814</c:v>
                </c:pt>
                <c:pt idx="48">
                  <c:v>0.480055</c:v>
                </c:pt>
                <c:pt idx="49">
                  <c:v>0.490296</c:v>
                </c:pt>
                <c:pt idx="50">
                  <c:v>0.500536</c:v>
                </c:pt>
                <c:pt idx="51">
                  <c:v>0.510776</c:v>
                </c:pt>
                <c:pt idx="52">
                  <c:v>0.521014</c:v>
                </c:pt>
                <c:pt idx="53">
                  <c:v>0.531251</c:v>
                </c:pt>
                <c:pt idx="54">
                  <c:v>0.541487</c:v>
                </c:pt>
                <c:pt idx="55">
                  <c:v>0.551722</c:v>
                </c:pt>
                <c:pt idx="56">
                  <c:v>0.561956</c:v>
                </c:pt>
                <c:pt idx="57">
                  <c:v>0.572189</c:v>
                </c:pt>
                <c:pt idx="58">
                  <c:v>0.582421</c:v>
                </c:pt>
                <c:pt idx="59">
                  <c:v>0.592652</c:v>
                </c:pt>
                <c:pt idx="60">
                  <c:v>0.602881</c:v>
                </c:pt>
                <c:pt idx="61">
                  <c:v>0.613109</c:v>
                </c:pt>
                <c:pt idx="62">
                  <c:v>0.623335</c:v>
                </c:pt>
                <c:pt idx="63">
                  <c:v>0.63356</c:v>
                </c:pt>
                <c:pt idx="64">
                  <c:v>0.643782</c:v>
                </c:pt>
                <c:pt idx="65">
                  <c:v>0.654004</c:v>
                </c:pt>
                <c:pt idx="66">
                  <c:v>0.664223</c:v>
                </c:pt>
                <c:pt idx="67">
                  <c:v>0.674439</c:v>
                </c:pt>
                <c:pt idx="68">
                  <c:v>0.684654</c:v>
                </c:pt>
                <c:pt idx="69">
                  <c:v>0.694866</c:v>
                </c:pt>
                <c:pt idx="70">
                  <c:v>0.705076</c:v>
                </c:pt>
                <c:pt idx="71">
                  <c:v>0.715283</c:v>
                </c:pt>
                <c:pt idx="72">
                  <c:v>0.725488</c:v>
                </c:pt>
                <c:pt idx="73">
                  <c:v>0.73569</c:v>
                </c:pt>
                <c:pt idx="74">
                  <c:v>0.74589</c:v>
                </c:pt>
                <c:pt idx="75">
                  <c:v>0.756087</c:v>
                </c:pt>
                <c:pt idx="76">
                  <c:v>0.766283</c:v>
                </c:pt>
                <c:pt idx="77">
                  <c:v>0.776476</c:v>
                </c:pt>
                <c:pt idx="78">
                  <c:v>0.786667</c:v>
                </c:pt>
                <c:pt idx="79">
                  <c:v>0.796857</c:v>
                </c:pt>
                <c:pt idx="80">
                  <c:v>0.807046</c:v>
                </c:pt>
                <c:pt idx="81">
                  <c:v>0.817233</c:v>
                </c:pt>
                <c:pt idx="82">
                  <c:v>0.82742</c:v>
                </c:pt>
                <c:pt idx="83">
                  <c:v>0.837607</c:v>
                </c:pt>
                <c:pt idx="84">
                  <c:v>0.847793</c:v>
                </c:pt>
                <c:pt idx="85">
                  <c:v>0.85798</c:v>
                </c:pt>
                <c:pt idx="86">
                  <c:v>0.868166</c:v>
                </c:pt>
                <c:pt idx="87">
                  <c:v>0.878351</c:v>
                </c:pt>
                <c:pt idx="88">
                  <c:v>0.888534</c:v>
                </c:pt>
                <c:pt idx="89">
                  <c:v>0.898716</c:v>
                </c:pt>
                <c:pt idx="90">
                  <c:v>0.908895</c:v>
                </c:pt>
                <c:pt idx="91">
                  <c:v>0.919069</c:v>
                </c:pt>
                <c:pt idx="92">
                  <c:v>0.929241</c:v>
                </c:pt>
                <c:pt idx="93">
                  <c:v>0.939407</c:v>
                </c:pt>
                <c:pt idx="94">
                  <c:v>0.949567</c:v>
                </c:pt>
                <c:pt idx="95">
                  <c:v>0.959715</c:v>
                </c:pt>
                <c:pt idx="96">
                  <c:v>0.969849</c:v>
                </c:pt>
                <c:pt idx="97">
                  <c:v>0.979961</c:v>
                </c:pt>
                <c:pt idx="98">
                  <c:v>0.990033</c:v>
                </c:pt>
                <c:pt idx="99">
                  <c:v>1.0</c:v>
                </c:pt>
              </c:numCache>
            </c:numRef>
          </c:xVal>
          <c:yVal>
            <c:numRef>
              <c:f>'at y = -6.18m'!$C$4:$C$2160</c:f>
              <c:numCache>
                <c:formatCode>General</c:formatCode>
                <c:ptCount val="2157"/>
                <c:pt idx="0">
                  <c:v>0.0</c:v>
                </c:pt>
                <c:pt idx="1">
                  <c:v>0.009074</c:v>
                </c:pt>
                <c:pt idx="2">
                  <c:v>0.015272</c:v>
                </c:pt>
                <c:pt idx="3">
                  <c:v>0.019847</c:v>
                </c:pt>
                <c:pt idx="4">
                  <c:v>0.023502</c:v>
                </c:pt>
                <c:pt idx="5">
                  <c:v>0.026559</c:v>
                </c:pt>
                <c:pt idx="6">
                  <c:v>0.02919</c:v>
                </c:pt>
                <c:pt idx="7">
                  <c:v>0.031495</c:v>
                </c:pt>
                <c:pt idx="8">
                  <c:v>0.033542</c:v>
                </c:pt>
                <c:pt idx="9">
                  <c:v>0.035375</c:v>
                </c:pt>
                <c:pt idx="10">
                  <c:v>0.037024</c:v>
                </c:pt>
                <c:pt idx="11">
                  <c:v>0.038515</c:v>
                </c:pt>
                <c:pt idx="12">
                  <c:v>0.039868</c:v>
                </c:pt>
                <c:pt idx="13">
                  <c:v>0.041096</c:v>
                </c:pt>
                <c:pt idx="14">
                  <c:v>0.042215</c:v>
                </c:pt>
                <c:pt idx="15">
                  <c:v>0.043236</c:v>
                </c:pt>
                <c:pt idx="16">
                  <c:v>0.044166</c:v>
                </c:pt>
                <c:pt idx="17">
                  <c:v>0.045016</c:v>
                </c:pt>
                <c:pt idx="18">
                  <c:v>0.045792</c:v>
                </c:pt>
                <c:pt idx="19">
                  <c:v>0.046499</c:v>
                </c:pt>
                <c:pt idx="20">
                  <c:v>0.047142</c:v>
                </c:pt>
                <c:pt idx="21">
                  <c:v>0.047725</c:v>
                </c:pt>
                <c:pt idx="22">
                  <c:v>0.048251</c:v>
                </c:pt>
                <c:pt idx="23">
                  <c:v>0.048723</c:v>
                </c:pt>
                <c:pt idx="24">
                  <c:v>0.049141</c:v>
                </c:pt>
                <c:pt idx="25">
                  <c:v>0.049506</c:v>
                </c:pt>
                <c:pt idx="26">
                  <c:v>0.049822</c:v>
                </c:pt>
                <c:pt idx="27">
                  <c:v>0.050089</c:v>
                </c:pt>
                <c:pt idx="28">
                  <c:v>0.050307</c:v>
                </c:pt>
                <c:pt idx="29">
                  <c:v>0.050479</c:v>
                </c:pt>
                <c:pt idx="30">
                  <c:v>0.050605</c:v>
                </c:pt>
                <c:pt idx="31">
                  <c:v>0.050688</c:v>
                </c:pt>
                <c:pt idx="32">
                  <c:v>0.050727</c:v>
                </c:pt>
                <c:pt idx="33">
                  <c:v>0.050725</c:v>
                </c:pt>
                <c:pt idx="34">
                  <c:v>0.050683</c:v>
                </c:pt>
                <c:pt idx="35">
                  <c:v>0.050605</c:v>
                </c:pt>
                <c:pt idx="36">
                  <c:v>0.050495</c:v>
                </c:pt>
                <c:pt idx="37">
                  <c:v>0.050351</c:v>
                </c:pt>
                <c:pt idx="38">
                  <c:v>0.050173</c:v>
                </c:pt>
                <c:pt idx="39">
                  <c:v>0.049963</c:v>
                </c:pt>
                <c:pt idx="40">
                  <c:v>0.049721</c:v>
                </c:pt>
                <c:pt idx="41">
                  <c:v>0.049449</c:v>
                </c:pt>
                <c:pt idx="42">
                  <c:v>0.049149</c:v>
                </c:pt>
                <c:pt idx="43">
                  <c:v>0.048823</c:v>
                </c:pt>
                <c:pt idx="44">
                  <c:v>0.048471</c:v>
                </c:pt>
                <c:pt idx="45">
                  <c:v>0.048094</c:v>
                </c:pt>
                <c:pt idx="46">
                  <c:v>0.047693</c:v>
                </c:pt>
                <c:pt idx="47">
                  <c:v>0.047269</c:v>
                </c:pt>
                <c:pt idx="48">
                  <c:v>0.046824</c:v>
                </c:pt>
                <c:pt idx="49">
                  <c:v>0.046357</c:v>
                </c:pt>
                <c:pt idx="50">
                  <c:v>0.045871</c:v>
                </c:pt>
                <c:pt idx="51">
                  <c:v>0.045364</c:v>
                </c:pt>
                <c:pt idx="52">
                  <c:v>0.044839</c:v>
                </c:pt>
                <c:pt idx="53">
                  <c:v>0.044296</c:v>
                </c:pt>
                <c:pt idx="54">
                  <c:v>0.043734</c:v>
                </c:pt>
                <c:pt idx="55">
                  <c:v>0.043155</c:v>
                </c:pt>
                <c:pt idx="56">
                  <c:v>0.042558</c:v>
                </c:pt>
                <c:pt idx="57">
                  <c:v>0.041944</c:v>
                </c:pt>
                <c:pt idx="58">
                  <c:v>0.041311</c:v>
                </c:pt>
                <c:pt idx="59">
                  <c:v>0.040659</c:v>
                </c:pt>
                <c:pt idx="60">
                  <c:v>0.039989</c:v>
                </c:pt>
                <c:pt idx="61">
                  <c:v>0.039298</c:v>
                </c:pt>
                <c:pt idx="62">
                  <c:v>0.038586</c:v>
                </c:pt>
                <c:pt idx="63">
                  <c:v>0.037852</c:v>
                </c:pt>
                <c:pt idx="64">
                  <c:v>0.037096</c:v>
                </c:pt>
                <c:pt idx="65">
                  <c:v>0.036316</c:v>
                </c:pt>
                <c:pt idx="66">
                  <c:v>0.035512</c:v>
                </c:pt>
                <c:pt idx="67">
                  <c:v>0.034684</c:v>
                </c:pt>
                <c:pt idx="68">
                  <c:v>0.033832</c:v>
                </c:pt>
                <c:pt idx="69">
                  <c:v>0.032955</c:v>
                </c:pt>
                <c:pt idx="70">
                  <c:v>0.032054</c:v>
                </c:pt>
                <c:pt idx="71">
                  <c:v>0.031131</c:v>
                </c:pt>
                <c:pt idx="72">
                  <c:v>0.030185</c:v>
                </c:pt>
                <c:pt idx="73">
                  <c:v>0.02922</c:v>
                </c:pt>
                <c:pt idx="74">
                  <c:v>0.028237</c:v>
                </c:pt>
                <c:pt idx="75">
                  <c:v>0.027237</c:v>
                </c:pt>
                <c:pt idx="76">
                  <c:v>0.026224</c:v>
                </c:pt>
                <c:pt idx="77">
                  <c:v>0.025199</c:v>
                </c:pt>
                <c:pt idx="78">
                  <c:v>0.024166</c:v>
                </c:pt>
                <c:pt idx="79">
                  <c:v>0.023127</c:v>
                </c:pt>
                <c:pt idx="80">
                  <c:v>0.022084</c:v>
                </c:pt>
                <c:pt idx="81">
                  <c:v>0.02104</c:v>
                </c:pt>
                <c:pt idx="82">
                  <c:v>0.019997</c:v>
                </c:pt>
                <c:pt idx="83">
                  <c:v>0.018956</c:v>
                </c:pt>
                <c:pt idx="84">
                  <c:v>0.017919</c:v>
                </c:pt>
                <c:pt idx="85">
                  <c:v>0.016885</c:v>
                </c:pt>
                <c:pt idx="86">
                  <c:v>0.015855</c:v>
                </c:pt>
                <c:pt idx="87">
                  <c:v>0.014828</c:v>
                </c:pt>
                <c:pt idx="88">
                  <c:v>0.013802</c:v>
                </c:pt>
                <c:pt idx="89">
                  <c:v>0.012774</c:v>
                </c:pt>
                <c:pt idx="90">
                  <c:v>0.011741</c:v>
                </c:pt>
                <c:pt idx="91">
                  <c:v>0.010698</c:v>
                </c:pt>
                <c:pt idx="92">
                  <c:v>0.009641</c:v>
                </c:pt>
                <c:pt idx="93">
                  <c:v>0.008561</c:v>
                </c:pt>
                <c:pt idx="94">
                  <c:v>0.007453</c:v>
                </c:pt>
                <c:pt idx="95">
                  <c:v>0.006306</c:v>
                </c:pt>
                <c:pt idx="96">
                  <c:v>0.005106</c:v>
                </c:pt>
                <c:pt idx="97">
                  <c:v>0.003829</c:v>
                </c:pt>
                <c:pt idx="98">
                  <c:v>0.002419</c:v>
                </c:pt>
                <c:pt idx="99">
                  <c:v>0.000682</c:v>
                </c:pt>
              </c:numCache>
            </c:numRef>
          </c:yVal>
          <c:smooth val="0"/>
        </c:ser>
        <c:ser>
          <c:idx val="1"/>
          <c:order val="1"/>
          <c:tx>
            <c:strRef>
              <c:f>'at y = -6.18m'!$E$3</c:f>
              <c:strCache>
                <c:ptCount val="1"/>
                <c:pt idx="0">
                  <c:v>YL</c:v>
                </c:pt>
              </c:strCache>
            </c:strRef>
          </c:tx>
          <c:spPr>
            <a:ln w="28575">
              <a:noFill/>
            </a:ln>
          </c:spPr>
          <c:marker>
            <c:symbol val="square"/>
            <c:size val="2"/>
          </c:marker>
          <c:xVal>
            <c:numRef>
              <c:f>'at y = -6.18m'!$D$4:$D$2090</c:f>
              <c:numCache>
                <c:formatCode>General</c:formatCode>
                <c:ptCount val="2087"/>
                <c:pt idx="0">
                  <c:v>0.0</c:v>
                </c:pt>
                <c:pt idx="1">
                  <c:v>0.004812</c:v>
                </c:pt>
                <c:pt idx="2">
                  <c:v>0.013484</c:v>
                </c:pt>
                <c:pt idx="3">
                  <c:v>0.022852</c:v>
                </c:pt>
                <c:pt idx="4">
                  <c:v>0.032478</c:v>
                </c:pt>
                <c:pt idx="5">
                  <c:v>0.042237</c:v>
                </c:pt>
                <c:pt idx="6">
                  <c:v>0.052083</c:v>
                </c:pt>
                <c:pt idx="7">
                  <c:v>0.061989</c:v>
                </c:pt>
                <c:pt idx="8">
                  <c:v>0.071944</c:v>
                </c:pt>
                <c:pt idx="9">
                  <c:v>0.081936</c:v>
                </c:pt>
                <c:pt idx="10">
                  <c:v>0.091958</c:v>
                </c:pt>
                <c:pt idx="11">
                  <c:v>0.102003</c:v>
                </c:pt>
                <c:pt idx="12">
                  <c:v>0.112069</c:v>
                </c:pt>
                <c:pt idx="13">
                  <c:v>0.122155</c:v>
                </c:pt>
                <c:pt idx="14">
                  <c:v>0.132258</c:v>
                </c:pt>
                <c:pt idx="15">
                  <c:v>0.142377</c:v>
                </c:pt>
                <c:pt idx="16">
                  <c:v>0.152509</c:v>
                </c:pt>
                <c:pt idx="17">
                  <c:v>0.162655</c:v>
                </c:pt>
                <c:pt idx="18">
                  <c:v>0.172812</c:v>
                </c:pt>
                <c:pt idx="19">
                  <c:v>0.18298</c:v>
                </c:pt>
                <c:pt idx="20">
                  <c:v>0.193159</c:v>
                </c:pt>
                <c:pt idx="21">
                  <c:v>0.203349</c:v>
                </c:pt>
                <c:pt idx="22">
                  <c:v>0.213547</c:v>
                </c:pt>
                <c:pt idx="23">
                  <c:v>0.223755</c:v>
                </c:pt>
                <c:pt idx="24">
                  <c:v>0.233972</c:v>
                </c:pt>
                <c:pt idx="25">
                  <c:v>0.244198</c:v>
                </c:pt>
                <c:pt idx="26">
                  <c:v>0.254431</c:v>
                </c:pt>
                <c:pt idx="27">
                  <c:v>0.264671</c:v>
                </c:pt>
                <c:pt idx="28">
                  <c:v>0.274917</c:v>
                </c:pt>
                <c:pt idx="29">
                  <c:v>0.28517</c:v>
                </c:pt>
                <c:pt idx="30">
                  <c:v>0.295427</c:v>
                </c:pt>
                <c:pt idx="31">
                  <c:v>0.305689</c:v>
                </c:pt>
                <c:pt idx="32">
                  <c:v>0.315955</c:v>
                </c:pt>
                <c:pt idx="33">
                  <c:v>0.326224</c:v>
                </c:pt>
                <c:pt idx="34">
                  <c:v>0.336495</c:v>
                </c:pt>
                <c:pt idx="35">
                  <c:v>0.346769</c:v>
                </c:pt>
                <c:pt idx="36">
                  <c:v>0.357044</c:v>
                </c:pt>
                <c:pt idx="37">
                  <c:v>0.367319</c:v>
                </c:pt>
                <c:pt idx="38">
                  <c:v>0.377595</c:v>
                </c:pt>
                <c:pt idx="39">
                  <c:v>0.387871</c:v>
                </c:pt>
                <c:pt idx="40">
                  <c:v>0.398147</c:v>
                </c:pt>
                <c:pt idx="41">
                  <c:v>0.408421</c:v>
                </c:pt>
                <c:pt idx="42">
                  <c:v>0.418693</c:v>
                </c:pt>
                <c:pt idx="43">
                  <c:v>0.428964</c:v>
                </c:pt>
                <c:pt idx="44">
                  <c:v>0.439232</c:v>
                </c:pt>
                <c:pt idx="45">
                  <c:v>0.449498</c:v>
                </c:pt>
                <c:pt idx="46">
                  <c:v>0.45976</c:v>
                </c:pt>
                <c:pt idx="47">
                  <c:v>0.470018</c:v>
                </c:pt>
                <c:pt idx="48">
                  <c:v>0.480274</c:v>
                </c:pt>
                <c:pt idx="49">
                  <c:v>0.490525</c:v>
                </c:pt>
                <c:pt idx="50">
                  <c:v>0.500773</c:v>
                </c:pt>
                <c:pt idx="51">
                  <c:v>0.511017</c:v>
                </c:pt>
                <c:pt idx="52">
                  <c:v>0.521256</c:v>
                </c:pt>
                <c:pt idx="53">
                  <c:v>0.531491</c:v>
                </c:pt>
                <c:pt idx="54">
                  <c:v>0.541722</c:v>
                </c:pt>
                <c:pt idx="55">
                  <c:v>0.551948</c:v>
                </c:pt>
                <c:pt idx="56">
                  <c:v>0.56217</c:v>
                </c:pt>
                <c:pt idx="57">
                  <c:v>0.572387</c:v>
                </c:pt>
                <c:pt idx="58">
                  <c:v>0.582599</c:v>
                </c:pt>
                <c:pt idx="59">
                  <c:v>0.592806</c:v>
                </c:pt>
                <c:pt idx="60">
                  <c:v>0.603009</c:v>
                </c:pt>
                <c:pt idx="61">
                  <c:v>0.613206</c:v>
                </c:pt>
                <c:pt idx="62">
                  <c:v>0.623399</c:v>
                </c:pt>
                <c:pt idx="63">
                  <c:v>0.633586</c:v>
                </c:pt>
                <c:pt idx="64">
                  <c:v>0.643769</c:v>
                </c:pt>
                <c:pt idx="65">
                  <c:v>0.653947</c:v>
                </c:pt>
                <c:pt idx="66">
                  <c:v>0.664121</c:v>
                </c:pt>
                <c:pt idx="67">
                  <c:v>0.674289</c:v>
                </c:pt>
                <c:pt idx="68">
                  <c:v>0.684454</c:v>
                </c:pt>
                <c:pt idx="69">
                  <c:v>0.694615</c:v>
                </c:pt>
                <c:pt idx="70">
                  <c:v>0.704772</c:v>
                </c:pt>
                <c:pt idx="71">
                  <c:v>0.714926</c:v>
                </c:pt>
                <c:pt idx="72">
                  <c:v>0.725076</c:v>
                </c:pt>
                <c:pt idx="73">
                  <c:v>0.735225</c:v>
                </c:pt>
                <c:pt idx="74">
                  <c:v>0.74537</c:v>
                </c:pt>
                <c:pt idx="75">
                  <c:v>0.755514</c:v>
                </c:pt>
                <c:pt idx="76">
                  <c:v>0.765657</c:v>
                </c:pt>
                <c:pt idx="77">
                  <c:v>0.775799</c:v>
                </c:pt>
                <c:pt idx="78">
                  <c:v>0.785941</c:v>
                </c:pt>
                <c:pt idx="79">
                  <c:v>0.796083</c:v>
                </c:pt>
                <c:pt idx="80">
                  <c:v>0.806226</c:v>
                </c:pt>
                <c:pt idx="81">
                  <c:v>0.816369</c:v>
                </c:pt>
                <c:pt idx="82">
                  <c:v>0.826515</c:v>
                </c:pt>
                <c:pt idx="83">
                  <c:v>0.836663</c:v>
                </c:pt>
                <c:pt idx="84">
                  <c:v>0.846814</c:v>
                </c:pt>
                <c:pt idx="85">
                  <c:v>0.856969</c:v>
                </c:pt>
                <c:pt idx="86">
                  <c:v>0.86713</c:v>
                </c:pt>
                <c:pt idx="87">
                  <c:v>0.877296</c:v>
                </c:pt>
                <c:pt idx="88">
                  <c:v>0.887469</c:v>
                </c:pt>
                <c:pt idx="89">
                  <c:v>0.89765</c:v>
                </c:pt>
                <c:pt idx="90">
                  <c:v>0.90784</c:v>
                </c:pt>
                <c:pt idx="91">
                  <c:v>0.918039</c:v>
                </c:pt>
                <c:pt idx="92">
                  <c:v>0.928251</c:v>
                </c:pt>
                <c:pt idx="93">
                  <c:v>0.938475</c:v>
                </c:pt>
                <c:pt idx="94">
                  <c:v>0.948712</c:v>
                </c:pt>
                <c:pt idx="95">
                  <c:v>0.958959</c:v>
                </c:pt>
                <c:pt idx="96">
                  <c:v>0.969215</c:v>
                </c:pt>
                <c:pt idx="97">
                  <c:v>0.979473</c:v>
                </c:pt>
                <c:pt idx="98">
                  <c:v>0.989721</c:v>
                </c:pt>
                <c:pt idx="99">
                  <c:v>1.0</c:v>
                </c:pt>
              </c:numCache>
            </c:numRef>
          </c:xVal>
          <c:yVal>
            <c:numRef>
              <c:f>'at y = -6.18m'!$E$4:$E$2211</c:f>
              <c:numCache>
                <c:formatCode>General</c:formatCode>
                <c:ptCount val="2208"/>
                <c:pt idx="0">
                  <c:v>0.0</c:v>
                </c:pt>
                <c:pt idx="1">
                  <c:v>-0.008556</c:v>
                </c:pt>
                <c:pt idx="2">
                  <c:v>-0.014055</c:v>
                </c:pt>
                <c:pt idx="3">
                  <c:v>-0.018323</c:v>
                </c:pt>
                <c:pt idx="4">
                  <c:v>-0.021981</c:v>
                </c:pt>
                <c:pt idx="5">
                  <c:v>-0.025266</c:v>
                </c:pt>
                <c:pt idx="6">
                  <c:v>-0.028298</c:v>
                </c:pt>
                <c:pt idx="7">
                  <c:v>-0.031132</c:v>
                </c:pt>
                <c:pt idx="8">
                  <c:v>-0.033799</c:v>
                </c:pt>
                <c:pt idx="9">
                  <c:v>-0.036318</c:v>
                </c:pt>
                <c:pt idx="10">
                  <c:v>-0.038702</c:v>
                </c:pt>
                <c:pt idx="11">
                  <c:v>-0.040962</c:v>
                </c:pt>
                <c:pt idx="12">
                  <c:v>-0.043108</c:v>
                </c:pt>
                <c:pt idx="13">
                  <c:v>-0.045146</c:v>
                </c:pt>
                <c:pt idx="14">
                  <c:v>-0.047083</c:v>
                </c:pt>
                <c:pt idx="15">
                  <c:v>-0.048924</c:v>
                </c:pt>
                <c:pt idx="16">
                  <c:v>-0.050674</c:v>
                </c:pt>
                <c:pt idx="17">
                  <c:v>-0.052335</c:v>
                </c:pt>
                <c:pt idx="18">
                  <c:v>-0.053911</c:v>
                </c:pt>
                <c:pt idx="19">
                  <c:v>-0.055403</c:v>
                </c:pt>
                <c:pt idx="20">
                  <c:v>-0.056812</c:v>
                </c:pt>
                <c:pt idx="21">
                  <c:v>-0.058138</c:v>
                </c:pt>
                <c:pt idx="22">
                  <c:v>-0.059382</c:v>
                </c:pt>
                <c:pt idx="23">
                  <c:v>-0.060543</c:v>
                </c:pt>
                <c:pt idx="24">
                  <c:v>-0.061619</c:v>
                </c:pt>
                <c:pt idx="25">
                  <c:v>-0.06261</c:v>
                </c:pt>
                <c:pt idx="26">
                  <c:v>-0.063518</c:v>
                </c:pt>
                <c:pt idx="27">
                  <c:v>-0.06434</c:v>
                </c:pt>
                <c:pt idx="28">
                  <c:v>-0.065075</c:v>
                </c:pt>
                <c:pt idx="29">
                  <c:v>-0.065724</c:v>
                </c:pt>
                <c:pt idx="30">
                  <c:v>-0.066288</c:v>
                </c:pt>
                <c:pt idx="31">
                  <c:v>-0.066769</c:v>
                </c:pt>
                <c:pt idx="32">
                  <c:v>-0.067168</c:v>
                </c:pt>
                <c:pt idx="33">
                  <c:v>-0.067483</c:v>
                </c:pt>
                <c:pt idx="34">
                  <c:v>-0.067717</c:v>
                </c:pt>
                <c:pt idx="35">
                  <c:v>-0.067874</c:v>
                </c:pt>
                <c:pt idx="36">
                  <c:v>-0.067958</c:v>
                </c:pt>
                <c:pt idx="37">
                  <c:v>-0.067965</c:v>
                </c:pt>
                <c:pt idx="38">
                  <c:v>-0.067902</c:v>
                </c:pt>
                <c:pt idx="39">
                  <c:v>-0.067771</c:v>
                </c:pt>
                <c:pt idx="40">
                  <c:v>-0.067571</c:v>
                </c:pt>
                <c:pt idx="41">
                  <c:v>-0.067302</c:v>
                </c:pt>
                <c:pt idx="42">
                  <c:v>-0.06697</c:v>
                </c:pt>
                <c:pt idx="43">
                  <c:v>-0.066576</c:v>
                </c:pt>
                <c:pt idx="44">
                  <c:v>-0.066122</c:v>
                </c:pt>
                <c:pt idx="45">
                  <c:v>-0.065607</c:v>
                </c:pt>
                <c:pt idx="46">
                  <c:v>-0.065033</c:v>
                </c:pt>
                <c:pt idx="47">
                  <c:v>-0.064403</c:v>
                </c:pt>
                <c:pt idx="48">
                  <c:v>-0.063718</c:v>
                </c:pt>
                <c:pt idx="49">
                  <c:v>-0.06298</c:v>
                </c:pt>
                <c:pt idx="50">
                  <c:v>-0.062189</c:v>
                </c:pt>
                <c:pt idx="51">
                  <c:v>-0.061347</c:v>
                </c:pt>
                <c:pt idx="52">
                  <c:v>-0.060455</c:v>
                </c:pt>
                <c:pt idx="53">
                  <c:v>-0.059516</c:v>
                </c:pt>
                <c:pt idx="54">
                  <c:v>-0.05853</c:v>
                </c:pt>
                <c:pt idx="55">
                  <c:v>-0.057499</c:v>
                </c:pt>
                <c:pt idx="56">
                  <c:v>-0.056423</c:v>
                </c:pt>
                <c:pt idx="57">
                  <c:v>-0.055304</c:v>
                </c:pt>
                <c:pt idx="58">
                  <c:v>-0.054143</c:v>
                </c:pt>
                <c:pt idx="59">
                  <c:v>-0.052942</c:v>
                </c:pt>
                <c:pt idx="60">
                  <c:v>-0.051702</c:v>
                </c:pt>
                <c:pt idx="61">
                  <c:v>-0.050424</c:v>
                </c:pt>
                <c:pt idx="62">
                  <c:v>-0.049108</c:v>
                </c:pt>
                <c:pt idx="63">
                  <c:v>-0.047757</c:v>
                </c:pt>
                <c:pt idx="64">
                  <c:v>-0.046373</c:v>
                </c:pt>
                <c:pt idx="65">
                  <c:v>-0.044957</c:v>
                </c:pt>
                <c:pt idx="66">
                  <c:v>-0.043509</c:v>
                </c:pt>
                <c:pt idx="67">
                  <c:v>-0.042033</c:v>
                </c:pt>
                <c:pt idx="68">
                  <c:v>-0.040531</c:v>
                </c:pt>
                <c:pt idx="69">
                  <c:v>-0.039005</c:v>
                </c:pt>
                <c:pt idx="70">
                  <c:v>-0.037458</c:v>
                </c:pt>
                <c:pt idx="71">
                  <c:v>-0.035891</c:v>
                </c:pt>
                <c:pt idx="72">
                  <c:v>-0.034309</c:v>
                </c:pt>
                <c:pt idx="73">
                  <c:v>-0.032713</c:v>
                </c:pt>
                <c:pt idx="74">
                  <c:v>-0.031108</c:v>
                </c:pt>
                <c:pt idx="75">
                  <c:v>-0.029495</c:v>
                </c:pt>
                <c:pt idx="76">
                  <c:v>-0.027878</c:v>
                </c:pt>
                <c:pt idx="77">
                  <c:v>-0.026259</c:v>
                </c:pt>
                <c:pt idx="78">
                  <c:v>-0.024641</c:v>
                </c:pt>
                <c:pt idx="79">
                  <c:v>-0.023029</c:v>
                </c:pt>
                <c:pt idx="80">
                  <c:v>-0.021423</c:v>
                </c:pt>
                <c:pt idx="81">
                  <c:v>-0.019828</c:v>
                </c:pt>
                <c:pt idx="82">
                  <c:v>-0.018247</c:v>
                </c:pt>
                <c:pt idx="83">
                  <c:v>-0.016684</c:v>
                </c:pt>
                <c:pt idx="84">
                  <c:v>-0.015142</c:v>
                </c:pt>
                <c:pt idx="85">
                  <c:v>-0.013625</c:v>
                </c:pt>
                <c:pt idx="86">
                  <c:v>-0.01214</c:v>
                </c:pt>
                <c:pt idx="87">
                  <c:v>-0.010693</c:v>
                </c:pt>
                <c:pt idx="88">
                  <c:v>-0.009291</c:v>
                </c:pt>
                <c:pt idx="89">
                  <c:v>-0.007943</c:v>
                </c:pt>
                <c:pt idx="90">
                  <c:v>-0.006662</c:v>
                </c:pt>
                <c:pt idx="91">
                  <c:v>-0.005457</c:v>
                </c:pt>
                <c:pt idx="92">
                  <c:v>-0.004343</c:v>
                </c:pt>
                <c:pt idx="93">
                  <c:v>-0.003337</c:v>
                </c:pt>
                <c:pt idx="94">
                  <c:v>-0.002455</c:v>
                </c:pt>
                <c:pt idx="95">
                  <c:v>-0.001717</c:v>
                </c:pt>
                <c:pt idx="96">
                  <c:v>-0.001144</c:v>
                </c:pt>
                <c:pt idx="97">
                  <c:v>-0.000761</c:v>
                </c:pt>
                <c:pt idx="98">
                  <c:v>-0.000597</c:v>
                </c:pt>
                <c:pt idx="99">
                  <c:v>-0.000682</c:v>
                </c:pt>
              </c:numCache>
            </c:numRef>
          </c:yVal>
          <c:smooth val="0"/>
        </c:ser>
        <c:dLbls>
          <c:showLegendKey val="0"/>
          <c:showVal val="0"/>
          <c:showCatName val="0"/>
          <c:showSerName val="0"/>
          <c:showPercent val="0"/>
          <c:showBubbleSize val="0"/>
        </c:dLbls>
        <c:axId val="-2054282496"/>
        <c:axId val="-2052974288"/>
      </c:scatterChart>
      <c:valAx>
        <c:axId val="-2054282496"/>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052974288"/>
        <c:crosses val="autoZero"/>
        <c:crossBetween val="midCat"/>
      </c:valAx>
      <c:valAx>
        <c:axId val="-2052974288"/>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054282496"/>
        <c:crosses val="autoZero"/>
        <c:crossBetween val="midCat"/>
      </c:valAx>
    </c:plotArea>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-4.61m'!$C$3</c:f>
              <c:strCache>
                <c:ptCount val="1"/>
                <c:pt idx="0">
                  <c:v>YU</c:v>
                </c:pt>
              </c:strCache>
            </c:strRef>
          </c:tx>
          <c:spPr>
            <a:ln w="28575">
              <a:noFill/>
            </a:ln>
          </c:spPr>
          <c:marker>
            <c:symbol val="diamond"/>
            <c:size val="3"/>
            <c:spPr>
              <a:solidFill>
                <a:schemeClr val="tx1"/>
              </a:solidFill>
              <a:ln>
                <a:solidFill>
                  <a:schemeClr val="tx1"/>
                </a:solidFill>
              </a:ln>
            </c:spPr>
          </c:marker>
          <c:xVal>
            <c:numRef>
              <c:f>'at y = -4.61m'!$B$4:$B$2160</c:f>
              <c:numCache>
                <c:formatCode>0.00E+00</c:formatCode>
                <c:ptCount val="2157"/>
                <c:pt idx="0" formatCode="General">
                  <c:v>0.0</c:v>
                </c:pt>
                <c:pt idx="1">
                  <c:v>0.004258</c:v>
                </c:pt>
                <c:pt idx="2" formatCode="General">
                  <c:v>0.012413</c:v>
                </c:pt>
                <c:pt idx="3" formatCode="General">
                  <c:v>0.021607</c:v>
                </c:pt>
                <c:pt idx="4" formatCode="General">
                  <c:v>0.031207</c:v>
                </c:pt>
                <c:pt idx="5" formatCode="General">
                  <c:v>0.041008</c:v>
                </c:pt>
                <c:pt idx="6" formatCode="General">
                  <c:v>0.050925</c:v>
                </c:pt>
                <c:pt idx="7" formatCode="General">
                  <c:v>0.060918</c:v>
                </c:pt>
                <c:pt idx="8" formatCode="General">
                  <c:v>0.070964</c:v>
                </c:pt>
                <c:pt idx="9" formatCode="General">
                  <c:v>0.081051</c:v>
                </c:pt>
                <c:pt idx="10" formatCode="General">
                  <c:v>0.091169</c:v>
                </c:pt>
                <c:pt idx="11" formatCode="General">
                  <c:v>0.101312</c:v>
                </c:pt>
                <c:pt idx="12" formatCode="General">
                  <c:v>0.111475</c:v>
                </c:pt>
                <c:pt idx="13" formatCode="General">
                  <c:v>0.121654</c:v>
                </c:pt>
                <c:pt idx="14" formatCode="General">
                  <c:v>0.131846</c:v>
                </c:pt>
                <c:pt idx="15" formatCode="General">
                  <c:v>0.142048</c:v>
                </c:pt>
                <c:pt idx="16" formatCode="General">
                  <c:v>0.152261</c:v>
                </c:pt>
                <c:pt idx="17" formatCode="General">
                  <c:v>0.162481</c:v>
                </c:pt>
                <c:pt idx="18" formatCode="General">
                  <c:v>0.172707</c:v>
                </c:pt>
                <c:pt idx="19" formatCode="General">
                  <c:v>0.182938</c:v>
                </c:pt>
                <c:pt idx="20" formatCode="General">
                  <c:v>0.193174</c:v>
                </c:pt>
                <c:pt idx="21" formatCode="General">
                  <c:v>0.203413</c:v>
                </c:pt>
                <c:pt idx="22" formatCode="General">
                  <c:v>0.213654</c:v>
                </c:pt>
                <c:pt idx="23" formatCode="General">
                  <c:v>0.223898</c:v>
                </c:pt>
                <c:pt idx="24" formatCode="General">
                  <c:v>0.234143</c:v>
                </c:pt>
                <c:pt idx="25" formatCode="General">
                  <c:v>0.244389</c:v>
                </c:pt>
                <c:pt idx="26" formatCode="General">
                  <c:v>0.254635</c:v>
                </c:pt>
                <c:pt idx="27" formatCode="General">
                  <c:v>0.264882</c:v>
                </c:pt>
                <c:pt idx="28" formatCode="General">
                  <c:v>0.27513</c:v>
                </c:pt>
                <c:pt idx="29" formatCode="General">
                  <c:v>0.285379</c:v>
                </c:pt>
                <c:pt idx="30" formatCode="General">
                  <c:v>0.295627</c:v>
                </c:pt>
                <c:pt idx="31" formatCode="General">
                  <c:v>0.305876</c:v>
                </c:pt>
                <c:pt idx="32" formatCode="General">
                  <c:v>0.316126</c:v>
                </c:pt>
                <c:pt idx="33" formatCode="General">
                  <c:v>0.326375</c:v>
                </c:pt>
                <c:pt idx="34" formatCode="General">
                  <c:v>0.336624</c:v>
                </c:pt>
                <c:pt idx="35" formatCode="General">
                  <c:v>0.346873</c:v>
                </c:pt>
                <c:pt idx="36" formatCode="General">
                  <c:v>0.357123</c:v>
                </c:pt>
                <c:pt idx="37" formatCode="General">
                  <c:v>0.367373</c:v>
                </c:pt>
                <c:pt idx="38" formatCode="General">
                  <c:v>0.377623</c:v>
                </c:pt>
                <c:pt idx="39" formatCode="General">
                  <c:v>0.387873</c:v>
                </c:pt>
                <c:pt idx="40" formatCode="General">
                  <c:v>0.398122</c:v>
                </c:pt>
                <c:pt idx="41" formatCode="General">
                  <c:v>0.408371</c:v>
                </c:pt>
                <c:pt idx="42" formatCode="General">
                  <c:v>0.418619</c:v>
                </c:pt>
                <c:pt idx="43" formatCode="General">
                  <c:v>0.428866</c:v>
                </c:pt>
                <c:pt idx="44" formatCode="General">
                  <c:v>0.439113</c:v>
                </c:pt>
                <c:pt idx="45" formatCode="General">
                  <c:v>0.449359</c:v>
                </c:pt>
                <c:pt idx="46" formatCode="General">
                  <c:v>0.459604</c:v>
                </c:pt>
                <c:pt idx="47" formatCode="General">
                  <c:v>0.469848</c:v>
                </c:pt>
                <c:pt idx="48" formatCode="General">
                  <c:v>0.480091</c:v>
                </c:pt>
                <c:pt idx="49" formatCode="General">
                  <c:v>0.490332</c:v>
                </c:pt>
                <c:pt idx="50" formatCode="General">
                  <c:v>0.500573</c:v>
                </c:pt>
                <c:pt idx="51" formatCode="General">
                  <c:v>0.510812</c:v>
                </c:pt>
                <c:pt idx="52" formatCode="General">
                  <c:v>0.52105</c:v>
                </c:pt>
                <c:pt idx="53" formatCode="General">
                  <c:v>0.531286</c:v>
                </c:pt>
                <c:pt idx="54" formatCode="General">
                  <c:v>0.541522</c:v>
                </c:pt>
                <c:pt idx="55" formatCode="General">
                  <c:v>0.551755</c:v>
                </c:pt>
                <c:pt idx="56" formatCode="General">
                  <c:v>0.561988</c:v>
                </c:pt>
                <c:pt idx="57" formatCode="General">
                  <c:v>0.572219</c:v>
                </c:pt>
                <c:pt idx="58" formatCode="General">
                  <c:v>0.582449</c:v>
                </c:pt>
                <c:pt idx="59" formatCode="General">
                  <c:v>0.592678</c:v>
                </c:pt>
                <c:pt idx="60" formatCode="General">
                  <c:v>0.602905</c:v>
                </c:pt>
                <c:pt idx="61" formatCode="General">
                  <c:v>0.61313</c:v>
                </c:pt>
                <c:pt idx="62" formatCode="General">
                  <c:v>0.623354</c:v>
                </c:pt>
                <c:pt idx="63" formatCode="General">
                  <c:v>0.633576</c:v>
                </c:pt>
                <c:pt idx="64" formatCode="General">
                  <c:v>0.643796</c:v>
                </c:pt>
                <c:pt idx="65" formatCode="General">
                  <c:v>0.654015</c:v>
                </c:pt>
                <c:pt idx="66" formatCode="General">
                  <c:v>0.664231</c:v>
                </c:pt>
                <c:pt idx="67" formatCode="General">
                  <c:v>0.674445</c:v>
                </c:pt>
                <c:pt idx="68" formatCode="General">
                  <c:v>0.684657</c:v>
                </c:pt>
                <c:pt idx="69" formatCode="General">
                  <c:v>0.694867</c:v>
                </c:pt>
                <c:pt idx="70" formatCode="General">
                  <c:v>0.705074</c:v>
                </c:pt>
                <c:pt idx="71" formatCode="General">
                  <c:v>0.715278</c:v>
                </c:pt>
                <c:pt idx="72" formatCode="General">
                  <c:v>0.72548</c:v>
                </c:pt>
                <c:pt idx="73" formatCode="General">
                  <c:v>0.735679</c:v>
                </c:pt>
                <c:pt idx="74" formatCode="General">
                  <c:v>0.745876</c:v>
                </c:pt>
                <c:pt idx="75" formatCode="General">
                  <c:v>0.756071</c:v>
                </c:pt>
                <c:pt idx="76" formatCode="General">
                  <c:v>0.766264</c:v>
                </c:pt>
                <c:pt idx="77" formatCode="General">
                  <c:v>0.776454</c:v>
                </c:pt>
                <c:pt idx="78" formatCode="General">
                  <c:v>0.786644</c:v>
                </c:pt>
                <c:pt idx="79" formatCode="General">
                  <c:v>0.796831</c:v>
                </c:pt>
                <c:pt idx="80" formatCode="General">
                  <c:v>0.807018</c:v>
                </c:pt>
                <c:pt idx="81" formatCode="General">
                  <c:v>0.817204</c:v>
                </c:pt>
                <c:pt idx="82" formatCode="General">
                  <c:v>0.827389</c:v>
                </c:pt>
                <c:pt idx="83" formatCode="General">
                  <c:v>0.837574</c:v>
                </c:pt>
                <c:pt idx="84" formatCode="General">
                  <c:v>0.847759</c:v>
                </c:pt>
                <c:pt idx="85" formatCode="General">
                  <c:v>0.857945</c:v>
                </c:pt>
                <c:pt idx="86" formatCode="General">
                  <c:v>0.868132</c:v>
                </c:pt>
                <c:pt idx="87" formatCode="General">
                  <c:v>0.878317</c:v>
                </c:pt>
                <c:pt idx="88" formatCode="General">
                  <c:v>0.8885</c:v>
                </c:pt>
                <c:pt idx="89" formatCode="General">
                  <c:v>0.898682</c:v>
                </c:pt>
                <c:pt idx="90" formatCode="General">
                  <c:v>0.908861</c:v>
                </c:pt>
                <c:pt idx="91" formatCode="General">
                  <c:v>0.919036</c:v>
                </c:pt>
                <c:pt idx="92" formatCode="General">
                  <c:v>0.929208</c:v>
                </c:pt>
                <c:pt idx="93" formatCode="General">
                  <c:v>0.939377</c:v>
                </c:pt>
                <c:pt idx="94" formatCode="General">
                  <c:v>0.949539</c:v>
                </c:pt>
                <c:pt idx="95" formatCode="General">
                  <c:v>0.959691</c:v>
                </c:pt>
                <c:pt idx="96" formatCode="General">
                  <c:v>0.969829</c:v>
                </c:pt>
                <c:pt idx="97" formatCode="General">
                  <c:v>0.979946</c:v>
                </c:pt>
                <c:pt idx="98" formatCode="General">
                  <c:v>0.990025</c:v>
                </c:pt>
                <c:pt idx="99" formatCode="General">
                  <c:v>1.0</c:v>
                </c:pt>
              </c:numCache>
            </c:numRef>
          </c:xVal>
          <c:yVal>
            <c:numRef>
              <c:f>'at y = -4.61m'!$C$4:$C$2160</c:f>
              <c:numCache>
                <c:formatCode>General</c:formatCode>
                <c:ptCount val="2157"/>
                <c:pt idx="0">
                  <c:v>0.0</c:v>
                </c:pt>
                <c:pt idx="1">
                  <c:v>0.009586</c:v>
                </c:pt>
                <c:pt idx="2">
                  <c:v>0.016175</c:v>
                </c:pt>
                <c:pt idx="3">
                  <c:v>0.021055</c:v>
                </c:pt>
                <c:pt idx="4">
                  <c:v>0.024956</c:v>
                </c:pt>
                <c:pt idx="5">
                  <c:v>0.028211</c:v>
                </c:pt>
                <c:pt idx="6">
                  <c:v>0.031001</c:v>
                </c:pt>
                <c:pt idx="7">
                  <c:v>0.033429</c:v>
                </c:pt>
                <c:pt idx="8">
                  <c:v>0.035567</c:v>
                </c:pt>
                <c:pt idx="9">
                  <c:v>0.03746</c:v>
                </c:pt>
                <c:pt idx="10">
                  <c:v>0.039141</c:v>
                </c:pt>
                <c:pt idx="11">
                  <c:v>0.040639</c:v>
                </c:pt>
                <c:pt idx="12">
                  <c:v>0.041973</c:v>
                </c:pt>
                <c:pt idx="13">
                  <c:v>0.04316</c:v>
                </c:pt>
                <c:pt idx="14">
                  <c:v>0.044216</c:v>
                </c:pt>
                <c:pt idx="15">
                  <c:v>0.045154</c:v>
                </c:pt>
                <c:pt idx="16">
                  <c:v>0.045984</c:v>
                </c:pt>
                <c:pt idx="17">
                  <c:v>0.046717</c:v>
                </c:pt>
                <c:pt idx="18">
                  <c:v>0.047363</c:v>
                </c:pt>
                <c:pt idx="19">
                  <c:v>0.04793</c:v>
                </c:pt>
                <c:pt idx="20">
                  <c:v>0.048423</c:v>
                </c:pt>
                <c:pt idx="21">
                  <c:v>0.048849</c:v>
                </c:pt>
                <c:pt idx="22">
                  <c:v>0.049214</c:v>
                </c:pt>
                <c:pt idx="23">
                  <c:v>0.049522</c:v>
                </c:pt>
                <c:pt idx="24">
                  <c:v>0.049775</c:v>
                </c:pt>
                <c:pt idx="25">
                  <c:v>0.049978</c:v>
                </c:pt>
                <c:pt idx="26">
                  <c:v>0.050135</c:v>
                </c:pt>
                <c:pt idx="27">
                  <c:v>0.050245</c:v>
                </c:pt>
                <c:pt idx="28">
                  <c:v>0.050311</c:v>
                </c:pt>
                <c:pt idx="29">
                  <c:v>0.050336</c:v>
                </c:pt>
                <c:pt idx="30">
                  <c:v>0.05032</c:v>
                </c:pt>
                <c:pt idx="31">
                  <c:v>0.050265</c:v>
                </c:pt>
                <c:pt idx="32">
                  <c:v>0.050173</c:v>
                </c:pt>
                <c:pt idx="33">
                  <c:v>0.050046</c:v>
                </c:pt>
                <c:pt idx="34">
                  <c:v>0.049887</c:v>
                </c:pt>
                <c:pt idx="35">
                  <c:v>0.049694</c:v>
                </c:pt>
                <c:pt idx="36">
                  <c:v>0.049471</c:v>
                </c:pt>
                <c:pt idx="37">
                  <c:v>0.049219</c:v>
                </c:pt>
                <c:pt idx="38">
                  <c:v>0.048941</c:v>
                </c:pt>
                <c:pt idx="39">
                  <c:v>0.048638</c:v>
                </c:pt>
                <c:pt idx="40">
                  <c:v>0.048311</c:v>
                </c:pt>
                <c:pt idx="41">
                  <c:v>0.047961</c:v>
                </c:pt>
                <c:pt idx="42">
                  <c:v>0.047589</c:v>
                </c:pt>
                <c:pt idx="43">
                  <c:v>0.047197</c:v>
                </c:pt>
                <c:pt idx="44">
                  <c:v>0.046785</c:v>
                </c:pt>
                <c:pt idx="45">
                  <c:v>0.046355</c:v>
                </c:pt>
                <c:pt idx="46">
                  <c:v>0.045906</c:v>
                </c:pt>
                <c:pt idx="47">
                  <c:v>0.04544</c:v>
                </c:pt>
                <c:pt idx="48">
                  <c:v>0.044959</c:v>
                </c:pt>
                <c:pt idx="49">
                  <c:v>0.044462</c:v>
                </c:pt>
                <c:pt idx="50">
                  <c:v>0.043949</c:v>
                </c:pt>
                <c:pt idx="51">
                  <c:v>0.043423</c:v>
                </c:pt>
                <c:pt idx="52">
                  <c:v>0.042882</c:v>
                </c:pt>
                <c:pt idx="53">
                  <c:v>0.042328</c:v>
                </c:pt>
                <c:pt idx="54">
                  <c:v>0.041761</c:v>
                </c:pt>
                <c:pt idx="55">
                  <c:v>0.04118</c:v>
                </c:pt>
                <c:pt idx="56">
                  <c:v>0.040586</c:v>
                </c:pt>
                <c:pt idx="57">
                  <c:v>0.039978</c:v>
                </c:pt>
                <c:pt idx="58">
                  <c:v>0.039356</c:v>
                </c:pt>
                <c:pt idx="59">
                  <c:v>0.038719</c:v>
                </c:pt>
                <c:pt idx="60">
                  <c:v>0.038068</c:v>
                </c:pt>
                <c:pt idx="61">
                  <c:v>0.037401</c:v>
                </c:pt>
                <c:pt idx="62">
                  <c:v>0.036717</c:v>
                </c:pt>
                <c:pt idx="63">
                  <c:v>0.036016</c:v>
                </c:pt>
                <c:pt idx="64">
                  <c:v>0.035298</c:v>
                </c:pt>
                <c:pt idx="65">
                  <c:v>0.03456</c:v>
                </c:pt>
                <c:pt idx="66">
                  <c:v>0.033802</c:v>
                </c:pt>
                <c:pt idx="67">
                  <c:v>0.033025</c:v>
                </c:pt>
                <c:pt idx="68">
                  <c:v>0.032228</c:v>
                </c:pt>
                <c:pt idx="69">
                  <c:v>0.03141</c:v>
                </c:pt>
                <c:pt idx="70">
                  <c:v>0.030573</c:v>
                </c:pt>
                <c:pt idx="71">
                  <c:v>0.029718</c:v>
                </c:pt>
                <c:pt idx="72">
                  <c:v>0.028844</c:v>
                </c:pt>
                <c:pt idx="73">
                  <c:v>0.027953</c:v>
                </c:pt>
                <c:pt idx="74">
                  <c:v>0.027048</c:v>
                </c:pt>
                <c:pt idx="75">
                  <c:v>0.02613</c:v>
                </c:pt>
                <c:pt idx="76">
                  <c:v>0.0252</c:v>
                </c:pt>
                <c:pt idx="77">
                  <c:v>0.024261</c:v>
                </c:pt>
                <c:pt idx="78">
                  <c:v>0.023314</c:v>
                </c:pt>
                <c:pt idx="79">
                  <c:v>0.022362</c:v>
                </c:pt>
                <c:pt idx="80">
                  <c:v>0.021406</c:v>
                </c:pt>
                <c:pt idx="81">
                  <c:v>0.020447</c:v>
                </c:pt>
                <c:pt idx="82">
                  <c:v>0.019487</c:v>
                </c:pt>
                <c:pt idx="83">
                  <c:v>0.018525</c:v>
                </c:pt>
                <c:pt idx="84">
                  <c:v>0.017562</c:v>
                </c:pt>
                <c:pt idx="85">
                  <c:v>0.016598</c:v>
                </c:pt>
                <c:pt idx="86">
                  <c:v>0.015631</c:v>
                </c:pt>
                <c:pt idx="87">
                  <c:v>0.014659</c:v>
                </c:pt>
                <c:pt idx="88">
                  <c:v>0.01368</c:v>
                </c:pt>
                <c:pt idx="89">
                  <c:v>0.012691</c:v>
                </c:pt>
                <c:pt idx="90">
                  <c:v>0.011689</c:v>
                </c:pt>
                <c:pt idx="91">
                  <c:v>0.01067</c:v>
                </c:pt>
                <c:pt idx="92">
                  <c:v>0.00963</c:v>
                </c:pt>
                <c:pt idx="93">
                  <c:v>0.008561</c:v>
                </c:pt>
                <c:pt idx="94">
                  <c:v>0.007458</c:v>
                </c:pt>
                <c:pt idx="95">
                  <c:v>0.00631</c:v>
                </c:pt>
                <c:pt idx="96">
                  <c:v>0.005103</c:v>
                </c:pt>
                <c:pt idx="97">
                  <c:v>0.003811</c:v>
                </c:pt>
                <c:pt idx="98">
                  <c:v>0.002376</c:v>
                </c:pt>
                <c:pt idx="99">
                  <c:v>0.000602</c:v>
                </c:pt>
              </c:numCache>
            </c:numRef>
          </c:yVal>
          <c:smooth val="0"/>
        </c:ser>
        <c:ser>
          <c:idx val="1"/>
          <c:order val="1"/>
          <c:tx>
            <c:strRef>
              <c:f>'at y = -4.61m'!$E$3</c:f>
              <c:strCache>
                <c:ptCount val="1"/>
                <c:pt idx="0">
                  <c:v>YL</c:v>
                </c:pt>
              </c:strCache>
            </c:strRef>
          </c:tx>
          <c:spPr>
            <a:ln w="28575">
              <a:noFill/>
            </a:ln>
          </c:spPr>
          <c:marker>
            <c:symbol val="square"/>
            <c:size val="2"/>
          </c:marker>
          <c:xVal>
            <c:numRef>
              <c:f>'at y = -4.61m'!$D$4:$D$2090</c:f>
              <c:numCache>
                <c:formatCode>General</c:formatCode>
                <c:ptCount val="2087"/>
                <c:pt idx="0">
                  <c:v>0.0</c:v>
                </c:pt>
                <c:pt idx="1">
                  <c:v>0.00509</c:v>
                </c:pt>
                <c:pt idx="2">
                  <c:v>0.013742</c:v>
                </c:pt>
                <c:pt idx="3">
                  <c:v>0.023098</c:v>
                </c:pt>
                <c:pt idx="4">
                  <c:v>0.032721</c:v>
                </c:pt>
                <c:pt idx="5">
                  <c:v>0.042478</c:v>
                </c:pt>
                <c:pt idx="6">
                  <c:v>0.052324</c:v>
                </c:pt>
                <c:pt idx="7">
                  <c:v>0.062231</c:v>
                </c:pt>
                <c:pt idx="8">
                  <c:v>0.072186</c:v>
                </c:pt>
                <c:pt idx="9">
                  <c:v>0.082178</c:v>
                </c:pt>
                <c:pt idx="10">
                  <c:v>0.092198</c:v>
                </c:pt>
                <c:pt idx="11">
                  <c:v>0.102241</c:v>
                </c:pt>
                <c:pt idx="12">
                  <c:v>0.112304</c:v>
                </c:pt>
                <c:pt idx="13">
                  <c:v>0.122386</c:v>
                </c:pt>
                <c:pt idx="14">
                  <c:v>0.132485</c:v>
                </c:pt>
                <c:pt idx="15">
                  <c:v>0.1426</c:v>
                </c:pt>
                <c:pt idx="16">
                  <c:v>0.152729</c:v>
                </c:pt>
                <c:pt idx="17">
                  <c:v>0.162871</c:v>
                </c:pt>
                <c:pt idx="18">
                  <c:v>0.173024</c:v>
                </c:pt>
                <c:pt idx="19">
                  <c:v>0.18319</c:v>
                </c:pt>
                <c:pt idx="20">
                  <c:v>0.193365</c:v>
                </c:pt>
                <c:pt idx="21">
                  <c:v>0.203551</c:v>
                </c:pt>
                <c:pt idx="22">
                  <c:v>0.213747</c:v>
                </c:pt>
                <c:pt idx="23">
                  <c:v>0.223952</c:v>
                </c:pt>
                <c:pt idx="24">
                  <c:v>0.234167</c:v>
                </c:pt>
                <c:pt idx="25">
                  <c:v>0.24439</c:v>
                </c:pt>
                <c:pt idx="26">
                  <c:v>0.25462</c:v>
                </c:pt>
                <c:pt idx="27">
                  <c:v>0.264858</c:v>
                </c:pt>
                <c:pt idx="28">
                  <c:v>0.275102</c:v>
                </c:pt>
                <c:pt idx="29">
                  <c:v>0.285352</c:v>
                </c:pt>
                <c:pt idx="30">
                  <c:v>0.295607</c:v>
                </c:pt>
                <c:pt idx="31">
                  <c:v>0.305867</c:v>
                </c:pt>
                <c:pt idx="32">
                  <c:v>0.31613</c:v>
                </c:pt>
                <c:pt idx="33">
                  <c:v>0.326397</c:v>
                </c:pt>
                <c:pt idx="34">
                  <c:v>0.336667</c:v>
                </c:pt>
                <c:pt idx="35">
                  <c:v>0.346939</c:v>
                </c:pt>
                <c:pt idx="36">
                  <c:v>0.357212</c:v>
                </c:pt>
                <c:pt idx="37">
                  <c:v>0.367486</c:v>
                </c:pt>
                <c:pt idx="38">
                  <c:v>0.377761</c:v>
                </c:pt>
                <c:pt idx="39">
                  <c:v>0.388035</c:v>
                </c:pt>
                <c:pt idx="40">
                  <c:v>0.398309</c:v>
                </c:pt>
                <c:pt idx="41">
                  <c:v>0.408582</c:v>
                </c:pt>
                <c:pt idx="42">
                  <c:v>0.418853</c:v>
                </c:pt>
                <c:pt idx="43">
                  <c:v>0.429123</c:v>
                </c:pt>
                <c:pt idx="44">
                  <c:v>0.43939</c:v>
                </c:pt>
                <c:pt idx="45">
                  <c:v>0.449654</c:v>
                </c:pt>
                <c:pt idx="46">
                  <c:v>0.459915</c:v>
                </c:pt>
                <c:pt idx="47">
                  <c:v>0.470172</c:v>
                </c:pt>
                <c:pt idx="48">
                  <c:v>0.480426</c:v>
                </c:pt>
                <c:pt idx="49">
                  <c:v>0.490676</c:v>
                </c:pt>
                <c:pt idx="50">
                  <c:v>0.500923</c:v>
                </c:pt>
                <c:pt idx="51">
                  <c:v>0.511165</c:v>
                </c:pt>
                <c:pt idx="52">
                  <c:v>0.521403</c:v>
                </c:pt>
                <c:pt idx="53">
                  <c:v>0.531637</c:v>
                </c:pt>
                <c:pt idx="54">
                  <c:v>0.541867</c:v>
                </c:pt>
                <c:pt idx="55">
                  <c:v>0.552092</c:v>
                </c:pt>
                <c:pt idx="56">
                  <c:v>0.562312</c:v>
                </c:pt>
                <c:pt idx="57">
                  <c:v>0.572528</c:v>
                </c:pt>
                <c:pt idx="58">
                  <c:v>0.582739</c:v>
                </c:pt>
                <c:pt idx="59">
                  <c:v>0.592946</c:v>
                </c:pt>
                <c:pt idx="60">
                  <c:v>0.603147</c:v>
                </c:pt>
                <c:pt idx="61">
                  <c:v>0.613344</c:v>
                </c:pt>
                <c:pt idx="62">
                  <c:v>0.623535</c:v>
                </c:pt>
                <c:pt idx="63">
                  <c:v>0.633722</c:v>
                </c:pt>
                <c:pt idx="64">
                  <c:v>0.643905</c:v>
                </c:pt>
                <c:pt idx="65">
                  <c:v>0.654082</c:v>
                </c:pt>
                <c:pt idx="66">
                  <c:v>0.664255</c:v>
                </c:pt>
                <c:pt idx="67">
                  <c:v>0.674423</c:v>
                </c:pt>
                <c:pt idx="68">
                  <c:v>0.684587</c:v>
                </c:pt>
                <c:pt idx="69">
                  <c:v>0.694747</c:v>
                </c:pt>
                <c:pt idx="70">
                  <c:v>0.704904</c:v>
                </c:pt>
                <c:pt idx="71">
                  <c:v>0.715057</c:v>
                </c:pt>
                <c:pt idx="72">
                  <c:v>0.725207</c:v>
                </c:pt>
                <c:pt idx="73">
                  <c:v>0.735355</c:v>
                </c:pt>
                <c:pt idx="74">
                  <c:v>0.7455</c:v>
                </c:pt>
                <c:pt idx="75">
                  <c:v>0.755644</c:v>
                </c:pt>
                <c:pt idx="76">
                  <c:v>0.765787</c:v>
                </c:pt>
                <c:pt idx="77">
                  <c:v>0.775929</c:v>
                </c:pt>
                <c:pt idx="78">
                  <c:v>0.78607</c:v>
                </c:pt>
                <c:pt idx="79">
                  <c:v>0.796213</c:v>
                </c:pt>
                <c:pt idx="80">
                  <c:v>0.806355</c:v>
                </c:pt>
                <c:pt idx="81">
                  <c:v>0.8165</c:v>
                </c:pt>
                <c:pt idx="82">
                  <c:v>0.826646</c:v>
                </c:pt>
                <c:pt idx="83">
                  <c:v>0.836794</c:v>
                </c:pt>
                <c:pt idx="84">
                  <c:v>0.846945</c:v>
                </c:pt>
                <c:pt idx="85">
                  <c:v>0.8571</c:v>
                </c:pt>
                <c:pt idx="86">
                  <c:v>0.86726</c:v>
                </c:pt>
                <c:pt idx="87">
                  <c:v>0.877425</c:v>
                </c:pt>
                <c:pt idx="88">
                  <c:v>0.887595</c:v>
                </c:pt>
                <c:pt idx="89">
                  <c:v>0.897772</c:v>
                </c:pt>
                <c:pt idx="90">
                  <c:v>0.907956</c:v>
                </c:pt>
                <c:pt idx="91">
                  <c:v>0.91815</c:v>
                </c:pt>
                <c:pt idx="92">
                  <c:v>0.928356</c:v>
                </c:pt>
                <c:pt idx="93">
                  <c:v>0.938574</c:v>
                </c:pt>
                <c:pt idx="94">
                  <c:v>0.948805</c:v>
                </c:pt>
                <c:pt idx="95">
                  <c:v>0.959047</c:v>
                </c:pt>
                <c:pt idx="96">
                  <c:v>0.969297</c:v>
                </c:pt>
                <c:pt idx="97">
                  <c:v>0.979549</c:v>
                </c:pt>
                <c:pt idx="98">
                  <c:v>0.989793</c:v>
                </c:pt>
                <c:pt idx="99">
                  <c:v>1.0</c:v>
                </c:pt>
              </c:numCache>
            </c:numRef>
          </c:xVal>
          <c:yVal>
            <c:numRef>
              <c:f>'at y = -4.61m'!$E$4:$E$2211</c:f>
              <c:numCache>
                <c:formatCode>General</c:formatCode>
                <c:ptCount val="2208"/>
                <c:pt idx="0">
                  <c:v>0.0</c:v>
                </c:pt>
                <c:pt idx="1">
                  <c:v>-0.009688</c:v>
                </c:pt>
                <c:pt idx="2">
                  <c:v>-0.016044</c:v>
                </c:pt>
                <c:pt idx="3">
                  <c:v>-0.021026</c:v>
                </c:pt>
                <c:pt idx="4">
                  <c:v>-0.025315</c:v>
                </c:pt>
                <c:pt idx="5">
                  <c:v>-0.029163</c:v>
                </c:pt>
                <c:pt idx="6">
                  <c:v>-0.032692</c:v>
                </c:pt>
                <c:pt idx="7">
                  <c:v>-0.035966</c:v>
                </c:pt>
                <c:pt idx="8">
                  <c:v>-0.039023</c:v>
                </c:pt>
                <c:pt idx="9">
                  <c:v>-0.04189</c:v>
                </c:pt>
                <c:pt idx="10">
                  <c:v>-0.044587</c:v>
                </c:pt>
                <c:pt idx="11">
                  <c:v>-0.047131</c:v>
                </c:pt>
                <c:pt idx="12">
                  <c:v>-0.049535</c:v>
                </c:pt>
                <c:pt idx="13">
                  <c:v>-0.05181</c:v>
                </c:pt>
                <c:pt idx="14">
                  <c:v>-0.053967</c:v>
                </c:pt>
                <c:pt idx="15">
                  <c:v>-0.056014</c:v>
                </c:pt>
                <c:pt idx="16">
                  <c:v>-0.057957</c:v>
                </c:pt>
                <c:pt idx="17">
                  <c:v>-0.059802</c:v>
                </c:pt>
                <c:pt idx="18">
                  <c:v>-0.061553</c:v>
                </c:pt>
                <c:pt idx="19">
                  <c:v>-0.063211</c:v>
                </c:pt>
                <c:pt idx="20">
                  <c:v>-0.064778</c:v>
                </c:pt>
                <c:pt idx="21">
                  <c:v>-0.066255</c:v>
                </c:pt>
                <c:pt idx="22">
                  <c:v>-0.067641</c:v>
                </c:pt>
                <c:pt idx="23">
                  <c:v>-0.068936</c:v>
                </c:pt>
                <c:pt idx="24">
                  <c:v>-0.070136</c:v>
                </c:pt>
                <c:pt idx="25">
                  <c:v>-0.07124</c:v>
                </c:pt>
                <c:pt idx="26">
                  <c:v>-0.072249</c:v>
                </c:pt>
                <c:pt idx="27">
                  <c:v>-0.073161</c:v>
                </c:pt>
                <c:pt idx="28">
                  <c:v>-0.073973</c:v>
                </c:pt>
                <c:pt idx="29">
                  <c:v>-0.074685</c:v>
                </c:pt>
                <c:pt idx="30">
                  <c:v>-0.075298</c:v>
                </c:pt>
                <c:pt idx="31">
                  <c:v>-0.075814</c:v>
                </c:pt>
                <c:pt idx="32">
                  <c:v>-0.076234</c:v>
                </c:pt>
                <c:pt idx="33">
                  <c:v>-0.076554</c:v>
                </c:pt>
                <c:pt idx="34">
                  <c:v>-0.076778</c:v>
                </c:pt>
                <c:pt idx="35">
                  <c:v>-0.076912</c:v>
                </c:pt>
                <c:pt idx="36">
                  <c:v>-0.076958</c:v>
                </c:pt>
                <c:pt idx="37">
                  <c:v>-0.076912</c:v>
                </c:pt>
                <c:pt idx="38">
                  <c:v>-0.076785</c:v>
                </c:pt>
                <c:pt idx="39">
                  <c:v>-0.076578</c:v>
                </c:pt>
                <c:pt idx="40">
                  <c:v>-0.076288</c:v>
                </c:pt>
                <c:pt idx="41">
                  <c:v>-0.075919</c:v>
                </c:pt>
                <c:pt idx="42">
                  <c:v>-0.075476</c:v>
                </c:pt>
                <c:pt idx="43">
                  <c:v>-0.074964</c:v>
                </c:pt>
                <c:pt idx="44">
                  <c:v>-0.074384</c:v>
                </c:pt>
                <c:pt idx="45">
                  <c:v>-0.073735</c:v>
                </c:pt>
                <c:pt idx="46">
                  <c:v>-0.073023</c:v>
                </c:pt>
                <c:pt idx="47">
                  <c:v>-0.072249</c:v>
                </c:pt>
                <c:pt idx="48">
                  <c:v>-0.071418</c:v>
                </c:pt>
                <c:pt idx="49">
                  <c:v>-0.07053</c:v>
                </c:pt>
                <c:pt idx="50">
                  <c:v>-0.069588</c:v>
                </c:pt>
                <c:pt idx="51">
                  <c:v>-0.068594</c:v>
                </c:pt>
                <c:pt idx="52">
                  <c:v>-0.06755</c:v>
                </c:pt>
                <c:pt idx="53">
                  <c:v>-0.066461</c:v>
                </c:pt>
                <c:pt idx="54">
                  <c:v>-0.065327</c:v>
                </c:pt>
                <c:pt idx="55">
                  <c:v>-0.064151</c:v>
                </c:pt>
                <c:pt idx="56">
                  <c:v>-0.062933</c:v>
                </c:pt>
                <c:pt idx="57">
                  <c:v>-0.061676</c:v>
                </c:pt>
                <c:pt idx="58">
                  <c:v>-0.060382</c:v>
                </c:pt>
                <c:pt idx="59">
                  <c:v>-0.059052</c:v>
                </c:pt>
                <c:pt idx="60">
                  <c:v>-0.057688</c:v>
                </c:pt>
                <c:pt idx="61">
                  <c:v>-0.05629</c:v>
                </c:pt>
                <c:pt idx="62">
                  <c:v>-0.054861</c:v>
                </c:pt>
                <c:pt idx="63">
                  <c:v>-0.053402</c:v>
                </c:pt>
                <c:pt idx="64">
                  <c:v>-0.051914</c:v>
                </c:pt>
                <c:pt idx="65">
                  <c:v>-0.050397</c:v>
                </c:pt>
                <c:pt idx="66">
                  <c:v>-0.048853</c:v>
                </c:pt>
                <c:pt idx="67">
                  <c:v>-0.047283</c:v>
                </c:pt>
                <c:pt idx="68">
                  <c:v>-0.045688</c:v>
                </c:pt>
                <c:pt idx="69">
                  <c:v>-0.044071</c:v>
                </c:pt>
                <c:pt idx="70">
                  <c:v>-0.042432</c:v>
                </c:pt>
                <c:pt idx="71">
                  <c:v>-0.040774</c:v>
                </c:pt>
                <c:pt idx="72">
                  <c:v>-0.039097</c:v>
                </c:pt>
                <c:pt idx="73">
                  <c:v>-0.037404</c:v>
                </c:pt>
                <c:pt idx="74">
                  <c:v>-0.035697</c:v>
                </c:pt>
                <c:pt idx="75">
                  <c:v>-0.033978</c:v>
                </c:pt>
                <c:pt idx="76">
                  <c:v>-0.03225</c:v>
                </c:pt>
                <c:pt idx="77">
                  <c:v>-0.030514</c:v>
                </c:pt>
                <c:pt idx="78">
                  <c:v>-0.028775</c:v>
                </c:pt>
                <c:pt idx="79">
                  <c:v>-0.027034</c:v>
                </c:pt>
                <c:pt idx="80">
                  <c:v>-0.025294</c:v>
                </c:pt>
                <c:pt idx="81">
                  <c:v>-0.023559</c:v>
                </c:pt>
                <c:pt idx="82">
                  <c:v>-0.021832</c:v>
                </c:pt>
                <c:pt idx="83">
                  <c:v>-0.020116</c:v>
                </c:pt>
                <c:pt idx="84">
                  <c:v>-0.018417</c:v>
                </c:pt>
                <c:pt idx="85">
                  <c:v>-0.016737</c:v>
                </c:pt>
                <c:pt idx="86">
                  <c:v>-0.015085</c:v>
                </c:pt>
                <c:pt idx="87">
                  <c:v>-0.013464</c:v>
                </c:pt>
                <c:pt idx="88">
                  <c:v>-0.011881</c:v>
                </c:pt>
                <c:pt idx="89">
                  <c:v>-0.010346</c:v>
                </c:pt>
                <c:pt idx="90">
                  <c:v>-0.00887</c:v>
                </c:pt>
                <c:pt idx="91">
                  <c:v>-0.007467</c:v>
                </c:pt>
                <c:pt idx="92">
                  <c:v>-0.006146</c:v>
                </c:pt>
                <c:pt idx="93">
                  <c:v>-0.004928</c:v>
                </c:pt>
                <c:pt idx="94">
                  <c:v>-0.003825</c:v>
                </c:pt>
                <c:pt idx="95">
                  <c:v>-0.002857</c:v>
                </c:pt>
                <c:pt idx="96">
                  <c:v>-0.00204</c:v>
                </c:pt>
                <c:pt idx="97">
                  <c:v>-0.001391</c:v>
                </c:pt>
                <c:pt idx="98">
                  <c:v>-0.000921</c:v>
                </c:pt>
                <c:pt idx="99">
                  <c:v>-0.000602</c:v>
                </c:pt>
              </c:numCache>
            </c:numRef>
          </c:yVal>
          <c:smooth val="0"/>
        </c:ser>
        <c:dLbls>
          <c:showLegendKey val="0"/>
          <c:showVal val="0"/>
          <c:showCatName val="0"/>
          <c:showSerName val="0"/>
          <c:showPercent val="0"/>
          <c:showBubbleSize val="0"/>
        </c:dLbls>
        <c:axId val="-2054825680"/>
        <c:axId val="-2054611728"/>
      </c:scatterChart>
      <c:valAx>
        <c:axId val="-2054825680"/>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054611728"/>
        <c:crosses val="autoZero"/>
        <c:crossBetween val="midCat"/>
      </c:valAx>
      <c:valAx>
        <c:axId val="-2054611728"/>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054825680"/>
        <c:crosses val="autoZero"/>
        <c:crossBetween val="midCat"/>
      </c:valAx>
    </c:plotArea>
    <c:plotVisOnly val="1"/>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-3.04m'!$C$3</c:f>
              <c:strCache>
                <c:ptCount val="1"/>
                <c:pt idx="0">
                  <c:v>YU</c:v>
                </c:pt>
              </c:strCache>
            </c:strRef>
          </c:tx>
          <c:spPr>
            <a:ln w="28575">
              <a:noFill/>
            </a:ln>
          </c:spPr>
          <c:marker>
            <c:symbol val="diamond"/>
            <c:size val="3"/>
            <c:spPr>
              <a:solidFill>
                <a:schemeClr val="tx1"/>
              </a:solidFill>
              <a:ln>
                <a:solidFill>
                  <a:schemeClr val="tx1"/>
                </a:solidFill>
              </a:ln>
            </c:spPr>
          </c:marker>
          <c:xVal>
            <c:numRef>
              <c:f>'at y = -3.04m'!$B$4:$B$2160</c:f>
              <c:numCache>
                <c:formatCode>0.00E+00</c:formatCode>
                <c:ptCount val="2157"/>
                <c:pt idx="0" formatCode="General">
                  <c:v>0.0</c:v>
                </c:pt>
                <c:pt idx="1">
                  <c:v>0.004201</c:v>
                </c:pt>
                <c:pt idx="2" formatCode="General">
                  <c:v>0.012309</c:v>
                </c:pt>
                <c:pt idx="3" formatCode="General">
                  <c:v>0.021451</c:v>
                </c:pt>
                <c:pt idx="4" formatCode="General">
                  <c:v>0.030996</c:v>
                </c:pt>
                <c:pt idx="5" formatCode="General">
                  <c:v>0.040766</c:v>
                </c:pt>
                <c:pt idx="6" formatCode="General">
                  <c:v>0.050679</c:v>
                </c:pt>
                <c:pt idx="7" formatCode="General">
                  <c:v>0.060682</c:v>
                </c:pt>
                <c:pt idx="8" formatCode="General">
                  <c:v>0.070743</c:v>
                </c:pt>
                <c:pt idx="9" formatCode="General">
                  <c:v>0.08084</c:v>
                </c:pt>
                <c:pt idx="10" formatCode="General">
                  <c:v>0.090963</c:v>
                </c:pt>
                <c:pt idx="11" formatCode="General">
                  <c:v>0.101104</c:v>
                </c:pt>
                <c:pt idx="12" formatCode="General">
                  <c:v>0.11126</c:v>
                </c:pt>
                <c:pt idx="13" formatCode="General">
                  <c:v>0.121426</c:v>
                </c:pt>
                <c:pt idx="14" formatCode="General">
                  <c:v>0.131601</c:v>
                </c:pt>
                <c:pt idx="15" formatCode="General">
                  <c:v>0.141781</c:v>
                </c:pt>
                <c:pt idx="16" formatCode="General">
                  <c:v>0.151965</c:v>
                </c:pt>
                <c:pt idx="17" formatCode="General">
                  <c:v>0.162153</c:v>
                </c:pt>
                <c:pt idx="18" formatCode="General">
                  <c:v>0.172344</c:v>
                </c:pt>
                <c:pt idx="19" formatCode="General">
                  <c:v>0.182537</c:v>
                </c:pt>
                <c:pt idx="20" formatCode="General">
                  <c:v>0.192732</c:v>
                </c:pt>
                <c:pt idx="21" formatCode="General">
                  <c:v>0.202928</c:v>
                </c:pt>
                <c:pt idx="22" formatCode="General">
                  <c:v>0.213126</c:v>
                </c:pt>
                <c:pt idx="23" formatCode="General">
                  <c:v>0.223324</c:v>
                </c:pt>
                <c:pt idx="24" formatCode="General">
                  <c:v>0.233524</c:v>
                </c:pt>
                <c:pt idx="25" formatCode="General">
                  <c:v>0.243725</c:v>
                </c:pt>
                <c:pt idx="26" formatCode="General">
                  <c:v>0.253927</c:v>
                </c:pt>
                <c:pt idx="27" formatCode="General">
                  <c:v>0.264131</c:v>
                </c:pt>
                <c:pt idx="28" formatCode="General">
                  <c:v>0.274337</c:v>
                </c:pt>
                <c:pt idx="29" formatCode="General">
                  <c:v>0.284547</c:v>
                </c:pt>
                <c:pt idx="30" formatCode="General">
                  <c:v>0.29476</c:v>
                </c:pt>
                <c:pt idx="31" formatCode="General">
                  <c:v>0.304976</c:v>
                </c:pt>
                <c:pt idx="32" formatCode="General">
                  <c:v>0.315196</c:v>
                </c:pt>
                <c:pt idx="33" formatCode="General">
                  <c:v>0.325418</c:v>
                </c:pt>
                <c:pt idx="34" formatCode="General">
                  <c:v>0.335643</c:v>
                </c:pt>
                <c:pt idx="35" formatCode="General">
                  <c:v>0.345868</c:v>
                </c:pt>
                <c:pt idx="36" formatCode="General">
                  <c:v>0.356095</c:v>
                </c:pt>
                <c:pt idx="37" formatCode="General">
                  <c:v>0.366321</c:v>
                </c:pt>
                <c:pt idx="38" formatCode="General">
                  <c:v>0.376547</c:v>
                </c:pt>
                <c:pt idx="39" formatCode="General">
                  <c:v>0.386774</c:v>
                </c:pt>
                <c:pt idx="40" formatCode="General">
                  <c:v>0.397001</c:v>
                </c:pt>
                <c:pt idx="41" formatCode="General">
                  <c:v>0.40723</c:v>
                </c:pt>
                <c:pt idx="42" formatCode="General">
                  <c:v>0.417459</c:v>
                </c:pt>
                <c:pt idx="43" formatCode="General">
                  <c:v>0.427689</c:v>
                </c:pt>
                <c:pt idx="44" formatCode="General">
                  <c:v>0.43792</c:v>
                </c:pt>
                <c:pt idx="45" formatCode="General">
                  <c:v>0.448153</c:v>
                </c:pt>
                <c:pt idx="46" formatCode="General">
                  <c:v>0.458386</c:v>
                </c:pt>
                <c:pt idx="47" formatCode="General">
                  <c:v>0.468619</c:v>
                </c:pt>
                <c:pt idx="48" formatCode="General">
                  <c:v>0.478854</c:v>
                </c:pt>
                <c:pt idx="49" formatCode="General">
                  <c:v>0.489089</c:v>
                </c:pt>
                <c:pt idx="50" formatCode="General">
                  <c:v>0.499325</c:v>
                </c:pt>
                <c:pt idx="51" formatCode="General">
                  <c:v>0.509562</c:v>
                </c:pt>
                <c:pt idx="52" formatCode="General">
                  <c:v>0.519799</c:v>
                </c:pt>
                <c:pt idx="53" formatCode="General">
                  <c:v>0.530036</c:v>
                </c:pt>
                <c:pt idx="54" formatCode="General">
                  <c:v>0.540274</c:v>
                </c:pt>
                <c:pt idx="55" formatCode="General">
                  <c:v>0.550513</c:v>
                </c:pt>
                <c:pt idx="56" formatCode="General">
                  <c:v>0.560751</c:v>
                </c:pt>
                <c:pt idx="57" formatCode="General">
                  <c:v>0.57099</c:v>
                </c:pt>
                <c:pt idx="58" formatCode="General">
                  <c:v>0.581228</c:v>
                </c:pt>
                <c:pt idx="59" formatCode="General">
                  <c:v>0.591467</c:v>
                </c:pt>
                <c:pt idx="60" formatCode="General">
                  <c:v>0.601706</c:v>
                </c:pt>
                <c:pt idx="61" formatCode="General">
                  <c:v>0.611944</c:v>
                </c:pt>
                <c:pt idx="62" formatCode="General">
                  <c:v>0.622182</c:v>
                </c:pt>
                <c:pt idx="63" formatCode="General">
                  <c:v>0.632419</c:v>
                </c:pt>
                <c:pt idx="64" formatCode="General">
                  <c:v>0.642656</c:v>
                </c:pt>
                <c:pt idx="65" formatCode="General">
                  <c:v>0.652893</c:v>
                </c:pt>
                <c:pt idx="66" formatCode="General">
                  <c:v>0.663128</c:v>
                </c:pt>
                <c:pt idx="67" formatCode="General">
                  <c:v>0.673363</c:v>
                </c:pt>
                <c:pt idx="68" formatCode="General">
                  <c:v>0.683597</c:v>
                </c:pt>
                <c:pt idx="69" formatCode="General">
                  <c:v>0.69383</c:v>
                </c:pt>
                <c:pt idx="70" formatCode="General">
                  <c:v>0.704062</c:v>
                </c:pt>
                <c:pt idx="71" formatCode="General">
                  <c:v>0.714293</c:v>
                </c:pt>
                <c:pt idx="72" formatCode="General">
                  <c:v>0.724524</c:v>
                </c:pt>
                <c:pt idx="73" formatCode="General">
                  <c:v>0.734753</c:v>
                </c:pt>
                <c:pt idx="74" formatCode="General">
                  <c:v>0.744981</c:v>
                </c:pt>
                <c:pt idx="75" formatCode="General">
                  <c:v>0.755208</c:v>
                </c:pt>
                <c:pt idx="76" formatCode="General">
                  <c:v>0.765434</c:v>
                </c:pt>
                <c:pt idx="77" formatCode="General">
                  <c:v>0.775659</c:v>
                </c:pt>
                <c:pt idx="78" formatCode="General">
                  <c:v>0.785883</c:v>
                </c:pt>
                <c:pt idx="79" formatCode="General">
                  <c:v>0.796107</c:v>
                </c:pt>
                <c:pt idx="80" formatCode="General">
                  <c:v>0.806331</c:v>
                </c:pt>
                <c:pt idx="81" formatCode="General">
                  <c:v>0.816555</c:v>
                </c:pt>
                <c:pt idx="82" formatCode="General">
                  <c:v>0.826778</c:v>
                </c:pt>
                <c:pt idx="83" formatCode="General">
                  <c:v>0.837</c:v>
                </c:pt>
                <c:pt idx="84" formatCode="General">
                  <c:v>0.847222</c:v>
                </c:pt>
                <c:pt idx="85" formatCode="General">
                  <c:v>0.85744</c:v>
                </c:pt>
                <c:pt idx="86" formatCode="General">
                  <c:v>0.867658</c:v>
                </c:pt>
                <c:pt idx="87" formatCode="General">
                  <c:v>0.87788</c:v>
                </c:pt>
                <c:pt idx="88" formatCode="General">
                  <c:v>0.888108</c:v>
                </c:pt>
                <c:pt idx="89" formatCode="General">
                  <c:v>0.898339</c:v>
                </c:pt>
                <c:pt idx="90" formatCode="General">
                  <c:v>0.908577</c:v>
                </c:pt>
                <c:pt idx="91" formatCode="General">
                  <c:v>0.918817</c:v>
                </c:pt>
                <c:pt idx="92" formatCode="General">
                  <c:v>0.929049</c:v>
                </c:pt>
                <c:pt idx="93" formatCode="General">
                  <c:v>0.939269</c:v>
                </c:pt>
                <c:pt idx="94" formatCode="General">
                  <c:v>0.949475</c:v>
                </c:pt>
                <c:pt idx="95" formatCode="General">
                  <c:v>0.959665</c:v>
                </c:pt>
                <c:pt idx="96" formatCode="General">
                  <c:v>0.96983</c:v>
                </c:pt>
                <c:pt idx="97" formatCode="General">
                  <c:v>0.979962</c:v>
                </c:pt>
                <c:pt idx="98" formatCode="General">
                  <c:v>0.990041</c:v>
                </c:pt>
                <c:pt idx="99" formatCode="General">
                  <c:v>1.0</c:v>
                </c:pt>
              </c:numCache>
            </c:numRef>
          </c:xVal>
          <c:yVal>
            <c:numRef>
              <c:f>'at y = -3.04m'!$C$4:$C$2160</c:f>
              <c:numCache>
                <c:formatCode>General</c:formatCode>
                <c:ptCount val="2157"/>
                <c:pt idx="0">
                  <c:v>0.0</c:v>
                </c:pt>
                <c:pt idx="1">
                  <c:v>0.010223</c:v>
                </c:pt>
                <c:pt idx="2">
                  <c:v>0.017346</c:v>
                </c:pt>
                <c:pt idx="3">
                  <c:v>0.022666</c:v>
                </c:pt>
                <c:pt idx="4">
                  <c:v>0.026926</c:v>
                </c:pt>
                <c:pt idx="5">
                  <c:v>0.030471</c:v>
                </c:pt>
                <c:pt idx="6">
                  <c:v>0.033488</c:v>
                </c:pt>
                <c:pt idx="7">
                  <c:v>0.036088</c:v>
                </c:pt>
                <c:pt idx="8">
                  <c:v>0.038346</c:v>
                </c:pt>
                <c:pt idx="9">
                  <c:v>0.040312</c:v>
                </c:pt>
                <c:pt idx="10">
                  <c:v>0.042025</c:v>
                </c:pt>
                <c:pt idx="11">
                  <c:v>0.043517</c:v>
                </c:pt>
                <c:pt idx="12">
                  <c:v>0.04481</c:v>
                </c:pt>
                <c:pt idx="13">
                  <c:v>0.045924</c:v>
                </c:pt>
                <c:pt idx="14">
                  <c:v>0.046879</c:v>
                </c:pt>
                <c:pt idx="15">
                  <c:v>0.047689</c:v>
                </c:pt>
                <c:pt idx="16">
                  <c:v>0.048367</c:v>
                </c:pt>
                <c:pt idx="17">
                  <c:v>0.048927</c:v>
                </c:pt>
                <c:pt idx="18">
                  <c:v>0.049381</c:v>
                </c:pt>
                <c:pt idx="19">
                  <c:v>0.049737</c:v>
                </c:pt>
                <c:pt idx="20">
                  <c:v>0.050005</c:v>
                </c:pt>
                <c:pt idx="21">
                  <c:v>0.050194</c:v>
                </c:pt>
                <c:pt idx="22">
                  <c:v>0.050314</c:v>
                </c:pt>
                <c:pt idx="23">
                  <c:v>0.050367</c:v>
                </c:pt>
                <c:pt idx="24">
                  <c:v>0.050364</c:v>
                </c:pt>
                <c:pt idx="25">
                  <c:v>0.050309</c:v>
                </c:pt>
                <c:pt idx="26">
                  <c:v>0.050207</c:v>
                </c:pt>
                <c:pt idx="27">
                  <c:v>0.050064</c:v>
                </c:pt>
                <c:pt idx="28">
                  <c:v>0.049885</c:v>
                </c:pt>
                <c:pt idx="29">
                  <c:v>0.049675</c:v>
                </c:pt>
                <c:pt idx="30">
                  <c:v>0.049437</c:v>
                </c:pt>
                <c:pt idx="31">
                  <c:v>0.049175</c:v>
                </c:pt>
                <c:pt idx="32">
                  <c:v>0.048894</c:v>
                </c:pt>
                <c:pt idx="33">
                  <c:v>0.048595</c:v>
                </c:pt>
                <c:pt idx="34">
                  <c:v>0.048281</c:v>
                </c:pt>
                <c:pt idx="35">
                  <c:v>0.047955</c:v>
                </c:pt>
                <c:pt idx="36">
                  <c:v>0.047617</c:v>
                </c:pt>
                <c:pt idx="37">
                  <c:v>0.047269</c:v>
                </c:pt>
                <c:pt idx="38">
                  <c:v>0.046912</c:v>
                </c:pt>
                <c:pt idx="39">
                  <c:v>0.046547</c:v>
                </c:pt>
                <c:pt idx="40">
                  <c:v>0.046174</c:v>
                </c:pt>
                <c:pt idx="41">
                  <c:v>0.045794</c:v>
                </c:pt>
                <c:pt idx="42">
                  <c:v>0.045407</c:v>
                </c:pt>
                <c:pt idx="43">
                  <c:v>0.045013</c:v>
                </c:pt>
                <c:pt idx="44">
                  <c:v>0.044612</c:v>
                </c:pt>
                <c:pt idx="45">
                  <c:v>0.044204</c:v>
                </c:pt>
                <c:pt idx="46">
                  <c:v>0.043789</c:v>
                </c:pt>
                <c:pt idx="47">
                  <c:v>0.043367</c:v>
                </c:pt>
                <c:pt idx="48">
                  <c:v>0.042937</c:v>
                </c:pt>
                <c:pt idx="49">
                  <c:v>0.0425</c:v>
                </c:pt>
                <c:pt idx="50">
                  <c:v>0.042055</c:v>
                </c:pt>
                <c:pt idx="51">
                  <c:v>0.041603</c:v>
                </c:pt>
                <c:pt idx="52">
                  <c:v>0.041142</c:v>
                </c:pt>
                <c:pt idx="53">
                  <c:v>0.040674</c:v>
                </c:pt>
                <c:pt idx="54">
                  <c:v>0.040197</c:v>
                </c:pt>
                <c:pt idx="55">
                  <c:v>0.039712</c:v>
                </c:pt>
                <c:pt idx="56">
                  <c:v>0.039216</c:v>
                </c:pt>
                <c:pt idx="57">
                  <c:v>0.038711</c:v>
                </c:pt>
                <c:pt idx="58">
                  <c:v>0.038194</c:v>
                </c:pt>
                <c:pt idx="59">
                  <c:v>0.037666</c:v>
                </c:pt>
                <c:pt idx="60">
                  <c:v>0.037125</c:v>
                </c:pt>
                <c:pt idx="61">
                  <c:v>0.03657</c:v>
                </c:pt>
                <c:pt idx="62">
                  <c:v>0.036001</c:v>
                </c:pt>
                <c:pt idx="63">
                  <c:v>0.035417</c:v>
                </c:pt>
                <c:pt idx="64">
                  <c:v>0.034818</c:v>
                </c:pt>
                <c:pt idx="65">
                  <c:v>0.034201</c:v>
                </c:pt>
                <c:pt idx="66">
                  <c:v>0.033568</c:v>
                </c:pt>
                <c:pt idx="67">
                  <c:v>0.032918</c:v>
                </c:pt>
                <c:pt idx="68">
                  <c:v>0.03225</c:v>
                </c:pt>
                <c:pt idx="69">
                  <c:v>0.031565</c:v>
                </c:pt>
                <c:pt idx="70">
                  <c:v>0.030863</c:v>
                </c:pt>
                <c:pt idx="71">
                  <c:v>0.030144</c:v>
                </c:pt>
                <c:pt idx="72">
                  <c:v>0.029407</c:v>
                </c:pt>
                <c:pt idx="73">
                  <c:v>0.028653</c:v>
                </c:pt>
                <c:pt idx="74">
                  <c:v>0.027883</c:v>
                </c:pt>
                <c:pt idx="75">
                  <c:v>0.027096</c:v>
                </c:pt>
                <c:pt idx="76">
                  <c:v>0.026292</c:v>
                </c:pt>
                <c:pt idx="77">
                  <c:v>0.025471</c:v>
                </c:pt>
                <c:pt idx="78">
                  <c:v>0.024634</c:v>
                </c:pt>
                <c:pt idx="79">
                  <c:v>0.02378</c:v>
                </c:pt>
                <c:pt idx="80">
                  <c:v>0.022909</c:v>
                </c:pt>
                <c:pt idx="81">
                  <c:v>0.022021</c:v>
                </c:pt>
                <c:pt idx="82">
                  <c:v>0.021114</c:v>
                </c:pt>
                <c:pt idx="83">
                  <c:v>0.020189</c:v>
                </c:pt>
                <c:pt idx="84">
                  <c:v>0.019244</c:v>
                </c:pt>
                <c:pt idx="85">
                  <c:v>0.018275</c:v>
                </c:pt>
                <c:pt idx="86">
                  <c:v>0.017285</c:v>
                </c:pt>
                <c:pt idx="87">
                  <c:v>0.016275</c:v>
                </c:pt>
                <c:pt idx="88">
                  <c:v>0.015247</c:v>
                </c:pt>
                <c:pt idx="89">
                  <c:v>0.014198</c:v>
                </c:pt>
                <c:pt idx="90">
                  <c:v>0.01313</c:v>
                </c:pt>
                <c:pt idx="91">
                  <c:v>0.012038</c:v>
                </c:pt>
                <c:pt idx="92">
                  <c:v>0.01091</c:v>
                </c:pt>
                <c:pt idx="93">
                  <c:v>0.009737</c:v>
                </c:pt>
                <c:pt idx="94">
                  <c:v>0.008512</c:v>
                </c:pt>
                <c:pt idx="95">
                  <c:v>0.007223</c:v>
                </c:pt>
                <c:pt idx="96">
                  <c:v>0.00585</c:v>
                </c:pt>
                <c:pt idx="97">
                  <c:v>0.004358</c:v>
                </c:pt>
                <c:pt idx="98">
                  <c:v>0.002675</c:v>
                </c:pt>
                <c:pt idx="99">
                  <c:v>0.000561</c:v>
                </c:pt>
              </c:numCache>
            </c:numRef>
          </c:yVal>
          <c:smooth val="0"/>
        </c:ser>
        <c:ser>
          <c:idx val="1"/>
          <c:order val="1"/>
          <c:tx>
            <c:strRef>
              <c:f>'at y = -3.04m'!$E$3</c:f>
              <c:strCache>
                <c:ptCount val="1"/>
                <c:pt idx="0">
                  <c:v>YL</c:v>
                </c:pt>
              </c:strCache>
            </c:strRef>
          </c:tx>
          <c:spPr>
            <a:ln w="28575">
              <a:noFill/>
            </a:ln>
          </c:spPr>
          <c:marker>
            <c:symbol val="square"/>
            <c:size val="2"/>
          </c:marker>
          <c:xVal>
            <c:numRef>
              <c:f>'at y = -3.04m'!$D$4:$D$2090</c:f>
              <c:numCache>
                <c:formatCode>General</c:formatCode>
                <c:ptCount val="2087"/>
                <c:pt idx="0">
                  <c:v>0.0</c:v>
                </c:pt>
                <c:pt idx="1">
                  <c:v>0.005088</c:v>
                </c:pt>
                <c:pt idx="2">
                  <c:v>0.013667</c:v>
                </c:pt>
                <c:pt idx="3">
                  <c:v>0.022933</c:v>
                </c:pt>
                <c:pt idx="4">
                  <c:v>0.032462</c:v>
                </c:pt>
                <c:pt idx="5">
                  <c:v>0.042158</c:v>
                </c:pt>
                <c:pt idx="6">
                  <c:v>0.051936</c:v>
                </c:pt>
                <c:pt idx="7">
                  <c:v>0.061786</c:v>
                </c:pt>
                <c:pt idx="8">
                  <c:v>0.071681</c:v>
                </c:pt>
                <c:pt idx="9">
                  <c:v>0.081627</c:v>
                </c:pt>
                <c:pt idx="10">
                  <c:v>0.091624</c:v>
                </c:pt>
                <c:pt idx="11">
                  <c:v>0.101672</c:v>
                </c:pt>
                <c:pt idx="12">
                  <c:v>0.11176</c:v>
                </c:pt>
                <c:pt idx="13">
                  <c:v>0.12187</c:v>
                </c:pt>
                <c:pt idx="14">
                  <c:v>0.132</c:v>
                </c:pt>
                <c:pt idx="15">
                  <c:v>0.142147</c:v>
                </c:pt>
                <c:pt idx="16">
                  <c:v>0.152309</c:v>
                </c:pt>
                <c:pt idx="17">
                  <c:v>0.162483</c:v>
                </c:pt>
                <c:pt idx="18">
                  <c:v>0.17267</c:v>
                </c:pt>
                <c:pt idx="19">
                  <c:v>0.182867</c:v>
                </c:pt>
                <c:pt idx="20">
                  <c:v>0.193074</c:v>
                </c:pt>
                <c:pt idx="21">
                  <c:v>0.20329</c:v>
                </c:pt>
                <c:pt idx="22">
                  <c:v>0.213513</c:v>
                </c:pt>
                <c:pt idx="23">
                  <c:v>0.223744</c:v>
                </c:pt>
                <c:pt idx="24">
                  <c:v>0.233981</c:v>
                </c:pt>
                <c:pt idx="25">
                  <c:v>0.244224</c:v>
                </c:pt>
                <c:pt idx="26">
                  <c:v>0.254473</c:v>
                </c:pt>
                <c:pt idx="27">
                  <c:v>0.264728</c:v>
                </c:pt>
                <c:pt idx="28">
                  <c:v>0.27499</c:v>
                </c:pt>
                <c:pt idx="29">
                  <c:v>0.285257</c:v>
                </c:pt>
                <c:pt idx="30">
                  <c:v>0.295528</c:v>
                </c:pt>
                <c:pt idx="31">
                  <c:v>0.305802</c:v>
                </c:pt>
                <c:pt idx="32">
                  <c:v>0.316079</c:v>
                </c:pt>
                <c:pt idx="33">
                  <c:v>0.326358</c:v>
                </c:pt>
                <c:pt idx="34">
                  <c:v>0.336638</c:v>
                </c:pt>
                <c:pt idx="35">
                  <c:v>0.346919</c:v>
                </c:pt>
                <c:pt idx="36">
                  <c:v>0.357198</c:v>
                </c:pt>
                <c:pt idx="37">
                  <c:v>0.367477</c:v>
                </c:pt>
                <c:pt idx="38">
                  <c:v>0.377756</c:v>
                </c:pt>
                <c:pt idx="39">
                  <c:v>0.388032</c:v>
                </c:pt>
                <c:pt idx="40">
                  <c:v>0.398306</c:v>
                </c:pt>
                <c:pt idx="41">
                  <c:v>0.408577</c:v>
                </c:pt>
                <c:pt idx="42">
                  <c:v>0.418846</c:v>
                </c:pt>
                <c:pt idx="43">
                  <c:v>0.429114</c:v>
                </c:pt>
                <c:pt idx="44">
                  <c:v>0.439379</c:v>
                </c:pt>
                <c:pt idx="45">
                  <c:v>0.449642</c:v>
                </c:pt>
                <c:pt idx="46">
                  <c:v>0.459903</c:v>
                </c:pt>
                <c:pt idx="47">
                  <c:v>0.470162</c:v>
                </c:pt>
                <c:pt idx="48">
                  <c:v>0.480417</c:v>
                </c:pt>
                <c:pt idx="49">
                  <c:v>0.490669</c:v>
                </c:pt>
                <c:pt idx="50">
                  <c:v>0.500917</c:v>
                </c:pt>
                <c:pt idx="51">
                  <c:v>0.51116</c:v>
                </c:pt>
                <c:pt idx="52">
                  <c:v>0.521398</c:v>
                </c:pt>
                <c:pt idx="53">
                  <c:v>0.53163</c:v>
                </c:pt>
                <c:pt idx="54">
                  <c:v>0.541857</c:v>
                </c:pt>
                <c:pt idx="55">
                  <c:v>0.552079</c:v>
                </c:pt>
                <c:pt idx="56">
                  <c:v>0.562295</c:v>
                </c:pt>
                <c:pt idx="57">
                  <c:v>0.572506</c:v>
                </c:pt>
                <c:pt idx="58">
                  <c:v>0.582712</c:v>
                </c:pt>
                <c:pt idx="59">
                  <c:v>0.592912</c:v>
                </c:pt>
                <c:pt idx="60">
                  <c:v>0.603107</c:v>
                </c:pt>
                <c:pt idx="61">
                  <c:v>0.613296</c:v>
                </c:pt>
                <c:pt idx="62">
                  <c:v>0.623481</c:v>
                </c:pt>
                <c:pt idx="63">
                  <c:v>0.63366</c:v>
                </c:pt>
                <c:pt idx="64">
                  <c:v>0.643834</c:v>
                </c:pt>
                <c:pt idx="65">
                  <c:v>0.654004</c:v>
                </c:pt>
                <c:pt idx="66">
                  <c:v>0.664169</c:v>
                </c:pt>
                <c:pt idx="67">
                  <c:v>0.674329</c:v>
                </c:pt>
                <c:pt idx="68">
                  <c:v>0.684485</c:v>
                </c:pt>
                <c:pt idx="69">
                  <c:v>0.694638</c:v>
                </c:pt>
                <c:pt idx="70">
                  <c:v>0.704787</c:v>
                </c:pt>
                <c:pt idx="71">
                  <c:v>0.714934</c:v>
                </c:pt>
                <c:pt idx="72">
                  <c:v>0.725078</c:v>
                </c:pt>
                <c:pt idx="73">
                  <c:v>0.73522</c:v>
                </c:pt>
                <c:pt idx="74">
                  <c:v>0.74536</c:v>
                </c:pt>
                <c:pt idx="75">
                  <c:v>0.7555</c:v>
                </c:pt>
                <c:pt idx="76">
                  <c:v>0.765639</c:v>
                </c:pt>
                <c:pt idx="77">
                  <c:v>0.775777</c:v>
                </c:pt>
                <c:pt idx="78">
                  <c:v>0.785916</c:v>
                </c:pt>
                <c:pt idx="79">
                  <c:v>0.796055</c:v>
                </c:pt>
                <c:pt idx="80">
                  <c:v>0.806196</c:v>
                </c:pt>
                <c:pt idx="81">
                  <c:v>0.816338</c:v>
                </c:pt>
                <c:pt idx="82">
                  <c:v>0.826482</c:v>
                </c:pt>
                <c:pt idx="83">
                  <c:v>0.836628</c:v>
                </c:pt>
                <c:pt idx="84">
                  <c:v>0.846777</c:v>
                </c:pt>
                <c:pt idx="85">
                  <c:v>0.856929</c:v>
                </c:pt>
                <c:pt idx="86">
                  <c:v>0.867086</c:v>
                </c:pt>
                <c:pt idx="87">
                  <c:v>0.87725</c:v>
                </c:pt>
                <c:pt idx="88">
                  <c:v>0.887426</c:v>
                </c:pt>
                <c:pt idx="89">
                  <c:v>0.897615</c:v>
                </c:pt>
                <c:pt idx="90">
                  <c:v>0.90782</c:v>
                </c:pt>
                <c:pt idx="91">
                  <c:v>0.918041</c:v>
                </c:pt>
                <c:pt idx="92">
                  <c:v>0.928274</c:v>
                </c:pt>
                <c:pt idx="93">
                  <c:v>0.938517</c:v>
                </c:pt>
                <c:pt idx="94">
                  <c:v>0.948768</c:v>
                </c:pt>
                <c:pt idx="95">
                  <c:v>0.959028</c:v>
                </c:pt>
                <c:pt idx="96">
                  <c:v>0.969291</c:v>
                </c:pt>
                <c:pt idx="97">
                  <c:v>0.979551</c:v>
                </c:pt>
                <c:pt idx="98">
                  <c:v>0.989797</c:v>
                </c:pt>
                <c:pt idx="99">
                  <c:v>1.0</c:v>
                </c:pt>
              </c:numCache>
            </c:numRef>
          </c:xVal>
          <c:yVal>
            <c:numRef>
              <c:f>'at y = -3.04m'!$E$4:$E$2211</c:f>
              <c:numCache>
                <c:formatCode>General</c:formatCode>
                <c:ptCount val="2208"/>
                <c:pt idx="0">
                  <c:v>0.0</c:v>
                </c:pt>
                <c:pt idx="1">
                  <c:v>-0.011006</c:v>
                </c:pt>
                <c:pt idx="2">
                  <c:v>-0.018435</c:v>
                </c:pt>
                <c:pt idx="3">
                  <c:v>-0.024349</c:v>
                </c:pt>
                <c:pt idx="4">
                  <c:v>-0.029444</c:v>
                </c:pt>
                <c:pt idx="5">
                  <c:v>-0.033976</c:v>
                </c:pt>
                <c:pt idx="6">
                  <c:v>-0.038086</c:v>
                </c:pt>
                <c:pt idx="7">
                  <c:v>-0.041845</c:v>
                </c:pt>
                <c:pt idx="8">
                  <c:v>-0.045313</c:v>
                </c:pt>
                <c:pt idx="9">
                  <c:v>-0.048525</c:v>
                </c:pt>
                <c:pt idx="10">
                  <c:v>-0.051515</c:v>
                </c:pt>
                <c:pt idx="11">
                  <c:v>-0.054311</c:v>
                </c:pt>
                <c:pt idx="12">
                  <c:v>-0.05694</c:v>
                </c:pt>
                <c:pt idx="13">
                  <c:v>-0.059429</c:v>
                </c:pt>
                <c:pt idx="14">
                  <c:v>-0.061796</c:v>
                </c:pt>
                <c:pt idx="15">
                  <c:v>-0.064055</c:v>
                </c:pt>
                <c:pt idx="16">
                  <c:v>-0.066217</c:v>
                </c:pt>
                <c:pt idx="17">
                  <c:v>-0.068288</c:v>
                </c:pt>
                <c:pt idx="18">
                  <c:v>-0.070271</c:v>
                </c:pt>
                <c:pt idx="19">
                  <c:v>-0.072169</c:v>
                </c:pt>
                <c:pt idx="20">
                  <c:v>-0.073979</c:v>
                </c:pt>
                <c:pt idx="21">
                  <c:v>-0.0757</c:v>
                </c:pt>
                <c:pt idx="22">
                  <c:v>-0.077329</c:v>
                </c:pt>
                <c:pt idx="23">
                  <c:v>-0.078863</c:v>
                </c:pt>
                <c:pt idx="24">
                  <c:v>-0.080296</c:v>
                </c:pt>
                <c:pt idx="25">
                  <c:v>-0.081626</c:v>
                </c:pt>
                <c:pt idx="26">
                  <c:v>-0.08285</c:v>
                </c:pt>
                <c:pt idx="27">
                  <c:v>-0.083967</c:v>
                </c:pt>
                <c:pt idx="28">
                  <c:v>-0.084971</c:v>
                </c:pt>
                <c:pt idx="29">
                  <c:v>-0.085863</c:v>
                </c:pt>
                <c:pt idx="30">
                  <c:v>-0.086642</c:v>
                </c:pt>
                <c:pt idx="31">
                  <c:v>-0.087313</c:v>
                </c:pt>
                <c:pt idx="32">
                  <c:v>-0.087874</c:v>
                </c:pt>
                <c:pt idx="33">
                  <c:v>-0.088321</c:v>
                </c:pt>
                <c:pt idx="34">
                  <c:v>-0.088659</c:v>
                </c:pt>
                <c:pt idx="35">
                  <c:v>-0.088891</c:v>
                </c:pt>
                <c:pt idx="36">
                  <c:v>-0.089025</c:v>
                </c:pt>
                <c:pt idx="37">
                  <c:v>-0.089048</c:v>
                </c:pt>
                <c:pt idx="38">
                  <c:v>-0.088975</c:v>
                </c:pt>
                <c:pt idx="39">
                  <c:v>-0.088807</c:v>
                </c:pt>
                <c:pt idx="40">
                  <c:v>-0.08854</c:v>
                </c:pt>
                <c:pt idx="41">
                  <c:v>-0.088175</c:v>
                </c:pt>
                <c:pt idx="42">
                  <c:v>-0.087719</c:v>
                </c:pt>
                <c:pt idx="43">
                  <c:v>-0.087177</c:v>
                </c:pt>
                <c:pt idx="44">
                  <c:v>-0.086548</c:v>
                </c:pt>
                <c:pt idx="45">
                  <c:v>-0.085834</c:v>
                </c:pt>
                <c:pt idx="46">
                  <c:v>-0.085037</c:v>
                </c:pt>
                <c:pt idx="47">
                  <c:v>-0.084164</c:v>
                </c:pt>
                <c:pt idx="48">
                  <c:v>-0.083219</c:v>
                </c:pt>
                <c:pt idx="49">
                  <c:v>-0.082206</c:v>
                </c:pt>
                <c:pt idx="50">
                  <c:v>-0.081126</c:v>
                </c:pt>
                <c:pt idx="51">
                  <c:v>-0.079984</c:v>
                </c:pt>
                <c:pt idx="52">
                  <c:v>-0.078786</c:v>
                </c:pt>
                <c:pt idx="53">
                  <c:v>-0.077536</c:v>
                </c:pt>
                <c:pt idx="54">
                  <c:v>-0.076237</c:v>
                </c:pt>
                <c:pt idx="55">
                  <c:v>-0.074891</c:v>
                </c:pt>
                <c:pt idx="56">
                  <c:v>-0.073503</c:v>
                </c:pt>
                <c:pt idx="57">
                  <c:v>-0.072075</c:v>
                </c:pt>
                <c:pt idx="58">
                  <c:v>-0.070611</c:v>
                </c:pt>
                <c:pt idx="59">
                  <c:v>-0.069114</c:v>
                </c:pt>
                <c:pt idx="60">
                  <c:v>-0.067585</c:v>
                </c:pt>
                <c:pt idx="61">
                  <c:v>-0.066026</c:v>
                </c:pt>
                <c:pt idx="62">
                  <c:v>-0.064441</c:v>
                </c:pt>
                <c:pt idx="63">
                  <c:v>-0.06283</c:v>
                </c:pt>
                <c:pt idx="64">
                  <c:v>-0.061195</c:v>
                </c:pt>
                <c:pt idx="65">
                  <c:v>-0.059537</c:v>
                </c:pt>
                <c:pt idx="66">
                  <c:v>-0.057859</c:v>
                </c:pt>
                <c:pt idx="67">
                  <c:v>-0.05616</c:v>
                </c:pt>
                <c:pt idx="68">
                  <c:v>-0.054441</c:v>
                </c:pt>
                <c:pt idx="69">
                  <c:v>-0.052703</c:v>
                </c:pt>
                <c:pt idx="70">
                  <c:v>-0.050945</c:v>
                </c:pt>
                <c:pt idx="71">
                  <c:v>-0.049169</c:v>
                </c:pt>
                <c:pt idx="72">
                  <c:v>-0.047373</c:v>
                </c:pt>
                <c:pt idx="73">
                  <c:v>-0.045558</c:v>
                </c:pt>
                <c:pt idx="74">
                  <c:v>-0.043723</c:v>
                </c:pt>
                <c:pt idx="75">
                  <c:v>-0.041868</c:v>
                </c:pt>
                <c:pt idx="76">
                  <c:v>-0.039994</c:v>
                </c:pt>
                <c:pt idx="77">
                  <c:v>-0.0381</c:v>
                </c:pt>
                <c:pt idx="78">
                  <c:v>-0.036187</c:v>
                </c:pt>
                <c:pt idx="79">
                  <c:v>-0.034257</c:v>
                </c:pt>
                <c:pt idx="80">
                  <c:v>-0.03231</c:v>
                </c:pt>
                <c:pt idx="81">
                  <c:v>-0.03035</c:v>
                </c:pt>
                <c:pt idx="82">
                  <c:v>-0.028381</c:v>
                </c:pt>
                <c:pt idx="83">
                  <c:v>-0.026406</c:v>
                </c:pt>
                <c:pt idx="84">
                  <c:v>-0.024432</c:v>
                </c:pt>
                <c:pt idx="85">
                  <c:v>-0.022464</c:v>
                </c:pt>
                <c:pt idx="86">
                  <c:v>-0.020511</c:v>
                </c:pt>
                <c:pt idx="87">
                  <c:v>-0.018576</c:v>
                </c:pt>
                <c:pt idx="88">
                  <c:v>-0.016662</c:v>
                </c:pt>
                <c:pt idx="89">
                  <c:v>-0.014781</c:v>
                </c:pt>
                <c:pt idx="90">
                  <c:v>-0.01294</c:v>
                </c:pt>
                <c:pt idx="91">
                  <c:v>-0.01115</c:v>
                </c:pt>
                <c:pt idx="92">
                  <c:v>-0.009433</c:v>
                </c:pt>
                <c:pt idx="93">
                  <c:v>-0.007811</c:v>
                </c:pt>
                <c:pt idx="94">
                  <c:v>-0.006295</c:v>
                </c:pt>
                <c:pt idx="95">
                  <c:v>-0.004901</c:v>
                </c:pt>
                <c:pt idx="96">
                  <c:v>-0.003642</c:v>
                </c:pt>
                <c:pt idx="97">
                  <c:v>-0.002527</c:v>
                </c:pt>
                <c:pt idx="98">
                  <c:v>-0.001539</c:v>
                </c:pt>
                <c:pt idx="99">
                  <c:v>-0.000561</c:v>
                </c:pt>
              </c:numCache>
            </c:numRef>
          </c:yVal>
          <c:smooth val="0"/>
        </c:ser>
        <c:dLbls>
          <c:showLegendKey val="0"/>
          <c:showVal val="0"/>
          <c:showCatName val="0"/>
          <c:showSerName val="0"/>
          <c:showPercent val="0"/>
          <c:showBubbleSize val="0"/>
        </c:dLbls>
        <c:axId val="-2052374160"/>
        <c:axId val="-2052641472"/>
      </c:scatterChart>
      <c:valAx>
        <c:axId val="-2052374160"/>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052641472"/>
        <c:crosses val="autoZero"/>
        <c:crossBetween val="midCat"/>
      </c:valAx>
      <c:valAx>
        <c:axId val="-2052641472"/>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052374160"/>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307961504812"/>
          <c:y val="0.069919072615923"/>
          <c:w val="0.730481408573928"/>
          <c:h val="0.748576115485564"/>
        </c:manualLayout>
      </c:layout>
      <c:scatterChart>
        <c:scatterStyle val="smoothMarker"/>
        <c:varyColors val="0"/>
        <c:ser>
          <c:idx val="0"/>
          <c:order val="0"/>
          <c:tx>
            <c:strRef>
              <c:f>WingData!$I$3</c:f>
              <c:strCache>
                <c:ptCount val="1"/>
                <c:pt idx="0">
                  <c:v>Twist (deg)</c:v>
                </c:pt>
              </c:strCache>
            </c:strRef>
          </c:tx>
          <c:spPr>
            <a:ln w="19050">
              <a:solidFill>
                <a:schemeClr val="tx1"/>
              </a:solidFill>
            </a:ln>
          </c:spPr>
          <c:marker>
            <c:symbol val="diamond"/>
            <c:size val="4"/>
            <c:spPr>
              <a:solidFill>
                <a:schemeClr val="tx1"/>
              </a:solidFill>
              <a:ln>
                <a:solidFill>
                  <a:schemeClr val="tx1"/>
                </a:solidFill>
              </a:ln>
            </c:spPr>
          </c:marker>
          <c:xVal>
            <c:numRef>
              <c:f>WingData!$C$4:$C$24</c:f>
              <c:numCache>
                <c:formatCode>General</c:formatCode>
                <c:ptCount val="21"/>
                <c:pt idx="0">
                  <c:v>0.0</c:v>
                </c:pt>
                <c:pt idx="1">
                  <c:v>2.938</c:v>
                </c:pt>
                <c:pt idx="2">
                  <c:v>4.407</c:v>
                </c:pt>
                <c:pt idx="3">
                  <c:v>5.876</c:v>
                </c:pt>
                <c:pt idx="4">
                  <c:v>7.345</c:v>
                </c:pt>
                <c:pt idx="5">
                  <c:v>8.814</c:v>
                </c:pt>
                <c:pt idx="6">
                  <c:v>10.284</c:v>
                </c:pt>
                <c:pt idx="7">
                  <c:v>10.871</c:v>
                </c:pt>
                <c:pt idx="8">
                  <c:v>11.753</c:v>
                </c:pt>
                <c:pt idx="9">
                  <c:v>13.222</c:v>
                </c:pt>
                <c:pt idx="10">
                  <c:v>14.691</c:v>
                </c:pt>
                <c:pt idx="11">
                  <c:v>16.16</c:v>
                </c:pt>
                <c:pt idx="12">
                  <c:v>17.629</c:v>
                </c:pt>
                <c:pt idx="13">
                  <c:v>19.098</c:v>
                </c:pt>
                <c:pt idx="14">
                  <c:v>20.567</c:v>
                </c:pt>
                <c:pt idx="15">
                  <c:v>22.036</c:v>
                </c:pt>
                <c:pt idx="16">
                  <c:v>23.505</c:v>
                </c:pt>
                <c:pt idx="17">
                  <c:v>24.974</c:v>
                </c:pt>
                <c:pt idx="18">
                  <c:v>26.443</c:v>
                </c:pt>
                <c:pt idx="19">
                  <c:v>27.912</c:v>
                </c:pt>
                <c:pt idx="20">
                  <c:v>29.382</c:v>
                </c:pt>
              </c:numCache>
            </c:numRef>
          </c:xVal>
          <c:yVal>
            <c:numRef>
              <c:f>WingData!$I$4:$I$24</c:f>
              <c:numCache>
                <c:formatCode>General</c:formatCode>
                <c:ptCount val="21"/>
                <c:pt idx="0">
                  <c:v>0.0</c:v>
                </c:pt>
                <c:pt idx="1">
                  <c:v>4.439</c:v>
                </c:pt>
                <c:pt idx="2">
                  <c:v>3.727</c:v>
                </c:pt>
                <c:pt idx="3">
                  <c:v>3.231</c:v>
                </c:pt>
                <c:pt idx="4">
                  <c:v>2.564</c:v>
                </c:pt>
                <c:pt idx="5">
                  <c:v>1.997</c:v>
                </c:pt>
                <c:pt idx="6">
                  <c:v>1.589</c:v>
                </c:pt>
                <c:pt idx="7">
                  <c:v>1.49</c:v>
                </c:pt>
                <c:pt idx="8">
                  <c:v>1.252</c:v>
                </c:pt>
                <c:pt idx="9">
                  <c:v>0.782</c:v>
                </c:pt>
                <c:pt idx="10">
                  <c:v>0.526</c:v>
                </c:pt>
                <c:pt idx="11">
                  <c:v>0.545</c:v>
                </c:pt>
                <c:pt idx="12">
                  <c:v>0.466</c:v>
                </c:pt>
                <c:pt idx="13">
                  <c:v>0.487</c:v>
                </c:pt>
                <c:pt idx="14">
                  <c:v>0.544</c:v>
                </c:pt>
                <c:pt idx="15">
                  <c:v>0.666</c:v>
                </c:pt>
                <c:pt idx="16">
                  <c:v>0.742</c:v>
                </c:pt>
                <c:pt idx="17">
                  <c:v>0.682</c:v>
                </c:pt>
                <c:pt idx="18">
                  <c:v>0.502</c:v>
                </c:pt>
                <c:pt idx="19">
                  <c:v>-0.048</c:v>
                </c:pt>
                <c:pt idx="20">
                  <c:v>-0.645</c:v>
                </c:pt>
              </c:numCache>
            </c:numRef>
          </c:yVal>
          <c:smooth val="1"/>
        </c:ser>
        <c:dLbls>
          <c:showLegendKey val="0"/>
          <c:showVal val="0"/>
          <c:showCatName val="0"/>
          <c:showSerName val="0"/>
          <c:showPercent val="0"/>
          <c:showBubbleSize val="0"/>
        </c:dLbls>
        <c:axId val="-2073734640"/>
        <c:axId val="-2139166336"/>
      </c:scatterChart>
      <c:scatterChart>
        <c:scatterStyle val="smoothMarker"/>
        <c:varyColors val="0"/>
        <c:ser>
          <c:idx val="1"/>
          <c:order val="1"/>
          <c:tx>
            <c:strRef>
              <c:f>WingData!$AE$3</c:f>
              <c:strCache>
                <c:ptCount val="1"/>
                <c:pt idx="0">
                  <c:v>1/4 Chord Sweep</c:v>
                </c:pt>
              </c:strCache>
            </c:strRef>
          </c:tx>
          <c:xVal>
            <c:numRef>
              <c:f>WingData!$C$4:$C$35</c:f>
              <c:numCache>
                <c:formatCode>General</c:formatCode>
                <c:ptCount val="32"/>
                <c:pt idx="0">
                  <c:v>0.0</c:v>
                </c:pt>
                <c:pt idx="1">
                  <c:v>2.938</c:v>
                </c:pt>
                <c:pt idx="2">
                  <c:v>4.407</c:v>
                </c:pt>
                <c:pt idx="3">
                  <c:v>5.876</c:v>
                </c:pt>
                <c:pt idx="4">
                  <c:v>7.345</c:v>
                </c:pt>
                <c:pt idx="5">
                  <c:v>8.814</c:v>
                </c:pt>
                <c:pt idx="6">
                  <c:v>10.284</c:v>
                </c:pt>
                <c:pt idx="7">
                  <c:v>10.871</c:v>
                </c:pt>
                <c:pt idx="8">
                  <c:v>11.753</c:v>
                </c:pt>
                <c:pt idx="9">
                  <c:v>13.222</c:v>
                </c:pt>
                <c:pt idx="10">
                  <c:v>14.691</c:v>
                </c:pt>
                <c:pt idx="11">
                  <c:v>16.16</c:v>
                </c:pt>
                <c:pt idx="12">
                  <c:v>17.629</c:v>
                </c:pt>
                <c:pt idx="13">
                  <c:v>19.098</c:v>
                </c:pt>
                <c:pt idx="14">
                  <c:v>20.567</c:v>
                </c:pt>
                <c:pt idx="15">
                  <c:v>22.036</c:v>
                </c:pt>
                <c:pt idx="16">
                  <c:v>23.505</c:v>
                </c:pt>
                <c:pt idx="17">
                  <c:v>24.974</c:v>
                </c:pt>
                <c:pt idx="18">
                  <c:v>26.443</c:v>
                </c:pt>
                <c:pt idx="19">
                  <c:v>27.912</c:v>
                </c:pt>
                <c:pt idx="20">
                  <c:v>29.382</c:v>
                </c:pt>
              </c:numCache>
            </c:numRef>
          </c:xVal>
          <c:yVal>
            <c:numRef>
              <c:f>WingData!$AE$4:$AE$35</c:f>
              <c:numCache>
                <c:formatCode>General</c:formatCode>
                <c:ptCount val="32"/>
                <c:pt idx="0">
                  <c:v>29.330938460461</c:v>
                </c:pt>
                <c:pt idx="1">
                  <c:v>29.330938460461</c:v>
                </c:pt>
                <c:pt idx="2">
                  <c:v>30.07182818640396</c:v>
                </c:pt>
                <c:pt idx="3">
                  <c:v>31.46010462279605</c:v>
                </c:pt>
                <c:pt idx="4">
                  <c:v>31.58745880799585</c:v>
                </c:pt>
                <c:pt idx="5">
                  <c:v>31.61597576897476</c:v>
                </c:pt>
                <c:pt idx="6">
                  <c:v>31.58104090599869</c:v>
                </c:pt>
                <c:pt idx="7">
                  <c:v>31.66138979644857</c:v>
                </c:pt>
                <c:pt idx="8">
                  <c:v>34.98518557249469</c:v>
                </c:pt>
                <c:pt idx="9">
                  <c:v>35.02184400305791</c:v>
                </c:pt>
                <c:pt idx="10">
                  <c:v>34.9216490260472</c:v>
                </c:pt>
                <c:pt idx="11">
                  <c:v>34.98872604112164</c:v>
                </c:pt>
                <c:pt idx="12">
                  <c:v>35.1349858122859</c:v>
                </c:pt>
                <c:pt idx="13">
                  <c:v>34.98872109139087</c:v>
                </c:pt>
                <c:pt idx="14">
                  <c:v>34.98920106401505</c:v>
                </c:pt>
                <c:pt idx="15">
                  <c:v>35.03724432421843</c:v>
                </c:pt>
                <c:pt idx="16">
                  <c:v>35.01463280703819</c:v>
                </c:pt>
                <c:pt idx="17">
                  <c:v>34.99254151053031</c:v>
                </c:pt>
                <c:pt idx="18">
                  <c:v>34.91956060132704</c:v>
                </c:pt>
                <c:pt idx="19">
                  <c:v>34.99353445550695</c:v>
                </c:pt>
                <c:pt idx="20">
                  <c:v>35.0464460055557</c:v>
                </c:pt>
                <c:pt idx="21">
                  <c:v>#N/A</c:v>
                </c:pt>
                <c:pt idx="22">
                  <c:v>#N/A</c:v>
                </c:pt>
                <c:pt idx="23">
                  <c:v>#N/A</c:v>
                </c:pt>
                <c:pt idx="24">
                  <c:v>#N/A</c:v>
                </c:pt>
                <c:pt idx="25">
                  <c:v>#N/A</c:v>
                </c:pt>
                <c:pt idx="26">
                  <c:v>#N/A</c:v>
                </c:pt>
                <c:pt idx="27">
                  <c:v>#N/A</c:v>
                </c:pt>
                <c:pt idx="28">
                  <c:v>#N/A</c:v>
                </c:pt>
                <c:pt idx="29">
                  <c:v>#N/A</c:v>
                </c:pt>
                <c:pt idx="30">
                  <c:v>#N/A</c:v>
                </c:pt>
                <c:pt idx="31">
                  <c:v>#N/A</c:v>
                </c:pt>
              </c:numCache>
            </c:numRef>
          </c:yVal>
          <c:smooth val="1"/>
        </c:ser>
        <c:dLbls>
          <c:showLegendKey val="0"/>
          <c:showVal val="0"/>
          <c:showCatName val="0"/>
          <c:showSerName val="0"/>
          <c:showPercent val="0"/>
          <c:showBubbleSize val="0"/>
        </c:dLbls>
        <c:axId val="-2139254928"/>
        <c:axId val="-2139436288"/>
      </c:scatterChart>
      <c:valAx>
        <c:axId val="-2073734640"/>
        <c:scaling>
          <c:orientation val="minMax"/>
        </c:scaling>
        <c:delete val="0"/>
        <c:axPos val="b"/>
        <c:majorGridlines>
          <c:spPr>
            <a:ln>
              <a:solidFill>
                <a:schemeClr val="bg1">
                  <a:lumMod val="95000"/>
                </a:schemeClr>
              </a:solidFill>
            </a:ln>
          </c:spPr>
        </c:majorGridlines>
        <c:title>
          <c:tx>
            <c:rich>
              <a:bodyPr/>
              <a:lstStyle/>
              <a:p>
                <a:pPr>
                  <a:defRPr/>
                </a:pPr>
                <a:r>
                  <a:rPr lang="nl-NL"/>
                  <a:t>Y Span (m)</a:t>
                </a:r>
              </a:p>
            </c:rich>
          </c:tx>
          <c:overlay val="0"/>
        </c:title>
        <c:numFmt formatCode="General" sourceLinked="1"/>
        <c:majorTickMark val="out"/>
        <c:minorTickMark val="none"/>
        <c:tickLblPos val="low"/>
        <c:crossAx val="-2139166336"/>
        <c:crosses val="autoZero"/>
        <c:crossBetween val="midCat"/>
      </c:valAx>
      <c:valAx>
        <c:axId val="-2139166336"/>
        <c:scaling>
          <c:orientation val="minMax"/>
        </c:scaling>
        <c:delete val="0"/>
        <c:axPos val="l"/>
        <c:majorGridlines>
          <c:spPr>
            <a:ln>
              <a:solidFill>
                <a:schemeClr val="bg1">
                  <a:lumMod val="95000"/>
                </a:schemeClr>
              </a:solidFill>
            </a:ln>
          </c:spPr>
        </c:majorGridlines>
        <c:title>
          <c:tx>
            <c:rich>
              <a:bodyPr rot="-5400000" vert="horz"/>
              <a:lstStyle/>
              <a:p>
                <a:pPr>
                  <a:defRPr/>
                </a:pPr>
                <a:r>
                  <a:rPr lang="nl-NL"/>
                  <a:t>Twist (degree)</a:t>
                </a:r>
              </a:p>
            </c:rich>
          </c:tx>
          <c:layout>
            <c:manualLayout>
              <c:xMode val="edge"/>
              <c:yMode val="edge"/>
              <c:x val="0.0194444444444444"/>
              <c:y val="0.312910834062409"/>
            </c:manualLayout>
          </c:layout>
          <c:overlay val="0"/>
        </c:title>
        <c:numFmt formatCode="General" sourceLinked="1"/>
        <c:majorTickMark val="out"/>
        <c:minorTickMark val="none"/>
        <c:tickLblPos val="nextTo"/>
        <c:crossAx val="-2073734640"/>
        <c:crosses val="autoZero"/>
        <c:crossBetween val="midCat"/>
      </c:valAx>
      <c:valAx>
        <c:axId val="-2139436288"/>
        <c:scaling>
          <c:orientation val="minMax"/>
          <c:min val="0.0"/>
        </c:scaling>
        <c:delete val="0"/>
        <c:axPos val="r"/>
        <c:title>
          <c:tx>
            <c:rich>
              <a:bodyPr rot="-5400000" vert="horz"/>
              <a:lstStyle/>
              <a:p>
                <a:pPr>
                  <a:defRPr/>
                </a:pPr>
                <a:r>
                  <a:rPr lang="nl-NL"/>
                  <a:t>Sweep (degree)</a:t>
                </a:r>
              </a:p>
            </c:rich>
          </c:tx>
          <c:layout>
            <c:manualLayout>
              <c:xMode val="edge"/>
              <c:yMode val="edge"/>
              <c:x val="0.93975"/>
              <c:y val="0.254068241469816"/>
            </c:manualLayout>
          </c:layout>
          <c:overlay val="0"/>
        </c:title>
        <c:numFmt formatCode="General" sourceLinked="1"/>
        <c:majorTickMark val="out"/>
        <c:minorTickMark val="none"/>
        <c:tickLblPos val="nextTo"/>
        <c:crossAx val="-2139254928"/>
        <c:crosses val="max"/>
        <c:crossBetween val="midCat"/>
      </c:valAx>
      <c:valAx>
        <c:axId val="-2139254928"/>
        <c:scaling>
          <c:orientation val="minMax"/>
        </c:scaling>
        <c:delete val="1"/>
        <c:axPos val="b"/>
        <c:numFmt formatCode="General" sourceLinked="1"/>
        <c:majorTickMark val="out"/>
        <c:minorTickMark val="none"/>
        <c:tickLblPos val="nextTo"/>
        <c:crossAx val="-2139436288"/>
        <c:crosses val="autoZero"/>
        <c:crossBetween val="midCat"/>
      </c:valAx>
    </c:plotArea>
    <c:legend>
      <c:legendPos val="r"/>
      <c:layout>
        <c:manualLayout>
          <c:xMode val="edge"/>
          <c:yMode val="edge"/>
          <c:x val="0.538693569553806"/>
          <c:y val="0.244986512102654"/>
          <c:w val="0.338894154818325"/>
          <c:h val="0.221420587027202"/>
        </c:manualLayout>
      </c:layout>
      <c:overlay val="0"/>
      <c:spPr>
        <a:solidFill>
          <a:sysClr val="window" lastClr="FFFFFF"/>
        </a:solidFill>
      </c:spPr>
    </c:legend>
    <c:plotVisOnly val="1"/>
    <c:dispBlanksAs val="gap"/>
    <c:showDLblsOverMax val="0"/>
  </c:chart>
  <c:spPr>
    <a:ln>
      <a:solidFill>
        <a:sysClr val="windowText" lastClr="000000"/>
      </a:solidFill>
    </a:ln>
  </c:spPr>
  <c:txPr>
    <a:bodyPr/>
    <a:lstStyle/>
    <a:p>
      <a:pPr>
        <a:defRPr b="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0m'!$C$3</c:f>
              <c:strCache>
                <c:ptCount val="1"/>
                <c:pt idx="0">
                  <c:v>YU</c:v>
                </c:pt>
              </c:strCache>
            </c:strRef>
          </c:tx>
          <c:spPr>
            <a:ln w="28575">
              <a:noFill/>
            </a:ln>
          </c:spPr>
          <c:marker>
            <c:symbol val="diamond"/>
            <c:size val="3"/>
            <c:spPr>
              <a:solidFill>
                <a:schemeClr val="tx1"/>
              </a:solidFill>
              <a:ln>
                <a:solidFill>
                  <a:schemeClr val="tx1"/>
                </a:solidFill>
              </a:ln>
            </c:spPr>
          </c:marker>
          <c:xVal>
            <c:numRef>
              <c:f>'at y = 0m'!$B$4:$B$2160</c:f>
              <c:numCache>
                <c:formatCode>0.00E+00</c:formatCode>
                <c:ptCount val="2157"/>
                <c:pt idx="0" formatCode="General">
                  <c:v>0.0</c:v>
                </c:pt>
                <c:pt idx="1">
                  <c:v>0.00024671981713</c:v>
                </c:pt>
                <c:pt idx="2" formatCode="General">
                  <c:v>0.00098663578586</c:v>
                </c:pt>
                <c:pt idx="3" formatCode="General">
                  <c:v>0.00221901769846</c:v>
                </c:pt>
                <c:pt idx="4" formatCode="General">
                  <c:v>0.00394264934276</c:v>
                </c:pt>
                <c:pt idx="5" formatCode="General">
                  <c:v>0.00615582970243</c:v>
                </c:pt>
                <c:pt idx="6" formatCode="General">
                  <c:v>0.00885637463566</c:v>
                </c:pt>
                <c:pt idx="7" formatCode="General">
                  <c:v>0.01204161903063</c:v>
                </c:pt>
                <c:pt idx="8" formatCode="General">
                  <c:v>0.01570841943568</c:v>
                </c:pt>
                <c:pt idx="9" formatCode="General">
                  <c:v>0.01985315716153</c:v>
                </c:pt>
                <c:pt idx="10" formatCode="General">
                  <c:v>0.02447174185242</c:v>
                </c:pt>
                <c:pt idx="11" formatCode="General">
                  <c:v>0.02955961552289</c:v>
                </c:pt>
                <c:pt idx="12" formatCode="General">
                  <c:v>0.03511175705587</c:v>
                </c:pt>
                <c:pt idx="13" formatCode="General">
                  <c:v>0.04112268715801</c:v>
                </c:pt>
                <c:pt idx="14" formatCode="General">
                  <c:v>0.04758647376699</c:v>
                </c:pt>
                <c:pt idx="15" formatCode="General">
                  <c:v>0.05449673790582</c:v>
                </c:pt>
                <c:pt idx="16" formatCode="General">
                  <c:v>0.06184665997807</c:v>
                </c:pt>
                <c:pt idx="17" formatCode="General">
                  <c:v>0.06962898649803</c:v>
                </c:pt>
                <c:pt idx="18" formatCode="General">
                  <c:v>0.07783603724899</c:v>
                </c:pt>
                <c:pt idx="19" formatCode="General">
                  <c:v>0.08645971286272</c:v>
                </c:pt>
                <c:pt idx="20" formatCode="General">
                  <c:v>0.09549150281253</c:v>
                </c:pt>
                <c:pt idx="21" formatCode="General">
                  <c:v>0.10492249381215</c:v>
                </c:pt>
                <c:pt idx="22" formatCode="General">
                  <c:v>0.11474337861211</c:v>
                </c:pt>
                <c:pt idx="23" formatCode="General">
                  <c:v>0.12494446518477</c:v>
                </c:pt>
                <c:pt idx="24" formatCode="General">
                  <c:v>0.13551568628929</c:v>
                </c:pt>
                <c:pt idx="25" formatCode="General">
                  <c:v>0.14644660940673</c:v>
                </c:pt>
                <c:pt idx="26" formatCode="General">
                  <c:v>0.15772644703566</c:v>
                </c:pt>
                <c:pt idx="27" formatCode="General">
                  <c:v>0.16934406733817</c:v>
                </c:pt>
                <c:pt idx="28" formatCode="General">
                  <c:v>0.18128800512566</c:v>
                </c:pt>
                <c:pt idx="29" formatCode="General">
                  <c:v>0.19354647317351</c:v>
                </c:pt>
                <c:pt idx="30" formatCode="General">
                  <c:v>0.20610737385376</c:v>
                </c:pt>
                <c:pt idx="31" formatCode="General">
                  <c:v>0.21895831107393</c:v>
                </c:pt>
                <c:pt idx="32" formatCode="General">
                  <c:v>0.2320866025105</c:v>
                </c:pt>
                <c:pt idx="33" formatCode="General">
                  <c:v>0.24547929212481</c:v>
                </c:pt>
                <c:pt idx="34" formatCode="General">
                  <c:v>0.25912316294914</c:v>
                </c:pt>
                <c:pt idx="35" formatCode="General">
                  <c:v>0.27300475013023</c:v>
                </c:pt>
                <c:pt idx="36" formatCode="General">
                  <c:v>0.28711035421746</c:v>
                </c:pt>
                <c:pt idx="37" formatCode="General">
                  <c:v>0.30142605468261</c:v>
                </c:pt>
                <c:pt idx="38" formatCode="General">
                  <c:v>0.31593772365766</c:v>
                </c:pt>
                <c:pt idx="39" formatCode="General">
                  <c:v>0.33063103987735</c:v>
                </c:pt>
                <c:pt idx="40" formatCode="General">
                  <c:v>0.34549150281253</c:v>
                </c:pt>
                <c:pt idx="41" formatCode="General">
                  <c:v>0.36050444698039</c:v>
                </c:pt>
                <c:pt idx="42" formatCode="General">
                  <c:v>0.37565505641757</c:v>
                </c:pt>
                <c:pt idx="43" formatCode="General">
                  <c:v>0.39092837930173</c:v>
                </c:pt>
                <c:pt idx="44" formatCode="General">
                  <c:v>0.40630934270714</c:v>
                </c:pt>
                <c:pt idx="45" formatCode="General">
                  <c:v>0.42178276747988</c:v>
                </c:pt>
                <c:pt idx="46" formatCode="General">
                  <c:v>0.43733338321785</c:v>
                </c:pt>
                <c:pt idx="47" formatCode="General">
                  <c:v>0.45294584334074</c:v>
                </c:pt>
                <c:pt idx="48" formatCode="General">
                  <c:v>0.46860474023534</c:v>
                </c:pt>
                <c:pt idx="49" formatCode="General">
                  <c:v>0.48429462046094</c:v>
                </c:pt>
                <c:pt idx="50" formatCode="General">
                  <c:v>0.5</c:v>
                </c:pt>
                <c:pt idx="51" formatCode="General">
                  <c:v>0.51570537953906</c:v>
                </c:pt>
                <c:pt idx="52" formatCode="General">
                  <c:v>0.53139525976466</c:v>
                </c:pt>
                <c:pt idx="53" formatCode="General">
                  <c:v>0.54705415665926</c:v>
                </c:pt>
                <c:pt idx="54" formatCode="General">
                  <c:v>0.56266661678215</c:v>
                </c:pt>
                <c:pt idx="55" formatCode="General">
                  <c:v>0.57821723252012</c:v>
                </c:pt>
                <c:pt idx="56" formatCode="General">
                  <c:v>0.59369065729286</c:v>
                </c:pt>
                <c:pt idx="57" formatCode="General">
                  <c:v>0.60907162069827</c:v>
                </c:pt>
                <c:pt idx="58" formatCode="General">
                  <c:v>0.62434494358243</c:v>
                </c:pt>
                <c:pt idx="59" formatCode="General">
                  <c:v>0.63949555301961</c:v>
                </c:pt>
                <c:pt idx="60" formatCode="General">
                  <c:v>0.65450849718747</c:v>
                </c:pt>
                <c:pt idx="61" formatCode="General">
                  <c:v>0.66936896012265</c:v>
                </c:pt>
                <c:pt idx="62" formatCode="General">
                  <c:v>0.68406227634234</c:v>
                </c:pt>
                <c:pt idx="63" formatCode="General">
                  <c:v>0.69857394531739</c:v>
                </c:pt>
                <c:pt idx="64" formatCode="General">
                  <c:v>0.71288964578254</c:v>
                </c:pt>
                <c:pt idx="65" formatCode="General">
                  <c:v>0.72699524986977</c:v>
                </c:pt>
                <c:pt idx="66" formatCode="General">
                  <c:v>0.74087683705086</c:v>
                </c:pt>
                <c:pt idx="67" formatCode="General">
                  <c:v>0.75452070787519</c:v>
                </c:pt>
                <c:pt idx="68" formatCode="General">
                  <c:v>0.7679133974895</c:v>
                </c:pt>
                <c:pt idx="69" formatCode="General">
                  <c:v>0.78104168892607</c:v>
                </c:pt>
                <c:pt idx="70" formatCode="General">
                  <c:v>0.79389262614624</c:v>
                </c:pt>
                <c:pt idx="71" formatCode="General">
                  <c:v>0.80645352682649</c:v>
                </c:pt>
                <c:pt idx="72" formatCode="General">
                  <c:v>0.81871199487434</c:v>
                </c:pt>
                <c:pt idx="73" formatCode="General">
                  <c:v>0.83065593266183</c:v>
                </c:pt>
                <c:pt idx="74" formatCode="General">
                  <c:v>0.84227355296434</c:v>
                </c:pt>
                <c:pt idx="75" formatCode="General">
                  <c:v>0.85355339059327</c:v>
                </c:pt>
                <c:pt idx="76" formatCode="General">
                  <c:v>0.86448431371071</c:v>
                </c:pt>
                <c:pt idx="77" formatCode="General">
                  <c:v>0.87505553481523</c:v>
                </c:pt>
                <c:pt idx="78" formatCode="General">
                  <c:v>0.88525662138789</c:v>
                </c:pt>
                <c:pt idx="79" formatCode="General">
                  <c:v>0.89507750618785</c:v>
                </c:pt>
                <c:pt idx="80" formatCode="General">
                  <c:v>0.90450849718747</c:v>
                </c:pt>
                <c:pt idx="81" formatCode="General">
                  <c:v>0.91354028713728</c:v>
                </c:pt>
                <c:pt idx="82" formatCode="General">
                  <c:v>0.92216396275101</c:v>
                </c:pt>
                <c:pt idx="83" formatCode="General">
                  <c:v>0.93037101350197</c:v>
                </c:pt>
                <c:pt idx="84" formatCode="General">
                  <c:v>0.93815334002193</c:v>
                </c:pt>
                <c:pt idx="85" formatCode="General">
                  <c:v>0.94550326209418</c:v>
                </c:pt>
                <c:pt idx="86" formatCode="General">
                  <c:v>0.95241352623301</c:v>
                </c:pt>
                <c:pt idx="87" formatCode="General">
                  <c:v>0.95887731284199</c:v>
                </c:pt>
                <c:pt idx="88" formatCode="General">
                  <c:v>0.96488824294413</c:v>
                </c:pt>
                <c:pt idx="89" formatCode="General">
                  <c:v>0.97044038447711</c:v>
                </c:pt>
                <c:pt idx="90" formatCode="General">
                  <c:v>0.97552825814758</c:v>
                </c:pt>
                <c:pt idx="91" formatCode="General">
                  <c:v>0.98014684283847</c:v>
                </c:pt>
                <c:pt idx="92" formatCode="General">
                  <c:v>0.98429158056432</c:v>
                </c:pt>
                <c:pt idx="93" formatCode="General">
                  <c:v>0.98795838096937</c:v>
                </c:pt>
                <c:pt idx="94" formatCode="General">
                  <c:v>0.99114362536434</c:v>
                </c:pt>
                <c:pt idx="95" formatCode="General">
                  <c:v>0.99384417029757</c:v>
                </c:pt>
                <c:pt idx="96" formatCode="General">
                  <c:v>0.99605735065724</c:v>
                </c:pt>
                <c:pt idx="97" formatCode="General">
                  <c:v>0.99778098230154</c:v>
                </c:pt>
                <c:pt idx="98" formatCode="General">
                  <c:v>0.99901336421414</c:v>
                </c:pt>
                <c:pt idx="99" formatCode="General">
                  <c:v>0.99975328018287</c:v>
                </c:pt>
                <c:pt idx="100" formatCode="General">
                  <c:v>1.0</c:v>
                </c:pt>
              </c:numCache>
            </c:numRef>
          </c:xVal>
          <c:yVal>
            <c:numRef>
              <c:f>'at y = 0m'!$C$4:$C$2160</c:f>
              <c:numCache>
                <c:formatCode>General</c:formatCode>
                <c:ptCount val="2157"/>
                <c:pt idx="0">
                  <c:v>0.0</c:v>
                </c:pt>
                <c:pt idx="1">
                  <c:v>0.00277943657234</c:v>
                </c:pt>
                <c:pt idx="2">
                  <c:v>0.00552071653494</c:v>
                </c:pt>
                <c:pt idx="3">
                  <c:v>0.00822274227411</c:v>
                </c:pt>
                <c:pt idx="4">
                  <c:v>0.01088415044781</c:v>
                </c:pt>
                <c:pt idx="5">
                  <c:v>0.01350332037581</c:v>
                </c:pt>
                <c:pt idx="6">
                  <c:v>0.01607838557678</c:v>
                </c:pt>
                <c:pt idx="7">
                  <c:v>0.01860724831346</c:v>
                </c:pt>
                <c:pt idx="8">
                  <c:v>0.02108759697117</c:v>
                </c:pt>
                <c:pt idx="9">
                  <c:v>0.02351692606042</c:v>
                </c:pt>
                <c:pt idx="10">
                  <c:v>0.0258925586035</c:v>
                </c:pt>
                <c:pt idx="11">
                  <c:v>0.02821167063728</c:v>
                </c:pt>
                <c:pt idx="12">
                  <c:v>0.03047131753953</c:v>
                </c:pt>
                <c:pt idx="13">
                  <c:v>0.03266846186663</c:v>
                </c:pt>
                <c:pt idx="14">
                  <c:v>0.0348000023736</c:v>
                </c:pt>
                <c:pt idx="15">
                  <c:v>0.0368628038762</c:v>
                </c:pt>
                <c:pt idx="16">
                  <c:v>0.03885372760755</c:v>
                </c:pt>
                <c:pt idx="17">
                  <c:v>0.0407696617188</c:v>
                </c:pt>
                <c:pt idx="18">
                  <c:v>0.04260755157605</c:v>
                </c:pt>
                <c:pt idx="19">
                  <c:v>0.04436442951159</c:v>
                </c:pt>
                <c:pt idx="20">
                  <c:v>0.046037443699</c:v>
                </c:pt>
                <c:pt idx="21">
                  <c:v>0.04762388583678</c:v>
                </c:pt>
                <c:pt idx="22">
                  <c:v>0.04912121734409</c:v>
                </c:pt>
                <c:pt idx="23">
                  <c:v>0.05052709379558</c:v>
                </c:pt>
                <c:pt idx="24">
                  <c:v>0.05183938734803</c:v>
                </c:pt>
                <c:pt idx="25">
                  <c:v>0.05305620694095</c:v>
                </c:pt>
                <c:pt idx="26">
                  <c:v>0.05417591608471</c:v>
                </c:pt>
                <c:pt idx="27">
                  <c:v>0.05519714808379</c:v>
                </c:pt>
                <c:pt idx="28">
                  <c:v>0.0561188185773</c:v>
                </c:pt>
                <c:pt idx="29">
                  <c:v>0.05694013531579</c:v>
                </c:pt>
                <c:pt idx="30">
                  <c:v>0.05766060512952</c:v>
                </c:pt>
                <c:pt idx="31">
                  <c:v>0.05828003808024</c:v>
                </c:pt>
                <c:pt idx="32">
                  <c:v>0.05879854882451</c:v>
                </c:pt>
                <c:pt idx="33">
                  <c:v>0.05921655525168</c:v>
                </c:pt>
                <c:pt idx="34">
                  <c:v>0.05953477449294</c:v>
                </c:pt>
                <c:pt idx="35">
                  <c:v>0.05975421642945</c:v>
                </c:pt>
                <c:pt idx="36">
                  <c:v>0.05987617485653</c:v>
                </c:pt>
                <c:pt idx="37">
                  <c:v>0.05990221648693</c:v>
                </c:pt>
                <c:pt idx="38">
                  <c:v>0.0598341679995</c:v>
                </c:pt>
                <c:pt idx="39">
                  <c:v>0.05967410135895</c:v>
                </c:pt>
                <c:pt idx="40">
                  <c:v>0.05942431764848</c:v>
                </c:pt>
                <c:pt idx="41">
                  <c:v>0.05908732966897</c:v>
                </c:pt>
                <c:pt idx="42">
                  <c:v>0.05866584356678</c:v>
                </c:pt>
                <c:pt idx="43">
                  <c:v>0.05816273975628</c:v>
                </c:pt>
                <c:pt idx="44">
                  <c:v>0.05758105340305</c:v>
                </c:pt>
                <c:pt idx="45">
                  <c:v>0.05692395473049</c:v>
                </c:pt>
                <c:pt idx="46">
                  <c:v>0.05619472940438</c:v>
                </c:pt>
                <c:pt idx="47">
                  <c:v>0.05539675923913</c:v>
                </c:pt>
                <c:pt idx="48">
                  <c:v>0.05453350345464</c:v>
                </c:pt>
                <c:pt idx="49">
                  <c:v>0.05360848069509</c:v>
                </c:pt>
                <c:pt idx="50">
                  <c:v>0.05262525200057</c:v>
                </c:pt>
                <c:pt idx="51">
                  <c:v>0.05158740489952</c:v>
                </c:pt>
                <c:pt idx="52">
                  <c:v>0.05049853876514</c:v>
                </c:pt>
                <c:pt idx="53">
                  <c:v>0.04936225155266</c:v>
                </c:pt>
                <c:pt idx="54">
                  <c:v>0.04818212800662</c:v>
                </c:pt>
                <c:pt idx="55">
                  <c:v>0.0469617293993</c:v>
                </c:pt>
                <c:pt idx="56">
                  <c:v>0.04570458483296</c:v>
                </c:pt>
                <c:pt idx="57">
                  <c:v>0.04441418411047</c:v>
                </c:pt>
                <c:pt idx="58">
                  <c:v>0.04309397215141</c:v>
                </c:pt>
                <c:pt idx="59">
                  <c:v>0.0417473449044</c:v>
                </c:pt>
                <c:pt idx="60">
                  <c:v>0.0403776466819</c:v>
                </c:pt>
                <c:pt idx="61">
                  <c:v>0.03898816882039</c:v>
                </c:pt>
                <c:pt idx="62">
                  <c:v>0.03758214954874</c:v>
                </c:pt>
                <c:pt idx="63">
                  <c:v>0.03616277492928</c:v>
                </c:pt>
                <c:pt idx="64">
                  <c:v>0.03473318072085</c:v>
                </c:pt>
                <c:pt idx="65">
                  <c:v>0.03329645500092</c:v>
                </c:pt>
                <c:pt idx="66">
                  <c:v>0.03185564137496</c:v>
                </c:pt>
                <c:pt idx="67">
                  <c:v>0.0304137425952</c:v>
                </c:pt>
                <c:pt idx="68">
                  <c:v>0.02897372440866</c:v>
                </c:pt>
                <c:pt idx="69">
                  <c:v>0.02753851945509</c:v>
                </c:pt>
                <c:pt idx="70">
                  <c:v>0.02611103103947</c:v>
                </c:pt>
                <c:pt idx="71">
                  <c:v>0.02469413661103</c:v>
                </c:pt>
                <c:pt idx="72">
                  <c:v>0.02329069079083</c:v>
                </c:pt>
                <c:pt idx="73">
                  <c:v>0.02190352780273</c:v>
                </c:pt>
                <c:pt idx="74">
                  <c:v>0.02053546317813</c:v>
                </c:pt>
                <c:pt idx="75">
                  <c:v>0.01918929462213</c:v>
                </c:pt>
                <c:pt idx="76">
                  <c:v>0.01786780194847</c:v>
                </c:pt>
                <c:pt idx="77">
                  <c:v>0.01657374601104</c:v>
                </c:pt>
                <c:pt idx="78">
                  <c:v>0.01530986658219</c:v>
                </c:pt>
                <c:pt idx="79">
                  <c:v>0.01407887915034</c:v>
                </c:pt>
                <c:pt idx="80">
                  <c:v>0.01288347063272</c:v>
                </c:pt>
                <c:pt idx="81">
                  <c:v>0.01172629402158</c:v>
                </c:pt>
                <c:pt idx="82">
                  <c:v>0.01060996200508</c:v>
                </c:pt>
                <c:pt idx="83">
                  <c:v>0.00953703962499</c:v>
                </c:pt>
                <c:pt idx="84">
                  <c:v>0.00851003605407</c:v>
                </c:pt>
                <c:pt idx="85">
                  <c:v>0.00753139559431</c:v>
                </c:pt>
                <c:pt idx="86">
                  <c:v>0.00660348801398</c:v>
                </c:pt>
                <c:pt idx="87">
                  <c:v>0.00572859835594</c:v>
                </c:pt>
                <c:pt idx="88">
                  <c:v>0.00490891636171</c:v>
                </c:pt>
                <c:pt idx="89">
                  <c:v>0.00414652566513</c:v>
                </c:pt>
                <c:pt idx="90">
                  <c:v>0.00344339291591</c:v>
                </c:pt>
                <c:pt idx="91">
                  <c:v>0.00280135699739</c:v>
                </c:pt>
                <c:pt idx="92">
                  <c:v>0.0022221185031</c:v>
                </c:pt>
                <c:pt idx="93">
                  <c:v>0.00170722963474</c:v>
                </c:pt>
                <c:pt idx="94">
                  <c:v>0.00125808467902</c:v>
                </c:pt>
                <c:pt idx="95">
                  <c:v>0.00087591121269</c:v>
                </c:pt>
                <c:pt idx="96">
                  <c:v>0.00056176217462</c:v>
                </c:pt>
                <c:pt idx="97">
                  <c:v>0.00031650893065</c:v>
                </c:pt>
                <c:pt idx="98">
                  <c:v>0.00014083544147</c:v>
                </c:pt>
                <c:pt idx="99">
                  <c:v>3.523362681E-5</c:v>
                </c:pt>
                <c:pt idx="100">
                  <c:v>0.0</c:v>
                </c:pt>
              </c:numCache>
            </c:numRef>
          </c:yVal>
          <c:smooth val="0"/>
        </c:ser>
        <c:ser>
          <c:idx val="1"/>
          <c:order val="1"/>
          <c:tx>
            <c:strRef>
              <c:f>'at y = 0m'!$E$3</c:f>
              <c:strCache>
                <c:ptCount val="1"/>
                <c:pt idx="0">
                  <c:v>YL</c:v>
                </c:pt>
              </c:strCache>
            </c:strRef>
          </c:tx>
          <c:spPr>
            <a:ln w="28575">
              <a:noFill/>
            </a:ln>
          </c:spPr>
          <c:marker>
            <c:symbol val="square"/>
            <c:size val="2"/>
          </c:marker>
          <c:xVal>
            <c:numRef>
              <c:f>'at y = 0m'!$D$4:$D$2090</c:f>
              <c:numCache>
                <c:formatCode>General</c:formatCode>
                <c:ptCount val="2087"/>
                <c:pt idx="0">
                  <c:v>0.0</c:v>
                </c:pt>
                <c:pt idx="1">
                  <c:v>0.00024671981713</c:v>
                </c:pt>
                <c:pt idx="2">
                  <c:v>0.00098663578586</c:v>
                </c:pt>
                <c:pt idx="3">
                  <c:v>0.00221901769846</c:v>
                </c:pt>
                <c:pt idx="4">
                  <c:v>0.00394264934276</c:v>
                </c:pt>
                <c:pt idx="5">
                  <c:v>0.00615582970243</c:v>
                </c:pt>
                <c:pt idx="6">
                  <c:v>0.00885637463566</c:v>
                </c:pt>
                <c:pt idx="7">
                  <c:v>0.01204161903063</c:v>
                </c:pt>
                <c:pt idx="8">
                  <c:v>0.01570841943568</c:v>
                </c:pt>
                <c:pt idx="9">
                  <c:v>0.01985315716153</c:v>
                </c:pt>
                <c:pt idx="10">
                  <c:v>0.02447174185242</c:v>
                </c:pt>
                <c:pt idx="11">
                  <c:v>0.02955961552289</c:v>
                </c:pt>
                <c:pt idx="12">
                  <c:v>0.03511175705587</c:v>
                </c:pt>
                <c:pt idx="13">
                  <c:v>0.04112268715801</c:v>
                </c:pt>
                <c:pt idx="14">
                  <c:v>0.04758647376699</c:v>
                </c:pt>
                <c:pt idx="15">
                  <c:v>0.05449673790582</c:v>
                </c:pt>
                <c:pt idx="16">
                  <c:v>0.06184665997807</c:v>
                </c:pt>
                <c:pt idx="17">
                  <c:v>0.06962898649803</c:v>
                </c:pt>
                <c:pt idx="18">
                  <c:v>0.07783603724899</c:v>
                </c:pt>
                <c:pt idx="19">
                  <c:v>0.08645971286272</c:v>
                </c:pt>
                <c:pt idx="20">
                  <c:v>0.09549150281253</c:v>
                </c:pt>
                <c:pt idx="21">
                  <c:v>0.10492249381215</c:v>
                </c:pt>
                <c:pt idx="22">
                  <c:v>0.11474337861211</c:v>
                </c:pt>
                <c:pt idx="23">
                  <c:v>0.12494446518477</c:v>
                </c:pt>
                <c:pt idx="24">
                  <c:v>0.13551568628929</c:v>
                </c:pt>
                <c:pt idx="25">
                  <c:v>0.14644660940673</c:v>
                </c:pt>
                <c:pt idx="26">
                  <c:v>0.15772644703566</c:v>
                </c:pt>
                <c:pt idx="27">
                  <c:v>0.16934406733817</c:v>
                </c:pt>
                <c:pt idx="28">
                  <c:v>0.18128800512566</c:v>
                </c:pt>
                <c:pt idx="29">
                  <c:v>0.19354647317351</c:v>
                </c:pt>
                <c:pt idx="30">
                  <c:v>0.20610737385376</c:v>
                </c:pt>
                <c:pt idx="31">
                  <c:v>0.21895831107393</c:v>
                </c:pt>
                <c:pt idx="32">
                  <c:v>0.2320866025105</c:v>
                </c:pt>
                <c:pt idx="33">
                  <c:v>0.24547929212481</c:v>
                </c:pt>
                <c:pt idx="34">
                  <c:v>0.25912316294914</c:v>
                </c:pt>
                <c:pt idx="35">
                  <c:v>0.27300475013023</c:v>
                </c:pt>
                <c:pt idx="36">
                  <c:v>0.28711035421746</c:v>
                </c:pt>
                <c:pt idx="37">
                  <c:v>0.30142605468261</c:v>
                </c:pt>
                <c:pt idx="38">
                  <c:v>0.31593772365766</c:v>
                </c:pt>
                <c:pt idx="39">
                  <c:v>0.33063103987735</c:v>
                </c:pt>
                <c:pt idx="40">
                  <c:v>0.34549150281253</c:v>
                </c:pt>
                <c:pt idx="41">
                  <c:v>0.36050444698039</c:v>
                </c:pt>
                <c:pt idx="42">
                  <c:v>0.37565505641757</c:v>
                </c:pt>
                <c:pt idx="43">
                  <c:v>0.39092837930173</c:v>
                </c:pt>
                <c:pt idx="44">
                  <c:v>0.40630934270714</c:v>
                </c:pt>
                <c:pt idx="45">
                  <c:v>0.42178276747988</c:v>
                </c:pt>
                <c:pt idx="46">
                  <c:v>0.43733338321785</c:v>
                </c:pt>
                <c:pt idx="47">
                  <c:v>0.45294584334074</c:v>
                </c:pt>
                <c:pt idx="48">
                  <c:v>0.46860474023534</c:v>
                </c:pt>
                <c:pt idx="49">
                  <c:v>0.48429462046094</c:v>
                </c:pt>
                <c:pt idx="50">
                  <c:v>0.5</c:v>
                </c:pt>
                <c:pt idx="51">
                  <c:v>0.51570537953906</c:v>
                </c:pt>
                <c:pt idx="52">
                  <c:v>0.53139525976466</c:v>
                </c:pt>
                <c:pt idx="53">
                  <c:v>0.54705415665926</c:v>
                </c:pt>
                <c:pt idx="54">
                  <c:v>0.56266661678215</c:v>
                </c:pt>
                <c:pt idx="55">
                  <c:v>0.57821723252012</c:v>
                </c:pt>
                <c:pt idx="56">
                  <c:v>0.59369065729286</c:v>
                </c:pt>
                <c:pt idx="57">
                  <c:v>0.60907162069827</c:v>
                </c:pt>
                <c:pt idx="58">
                  <c:v>0.62434494358243</c:v>
                </c:pt>
                <c:pt idx="59">
                  <c:v>0.63949555301961</c:v>
                </c:pt>
                <c:pt idx="60">
                  <c:v>0.65450849718747</c:v>
                </c:pt>
                <c:pt idx="61">
                  <c:v>0.66936896012265</c:v>
                </c:pt>
                <c:pt idx="62">
                  <c:v>0.68406227634234</c:v>
                </c:pt>
                <c:pt idx="63">
                  <c:v>0.69857394531739</c:v>
                </c:pt>
                <c:pt idx="64">
                  <c:v>0.71288964578254</c:v>
                </c:pt>
                <c:pt idx="65">
                  <c:v>0.72699524986977</c:v>
                </c:pt>
                <c:pt idx="66">
                  <c:v>0.74087683705086</c:v>
                </c:pt>
                <c:pt idx="67">
                  <c:v>0.75452070787519</c:v>
                </c:pt>
                <c:pt idx="68">
                  <c:v>0.7679133974895</c:v>
                </c:pt>
                <c:pt idx="69">
                  <c:v>0.78104168892607</c:v>
                </c:pt>
                <c:pt idx="70">
                  <c:v>0.79389262614624</c:v>
                </c:pt>
                <c:pt idx="71">
                  <c:v>0.80645352682649</c:v>
                </c:pt>
                <c:pt idx="72">
                  <c:v>0.81871199487434</c:v>
                </c:pt>
                <c:pt idx="73">
                  <c:v>0.83065593266183</c:v>
                </c:pt>
                <c:pt idx="74">
                  <c:v>0.84227355296434</c:v>
                </c:pt>
                <c:pt idx="75">
                  <c:v>0.85355339059327</c:v>
                </c:pt>
                <c:pt idx="76">
                  <c:v>0.86448431371071</c:v>
                </c:pt>
                <c:pt idx="77">
                  <c:v>0.87505553481523</c:v>
                </c:pt>
                <c:pt idx="78">
                  <c:v>0.88525662138789</c:v>
                </c:pt>
                <c:pt idx="79">
                  <c:v>0.89507750618785</c:v>
                </c:pt>
                <c:pt idx="80">
                  <c:v>0.90450849718747</c:v>
                </c:pt>
                <c:pt idx="81">
                  <c:v>0.91354028713728</c:v>
                </c:pt>
                <c:pt idx="82">
                  <c:v>0.92216396275101</c:v>
                </c:pt>
                <c:pt idx="83">
                  <c:v>0.93037101350197</c:v>
                </c:pt>
                <c:pt idx="84">
                  <c:v>0.93815334002193</c:v>
                </c:pt>
                <c:pt idx="85">
                  <c:v>0.94550326209418</c:v>
                </c:pt>
                <c:pt idx="86">
                  <c:v>0.95241352623301</c:v>
                </c:pt>
                <c:pt idx="87">
                  <c:v>0.95887731284199</c:v>
                </c:pt>
                <c:pt idx="88">
                  <c:v>0.96488824294413</c:v>
                </c:pt>
                <c:pt idx="89">
                  <c:v>0.97044038447711</c:v>
                </c:pt>
                <c:pt idx="90">
                  <c:v>0.97552825814758</c:v>
                </c:pt>
                <c:pt idx="91">
                  <c:v>0.98014684283847</c:v>
                </c:pt>
                <c:pt idx="92">
                  <c:v>0.98429158056432</c:v>
                </c:pt>
                <c:pt idx="93">
                  <c:v>0.98795838096937</c:v>
                </c:pt>
                <c:pt idx="94">
                  <c:v>0.99114362536434</c:v>
                </c:pt>
                <c:pt idx="95">
                  <c:v>0.99384417029757</c:v>
                </c:pt>
                <c:pt idx="96">
                  <c:v>0.99605735065724</c:v>
                </c:pt>
                <c:pt idx="97">
                  <c:v>0.99778098230154</c:v>
                </c:pt>
                <c:pt idx="98">
                  <c:v>0.99901336421414</c:v>
                </c:pt>
                <c:pt idx="99">
                  <c:v>0.99975328018287</c:v>
                </c:pt>
                <c:pt idx="100">
                  <c:v>1.0</c:v>
                </c:pt>
              </c:numCache>
            </c:numRef>
          </c:xVal>
          <c:yVal>
            <c:numRef>
              <c:f>'at y = 0m'!$E$4:$E$2211</c:f>
              <c:numCache>
                <c:formatCode>General</c:formatCode>
                <c:ptCount val="2208"/>
                <c:pt idx="0">
                  <c:v>0.0</c:v>
                </c:pt>
                <c:pt idx="1">
                  <c:v>-0.00277943657234</c:v>
                </c:pt>
                <c:pt idx="2">
                  <c:v>-0.00552071653494</c:v>
                </c:pt>
                <c:pt idx="3">
                  <c:v>-0.00822274227411</c:v>
                </c:pt>
                <c:pt idx="4">
                  <c:v>-0.01088415044781</c:v>
                </c:pt>
                <c:pt idx="5">
                  <c:v>-0.01350332037581</c:v>
                </c:pt>
                <c:pt idx="6">
                  <c:v>-0.01607838557678</c:v>
                </c:pt>
                <c:pt idx="7">
                  <c:v>-0.01860724831346</c:v>
                </c:pt>
                <c:pt idx="8">
                  <c:v>-0.02108759697117</c:v>
                </c:pt>
                <c:pt idx="9">
                  <c:v>-0.02351692606042</c:v>
                </c:pt>
                <c:pt idx="10">
                  <c:v>-0.0258925586035</c:v>
                </c:pt>
                <c:pt idx="11">
                  <c:v>-0.02821167063728</c:v>
                </c:pt>
                <c:pt idx="12">
                  <c:v>-0.03047131753953</c:v>
                </c:pt>
                <c:pt idx="13">
                  <c:v>-0.03266846186663</c:v>
                </c:pt>
                <c:pt idx="14">
                  <c:v>-0.0348000023736</c:v>
                </c:pt>
                <c:pt idx="15">
                  <c:v>-0.0368628038762</c:v>
                </c:pt>
                <c:pt idx="16">
                  <c:v>-0.03885372760755</c:v>
                </c:pt>
                <c:pt idx="17">
                  <c:v>-0.0407696617188</c:v>
                </c:pt>
                <c:pt idx="18">
                  <c:v>-0.04260755157605</c:v>
                </c:pt>
                <c:pt idx="19">
                  <c:v>-0.04436442951159</c:v>
                </c:pt>
                <c:pt idx="20">
                  <c:v>-0.046037443699</c:v>
                </c:pt>
                <c:pt idx="21">
                  <c:v>-0.04762388583678</c:v>
                </c:pt>
                <c:pt idx="22">
                  <c:v>-0.04912121734409</c:v>
                </c:pt>
                <c:pt idx="23">
                  <c:v>-0.05052709379558</c:v>
                </c:pt>
                <c:pt idx="24">
                  <c:v>-0.05183938734803</c:v>
                </c:pt>
                <c:pt idx="25">
                  <c:v>-0.05305620694095</c:v>
                </c:pt>
                <c:pt idx="26">
                  <c:v>-0.05417591608471</c:v>
                </c:pt>
                <c:pt idx="27">
                  <c:v>-0.05519714808379</c:v>
                </c:pt>
                <c:pt idx="28">
                  <c:v>-0.0561188185773</c:v>
                </c:pt>
                <c:pt idx="29">
                  <c:v>-0.05694013531579</c:v>
                </c:pt>
                <c:pt idx="30">
                  <c:v>-0.05766060512952</c:v>
                </c:pt>
                <c:pt idx="31">
                  <c:v>-0.05828003808024</c:v>
                </c:pt>
                <c:pt idx="32">
                  <c:v>-0.05879854882451</c:v>
                </c:pt>
                <c:pt idx="33">
                  <c:v>-0.05921655525168</c:v>
                </c:pt>
                <c:pt idx="34">
                  <c:v>-0.05953477449294</c:v>
                </c:pt>
                <c:pt idx="35">
                  <c:v>-0.05975421642945</c:v>
                </c:pt>
                <c:pt idx="36">
                  <c:v>-0.05987617485653</c:v>
                </c:pt>
                <c:pt idx="37">
                  <c:v>-0.05990221648693</c:v>
                </c:pt>
                <c:pt idx="38">
                  <c:v>-0.0598341679995</c:v>
                </c:pt>
                <c:pt idx="39">
                  <c:v>-0.05967410135895</c:v>
                </c:pt>
                <c:pt idx="40">
                  <c:v>-0.05942431764848</c:v>
                </c:pt>
                <c:pt idx="41">
                  <c:v>-0.05908732966897</c:v>
                </c:pt>
                <c:pt idx="42">
                  <c:v>-0.05866584356678</c:v>
                </c:pt>
                <c:pt idx="43">
                  <c:v>-0.05816273975628</c:v>
                </c:pt>
                <c:pt idx="44">
                  <c:v>-0.05758105340305</c:v>
                </c:pt>
                <c:pt idx="45">
                  <c:v>-0.05692395473049</c:v>
                </c:pt>
                <c:pt idx="46">
                  <c:v>-0.05619472940438</c:v>
                </c:pt>
                <c:pt idx="47">
                  <c:v>-0.05539675923913</c:v>
                </c:pt>
                <c:pt idx="48">
                  <c:v>-0.05453350345464</c:v>
                </c:pt>
                <c:pt idx="49">
                  <c:v>-0.05360848069509</c:v>
                </c:pt>
                <c:pt idx="50">
                  <c:v>-0.05262525200057</c:v>
                </c:pt>
                <c:pt idx="51">
                  <c:v>-0.05158740489952</c:v>
                </c:pt>
                <c:pt idx="52">
                  <c:v>-0.05049853876514</c:v>
                </c:pt>
                <c:pt idx="53">
                  <c:v>-0.04936225155266</c:v>
                </c:pt>
                <c:pt idx="54">
                  <c:v>-0.04818212800662</c:v>
                </c:pt>
                <c:pt idx="55">
                  <c:v>-0.0469617293993</c:v>
                </c:pt>
                <c:pt idx="56">
                  <c:v>-0.04570458483296</c:v>
                </c:pt>
                <c:pt idx="57">
                  <c:v>-0.04441418411047</c:v>
                </c:pt>
                <c:pt idx="58">
                  <c:v>-0.04309397215141</c:v>
                </c:pt>
                <c:pt idx="59">
                  <c:v>-0.0417473449044</c:v>
                </c:pt>
                <c:pt idx="60">
                  <c:v>-0.0403776466819</c:v>
                </c:pt>
                <c:pt idx="61">
                  <c:v>-0.03898816882039</c:v>
                </c:pt>
                <c:pt idx="62">
                  <c:v>-0.03758214954874</c:v>
                </c:pt>
                <c:pt idx="63">
                  <c:v>-0.03616277492928</c:v>
                </c:pt>
                <c:pt idx="64">
                  <c:v>-0.03473318072085</c:v>
                </c:pt>
                <c:pt idx="65">
                  <c:v>-0.03329645500092</c:v>
                </c:pt>
                <c:pt idx="66">
                  <c:v>-0.03185564137496</c:v>
                </c:pt>
                <c:pt idx="67">
                  <c:v>-0.0304137425952</c:v>
                </c:pt>
                <c:pt idx="68">
                  <c:v>-0.02897372440866</c:v>
                </c:pt>
                <c:pt idx="69">
                  <c:v>-0.02753851945509</c:v>
                </c:pt>
                <c:pt idx="70">
                  <c:v>-0.02611103103947</c:v>
                </c:pt>
                <c:pt idx="71">
                  <c:v>-0.02469413661103</c:v>
                </c:pt>
                <c:pt idx="72">
                  <c:v>-0.02329069079083</c:v>
                </c:pt>
                <c:pt idx="73">
                  <c:v>-0.02190352780273</c:v>
                </c:pt>
                <c:pt idx="74">
                  <c:v>-0.02053546317813</c:v>
                </c:pt>
                <c:pt idx="75">
                  <c:v>-0.01918929462213</c:v>
                </c:pt>
                <c:pt idx="76">
                  <c:v>-0.01786780194847</c:v>
                </c:pt>
                <c:pt idx="77">
                  <c:v>-0.01657374601104</c:v>
                </c:pt>
                <c:pt idx="78">
                  <c:v>-0.01530986658219</c:v>
                </c:pt>
                <c:pt idx="79">
                  <c:v>-0.01407887915034</c:v>
                </c:pt>
                <c:pt idx="80">
                  <c:v>-0.01288347063272</c:v>
                </c:pt>
                <c:pt idx="81">
                  <c:v>-0.01172629402158</c:v>
                </c:pt>
                <c:pt idx="82">
                  <c:v>-0.01060996200508</c:v>
                </c:pt>
                <c:pt idx="83">
                  <c:v>-0.00953703962499</c:v>
                </c:pt>
                <c:pt idx="84">
                  <c:v>-0.00851003605407</c:v>
                </c:pt>
                <c:pt idx="85">
                  <c:v>-0.00753139559431</c:v>
                </c:pt>
                <c:pt idx="86">
                  <c:v>-0.00660348801398</c:v>
                </c:pt>
                <c:pt idx="87">
                  <c:v>-0.00572859835594</c:v>
                </c:pt>
                <c:pt idx="88">
                  <c:v>-0.00490891636171</c:v>
                </c:pt>
                <c:pt idx="89">
                  <c:v>-0.00414652566513</c:v>
                </c:pt>
                <c:pt idx="90">
                  <c:v>-0.00344339291591</c:v>
                </c:pt>
                <c:pt idx="91">
                  <c:v>-0.00280135699739</c:v>
                </c:pt>
                <c:pt idx="92">
                  <c:v>-0.0022221185031</c:v>
                </c:pt>
                <c:pt idx="93">
                  <c:v>-0.00170722963474</c:v>
                </c:pt>
                <c:pt idx="94">
                  <c:v>-0.00125808467902</c:v>
                </c:pt>
                <c:pt idx="95">
                  <c:v>-0.00087591121269</c:v>
                </c:pt>
                <c:pt idx="96">
                  <c:v>-0.00056176217462</c:v>
                </c:pt>
                <c:pt idx="97">
                  <c:v>-0.00031650893065</c:v>
                </c:pt>
                <c:pt idx="98">
                  <c:v>-0.00014083544147</c:v>
                </c:pt>
                <c:pt idx="99">
                  <c:v>-3.523362681E-5</c:v>
                </c:pt>
                <c:pt idx="100">
                  <c:v>0.0</c:v>
                </c:pt>
              </c:numCache>
            </c:numRef>
          </c:yVal>
          <c:smooth val="0"/>
        </c:ser>
        <c:dLbls>
          <c:showLegendKey val="0"/>
          <c:showVal val="0"/>
          <c:showCatName val="0"/>
          <c:showSerName val="0"/>
          <c:showPercent val="0"/>
          <c:showBubbleSize val="0"/>
        </c:dLbls>
        <c:axId val="-2049470368"/>
        <c:axId val="-2049481984"/>
      </c:scatterChart>
      <c:valAx>
        <c:axId val="-2049470368"/>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049481984"/>
        <c:crosses val="autoZero"/>
        <c:crossBetween val="midCat"/>
      </c:valAx>
      <c:valAx>
        <c:axId val="-2049481984"/>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049470368"/>
        <c:crosses val="autoZero"/>
        <c:crossBetween val="midCat"/>
      </c:valAx>
    </c:plotArea>
    <c:plotVisOnly val="1"/>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3.04m'!$C$3</c:f>
              <c:strCache>
                <c:ptCount val="1"/>
                <c:pt idx="0">
                  <c:v>YU</c:v>
                </c:pt>
              </c:strCache>
            </c:strRef>
          </c:tx>
          <c:spPr>
            <a:ln w="28575">
              <a:noFill/>
            </a:ln>
          </c:spPr>
          <c:marker>
            <c:symbol val="diamond"/>
            <c:size val="3"/>
            <c:spPr>
              <a:solidFill>
                <a:schemeClr val="tx1"/>
              </a:solidFill>
              <a:ln>
                <a:solidFill>
                  <a:schemeClr val="tx1"/>
                </a:solidFill>
              </a:ln>
            </c:spPr>
          </c:marker>
          <c:xVal>
            <c:numRef>
              <c:f>'at y = 3.04m'!$B$4:$B$2160</c:f>
              <c:numCache>
                <c:formatCode>0.00E+00</c:formatCode>
                <c:ptCount val="2157"/>
                <c:pt idx="0" formatCode="General">
                  <c:v>0.0</c:v>
                </c:pt>
                <c:pt idx="1">
                  <c:v>0.004201</c:v>
                </c:pt>
                <c:pt idx="2" formatCode="General">
                  <c:v>0.012309</c:v>
                </c:pt>
                <c:pt idx="3" formatCode="General">
                  <c:v>0.021451</c:v>
                </c:pt>
                <c:pt idx="4" formatCode="General">
                  <c:v>0.030996</c:v>
                </c:pt>
                <c:pt idx="5" formatCode="General">
                  <c:v>0.040766</c:v>
                </c:pt>
                <c:pt idx="6" formatCode="General">
                  <c:v>0.050679</c:v>
                </c:pt>
                <c:pt idx="7" formatCode="General">
                  <c:v>0.060682</c:v>
                </c:pt>
                <c:pt idx="8" formatCode="General">
                  <c:v>0.070743</c:v>
                </c:pt>
                <c:pt idx="9" formatCode="General">
                  <c:v>0.08084</c:v>
                </c:pt>
                <c:pt idx="10" formatCode="General">
                  <c:v>0.090963</c:v>
                </c:pt>
                <c:pt idx="11" formatCode="General">
                  <c:v>0.101104</c:v>
                </c:pt>
                <c:pt idx="12" formatCode="General">
                  <c:v>0.11126</c:v>
                </c:pt>
                <c:pt idx="13" formatCode="General">
                  <c:v>0.121426</c:v>
                </c:pt>
                <c:pt idx="14" formatCode="General">
                  <c:v>0.131601</c:v>
                </c:pt>
                <c:pt idx="15" formatCode="General">
                  <c:v>0.141781</c:v>
                </c:pt>
                <c:pt idx="16" formatCode="General">
                  <c:v>0.151965</c:v>
                </c:pt>
                <c:pt idx="17" formatCode="General">
                  <c:v>0.162153</c:v>
                </c:pt>
                <c:pt idx="18" formatCode="General">
                  <c:v>0.172344</c:v>
                </c:pt>
                <c:pt idx="19" formatCode="General">
                  <c:v>0.182537</c:v>
                </c:pt>
                <c:pt idx="20" formatCode="General">
                  <c:v>0.192732</c:v>
                </c:pt>
                <c:pt idx="21" formatCode="General">
                  <c:v>0.202928</c:v>
                </c:pt>
                <c:pt idx="22" formatCode="General">
                  <c:v>0.213126</c:v>
                </c:pt>
                <c:pt idx="23" formatCode="General">
                  <c:v>0.223324</c:v>
                </c:pt>
                <c:pt idx="24" formatCode="General">
                  <c:v>0.233524</c:v>
                </c:pt>
                <c:pt idx="25" formatCode="General">
                  <c:v>0.243725</c:v>
                </c:pt>
                <c:pt idx="26" formatCode="General">
                  <c:v>0.253927</c:v>
                </c:pt>
                <c:pt idx="27" formatCode="General">
                  <c:v>0.264131</c:v>
                </c:pt>
                <c:pt idx="28" formatCode="General">
                  <c:v>0.274337</c:v>
                </c:pt>
                <c:pt idx="29" formatCode="General">
                  <c:v>0.284547</c:v>
                </c:pt>
                <c:pt idx="30" formatCode="General">
                  <c:v>0.29476</c:v>
                </c:pt>
                <c:pt idx="31" formatCode="General">
                  <c:v>0.304976</c:v>
                </c:pt>
                <c:pt idx="32" formatCode="General">
                  <c:v>0.315196</c:v>
                </c:pt>
                <c:pt idx="33" formatCode="General">
                  <c:v>0.325418</c:v>
                </c:pt>
                <c:pt idx="34" formatCode="General">
                  <c:v>0.335643</c:v>
                </c:pt>
                <c:pt idx="35" formatCode="General">
                  <c:v>0.345868</c:v>
                </c:pt>
                <c:pt idx="36" formatCode="General">
                  <c:v>0.356095</c:v>
                </c:pt>
                <c:pt idx="37" formatCode="General">
                  <c:v>0.366321</c:v>
                </c:pt>
                <c:pt idx="38" formatCode="General">
                  <c:v>0.376547</c:v>
                </c:pt>
                <c:pt idx="39" formatCode="General">
                  <c:v>0.386774</c:v>
                </c:pt>
                <c:pt idx="40" formatCode="General">
                  <c:v>0.397001</c:v>
                </c:pt>
                <c:pt idx="41" formatCode="General">
                  <c:v>0.40723</c:v>
                </c:pt>
                <c:pt idx="42" formatCode="General">
                  <c:v>0.417459</c:v>
                </c:pt>
                <c:pt idx="43" formatCode="General">
                  <c:v>0.427689</c:v>
                </c:pt>
                <c:pt idx="44" formatCode="General">
                  <c:v>0.43792</c:v>
                </c:pt>
                <c:pt idx="45" formatCode="General">
                  <c:v>0.448153</c:v>
                </c:pt>
                <c:pt idx="46" formatCode="General">
                  <c:v>0.458386</c:v>
                </c:pt>
                <c:pt idx="47" formatCode="General">
                  <c:v>0.468619</c:v>
                </c:pt>
                <c:pt idx="48" formatCode="General">
                  <c:v>0.478854</c:v>
                </c:pt>
                <c:pt idx="49" formatCode="General">
                  <c:v>0.489089</c:v>
                </c:pt>
                <c:pt idx="50" formatCode="General">
                  <c:v>0.499325</c:v>
                </c:pt>
                <c:pt idx="51" formatCode="General">
                  <c:v>0.509562</c:v>
                </c:pt>
                <c:pt idx="52" formatCode="General">
                  <c:v>0.519799</c:v>
                </c:pt>
                <c:pt idx="53" formatCode="General">
                  <c:v>0.530036</c:v>
                </c:pt>
                <c:pt idx="54" formatCode="General">
                  <c:v>0.540274</c:v>
                </c:pt>
                <c:pt idx="55" formatCode="General">
                  <c:v>0.550513</c:v>
                </c:pt>
                <c:pt idx="56" formatCode="General">
                  <c:v>0.560751</c:v>
                </c:pt>
                <c:pt idx="57" formatCode="General">
                  <c:v>0.57099</c:v>
                </c:pt>
                <c:pt idx="58" formatCode="General">
                  <c:v>0.581228</c:v>
                </c:pt>
                <c:pt idx="59" formatCode="General">
                  <c:v>0.591467</c:v>
                </c:pt>
                <c:pt idx="60" formatCode="General">
                  <c:v>0.601706</c:v>
                </c:pt>
                <c:pt idx="61" formatCode="General">
                  <c:v>0.611944</c:v>
                </c:pt>
                <c:pt idx="62" formatCode="General">
                  <c:v>0.622182</c:v>
                </c:pt>
                <c:pt idx="63" formatCode="General">
                  <c:v>0.632419</c:v>
                </c:pt>
                <c:pt idx="64" formatCode="General">
                  <c:v>0.642656</c:v>
                </c:pt>
                <c:pt idx="65" formatCode="General">
                  <c:v>0.652893</c:v>
                </c:pt>
                <c:pt idx="66" formatCode="General">
                  <c:v>0.663128</c:v>
                </c:pt>
                <c:pt idx="67" formatCode="General">
                  <c:v>0.673363</c:v>
                </c:pt>
                <c:pt idx="68" formatCode="General">
                  <c:v>0.683597</c:v>
                </c:pt>
                <c:pt idx="69" formatCode="General">
                  <c:v>0.69383</c:v>
                </c:pt>
                <c:pt idx="70" formatCode="General">
                  <c:v>0.704062</c:v>
                </c:pt>
                <c:pt idx="71" formatCode="General">
                  <c:v>0.714293</c:v>
                </c:pt>
                <c:pt idx="72" formatCode="General">
                  <c:v>0.724524</c:v>
                </c:pt>
                <c:pt idx="73" formatCode="General">
                  <c:v>0.734753</c:v>
                </c:pt>
                <c:pt idx="74" formatCode="General">
                  <c:v>0.744981</c:v>
                </c:pt>
                <c:pt idx="75" formatCode="General">
                  <c:v>0.755208</c:v>
                </c:pt>
                <c:pt idx="76" formatCode="General">
                  <c:v>0.765434</c:v>
                </c:pt>
                <c:pt idx="77" formatCode="General">
                  <c:v>0.775659</c:v>
                </c:pt>
                <c:pt idx="78" formatCode="General">
                  <c:v>0.785883</c:v>
                </c:pt>
                <c:pt idx="79" formatCode="General">
                  <c:v>0.796107</c:v>
                </c:pt>
                <c:pt idx="80" formatCode="General">
                  <c:v>0.806331</c:v>
                </c:pt>
                <c:pt idx="81" formatCode="General">
                  <c:v>0.816555</c:v>
                </c:pt>
                <c:pt idx="82" formatCode="General">
                  <c:v>0.826778</c:v>
                </c:pt>
                <c:pt idx="83" formatCode="General">
                  <c:v>0.837</c:v>
                </c:pt>
                <c:pt idx="84" formatCode="General">
                  <c:v>0.847222</c:v>
                </c:pt>
                <c:pt idx="85" formatCode="General">
                  <c:v>0.85744</c:v>
                </c:pt>
                <c:pt idx="86" formatCode="General">
                  <c:v>0.867658</c:v>
                </c:pt>
                <c:pt idx="87" formatCode="General">
                  <c:v>0.87788</c:v>
                </c:pt>
                <c:pt idx="88" formatCode="General">
                  <c:v>0.888108</c:v>
                </c:pt>
                <c:pt idx="89" formatCode="General">
                  <c:v>0.898339</c:v>
                </c:pt>
                <c:pt idx="90" formatCode="General">
                  <c:v>0.908577</c:v>
                </c:pt>
                <c:pt idx="91" formatCode="General">
                  <c:v>0.918817</c:v>
                </c:pt>
                <c:pt idx="92" formatCode="General">
                  <c:v>0.929049</c:v>
                </c:pt>
                <c:pt idx="93" formatCode="General">
                  <c:v>0.939269</c:v>
                </c:pt>
                <c:pt idx="94" formatCode="General">
                  <c:v>0.949475</c:v>
                </c:pt>
                <c:pt idx="95" formatCode="General">
                  <c:v>0.959665</c:v>
                </c:pt>
                <c:pt idx="96" formatCode="General">
                  <c:v>0.96983</c:v>
                </c:pt>
                <c:pt idx="97" formatCode="General">
                  <c:v>0.979962</c:v>
                </c:pt>
                <c:pt idx="98" formatCode="General">
                  <c:v>0.990041</c:v>
                </c:pt>
                <c:pt idx="99" formatCode="General">
                  <c:v>1.0</c:v>
                </c:pt>
              </c:numCache>
            </c:numRef>
          </c:xVal>
          <c:yVal>
            <c:numRef>
              <c:f>'at y = 3.04m'!$C$4:$C$2160</c:f>
              <c:numCache>
                <c:formatCode>General</c:formatCode>
                <c:ptCount val="2157"/>
                <c:pt idx="0">
                  <c:v>0.0</c:v>
                </c:pt>
                <c:pt idx="1">
                  <c:v>0.010223</c:v>
                </c:pt>
                <c:pt idx="2">
                  <c:v>0.017346</c:v>
                </c:pt>
                <c:pt idx="3">
                  <c:v>0.022666</c:v>
                </c:pt>
                <c:pt idx="4">
                  <c:v>0.026926</c:v>
                </c:pt>
                <c:pt idx="5">
                  <c:v>0.030471</c:v>
                </c:pt>
                <c:pt idx="6">
                  <c:v>0.033488</c:v>
                </c:pt>
                <c:pt idx="7">
                  <c:v>0.036088</c:v>
                </c:pt>
                <c:pt idx="8">
                  <c:v>0.038346</c:v>
                </c:pt>
                <c:pt idx="9">
                  <c:v>0.040312</c:v>
                </c:pt>
                <c:pt idx="10">
                  <c:v>0.042025</c:v>
                </c:pt>
                <c:pt idx="11">
                  <c:v>0.043517</c:v>
                </c:pt>
                <c:pt idx="12">
                  <c:v>0.04481</c:v>
                </c:pt>
                <c:pt idx="13">
                  <c:v>0.045924</c:v>
                </c:pt>
                <c:pt idx="14">
                  <c:v>0.046879</c:v>
                </c:pt>
                <c:pt idx="15">
                  <c:v>0.047689</c:v>
                </c:pt>
                <c:pt idx="16">
                  <c:v>0.048367</c:v>
                </c:pt>
                <c:pt idx="17">
                  <c:v>0.048927</c:v>
                </c:pt>
                <c:pt idx="18">
                  <c:v>0.049381</c:v>
                </c:pt>
                <c:pt idx="19">
                  <c:v>0.049737</c:v>
                </c:pt>
                <c:pt idx="20">
                  <c:v>0.050005</c:v>
                </c:pt>
                <c:pt idx="21">
                  <c:v>0.050194</c:v>
                </c:pt>
                <c:pt idx="22">
                  <c:v>0.050314</c:v>
                </c:pt>
                <c:pt idx="23">
                  <c:v>0.050367</c:v>
                </c:pt>
                <c:pt idx="24">
                  <c:v>0.050364</c:v>
                </c:pt>
                <c:pt idx="25">
                  <c:v>0.050309</c:v>
                </c:pt>
                <c:pt idx="26">
                  <c:v>0.050207</c:v>
                </c:pt>
                <c:pt idx="27">
                  <c:v>0.050064</c:v>
                </c:pt>
                <c:pt idx="28">
                  <c:v>0.049885</c:v>
                </c:pt>
                <c:pt idx="29">
                  <c:v>0.049675</c:v>
                </c:pt>
                <c:pt idx="30">
                  <c:v>0.049437</c:v>
                </c:pt>
                <c:pt idx="31">
                  <c:v>0.049175</c:v>
                </c:pt>
                <c:pt idx="32">
                  <c:v>0.048894</c:v>
                </c:pt>
                <c:pt idx="33">
                  <c:v>0.048595</c:v>
                </c:pt>
                <c:pt idx="34">
                  <c:v>0.048281</c:v>
                </c:pt>
                <c:pt idx="35">
                  <c:v>0.047955</c:v>
                </c:pt>
                <c:pt idx="36">
                  <c:v>0.047617</c:v>
                </c:pt>
                <c:pt idx="37">
                  <c:v>0.047269</c:v>
                </c:pt>
                <c:pt idx="38">
                  <c:v>0.046912</c:v>
                </c:pt>
                <c:pt idx="39">
                  <c:v>0.046547</c:v>
                </c:pt>
                <c:pt idx="40">
                  <c:v>0.046174</c:v>
                </c:pt>
                <c:pt idx="41">
                  <c:v>0.045794</c:v>
                </c:pt>
                <c:pt idx="42">
                  <c:v>0.045407</c:v>
                </c:pt>
                <c:pt idx="43">
                  <c:v>0.045013</c:v>
                </c:pt>
                <c:pt idx="44">
                  <c:v>0.044612</c:v>
                </c:pt>
                <c:pt idx="45">
                  <c:v>0.044204</c:v>
                </c:pt>
                <c:pt idx="46">
                  <c:v>0.043789</c:v>
                </c:pt>
                <c:pt idx="47">
                  <c:v>0.043367</c:v>
                </c:pt>
                <c:pt idx="48">
                  <c:v>0.042937</c:v>
                </c:pt>
                <c:pt idx="49">
                  <c:v>0.0425</c:v>
                </c:pt>
                <c:pt idx="50">
                  <c:v>0.042055</c:v>
                </c:pt>
                <c:pt idx="51">
                  <c:v>0.041603</c:v>
                </c:pt>
                <c:pt idx="52">
                  <c:v>0.041142</c:v>
                </c:pt>
                <c:pt idx="53">
                  <c:v>0.040674</c:v>
                </c:pt>
                <c:pt idx="54">
                  <c:v>0.040197</c:v>
                </c:pt>
                <c:pt idx="55">
                  <c:v>0.039712</c:v>
                </c:pt>
                <c:pt idx="56">
                  <c:v>0.039216</c:v>
                </c:pt>
                <c:pt idx="57">
                  <c:v>0.038711</c:v>
                </c:pt>
                <c:pt idx="58">
                  <c:v>0.038194</c:v>
                </c:pt>
                <c:pt idx="59">
                  <c:v>0.037666</c:v>
                </c:pt>
                <c:pt idx="60">
                  <c:v>0.037125</c:v>
                </c:pt>
                <c:pt idx="61">
                  <c:v>0.03657</c:v>
                </c:pt>
                <c:pt idx="62">
                  <c:v>0.036001</c:v>
                </c:pt>
                <c:pt idx="63">
                  <c:v>0.035417</c:v>
                </c:pt>
                <c:pt idx="64">
                  <c:v>0.034818</c:v>
                </c:pt>
                <c:pt idx="65">
                  <c:v>0.034201</c:v>
                </c:pt>
                <c:pt idx="66">
                  <c:v>0.033568</c:v>
                </c:pt>
                <c:pt idx="67">
                  <c:v>0.032918</c:v>
                </c:pt>
                <c:pt idx="68">
                  <c:v>0.03225</c:v>
                </c:pt>
                <c:pt idx="69">
                  <c:v>0.031565</c:v>
                </c:pt>
                <c:pt idx="70">
                  <c:v>0.030863</c:v>
                </c:pt>
                <c:pt idx="71">
                  <c:v>0.030144</c:v>
                </c:pt>
                <c:pt idx="72">
                  <c:v>0.029407</c:v>
                </c:pt>
                <c:pt idx="73">
                  <c:v>0.028653</c:v>
                </c:pt>
                <c:pt idx="74">
                  <c:v>0.027883</c:v>
                </c:pt>
                <c:pt idx="75">
                  <c:v>0.027096</c:v>
                </c:pt>
                <c:pt idx="76">
                  <c:v>0.026292</c:v>
                </c:pt>
                <c:pt idx="77">
                  <c:v>0.025471</c:v>
                </c:pt>
                <c:pt idx="78">
                  <c:v>0.024634</c:v>
                </c:pt>
                <c:pt idx="79">
                  <c:v>0.02378</c:v>
                </c:pt>
                <c:pt idx="80">
                  <c:v>0.022909</c:v>
                </c:pt>
                <c:pt idx="81">
                  <c:v>0.022021</c:v>
                </c:pt>
                <c:pt idx="82">
                  <c:v>0.021114</c:v>
                </c:pt>
                <c:pt idx="83">
                  <c:v>0.020189</c:v>
                </c:pt>
                <c:pt idx="84">
                  <c:v>0.019244</c:v>
                </c:pt>
                <c:pt idx="85">
                  <c:v>0.018275</c:v>
                </c:pt>
                <c:pt idx="86">
                  <c:v>0.017285</c:v>
                </c:pt>
                <c:pt idx="87">
                  <c:v>0.016275</c:v>
                </c:pt>
                <c:pt idx="88">
                  <c:v>0.015247</c:v>
                </c:pt>
                <c:pt idx="89">
                  <c:v>0.014198</c:v>
                </c:pt>
                <c:pt idx="90">
                  <c:v>0.01313</c:v>
                </c:pt>
                <c:pt idx="91">
                  <c:v>0.012038</c:v>
                </c:pt>
                <c:pt idx="92">
                  <c:v>0.01091</c:v>
                </c:pt>
                <c:pt idx="93">
                  <c:v>0.009737</c:v>
                </c:pt>
                <c:pt idx="94">
                  <c:v>0.008512</c:v>
                </c:pt>
                <c:pt idx="95">
                  <c:v>0.007223</c:v>
                </c:pt>
                <c:pt idx="96">
                  <c:v>0.00585</c:v>
                </c:pt>
                <c:pt idx="97">
                  <c:v>0.004358</c:v>
                </c:pt>
                <c:pt idx="98">
                  <c:v>0.002675</c:v>
                </c:pt>
                <c:pt idx="99">
                  <c:v>0.000561</c:v>
                </c:pt>
              </c:numCache>
            </c:numRef>
          </c:yVal>
          <c:smooth val="0"/>
        </c:ser>
        <c:ser>
          <c:idx val="1"/>
          <c:order val="1"/>
          <c:tx>
            <c:strRef>
              <c:f>'at y = 3.04m'!$E$3</c:f>
              <c:strCache>
                <c:ptCount val="1"/>
                <c:pt idx="0">
                  <c:v>YL</c:v>
                </c:pt>
              </c:strCache>
            </c:strRef>
          </c:tx>
          <c:spPr>
            <a:ln w="28575">
              <a:noFill/>
            </a:ln>
          </c:spPr>
          <c:marker>
            <c:symbol val="square"/>
            <c:size val="2"/>
          </c:marker>
          <c:xVal>
            <c:numRef>
              <c:f>'at y = 3.04m'!$D$4:$D$2090</c:f>
              <c:numCache>
                <c:formatCode>General</c:formatCode>
                <c:ptCount val="2087"/>
                <c:pt idx="0">
                  <c:v>0.0</c:v>
                </c:pt>
                <c:pt idx="1">
                  <c:v>0.005088</c:v>
                </c:pt>
                <c:pt idx="2">
                  <c:v>0.013667</c:v>
                </c:pt>
                <c:pt idx="3">
                  <c:v>0.022933</c:v>
                </c:pt>
                <c:pt idx="4">
                  <c:v>0.032462</c:v>
                </c:pt>
                <c:pt idx="5">
                  <c:v>0.042158</c:v>
                </c:pt>
                <c:pt idx="6">
                  <c:v>0.051936</c:v>
                </c:pt>
                <c:pt idx="7">
                  <c:v>0.061786</c:v>
                </c:pt>
                <c:pt idx="8">
                  <c:v>0.071681</c:v>
                </c:pt>
                <c:pt idx="9">
                  <c:v>0.081627</c:v>
                </c:pt>
                <c:pt idx="10">
                  <c:v>0.091624</c:v>
                </c:pt>
                <c:pt idx="11">
                  <c:v>0.101672</c:v>
                </c:pt>
                <c:pt idx="12">
                  <c:v>0.11176</c:v>
                </c:pt>
                <c:pt idx="13">
                  <c:v>0.12187</c:v>
                </c:pt>
                <c:pt idx="14">
                  <c:v>0.132</c:v>
                </c:pt>
                <c:pt idx="15">
                  <c:v>0.142147</c:v>
                </c:pt>
                <c:pt idx="16">
                  <c:v>0.152309</c:v>
                </c:pt>
                <c:pt idx="17">
                  <c:v>0.162483</c:v>
                </c:pt>
                <c:pt idx="18">
                  <c:v>0.17267</c:v>
                </c:pt>
                <c:pt idx="19">
                  <c:v>0.182867</c:v>
                </c:pt>
                <c:pt idx="20">
                  <c:v>0.193074</c:v>
                </c:pt>
                <c:pt idx="21">
                  <c:v>0.20329</c:v>
                </c:pt>
                <c:pt idx="22">
                  <c:v>0.213513</c:v>
                </c:pt>
                <c:pt idx="23">
                  <c:v>0.223744</c:v>
                </c:pt>
                <c:pt idx="24">
                  <c:v>0.233981</c:v>
                </c:pt>
                <c:pt idx="25">
                  <c:v>0.244224</c:v>
                </c:pt>
                <c:pt idx="26">
                  <c:v>0.254473</c:v>
                </c:pt>
                <c:pt idx="27">
                  <c:v>0.264728</c:v>
                </c:pt>
                <c:pt idx="28">
                  <c:v>0.27499</c:v>
                </c:pt>
                <c:pt idx="29">
                  <c:v>0.285257</c:v>
                </c:pt>
                <c:pt idx="30">
                  <c:v>0.295528</c:v>
                </c:pt>
                <c:pt idx="31">
                  <c:v>0.305802</c:v>
                </c:pt>
                <c:pt idx="32">
                  <c:v>0.316079</c:v>
                </c:pt>
                <c:pt idx="33">
                  <c:v>0.326358</c:v>
                </c:pt>
                <c:pt idx="34">
                  <c:v>0.336638</c:v>
                </c:pt>
                <c:pt idx="35">
                  <c:v>0.346919</c:v>
                </c:pt>
                <c:pt idx="36">
                  <c:v>0.357198</c:v>
                </c:pt>
                <c:pt idx="37">
                  <c:v>0.367477</c:v>
                </c:pt>
                <c:pt idx="38">
                  <c:v>0.377756</c:v>
                </c:pt>
                <c:pt idx="39">
                  <c:v>0.388032</c:v>
                </c:pt>
                <c:pt idx="40">
                  <c:v>0.398306</c:v>
                </c:pt>
                <c:pt idx="41">
                  <c:v>0.408577</c:v>
                </c:pt>
                <c:pt idx="42">
                  <c:v>0.418846</c:v>
                </c:pt>
                <c:pt idx="43">
                  <c:v>0.429114</c:v>
                </c:pt>
                <c:pt idx="44">
                  <c:v>0.439379</c:v>
                </c:pt>
                <c:pt idx="45">
                  <c:v>0.449642</c:v>
                </c:pt>
                <c:pt idx="46">
                  <c:v>0.459903</c:v>
                </c:pt>
                <c:pt idx="47">
                  <c:v>0.470162</c:v>
                </c:pt>
                <c:pt idx="48">
                  <c:v>0.480417</c:v>
                </c:pt>
                <c:pt idx="49">
                  <c:v>0.490669</c:v>
                </c:pt>
                <c:pt idx="50">
                  <c:v>0.500917</c:v>
                </c:pt>
                <c:pt idx="51">
                  <c:v>0.51116</c:v>
                </c:pt>
                <c:pt idx="52">
                  <c:v>0.521398</c:v>
                </c:pt>
                <c:pt idx="53">
                  <c:v>0.53163</c:v>
                </c:pt>
                <c:pt idx="54">
                  <c:v>0.541857</c:v>
                </c:pt>
                <c:pt idx="55">
                  <c:v>0.552079</c:v>
                </c:pt>
                <c:pt idx="56">
                  <c:v>0.562295</c:v>
                </c:pt>
                <c:pt idx="57">
                  <c:v>0.572506</c:v>
                </c:pt>
                <c:pt idx="58">
                  <c:v>0.582712</c:v>
                </c:pt>
                <c:pt idx="59">
                  <c:v>0.592912</c:v>
                </c:pt>
                <c:pt idx="60">
                  <c:v>0.603107</c:v>
                </c:pt>
                <c:pt idx="61">
                  <c:v>0.613296</c:v>
                </c:pt>
                <c:pt idx="62">
                  <c:v>0.623481</c:v>
                </c:pt>
                <c:pt idx="63">
                  <c:v>0.63366</c:v>
                </c:pt>
                <c:pt idx="64">
                  <c:v>0.643834</c:v>
                </c:pt>
                <c:pt idx="65">
                  <c:v>0.654004</c:v>
                </c:pt>
                <c:pt idx="66">
                  <c:v>0.664169</c:v>
                </c:pt>
                <c:pt idx="67">
                  <c:v>0.674329</c:v>
                </c:pt>
                <c:pt idx="68">
                  <c:v>0.684485</c:v>
                </c:pt>
                <c:pt idx="69">
                  <c:v>0.694638</c:v>
                </c:pt>
                <c:pt idx="70">
                  <c:v>0.704787</c:v>
                </c:pt>
                <c:pt idx="71">
                  <c:v>0.714934</c:v>
                </c:pt>
                <c:pt idx="72">
                  <c:v>0.725078</c:v>
                </c:pt>
                <c:pt idx="73">
                  <c:v>0.73522</c:v>
                </c:pt>
                <c:pt idx="74">
                  <c:v>0.74536</c:v>
                </c:pt>
                <c:pt idx="75">
                  <c:v>0.7555</c:v>
                </c:pt>
                <c:pt idx="76">
                  <c:v>0.765639</c:v>
                </c:pt>
                <c:pt idx="77">
                  <c:v>0.775777</c:v>
                </c:pt>
                <c:pt idx="78">
                  <c:v>0.785916</c:v>
                </c:pt>
                <c:pt idx="79">
                  <c:v>0.796055</c:v>
                </c:pt>
                <c:pt idx="80">
                  <c:v>0.806196</c:v>
                </c:pt>
                <c:pt idx="81">
                  <c:v>0.816338</c:v>
                </c:pt>
                <c:pt idx="82">
                  <c:v>0.826482</c:v>
                </c:pt>
                <c:pt idx="83">
                  <c:v>0.836628</c:v>
                </c:pt>
                <c:pt idx="84">
                  <c:v>0.846777</c:v>
                </c:pt>
                <c:pt idx="85">
                  <c:v>0.856929</c:v>
                </c:pt>
                <c:pt idx="86">
                  <c:v>0.867086</c:v>
                </c:pt>
                <c:pt idx="87">
                  <c:v>0.87725</c:v>
                </c:pt>
                <c:pt idx="88">
                  <c:v>0.887426</c:v>
                </c:pt>
                <c:pt idx="89">
                  <c:v>0.897615</c:v>
                </c:pt>
                <c:pt idx="90">
                  <c:v>0.90782</c:v>
                </c:pt>
                <c:pt idx="91">
                  <c:v>0.918041</c:v>
                </c:pt>
                <c:pt idx="92">
                  <c:v>0.928274</c:v>
                </c:pt>
                <c:pt idx="93">
                  <c:v>0.938517</c:v>
                </c:pt>
                <c:pt idx="94">
                  <c:v>0.948768</c:v>
                </c:pt>
                <c:pt idx="95">
                  <c:v>0.959028</c:v>
                </c:pt>
                <c:pt idx="96">
                  <c:v>0.969291</c:v>
                </c:pt>
                <c:pt idx="97">
                  <c:v>0.979551</c:v>
                </c:pt>
                <c:pt idx="98">
                  <c:v>0.989797</c:v>
                </c:pt>
                <c:pt idx="99">
                  <c:v>1.0</c:v>
                </c:pt>
              </c:numCache>
            </c:numRef>
          </c:xVal>
          <c:yVal>
            <c:numRef>
              <c:f>'at y = 3.04m'!$E$4:$E$2211</c:f>
              <c:numCache>
                <c:formatCode>General</c:formatCode>
                <c:ptCount val="2208"/>
                <c:pt idx="0">
                  <c:v>0.0</c:v>
                </c:pt>
                <c:pt idx="1">
                  <c:v>-0.011006</c:v>
                </c:pt>
                <c:pt idx="2">
                  <c:v>-0.018435</c:v>
                </c:pt>
                <c:pt idx="3">
                  <c:v>-0.024349</c:v>
                </c:pt>
                <c:pt idx="4">
                  <c:v>-0.029444</c:v>
                </c:pt>
                <c:pt idx="5">
                  <c:v>-0.033976</c:v>
                </c:pt>
                <c:pt idx="6">
                  <c:v>-0.038086</c:v>
                </c:pt>
                <c:pt idx="7">
                  <c:v>-0.041845</c:v>
                </c:pt>
                <c:pt idx="8">
                  <c:v>-0.045313</c:v>
                </c:pt>
                <c:pt idx="9">
                  <c:v>-0.048525</c:v>
                </c:pt>
                <c:pt idx="10">
                  <c:v>-0.051515</c:v>
                </c:pt>
                <c:pt idx="11">
                  <c:v>-0.054311</c:v>
                </c:pt>
                <c:pt idx="12">
                  <c:v>-0.05694</c:v>
                </c:pt>
                <c:pt idx="13">
                  <c:v>-0.059429</c:v>
                </c:pt>
                <c:pt idx="14">
                  <c:v>-0.061796</c:v>
                </c:pt>
                <c:pt idx="15">
                  <c:v>-0.064055</c:v>
                </c:pt>
                <c:pt idx="16">
                  <c:v>-0.066217</c:v>
                </c:pt>
                <c:pt idx="17">
                  <c:v>-0.068288</c:v>
                </c:pt>
                <c:pt idx="18">
                  <c:v>-0.070271</c:v>
                </c:pt>
                <c:pt idx="19">
                  <c:v>-0.072169</c:v>
                </c:pt>
                <c:pt idx="20">
                  <c:v>-0.073979</c:v>
                </c:pt>
                <c:pt idx="21">
                  <c:v>-0.0757</c:v>
                </c:pt>
                <c:pt idx="22">
                  <c:v>-0.077329</c:v>
                </c:pt>
                <c:pt idx="23">
                  <c:v>-0.078863</c:v>
                </c:pt>
                <c:pt idx="24">
                  <c:v>-0.080296</c:v>
                </c:pt>
                <c:pt idx="25">
                  <c:v>-0.081626</c:v>
                </c:pt>
                <c:pt idx="26">
                  <c:v>-0.08285</c:v>
                </c:pt>
                <c:pt idx="27">
                  <c:v>-0.083967</c:v>
                </c:pt>
                <c:pt idx="28">
                  <c:v>-0.084971</c:v>
                </c:pt>
                <c:pt idx="29">
                  <c:v>-0.085863</c:v>
                </c:pt>
                <c:pt idx="30">
                  <c:v>-0.086642</c:v>
                </c:pt>
                <c:pt idx="31">
                  <c:v>-0.087313</c:v>
                </c:pt>
                <c:pt idx="32">
                  <c:v>-0.087874</c:v>
                </c:pt>
                <c:pt idx="33">
                  <c:v>-0.088321</c:v>
                </c:pt>
                <c:pt idx="34">
                  <c:v>-0.088659</c:v>
                </c:pt>
                <c:pt idx="35">
                  <c:v>-0.088891</c:v>
                </c:pt>
                <c:pt idx="36">
                  <c:v>-0.089025</c:v>
                </c:pt>
                <c:pt idx="37">
                  <c:v>-0.089048</c:v>
                </c:pt>
                <c:pt idx="38">
                  <c:v>-0.088975</c:v>
                </c:pt>
                <c:pt idx="39">
                  <c:v>-0.088807</c:v>
                </c:pt>
                <c:pt idx="40">
                  <c:v>-0.08854</c:v>
                </c:pt>
                <c:pt idx="41">
                  <c:v>-0.088175</c:v>
                </c:pt>
                <c:pt idx="42">
                  <c:v>-0.087719</c:v>
                </c:pt>
                <c:pt idx="43">
                  <c:v>-0.087177</c:v>
                </c:pt>
                <c:pt idx="44">
                  <c:v>-0.086548</c:v>
                </c:pt>
                <c:pt idx="45">
                  <c:v>-0.085834</c:v>
                </c:pt>
                <c:pt idx="46">
                  <c:v>-0.085037</c:v>
                </c:pt>
                <c:pt idx="47">
                  <c:v>-0.084164</c:v>
                </c:pt>
                <c:pt idx="48">
                  <c:v>-0.083219</c:v>
                </c:pt>
                <c:pt idx="49">
                  <c:v>-0.082206</c:v>
                </c:pt>
                <c:pt idx="50">
                  <c:v>-0.081126</c:v>
                </c:pt>
                <c:pt idx="51">
                  <c:v>-0.079984</c:v>
                </c:pt>
                <c:pt idx="52">
                  <c:v>-0.078786</c:v>
                </c:pt>
                <c:pt idx="53">
                  <c:v>-0.077536</c:v>
                </c:pt>
                <c:pt idx="54">
                  <c:v>-0.076237</c:v>
                </c:pt>
                <c:pt idx="55">
                  <c:v>-0.074891</c:v>
                </c:pt>
                <c:pt idx="56">
                  <c:v>-0.073503</c:v>
                </c:pt>
                <c:pt idx="57">
                  <c:v>-0.072075</c:v>
                </c:pt>
                <c:pt idx="58">
                  <c:v>-0.070611</c:v>
                </c:pt>
                <c:pt idx="59">
                  <c:v>-0.069114</c:v>
                </c:pt>
                <c:pt idx="60">
                  <c:v>-0.067585</c:v>
                </c:pt>
                <c:pt idx="61">
                  <c:v>-0.066026</c:v>
                </c:pt>
                <c:pt idx="62">
                  <c:v>-0.064441</c:v>
                </c:pt>
                <c:pt idx="63">
                  <c:v>-0.06283</c:v>
                </c:pt>
                <c:pt idx="64">
                  <c:v>-0.061195</c:v>
                </c:pt>
                <c:pt idx="65">
                  <c:v>-0.059537</c:v>
                </c:pt>
                <c:pt idx="66">
                  <c:v>-0.057859</c:v>
                </c:pt>
                <c:pt idx="67">
                  <c:v>-0.05616</c:v>
                </c:pt>
                <c:pt idx="68">
                  <c:v>-0.054441</c:v>
                </c:pt>
                <c:pt idx="69">
                  <c:v>-0.052703</c:v>
                </c:pt>
                <c:pt idx="70">
                  <c:v>-0.050945</c:v>
                </c:pt>
                <c:pt idx="71">
                  <c:v>-0.049169</c:v>
                </c:pt>
                <c:pt idx="72">
                  <c:v>-0.047373</c:v>
                </c:pt>
                <c:pt idx="73">
                  <c:v>-0.045558</c:v>
                </c:pt>
                <c:pt idx="74">
                  <c:v>-0.043723</c:v>
                </c:pt>
                <c:pt idx="75">
                  <c:v>-0.041868</c:v>
                </c:pt>
                <c:pt idx="76">
                  <c:v>-0.039994</c:v>
                </c:pt>
                <c:pt idx="77">
                  <c:v>-0.0381</c:v>
                </c:pt>
                <c:pt idx="78">
                  <c:v>-0.036187</c:v>
                </c:pt>
                <c:pt idx="79">
                  <c:v>-0.034257</c:v>
                </c:pt>
                <c:pt idx="80">
                  <c:v>-0.03231</c:v>
                </c:pt>
                <c:pt idx="81">
                  <c:v>-0.03035</c:v>
                </c:pt>
                <c:pt idx="82">
                  <c:v>-0.028381</c:v>
                </c:pt>
                <c:pt idx="83">
                  <c:v>-0.026406</c:v>
                </c:pt>
                <c:pt idx="84">
                  <c:v>-0.024432</c:v>
                </c:pt>
                <c:pt idx="85">
                  <c:v>-0.022464</c:v>
                </c:pt>
                <c:pt idx="86">
                  <c:v>-0.020511</c:v>
                </c:pt>
                <c:pt idx="87">
                  <c:v>-0.018576</c:v>
                </c:pt>
                <c:pt idx="88">
                  <c:v>-0.016662</c:v>
                </c:pt>
                <c:pt idx="89">
                  <c:v>-0.014781</c:v>
                </c:pt>
                <c:pt idx="90">
                  <c:v>-0.01294</c:v>
                </c:pt>
                <c:pt idx="91">
                  <c:v>-0.01115</c:v>
                </c:pt>
                <c:pt idx="92">
                  <c:v>-0.009433</c:v>
                </c:pt>
                <c:pt idx="93">
                  <c:v>-0.007811</c:v>
                </c:pt>
                <c:pt idx="94">
                  <c:v>-0.006295</c:v>
                </c:pt>
                <c:pt idx="95">
                  <c:v>-0.004901</c:v>
                </c:pt>
                <c:pt idx="96">
                  <c:v>-0.003642</c:v>
                </c:pt>
                <c:pt idx="97">
                  <c:v>-0.002527</c:v>
                </c:pt>
                <c:pt idx="98">
                  <c:v>-0.001539</c:v>
                </c:pt>
                <c:pt idx="99">
                  <c:v>-0.000561</c:v>
                </c:pt>
              </c:numCache>
            </c:numRef>
          </c:yVal>
          <c:smooth val="0"/>
        </c:ser>
        <c:dLbls>
          <c:showLegendKey val="0"/>
          <c:showVal val="0"/>
          <c:showCatName val="0"/>
          <c:showSerName val="0"/>
          <c:showPercent val="0"/>
          <c:showBubbleSize val="0"/>
        </c:dLbls>
        <c:axId val="-2049591296"/>
        <c:axId val="-2049588256"/>
      </c:scatterChart>
      <c:valAx>
        <c:axId val="-2049591296"/>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049588256"/>
        <c:crosses val="autoZero"/>
        <c:crossBetween val="midCat"/>
      </c:valAx>
      <c:valAx>
        <c:axId val="-2049588256"/>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049591296"/>
        <c:crosses val="autoZero"/>
        <c:crossBetween val="midCat"/>
      </c:valAx>
    </c:plotArea>
    <c:plotVisOnly val="1"/>
    <c:dispBlanksAs val="gap"/>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4.61m'!$C$3</c:f>
              <c:strCache>
                <c:ptCount val="1"/>
                <c:pt idx="0">
                  <c:v>YU</c:v>
                </c:pt>
              </c:strCache>
            </c:strRef>
          </c:tx>
          <c:spPr>
            <a:ln w="28575">
              <a:noFill/>
            </a:ln>
          </c:spPr>
          <c:marker>
            <c:symbol val="diamond"/>
            <c:size val="3"/>
            <c:spPr>
              <a:solidFill>
                <a:schemeClr val="tx1"/>
              </a:solidFill>
              <a:ln>
                <a:solidFill>
                  <a:schemeClr val="tx1"/>
                </a:solidFill>
              </a:ln>
            </c:spPr>
          </c:marker>
          <c:xVal>
            <c:numRef>
              <c:f>'at y = 4.61m'!$B$4:$B$2160</c:f>
              <c:numCache>
                <c:formatCode>0.00E+00</c:formatCode>
                <c:ptCount val="2157"/>
                <c:pt idx="0" formatCode="General">
                  <c:v>0.0</c:v>
                </c:pt>
                <c:pt idx="1">
                  <c:v>0.004258</c:v>
                </c:pt>
                <c:pt idx="2" formatCode="General">
                  <c:v>0.012413</c:v>
                </c:pt>
                <c:pt idx="3" formatCode="General">
                  <c:v>0.021607</c:v>
                </c:pt>
                <c:pt idx="4" formatCode="General">
                  <c:v>0.031207</c:v>
                </c:pt>
                <c:pt idx="5" formatCode="General">
                  <c:v>0.041008</c:v>
                </c:pt>
                <c:pt idx="6" formatCode="General">
                  <c:v>0.050925</c:v>
                </c:pt>
                <c:pt idx="7" formatCode="General">
                  <c:v>0.060918</c:v>
                </c:pt>
                <c:pt idx="8" formatCode="General">
                  <c:v>0.070964</c:v>
                </c:pt>
                <c:pt idx="9" formatCode="General">
                  <c:v>0.081051</c:v>
                </c:pt>
                <c:pt idx="10" formatCode="General">
                  <c:v>0.091169</c:v>
                </c:pt>
                <c:pt idx="11" formatCode="General">
                  <c:v>0.101312</c:v>
                </c:pt>
                <c:pt idx="12" formatCode="General">
                  <c:v>0.111475</c:v>
                </c:pt>
                <c:pt idx="13" formatCode="General">
                  <c:v>0.121654</c:v>
                </c:pt>
                <c:pt idx="14" formatCode="General">
                  <c:v>0.131846</c:v>
                </c:pt>
                <c:pt idx="15" formatCode="General">
                  <c:v>0.142048</c:v>
                </c:pt>
                <c:pt idx="16" formatCode="General">
                  <c:v>0.152261</c:v>
                </c:pt>
                <c:pt idx="17" formatCode="General">
                  <c:v>0.162481</c:v>
                </c:pt>
                <c:pt idx="18" formatCode="General">
                  <c:v>0.172707</c:v>
                </c:pt>
                <c:pt idx="19" formatCode="General">
                  <c:v>0.182938</c:v>
                </c:pt>
                <c:pt idx="20" formatCode="General">
                  <c:v>0.193174</c:v>
                </c:pt>
                <c:pt idx="21" formatCode="General">
                  <c:v>0.203413</c:v>
                </c:pt>
                <c:pt idx="22" formatCode="General">
                  <c:v>0.213654</c:v>
                </c:pt>
                <c:pt idx="23" formatCode="General">
                  <c:v>0.223898</c:v>
                </c:pt>
                <c:pt idx="24" formatCode="General">
                  <c:v>0.234143</c:v>
                </c:pt>
                <c:pt idx="25" formatCode="General">
                  <c:v>0.244389</c:v>
                </c:pt>
                <c:pt idx="26" formatCode="General">
                  <c:v>0.254635</c:v>
                </c:pt>
                <c:pt idx="27" formatCode="General">
                  <c:v>0.264882</c:v>
                </c:pt>
                <c:pt idx="28" formatCode="General">
                  <c:v>0.27513</c:v>
                </c:pt>
                <c:pt idx="29" formatCode="General">
                  <c:v>0.285379</c:v>
                </c:pt>
                <c:pt idx="30" formatCode="General">
                  <c:v>0.295627</c:v>
                </c:pt>
                <c:pt idx="31" formatCode="General">
                  <c:v>0.305876</c:v>
                </c:pt>
                <c:pt idx="32" formatCode="General">
                  <c:v>0.316126</c:v>
                </c:pt>
                <c:pt idx="33" formatCode="General">
                  <c:v>0.326375</c:v>
                </c:pt>
                <c:pt idx="34" formatCode="General">
                  <c:v>0.336624</c:v>
                </c:pt>
                <c:pt idx="35" formatCode="General">
                  <c:v>0.346873</c:v>
                </c:pt>
                <c:pt idx="36" formatCode="General">
                  <c:v>0.357123</c:v>
                </c:pt>
                <c:pt idx="37" formatCode="General">
                  <c:v>0.367373</c:v>
                </c:pt>
                <c:pt idx="38" formatCode="General">
                  <c:v>0.377623</c:v>
                </c:pt>
                <c:pt idx="39" formatCode="General">
                  <c:v>0.387873</c:v>
                </c:pt>
                <c:pt idx="40" formatCode="General">
                  <c:v>0.398122</c:v>
                </c:pt>
                <c:pt idx="41" formatCode="General">
                  <c:v>0.408371</c:v>
                </c:pt>
                <c:pt idx="42" formatCode="General">
                  <c:v>0.418619</c:v>
                </c:pt>
                <c:pt idx="43" formatCode="General">
                  <c:v>0.428866</c:v>
                </c:pt>
                <c:pt idx="44" formatCode="General">
                  <c:v>0.439113</c:v>
                </c:pt>
                <c:pt idx="45" formatCode="General">
                  <c:v>0.449359</c:v>
                </c:pt>
                <c:pt idx="46" formatCode="General">
                  <c:v>0.459604</c:v>
                </c:pt>
                <c:pt idx="47" formatCode="General">
                  <c:v>0.469848</c:v>
                </c:pt>
                <c:pt idx="48" formatCode="General">
                  <c:v>0.480091</c:v>
                </c:pt>
                <c:pt idx="49" formatCode="General">
                  <c:v>0.490332</c:v>
                </c:pt>
                <c:pt idx="50" formatCode="General">
                  <c:v>0.500573</c:v>
                </c:pt>
                <c:pt idx="51" formatCode="General">
                  <c:v>0.510812</c:v>
                </c:pt>
                <c:pt idx="52" formatCode="General">
                  <c:v>0.52105</c:v>
                </c:pt>
                <c:pt idx="53" formatCode="General">
                  <c:v>0.531286</c:v>
                </c:pt>
                <c:pt idx="54" formatCode="General">
                  <c:v>0.541522</c:v>
                </c:pt>
                <c:pt idx="55" formatCode="General">
                  <c:v>0.551755</c:v>
                </c:pt>
                <c:pt idx="56" formatCode="General">
                  <c:v>0.561988</c:v>
                </c:pt>
                <c:pt idx="57" formatCode="General">
                  <c:v>0.572219</c:v>
                </c:pt>
                <c:pt idx="58" formatCode="General">
                  <c:v>0.582449</c:v>
                </c:pt>
                <c:pt idx="59" formatCode="General">
                  <c:v>0.592678</c:v>
                </c:pt>
                <c:pt idx="60" formatCode="General">
                  <c:v>0.602905</c:v>
                </c:pt>
                <c:pt idx="61" formatCode="General">
                  <c:v>0.61313</c:v>
                </c:pt>
                <c:pt idx="62" formatCode="General">
                  <c:v>0.623354</c:v>
                </c:pt>
                <c:pt idx="63" formatCode="General">
                  <c:v>0.633576</c:v>
                </c:pt>
                <c:pt idx="64" formatCode="General">
                  <c:v>0.643796</c:v>
                </c:pt>
                <c:pt idx="65" formatCode="General">
                  <c:v>0.654015</c:v>
                </c:pt>
                <c:pt idx="66" formatCode="General">
                  <c:v>0.664231</c:v>
                </c:pt>
                <c:pt idx="67" formatCode="General">
                  <c:v>0.674445</c:v>
                </c:pt>
                <c:pt idx="68" formatCode="General">
                  <c:v>0.684657</c:v>
                </c:pt>
                <c:pt idx="69" formatCode="General">
                  <c:v>0.694867</c:v>
                </c:pt>
                <c:pt idx="70" formatCode="General">
                  <c:v>0.705074</c:v>
                </c:pt>
                <c:pt idx="71" formatCode="General">
                  <c:v>0.715278</c:v>
                </c:pt>
                <c:pt idx="72" formatCode="General">
                  <c:v>0.72548</c:v>
                </c:pt>
                <c:pt idx="73" formatCode="General">
                  <c:v>0.735679</c:v>
                </c:pt>
                <c:pt idx="74" formatCode="General">
                  <c:v>0.745876</c:v>
                </c:pt>
                <c:pt idx="75" formatCode="General">
                  <c:v>0.756071</c:v>
                </c:pt>
                <c:pt idx="76" formatCode="General">
                  <c:v>0.766264</c:v>
                </c:pt>
                <c:pt idx="77" formatCode="General">
                  <c:v>0.776454</c:v>
                </c:pt>
                <c:pt idx="78" formatCode="General">
                  <c:v>0.786644</c:v>
                </c:pt>
                <c:pt idx="79" formatCode="General">
                  <c:v>0.796831</c:v>
                </c:pt>
                <c:pt idx="80" formatCode="General">
                  <c:v>0.807018</c:v>
                </c:pt>
                <c:pt idx="81" formatCode="General">
                  <c:v>0.817204</c:v>
                </c:pt>
                <c:pt idx="82" formatCode="General">
                  <c:v>0.827389</c:v>
                </c:pt>
                <c:pt idx="83" formatCode="General">
                  <c:v>0.837574</c:v>
                </c:pt>
                <c:pt idx="84" formatCode="General">
                  <c:v>0.847759</c:v>
                </c:pt>
                <c:pt idx="85" formatCode="General">
                  <c:v>0.857945</c:v>
                </c:pt>
                <c:pt idx="86" formatCode="General">
                  <c:v>0.868132</c:v>
                </c:pt>
                <c:pt idx="87" formatCode="General">
                  <c:v>0.878317</c:v>
                </c:pt>
                <c:pt idx="88" formatCode="General">
                  <c:v>0.8885</c:v>
                </c:pt>
                <c:pt idx="89" formatCode="General">
                  <c:v>0.898682</c:v>
                </c:pt>
                <c:pt idx="90" formatCode="General">
                  <c:v>0.908861</c:v>
                </c:pt>
                <c:pt idx="91" formatCode="General">
                  <c:v>0.919036</c:v>
                </c:pt>
                <c:pt idx="92" formatCode="General">
                  <c:v>0.929208</c:v>
                </c:pt>
                <c:pt idx="93" formatCode="General">
                  <c:v>0.939377</c:v>
                </c:pt>
                <c:pt idx="94" formatCode="General">
                  <c:v>0.949539</c:v>
                </c:pt>
                <c:pt idx="95" formatCode="General">
                  <c:v>0.959691</c:v>
                </c:pt>
                <c:pt idx="96" formatCode="General">
                  <c:v>0.969829</c:v>
                </c:pt>
                <c:pt idx="97" formatCode="General">
                  <c:v>0.979946</c:v>
                </c:pt>
                <c:pt idx="98" formatCode="General">
                  <c:v>0.990025</c:v>
                </c:pt>
                <c:pt idx="99" formatCode="General">
                  <c:v>1.0</c:v>
                </c:pt>
              </c:numCache>
            </c:numRef>
          </c:xVal>
          <c:yVal>
            <c:numRef>
              <c:f>'at y = 4.61m'!$C$4:$C$2160</c:f>
              <c:numCache>
                <c:formatCode>General</c:formatCode>
                <c:ptCount val="2157"/>
                <c:pt idx="0">
                  <c:v>0.0</c:v>
                </c:pt>
                <c:pt idx="1">
                  <c:v>0.009586</c:v>
                </c:pt>
                <c:pt idx="2">
                  <c:v>0.016175</c:v>
                </c:pt>
                <c:pt idx="3">
                  <c:v>0.021055</c:v>
                </c:pt>
                <c:pt idx="4">
                  <c:v>0.024956</c:v>
                </c:pt>
                <c:pt idx="5">
                  <c:v>0.028211</c:v>
                </c:pt>
                <c:pt idx="6">
                  <c:v>0.031001</c:v>
                </c:pt>
                <c:pt idx="7">
                  <c:v>0.033429</c:v>
                </c:pt>
                <c:pt idx="8">
                  <c:v>0.035567</c:v>
                </c:pt>
                <c:pt idx="9">
                  <c:v>0.03746</c:v>
                </c:pt>
                <c:pt idx="10">
                  <c:v>0.039141</c:v>
                </c:pt>
                <c:pt idx="11">
                  <c:v>0.040639</c:v>
                </c:pt>
                <c:pt idx="12">
                  <c:v>0.041973</c:v>
                </c:pt>
                <c:pt idx="13">
                  <c:v>0.04316</c:v>
                </c:pt>
                <c:pt idx="14">
                  <c:v>0.044216</c:v>
                </c:pt>
                <c:pt idx="15">
                  <c:v>0.045154</c:v>
                </c:pt>
                <c:pt idx="16">
                  <c:v>0.045984</c:v>
                </c:pt>
                <c:pt idx="17">
                  <c:v>0.046717</c:v>
                </c:pt>
                <c:pt idx="18">
                  <c:v>0.047363</c:v>
                </c:pt>
                <c:pt idx="19">
                  <c:v>0.04793</c:v>
                </c:pt>
                <c:pt idx="20">
                  <c:v>0.048423</c:v>
                </c:pt>
                <c:pt idx="21">
                  <c:v>0.048849</c:v>
                </c:pt>
                <c:pt idx="22">
                  <c:v>0.049214</c:v>
                </c:pt>
                <c:pt idx="23">
                  <c:v>0.049522</c:v>
                </c:pt>
                <c:pt idx="24">
                  <c:v>0.049775</c:v>
                </c:pt>
                <c:pt idx="25">
                  <c:v>0.049978</c:v>
                </c:pt>
                <c:pt idx="26">
                  <c:v>0.050135</c:v>
                </c:pt>
                <c:pt idx="27">
                  <c:v>0.050245</c:v>
                </c:pt>
                <c:pt idx="28">
                  <c:v>0.050311</c:v>
                </c:pt>
                <c:pt idx="29">
                  <c:v>0.050336</c:v>
                </c:pt>
                <c:pt idx="30">
                  <c:v>0.05032</c:v>
                </c:pt>
                <c:pt idx="31">
                  <c:v>0.050265</c:v>
                </c:pt>
                <c:pt idx="32">
                  <c:v>0.050173</c:v>
                </c:pt>
                <c:pt idx="33">
                  <c:v>0.050046</c:v>
                </c:pt>
                <c:pt idx="34">
                  <c:v>0.049887</c:v>
                </c:pt>
                <c:pt idx="35">
                  <c:v>0.049694</c:v>
                </c:pt>
                <c:pt idx="36">
                  <c:v>0.049471</c:v>
                </c:pt>
                <c:pt idx="37">
                  <c:v>0.049219</c:v>
                </c:pt>
                <c:pt idx="38">
                  <c:v>0.048941</c:v>
                </c:pt>
                <c:pt idx="39">
                  <c:v>0.048638</c:v>
                </c:pt>
                <c:pt idx="40">
                  <c:v>0.048311</c:v>
                </c:pt>
                <c:pt idx="41">
                  <c:v>0.047961</c:v>
                </c:pt>
                <c:pt idx="42">
                  <c:v>0.047589</c:v>
                </c:pt>
                <c:pt idx="43">
                  <c:v>0.047197</c:v>
                </c:pt>
                <c:pt idx="44">
                  <c:v>0.046785</c:v>
                </c:pt>
                <c:pt idx="45">
                  <c:v>0.046355</c:v>
                </c:pt>
                <c:pt idx="46">
                  <c:v>0.045906</c:v>
                </c:pt>
                <c:pt idx="47">
                  <c:v>0.04544</c:v>
                </c:pt>
                <c:pt idx="48">
                  <c:v>0.044959</c:v>
                </c:pt>
                <c:pt idx="49">
                  <c:v>0.044462</c:v>
                </c:pt>
                <c:pt idx="50">
                  <c:v>0.043949</c:v>
                </c:pt>
                <c:pt idx="51">
                  <c:v>0.043423</c:v>
                </c:pt>
                <c:pt idx="52">
                  <c:v>0.042882</c:v>
                </c:pt>
                <c:pt idx="53">
                  <c:v>0.042328</c:v>
                </c:pt>
                <c:pt idx="54">
                  <c:v>0.041761</c:v>
                </c:pt>
                <c:pt idx="55">
                  <c:v>0.04118</c:v>
                </c:pt>
                <c:pt idx="56">
                  <c:v>0.040586</c:v>
                </c:pt>
                <c:pt idx="57">
                  <c:v>0.039978</c:v>
                </c:pt>
                <c:pt idx="58">
                  <c:v>0.039356</c:v>
                </c:pt>
                <c:pt idx="59">
                  <c:v>0.038719</c:v>
                </c:pt>
                <c:pt idx="60">
                  <c:v>0.038068</c:v>
                </c:pt>
                <c:pt idx="61">
                  <c:v>0.037401</c:v>
                </c:pt>
                <c:pt idx="62">
                  <c:v>0.036717</c:v>
                </c:pt>
                <c:pt idx="63">
                  <c:v>0.036016</c:v>
                </c:pt>
                <c:pt idx="64">
                  <c:v>0.035298</c:v>
                </c:pt>
                <c:pt idx="65">
                  <c:v>0.03456</c:v>
                </c:pt>
                <c:pt idx="66">
                  <c:v>0.033802</c:v>
                </c:pt>
                <c:pt idx="67">
                  <c:v>0.033025</c:v>
                </c:pt>
                <c:pt idx="68">
                  <c:v>0.032228</c:v>
                </c:pt>
                <c:pt idx="69">
                  <c:v>0.03141</c:v>
                </c:pt>
                <c:pt idx="70">
                  <c:v>0.030573</c:v>
                </c:pt>
                <c:pt idx="71">
                  <c:v>0.029718</c:v>
                </c:pt>
                <c:pt idx="72">
                  <c:v>0.028844</c:v>
                </c:pt>
                <c:pt idx="73">
                  <c:v>0.027953</c:v>
                </c:pt>
                <c:pt idx="74">
                  <c:v>0.027048</c:v>
                </c:pt>
                <c:pt idx="75">
                  <c:v>0.02613</c:v>
                </c:pt>
                <c:pt idx="76">
                  <c:v>0.0252</c:v>
                </c:pt>
                <c:pt idx="77">
                  <c:v>0.024261</c:v>
                </c:pt>
                <c:pt idx="78">
                  <c:v>0.023314</c:v>
                </c:pt>
                <c:pt idx="79">
                  <c:v>0.022362</c:v>
                </c:pt>
                <c:pt idx="80">
                  <c:v>0.021406</c:v>
                </c:pt>
                <c:pt idx="81">
                  <c:v>0.020447</c:v>
                </c:pt>
                <c:pt idx="82">
                  <c:v>0.019487</c:v>
                </c:pt>
                <c:pt idx="83">
                  <c:v>0.018525</c:v>
                </c:pt>
                <c:pt idx="84">
                  <c:v>0.017562</c:v>
                </c:pt>
                <c:pt idx="85">
                  <c:v>0.016598</c:v>
                </c:pt>
                <c:pt idx="86">
                  <c:v>0.015631</c:v>
                </c:pt>
                <c:pt idx="87">
                  <c:v>0.014659</c:v>
                </c:pt>
                <c:pt idx="88">
                  <c:v>0.01368</c:v>
                </c:pt>
                <c:pt idx="89">
                  <c:v>0.012691</c:v>
                </c:pt>
                <c:pt idx="90">
                  <c:v>0.011689</c:v>
                </c:pt>
                <c:pt idx="91">
                  <c:v>0.01067</c:v>
                </c:pt>
                <c:pt idx="92">
                  <c:v>0.00963</c:v>
                </c:pt>
                <c:pt idx="93">
                  <c:v>0.008561</c:v>
                </c:pt>
                <c:pt idx="94">
                  <c:v>0.007458</c:v>
                </c:pt>
                <c:pt idx="95">
                  <c:v>0.00631</c:v>
                </c:pt>
                <c:pt idx="96">
                  <c:v>0.005103</c:v>
                </c:pt>
                <c:pt idx="97">
                  <c:v>0.003811</c:v>
                </c:pt>
                <c:pt idx="98">
                  <c:v>0.002376</c:v>
                </c:pt>
                <c:pt idx="99">
                  <c:v>0.000602</c:v>
                </c:pt>
              </c:numCache>
            </c:numRef>
          </c:yVal>
          <c:smooth val="0"/>
        </c:ser>
        <c:ser>
          <c:idx val="1"/>
          <c:order val="1"/>
          <c:tx>
            <c:strRef>
              <c:f>'at y = 4.61m'!$E$3</c:f>
              <c:strCache>
                <c:ptCount val="1"/>
                <c:pt idx="0">
                  <c:v>YL</c:v>
                </c:pt>
              </c:strCache>
            </c:strRef>
          </c:tx>
          <c:spPr>
            <a:ln w="28575">
              <a:noFill/>
            </a:ln>
          </c:spPr>
          <c:marker>
            <c:symbol val="square"/>
            <c:size val="2"/>
          </c:marker>
          <c:xVal>
            <c:numRef>
              <c:f>'at y = 4.61m'!$D$4:$D$2090</c:f>
              <c:numCache>
                <c:formatCode>General</c:formatCode>
                <c:ptCount val="2087"/>
                <c:pt idx="0">
                  <c:v>0.0</c:v>
                </c:pt>
                <c:pt idx="1">
                  <c:v>0.00509</c:v>
                </c:pt>
                <c:pt idx="2">
                  <c:v>0.013742</c:v>
                </c:pt>
                <c:pt idx="3">
                  <c:v>0.023098</c:v>
                </c:pt>
                <c:pt idx="4">
                  <c:v>0.032721</c:v>
                </c:pt>
                <c:pt idx="5">
                  <c:v>0.042478</c:v>
                </c:pt>
                <c:pt idx="6">
                  <c:v>0.052324</c:v>
                </c:pt>
                <c:pt idx="7">
                  <c:v>0.062231</c:v>
                </c:pt>
                <c:pt idx="8">
                  <c:v>0.072186</c:v>
                </c:pt>
                <c:pt idx="9">
                  <c:v>0.082178</c:v>
                </c:pt>
                <c:pt idx="10">
                  <c:v>0.092198</c:v>
                </c:pt>
                <c:pt idx="11">
                  <c:v>0.102241</c:v>
                </c:pt>
                <c:pt idx="12">
                  <c:v>0.112304</c:v>
                </c:pt>
                <c:pt idx="13">
                  <c:v>0.122386</c:v>
                </c:pt>
                <c:pt idx="14">
                  <c:v>0.132485</c:v>
                </c:pt>
                <c:pt idx="15">
                  <c:v>0.1426</c:v>
                </c:pt>
                <c:pt idx="16">
                  <c:v>0.152729</c:v>
                </c:pt>
                <c:pt idx="17">
                  <c:v>0.162871</c:v>
                </c:pt>
                <c:pt idx="18">
                  <c:v>0.173024</c:v>
                </c:pt>
                <c:pt idx="19">
                  <c:v>0.18319</c:v>
                </c:pt>
                <c:pt idx="20">
                  <c:v>0.193365</c:v>
                </c:pt>
                <c:pt idx="21">
                  <c:v>0.203551</c:v>
                </c:pt>
                <c:pt idx="22">
                  <c:v>0.213747</c:v>
                </c:pt>
                <c:pt idx="23">
                  <c:v>0.223952</c:v>
                </c:pt>
                <c:pt idx="24">
                  <c:v>0.234167</c:v>
                </c:pt>
                <c:pt idx="25">
                  <c:v>0.24439</c:v>
                </c:pt>
                <c:pt idx="26">
                  <c:v>0.25462</c:v>
                </c:pt>
                <c:pt idx="27">
                  <c:v>0.264858</c:v>
                </c:pt>
                <c:pt idx="28">
                  <c:v>0.275102</c:v>
                </c:pt>
                <c:pt idx="29">
                  <c:v>0.285352</c:v>
                </c:pt>
                <c:pt idx="30">
                  <c:v>0.295607</c:v>
                </c:pt>
                <c:pt idx="31">
                  <c:v>0.305867</c:v>
                </c:pt>
                <c:pt idx="32">
                  <c:v>0.31613</c:v>
                </c:pt>
                <c:pt idx="33">
                  <c:v>0.326397</c:v>
                </c:pt>
                <c:pt idx="34">
                  <c:v>0.336667</c:v>
                </c:pt>
                <c:pt idx="35">
                  <c:v>0.346939</c:v>
                </c:pt>
                <c:pt idx="36">
                  <c:v>0.357212</c:v>
                </c:pt>
                <c:pt idx="37">
                  <c:v>0.367486</c:v>
                </c:pt>
                <c:pt idx="38">
                  <c:v>0.377761</c:v>
                </c:pt>
                <c:pt idx="39">
                  <c:v>0.388035</c:v>
                </c:pt>
                <c:pt idx="40">
                  <c:v>0.398309</c:v>
                </c:pt>
                <c:pt idx="41">
                  <c:v>0.408582</c:v>
                </c:pt>
                <c:pt idx="42">
                  <c:v>0.418853</c:v>
                </c:pt>
                <c:pt idx="43">
                  <c:v>0.429123</c:v>
                </c:pt>
                <c:pt idx="44">
                  <c:v>0.43939</c:v>
                </c:pt>
                <c:pt idx="45">
                  <c:v>0.449654</c:v>
                </c:pt>
                <c:pt idx="46">
                  <c:v>0.459915</c:v>
                </c:pt>
                <c:pt idx="47">
                  <c:v>0.470172</c:v>
                </c:pt>
                <c:pt idx="48">
                  <c:v>0.480426</c:v>
                </c:pt>
                <c:pt idx="49">
                  <c:v>0.490676</c:v>
                </c:pt>
                <c:pt idx="50">
                  <c:v>0.500923</c:v>
                </c:pt>
                <c:pt idx="51">
                  <c:v>0.511165</c:v>
                </c:pt>
                <c:pt idx="52">
                  <c:v>0.521403</c:v>
                </c:pt>
                <c:pt idx="53">
                  <c:v>0.531637</c:v>
                </c:pt>
                <c:pt idx="54">
                  <c:v>0.541867</c:v>
                </c:pt>
                <c:pt idx="55">
                  <c:v>0.552092</c:v>
                </c:pt>
                <c:pt idx="56">
                  <c:v>0.562312</c:v>
                </c:pt>
                <c:pt idx="57">
                  <c:v>0.572528</c:v>
                </c:pt>
                <c:pt idx="58">
                  <c:v>0.582739</c:v>
                </c:pt>
                <c:pt idx="59">
                  <c:v>0.592946</c:v>
                </c:pt>
                <c:pt idx="60">
                  <c:v>0.603147</c:v>
                </c:pt>
                <c:pt idx="61">
                  <c:v>0.613344</c:v>
                </c:pt>
                <c:pt idx="62">
                  <c:v>0.623535</c:v>
                </c:pt>
                <c:pt idx="63">
                  <c:v>0.633722</c:v>
                </c:pt>
                <c:pt idx="64">
                  <c:v>0.643905</c:v>
                </c:pt>
                <c:pt idx="65">
                  <c:v>0.654082</c:v>
                </c:pt>
                <c:pt idx="66">
                  <c:v>0.664255</c:v>
                </c:pt>
                <c:pt idx="67">
                  <c:v>0.674423</c:v>
                </c:pt>
                <c:pt idx="68">
                  <c:v>0.684587</c:v>
                </c:pt>
                <c:pt idx="69">
                  <c:v>0.694747</c:v>
                </c:pt>
                <c:pt idx="70">
                  <c:v>0.704904</c:v>
                </c:pt>
                <c:pt idx="71">
                  <c:v>0.715057</c:v>
                </c:pt>
                <c:pt idx="72">
                  <c:v>0.725207</c:v>
                </c:pt>
                <c:pt idx="73">
                  <c:v>0.735355</c:v>
                </c:pt>
                <c:pt idx="74">
                  <c:v>0.7455</c:v>
                </c:pt>
                <c:pt idx="75">
                  <c:v>0.755644</c:v>
                </c:pt>
                <c:pt idx="76">
                  <c:v>0.765787</c:v>
                </c:pt>
                <c:pt idx="77">
                  <c:v>0.775929</c:v>
                </c:pt>
                <c:pt idx="78">
                  <c:v>0.78607</c:v>
                </c:pt>
                <c:pt idx="79">
                  <c:v>0.796213</c:v>
                </c:pt>
                <c:pt idx="80">
                  <c:v>0.806355</c:v>
                </c:pt>
                <c:pt idx="81">
                  <c:v>0.8165</c:v>
                </c:pt>
                <c:pt idx="82">
                  <c:v>0.826646</c:v>
                </c:pt>
                <c:pt idx="83">
                  <c:v>0.836794</c:v>
                </c:pt>
                <c:pt idx="84">
                  <c:v>0.846945</c:v>
                </c:pt>
                <c:pt idx="85">
                  <c:v>0.8571</c:v>
                </c:pt>
                <c:pt idx="86">
                  <c:v>0.86726</c:v>
                </c:pt>
                <c:pt idx="87">
                  <c:v>0.877425</c:v>
                </c:pt>
                <c:pt idx="88">
                  <c:v>0.887595</c:v>
                </c:pt>
                <c:pt idx="89">
                  <c:v>0.897772</c:v>
                </c:pt>
                <c:pt idx="90">
                  <c:v>0.907956</c:v>
                </c:pt>
                <c:pt idx="91">
                  <c:v>0.91815</c:v>
                </c:pt>
                <c:pt idx="92">
                  <c:v>0.928356</c:v>
                </c:pt>
                <c:pt idx="93">
                  <c:v>0.938574</c:v>
                </c:pt>
                <c:pt idx="94">
                  <c:v>0.948805</c:v>
                </c:pt>
                <c:pt idx="95">
                  <c:v>0.959047</c:v>
                </c:pt>
                <c:pt idx="96">
                  <c:v>0.969297</c:v>
                </c:pt>
                <c:pt idx="97">
                  <c:v>0.979549</c:v>
                </c:pt>
                <c:pt idx="98">
                  <c:v>0.989793</c:v>
                </c:pt>
                <c:pt idx="99">
                  <c:v>1.0</c:v>
                </c:pt>
              </c:numCache>
            </c:numRef>
          </c:xVal>
          <c:yVal>
            <c:numRef>
              <c:f>'at y = 4.61m'!$E$4:$E$2211</c:f>
              <c:numCache>
                <c:formatCode>General</c:formatCode>
                <c:ptCount val="2208"/>
                <c:pt idx="0">
                  <c:v>0.0</c:v>
                </c:pt>
                <c:pt idx="1">
                  <c:v>-0.009688</c:v>
                </c:pt>
                <c:pt idx="2">
                  <c:v>-0.016044</c:v>
                </c:pt>
                <c:pt idx="3">
                  <c:v>-0.021026</c:v>
                </c:pt>
                <c:pt idx="4">
                  <c:v>-0.025315</c:v>
                </c:pt>
                <c:pt idx="5">
                  <c:v>-0.029163</c:v>
                </c:pt>
                <c:pt idx="6">
                  <c:v>-0.032692</c:v>
                </c:pt>
                <c:pt idx="7">
                  <c:v>-0.035966</c:v>
                </c:pt>
                <c:pt idx="8">
                  <c:v>-0.039023</c:v>
                </c:pt>
                <c:pt idx="9">
                  <c:v>-0.04189</c:v>
                </c:pt>
                <c:pt idx="10">
                  <c:v>-0.044587</c:v>
                </c:pt>
                <c:pt idx="11">
                  <c:v>-0.047131</c:v>
                </c:pt>
                <c:pt idx="12">
                  <c:v>-0.049535</c:v>
                </c:pt>
                <c:pt idx="13">
                  <c:v>-0.05181</c:v>
                </c:pt>
                <c:pt idx="14">
                  <c:v>-0.053967</c:v>
                </c:pt>
                <c:pt idx="15">
                  <c:v>-0.056014</c:v>
                </c:pt>
                <c:pt idx="16">
                  <c:v>-0.057957</c:v>
                </c:pt>
                <c:pt idx="17">
                  <c:v>-0.059802</c:v>
                </c:pt>
                <c:pt idx="18">
                  <c:v>-0.061553</c:v>
                </c:pt>
                <c:pt idx="19">
                  <c:v>-0.063211</c:v>
                </c:pt>
                <c:pt idx="20">
                  <c:v>-0.064778</c:v>
                </c:pt>
                <c:pt idx="21">
                  <c:v>-0.066255</c:v>
                </c:pt>
                <c:pt idx="22">
                  <c:v>-0.067641</c:v>
                </c:pt>
                <c:pt idx="23">
                  <c:v>-0.068936</c:v>
                </c:pt>
                <c:pt idx="24">
                  <c:v>-0.070136</c:v>
                </c:pt>
                <c:pt idx="25">
                  <c:v>-0.07124</c:v>
                </c:pt>
                <c:pt idx="26">
                  <c:v>-0.072249</c:v>
                </c:pt>
                <c:pt idx="27">
                  <c:v>-0.073161</c:v>
                </c:pt>
                <c:pt idx="28">
                  <c:v>-0.073973</c:v>
                </c:pt>
                <c:pt idx="29">
                  <c:v>-0.074685</c:v>
                </c:pt>
                <c:pt idx="30">
                  <c:v>-0.075298</c:v>
                </c:pt>
                <c:pt idx="31">
                  <c:v>-0.075814</c:v>
                </c:pt>
                <c:pt idx="32">
                  <c:v>-0.076234</c:v>
                </c:pt>
                <c:pt idx="33">
                  <c:v>-0.076554</c:v>
                </c:pt>
                <c:pt idx="34">
                  <c:v>-0.076778</c:v>
                </c:pt>
                <c:pt idx="35">
                  <c:v>-0.076912</c:v>
                </c:pt>
                <c:pt idx="36">
                  <c:v>-0.076958</c:v>
                </c:pt>
                <c:pt idx="37">
                  <c:v>-0.076912</c:v>
                </c:pt>
                <c:pt idx="38">
                  <c:v>-0.076785</c:v>
                </c:pt>
                <c:pt idx="39">
                  <c:v>-0.076578</c:v>
                </c:pt>
                <c:pt idx="40">
                  <c:v>-0.076288</c:v>
                </c:pt>
                <c:pt idx="41">
                  <c:v>-0.075919</c:v>
                </c:pt>
                <c:pt idx="42">
                  <c:v>-0.075476</c:v>
                </c:pt>
                <c:pt idx="43">
                  <c:v>-0.074964</c:v>
                </c:pt>
                <c:pt idx="44">
                  <c:v>-0.074384</c:v>
                </c:pt>
                <c:pt idx="45">
                  <c:v>-0.073735</c:v>
                </c:pt>
                <c:pt idx="46">
                  <c:v>-0.073023</c:v>
                </c:pt>
                <c:pt idx="47">
                  <c:v>-0.072249</c:v>
                </c:pt>
                <c:pt idx="48">
                  <c:v>-0.071418</c:v>
                </c:pt>
                <c:pt idx="49">
                  <c:v>-0.07053</c:v>
                </c:pt>
                <c:pt idx="50">
                  <c:v>-0.069588</c:v>
                </c:pt>
                <c:pt idx="51">
                  <c:v>-0.068594</c:v>
                </c:pt>
                <c:pt idx="52">
                  <c:v>-0.06755</c:v>
                </c:pt>
                <c:pt idx="53">
                  <c:v>-0.066461</c:v>
                </c:pt>
                <c:pt idx="54">
                  <c:v>-0.065327</c:v>
                </c:pt>
                <c:pt idx="55">
                  <c:v>-0.064151</c:v>
                </c:pt>
                <c:pt idx="56">
                  <c:v>-0.062933</c:v>
                </c:pt>
                <c:pt idx="57">
                  <c:v>-0.061676</c:v>
                </c:pt>
                <c:pt idx="58">
                  <c:v>-0.060382</c:v>
                </c:pt>
                <c:pt idx="59">
                  <c:v>-0.059052</c:v>
                </c:pt>
                <c:pt idx="60">
                  <c:v>-0.057688</c:v>
                </c:pt>
                <c:pt idx="61">
                  <c:v>-0.05629</c:v>
                </c:pt>
                <c:pt idx="62">
                  <c:v>-0.054861</c:v>
                </c:pt>
                <c:pt idx="63">
                  <c:v>-0.053402</c:v>
                </c:pt>
                <c:pt idx="64">
                  <c:v>-0.051914</c:v>
                </c:pt>
                <c:pt idx="65">
                  <c:v>-0.050397</c:v>
                </c:pt>
                <c:pt idx="66">
                  <c:v>-0.048853</c:v>
                </c:pt>
                <c:pt idx="67">
                  <c:v>-0.047283</c:v>
                </c:pt>
                <c:pt idx="68">
                  <c:v>-0.045688</c:v>
                </c:pt>
                <c:pt idx="69">
                  <c:v>-0.044071</c:v>
                </c:pt>
                <c:pt idx="70">
                  <c:v>-0.042432</c:v>
                </c:pt>
                <c:pt idx="71">
                  <c:v>-0.040774</c:v>
                </c:pt>
                <c:pt idx="72">
                  <c:v>-0.039097</c:v>
                </c:pt>
                <c:pt idx="73">
                  <c:v>-0.037404</c:v>
                </c:pt>
                <c:pt idx="74">
                  <c:v>-0.035697</c:v>
                </c:pt>
                <c:pt idx="75">
                  <c:v>-0.033978</c:v>
                </c:pt>
                <c:pt idx="76">
                  <c:v>-0.03225</c:v>
                </c:pt>
                <c:pt idx="77">
                  <c:v>-0.030514</c:v>
                </c:pt>
                <c:pt idx="78">
                  <c:v>-0.028775</c:v>
                </c:pt>
                <c:pt idx="79">
                  <c:v>-0.027034</c:v>
                </c:pt>
                <c:pt idx="80">
                  <c:v>-0.025294</c:v>
                </c:pt>
                <c:pt idx="81">
                  <c:v>-0.023559</c:v>
                </c:pt>
                <c:pt idx="82">
                  <c:v>-0.021832</c:v>
                </c:pt>
                <c:pt idx="83">
                  <c:v>-0.020116</c:v>
                </c:pt>
                <c:pt idx="84">
                  <c:v>-0.018417</c:v>
                </c:pt>
                <c:pt idx="85">
                  <c:v>-0.016737</c:v>
                </c:pt>
                <c:pt idx="86">
                  <c:v>-0.015085</c:v>
                </c:pt>
                <c:pt idx="87">
                  <c:v>-0.013464</c:v>
                </c:pt>
                <c:pt idx="88">
                  <c:v>-0.011881</c:v>
                </c:pt>
                <c:pt idx="89">
                  <c:v>-0.010346</c:v>
                </c:pt>
                <c:pt idx="90">
                  <c:v>-0.00887</c:v>
                </c:pt>
                <c:pt idx="91">
                  <c:v>-0.007467</c:v>
                </c:pt>
                <c:pt idx="92">
                  <c:v>-0.006146</c:v>
                </c:pt>
                <c:pt idx="93">
                  <c:v>-0.004928</c:v>
                </c:pt>
                <c:pt idx="94">
                  <c:v>-0.003825</c:v>
                </c:pt>
                <c:pt idx="95">
                  <c:v>-0.002857</c:v>
                </c:pt>
                <c:pt idx="96">
                  <c:v>-0.00204</c:v>
                </c:pt>
                <c:pt idx="97">
                  <c:v>-0.001391</c:v>
                </c:pt>
                <c:pt idx="98">
                  <c:v>-0.000921</c:v>
                </c:pt>
                <c:pt idx="99">
                  <c:v>-0.000602</c:v>
                </c:pt>
              </c:numCache>
            </c:numRef>
          </c:yVal>
          <c:smooth val="0"/>
        </c:ser>
        <c:dLbls>
          <c:showLegendKey val="0"/>
          <c:showVal val="0"/>
          <c:showCatName val="0"/>
          <c:showSerName val="0"/>
          <c:showPercent val="0"/>
          <c:showBubbleSize val="0"/>
        </c:dLbls>
        <c:axId val="-2049923536"/>
        <c:axId val="-2049920560"/>
      </c:scatterChart>
      <c:valAx>
        <c:axId val="-2049923536"/>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049920560"/>
        <c:crosses val="autoZero"/>
        <c:crossBetween val="midCat"/>
      </c:valAx>
      <c:valAx>
        <c:axId val="-2049920560"/>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049923536"/>
        <c:crosses val="autoZero"/>
        <c:crossBetween val="midCat"/>
      </c:valAx>
    </c:plotArea>
    <c:plotVisOnly val="1"/>
    <c:dispBlanksAs val="gap"/>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6.18m'!$C$3</c:f>
              <c:strCache>
                <c:ptCount val="1"/>
                <c:pt idx="0">
                  <c:v>YU</c:v>
                </c:pt>
              </c:strCache>
            </c:strRef>
          </c:tx>
          <c:spPr>
            <a:ln w="28575">
              <a:noFill/>
            </a:ln>
          </c:spPr>
          <c:marker>
            <c:symbol val="diamond"/>
            <c:size val="3"/>
            <c:spPr>
              <a:solidFill>
                <a:schemeClr val="tx1"/>
              </a:solidFill>
              <a:ln>
                <a:solidFill>
                  <a:schemeClr val="tx1"/>
                </a:solidFill>
              </a:ln>
            </c:spPr>
          </c:marker>
          <c:xVal>
            <c:numRef>
              <c:f>'at y = 6.18m'!$B$4:$B$2160</c:f>
              <c:numCache>
                <c:formatCode>General</c:formatCode>
                <c:ptCount val="2157"/>
                <c:pt idx="0">
                  <c:v>0.0</c:v>
                </c:pt>
                <c:pt idx="1">
                  <c:v>0.004268</c:v>
                </c:pt>
                <c:pt idx="2">
                  <c:v>0.012431</c:v>
                </c:pt>
                <c:pt idx="3">
                  <c:v>0.02163</c:v>
                </c:pt>
                <c:pt idx="4">
                  <c:v>0.031232</c:v>
                </c:pt>
                <c:pt idx="5">
                  <c:v>0.041034</c:v>
                </c:pt>
                <c:pt idx="6">
                  <c:v>0.050953</c:v>
                </c:pt>
                <c:pt idx="7">
                  <c:v>0.060946</c:v>
                </c:pt>
                <c:pt idx="8">
                  <c:v>0.070994</c:v>
                </c:pt>
                <c:pt idx="9">
                  <c:v>0.081081</c:v>
                </c:pt>
                <c:pt idx="10">
                  <c:v>0.091199</c:v>
                </c:pt>
                <c:pt idx="11">
                  <c:v>0.101341</c:v>
                </c:pt>
                <c:pt idx="12">
                  <c:v>0.111502</c:v>
                </c:pt>
                <c:pt idx="13">
                  <c:v>0.121679</c:v>
                </c:pt>
                <c:pt idx="14">
                  <c:v>0.131868</c:v>
                </c:pt>
                <c:pt idx="15">
                  <c:v>0.142067</c:v>
                </c:pt>
                <c:pt idx="16">
                  <c:v>0.152275</c:v>
                </c:pt>
                <c:pt idx="17">
                  <c:v>0.16249</c:v>
                </c:pt>
                <c:pt idx="18">
                  <c:v>0.172711</c:v>
                </c:pt>
                <c:pt idx="19">
                  <c:v>0.182937</c:v>
                </c:pt>
                <c:pt idx="20">
                  <c:v>0.193167</c:v>
                </c:pt>
                <c:pt idx="21">
                  <c:v>0.203402</c:v>
                </c:pt>
                <c:pt idx="22">
                  <c:v>0.213639</c:v>
                </c:pt>
                <c:pt idx="23">
                  <c:v>0.223879</c:v>
                </c:pt>
                <c:pt idx="24">
                  <c:v>0.234122</c:v>
                </c:pt>
                <c:pt idx="25">
                  <c:v>0.244367</c:v>
                </c:pt>
                <c:pt idx="26">
                  <c:v>0.254613</c:v>
                </c:pt>
                <c:pt idx="27">
                  <c:v>0.264861</c:v>
                </c:pt>
                <c:pt idx="28">
                  <c:v>0.27511</c:v>
                </c:pt>
                <c:pt idx="29">
                  <c:v>0.28536</c:v>
                </c:pt>
                <c:pt idx="30">
                  <c:v>0.29561</c:v>
                </c:pt>
                <c:pt idx="31">
                  <c:v>0.30586</c:v>
                </c:pt>
                <c:pt idx="32">
                  <c:v>0.31611</c:v>
                </c:pt>
                <c:pt idx="33">
                  <c:v>0.326361</c:v>
                </c:pt>
                <c:pt idx="34">
                  <c:v>0.336612</c:v>
                </c:pt>
                <c:pt idx="35">
                  <c:v>0.346863</c:v>
                </c:pt>
                <c:pt idx="36">
                  <c:v>0.35711</c:v>
                </c:pt>
                <c:pt idx="37">
                  <c:v>0.367358</c:v>
                </c:pt>
                <c:pt idx="38">
                  <c:v>0.377605</c:v>
                </c:pt>
                <c:pt idx="39">
                  <c:v>0.387853</c:v>
                </c:pt>
                <c:pt idx="40">
                  <c:v>0.3981</c:v>
                </c:pt>
                <c:pt idx="41">
                  <c:v>0.408347</c:v>
                </c:pt>
                <c:pt idx="42">
                  <c:v>0.418593</c:v>
                </c:pt>
                <c:pt idx="43">
                  <c:v>0.428839</c:v>
                </c:pt>
                <c:pt idx="44">
                  <c:v>0.439084</c:v>
                </c:pt>
                <c:pt idx="45">
                  <c:v>0.449328</c:v>
                </c:pt>
                <c:pt idx="46">
                  <c:v>0.459571</c:v>
                </c:pt>
                <c:pt idx="47">
                  <c:v>0.469814</c:v>
                </c:pt>
                <c:pt idx="48">
                  <c:v>0.480055</c:v>
                </c:pt>
                <c:pt idx="49">
                  <c:v>0.490296</c:v>
                </c:pt>
                <c:pt idx="50">
                  <c:v>0.500536</c:v>
                </c:pt>
                <c:pt idx="51">
                  <c:v>0.510776</c:v>
                </c:pt>
                <c:pt idx="52">
                  <c:v>0.521014</c:v>
                </c:pt>
                <c:pt idx="53">
                  <c:v>0.531251</c:v>
                </c:pt>
                <c:pt idx="54">
                  <c:v>0.541487</c:v>
                </c:pt>
                <c:pt idx="55">
                  <c:v>0.551722</c:v>
                </c:pt>
                <c:pt idx="56">
                  <c:v>0.561956</c:v>
                </c:pt>
                <c:pt idx="57">
                  <c:v>0.572189</c:v>
                </c:pt>
                <c:pt idx="58">
                  <c:v>0.582421</c:v>
                </c:pt>
                <c:pt idx="59">
                  <c:v>0.592652</c:v>
                </c:pt>
                <c:pt idx="60">
                  <c:v>0.602881</c:v>
                </c:pt>
                <c:pt idx="61">
                  <c:v>0.613109</c:v>
                </c:pt>
                <c:pt idx="62">
                  <c:v>0.623335</c:v>
                </c:pt>
                <c:pt idx="63">
                  <c:v>0.63356</c:v>
                </c:pt>
                <c:pt idx="64">
                  <c:v>0.643782</c:v>
                </c:pt>
                <c:pt idx="65">
                  <c:v>0.654004</c:v>
                </c:pt>
                <c:pt idx="66">
                  <c:v>0.664223</c:v>
                </c:pt>
                <c:pt idx="67">
                  <c:v>0.674439</c:v>
                </c:pt>
                <c:pt idx="68">
                  <c:v>0.684654</c:v>
                </c:pt>
                <c:pt idx="69">
                  <c:v>0.694866</c:v>
                </c:pt>
                <c:pt idx="70">
                  <c:v>0.705076</c:v>
                </c:pt>
                <c:pt idx="71">
                  <c:v>0.715283</c:v>
                </c:pt>
                <c:pt idx="72">
                  <c:v>0.725488</c:v>
                </c:pt>
                <c:pt idx="73">
                  <c:v>0.73569</c:v>
                </c:pt>
                <c:pt idx="74">
                  <c:v>0.74589</c:v>
                </c:pt>
                <c:pt idx="75">
                  <c:v>0.756087</c:v>
                </c:pt>
                <c:pt idx="76">
                  <c:v>0.766283</c:v>
                </c:pt>
                <c:pt idx="77">
                  <c:v>0.776476</c:v>
                </c:pt>
                <c:pt idx="78">
                  <c:v>0.786667</c:v>
                </c:pt>
                <c:pt idx="79">
                  <c:v>0.796857</c:v>
                </c:pt>
                <c:pt idx="80">
                  <c:v>0.807046</c:v>
                </c:pt>
                <c:pt idx="81">
                  <c:v>0.817233</c:v>
                </c:pt>
                <c:pt idx="82">
                  <c:v>0.82742</c:v>
                </c:pt>
                <c:pt idx="83">
                  <c:v>0.837607</c:v>
                </c:pt>
                <c:pt idx="84">
                  <c:v>0.847793</c:v>
                </c:pt>
                <c:pt idx="85">
                  <c:v>0.85798</c:v>
                </c:pt>
                <c:pt idx="86">
                  <c:v>0.868166</c:v>
                </c:pt>
                <c:pt idx="87">
                  <c:v>0.878351</c:v>
                </c:pt>
                <c:pt idx="88">
                  <c:v>0.888534</c:v>
                </c:pt>
                <c:pt idx="89">
                  <c:v>0.898716</c:v>
                </c:pt>
                <c:pt idx="90">
                  <c:v>0.908895</c:v>
                </c:pt>
                <c:pt idx="91">
                  <c:v>0.919069</c:v>
                </c:pt>
                <c:pt idx="92">
                  <c:v>0.929241</c:v>
                </c:pt>
                <c:pt idx="93">
                  <c:v>0.939407</c:v>
                </c:pt>
                <c:pt idx="94">
                  <c:v>0.949567</c:v>
                </c:pt>
                <c:pt idx="95">
                  <c:v>0.959715</c:v>
                </c:pt>
                <c:pt idx="96">
                  <c:v>0.969849</c:v>
                </c:pt>
                <c:pt idx="97">
                  <c:v>0.979961</c:v>
                </c:pt>
                <c:pt idx="98">
                  <c:v>0.990033</c:v>
                </c:pt>
                <c:pt idx="99">
                  <c:v>1.0</c:v>
                </c:pt>
              </c:numCache>
            </c:numRef>
          </c:xVal>
          <c:yVal>
            <c:numRef>
              <c:f>'at y = 6.18m'!$C$4:$C$2160</c:f>
              <c:numCache>
                <c:formatCode>General</c:formatCode>
                <c:ptCount val="2157"/>
                <c:pt idx="0">
                  <c:v>0.0</c:v>
                </c:pt>
                <c:pt idx="1">
                  <c:v>0.009074</c:v>
                </c:pt>
                <c:pt idx="2">
                  <c:v>0.015272</c:v>
                </c:pt>
                <c:pt idx="3">
                  <c:v>0.019847</c:v>
                </c:pt>
                <c:pt idx="4">
                  <c:v>0.023502</c:v>
                </c:pt>
                <c:pt idx="5">
                  <c:v>0.026559</c:v>
                </c:pt>
                <c:pt idx="6">
                  <c:v>0.02919</c:v>
                </c:pt>
                <c:pt idx="7">
                  <c:v>0.031495</c:v>
                </c:pt>
                <c:pt idx="8">
                  <c:v>0.033542</c:v>
                </c:pt>
                <c:pt idx="9">
                  <c:v>0.035375</c:v>
                </c:pt>
                <c:pt idx="10">
                  <c:v>0.037024</c:v>
                </c:pt>
                <c:pt idx="11">
                  <c:v>0.038515</c:v>
                </c:pt>
                <c:pt idx="12">
                  <c:v>0.039868</c:v>
                </c:pt>
                <c:pt idx="13">
                  <c:v>0.041096</c:v>
                </c:pt>
                <c:pt idx="14">
                  <c:v>0.042215</c:v>
                </c:pt>
                <c:pt idx="15">
                  <c:v>0.043236</c:v>
                </c:pt>
                <c:pt idx="16">
                  <c:v>0.044166</c:v>
                </c:pt>
                <c:pt idx="17">
                  <c:v>0.045016</c:v>
                </c:pt>
                <c:pt idx="18">
                  <c:v>0.045792</c:v>
                </c:pt>
                <c:pt idx="19">
                  <c:v>0.046499</c:v>
                </c:pt>
                <c:pt idx="20">
                  <c:v>0.047142</c:v>
                </c:pt>
                <c:pt idx="21">
                  <c:v>0.047725</c:v>
                </c:pt>
                <c:pt idx="22">
                  <c:v>0.048251</c:v>
                </c:pt>
                <c:pt idx="23">
                  <c:v>0.048723</c:v>
                </c:pt>
                <c:pt idx="24">
                  <c:v>0.049141</c:v>
                </c:pt>
                <c:pt idx="25">
                  <c:v>0.049506</c:v>
                </c:pt>
                <c:pt idx="26">
                  <c:v>0.049822</c:v>
                </c:pt>
                <c:pt idx="27">
                  <c:v>0.050089</c:v>
                </c:pt>
                <c:pt idx="28">
                  <c:v>0.050307</c:v>
                </c:pt>
                <c:pt idx="29">
                  <c:v>0.050479</c:v>
                </c:pt>
                <c:pt idx="30">
                  <c:v>0.050605</c:v>
                </c:pt>
                <c:pt idx="31">
                  <c:v>0.050688</c:v>
                </c:pt>
                <c:pt idx="32">
                  <c:v>0.050727</c:v>
                </c:pt>
                <c:pt idx="33">
                  <c:v>0.050725</c:v>
                </c:pt>
                <c:pt idx="34">
                  <c:v>0.050683</c:v>
                </c:pt>
                <c:pt idx="35">
                  <c:v>0.050605</c:v>
                </c:pt>
                <c:pt idx="36">
                  <c:v>0.050495</c:v>
                </c:pt>
                <c:pt idx="37">
                  <c:v>0.050351</c:v>
                </c:pt>
                <c:pt idx="38">
                  <c:v>0.050173</c:v>
                </c:pt>
                <c:pt idx="39">
                  <c:v>0.049963</c:v>
                </c:pt>
                <c:pt idx="40">
                  <c:v>0.049721</c:v>
                </c:pt>
                <c:pt idx="41">
                  <c:v>0.049449</c:v>
                </c:pt>
                <c:pt idx="42">
                  <c:v>0.049149</c:v>
                </c:pt>
                <c:pt idx="43">
                  <c:v>0.048823</c:v>
                </c:pt>
                <c:pt idx="44">
                  <c:v>0.048471</c:v>
                </c:pt>
                <c:pt idx="45">
                  <c:v>0.048094</c:v>
                </c:pt>
                <c:pt idx="46">
                  <c:v>0.047693</c:v>
                </c:pt>
                <c:pt idx="47">
                  <c:v>0.047269</c:v>
                </c:pt>
                <c:pt idx="48">
                  <c:v>0.046824</c:v>
                </c:pt>
                <c:pt idx="49">
                  <c:v>0.046357</c:v>
                </c:pt>
                <c:pt idx="50">
                  <c:v>0.045871</c:v>
                </c:pt>
                <c:pt idx="51">
                  <c:v>0.045364</c:v>
                </c:pt>
                <c:pt idx="52">
                  <c:v>0.044839</c:v>
                </c:pt>
                <c:pt idx="53">
                  <c:v>0.044296</c:v>
                </c:pt>
                <c:pt idx="54">
                  <c:v>0.043734</c:v>
                </c:pt>
                <c:pt idx="55">
                  <c:v>0.043155</c:v>
                </c:pt>
                <c:pt idx="56">
                  <c:v>0.042558</c:v>
                </c:pt>
                <c:pt idx="57">
                  <c:v>0.041944</c:v>
                </c:pt>
                <c:pt idx="58">
                  <c:v>0.041311</c:v>
                </c:pt>
                <c:pt idx="59">
                  <c:v>0.040659</c:v>
                </c:pt>
                <c:pt idx="60">
                  <c:v>0.039989</c:v>
                </c:pt>
                <c:pt idx="61">
                  <c:v>0.039298</c:v>
                </c:pt>
                <c:pt idx="62">
                  <c:v>0.038586</c:v>
                </c:pt>
                <c:pt idx="63">
                  <c:v>0.037852</c:v>
                </c:pt>
                <c:pt idx="64">
                  <c:v>0.037096</c:v>
                </c:pt>
                <c:pt idx="65">
                  <c:v>0.036316</c:v>
                </c:pt>
                <c:pt idx="66">
                  <c:v>0.035512</c:v>
                </c:pt>
                <c:pt idx="67">
                  <c:v>0.034684</c:v>
                </c:pt>
                <c:pt idx="68">
                  <c:v>0.033832</c:v>
                </c:pt>
                <c:pt idx="69">
                  <c:v>0.032955</c:v>
                </c:pt>
                <c:pt idx="70">
                  <c:v>0.032054</c:v>
                </c:pt>
                <c:pt idx="71">
                  <c:v>0.031131</c:v>
                </c:pt>
                <c:pt idx="72">
                  <c:v>0.030185</c:v>
                </c:pt>
                <c:pt idx="73">
                  <c:v>0.02922</c:v>
                </c:pt>
                <c:pt idx="74">
                  <c:v>0.028237</c:v>
                </c:pt>
                <c:pt idx="75">
                  <c:v>0.027237</c:v>
                </c:pt>
                <c:pt idx="76">
                  <c:v>0.026224</c:v>
                </c:pt>
                <c:pt idx="77">
                  <c:v>0.025199</c:v>
                </c:pt>
                <c:pt idx="78">
                  <c:v>0.024166</c:v>
                </c:pt>
                <c:pt idx="79">
                  <c:v>0.023127</c:v>
                </c:pt>
                <c:pt idx="80">
                  <c:v>0.022084</c:v>
                </c:pt>
                <c:pt idx="81">
                  <c:v>0.02104</c:v>
                </c:pt>
                <c:pt idx="82">
                  <c:v>0.019997</c:v>
                </c:pt>
                <c:pt idx="83">
                  <c:v>0.018956</c:v>
                </c:pt>
                <c:pt idx="84">
                  <c:v>0.017919</c:v>
                </c:pt>
                <c:pt idx="85">
                  <c:v>0.016885</c:v>
                </c:pt>
                <c:pt idx="86">
                  <c:v>0.015855</c:v>
                </c:pt>
                <c:pt idx="87">
                  <c:v>0.014828</c:v>
                </c:pt>
                <c:pt idx="88">
                  <c:v>0.013802</c:v>
                </c:pt>
                <c:pt idx="89">
                  <c:v>0.012774</c:v>
                </c:pt>
                <c:pt idx="90">
                  <c:v>0.011741</c:v>
                </c:pt>
                <c:pt idx="91">
                  <c:v>0.010698</c:v>
                </c:pt>
                <c:pt idx="92">
                  <c:v>0.009641</c:v>
                </c:pt>
                <c:pt idx="93">
                  <c:v>0.008561</c:v>
                </c:pt>
                <c:pt idx="94">
                  <c:v>0.007453</c:v>
                </c:pt>
                <c:pt idx="95">
                  <c:v>0.006306</c:v>
                </c:pt>
                <c:pt idx="96">
                  <c:v>0.005106</c:v>
                </c:pt>
                <c:pt idx="97">
                  <c:v>0.003829</c:v>
                </c:pt>
                <c:pt idx="98">
                  <c:v>0.002419</c:v>
                </c:pt>
                <c:pt idx="99">
                  <c:v>0.000682</c:v>
                </c:pt>
              </c:numCache>
            </c:numRef>
          </c:yVal>
          <c:smooth val="0"/>
        </c:ser>
        <c:ser>
          <c:idx val="1"/>
          <c:order val="1"/>
          <c:tx>
            <c:strRef>
              <c:f>'at y = 6.18m'!$E$3</c:f>
              <c:strCache>
                <c:ptCount val="1"/>
                <c:pt idx="0">
                  <c:v>YL</c:v>
                </c:pt>
              </c:strCache>
            </c:strRef>
          </c:tx>
          <c:spPr>
            <a:ln w="28575">
              <a:noFill/>
            </a:ln>
          </c:spPr>
          <c:marker>
            <c:symbol val="square"/>
            <c:size val="2"/>
          </c:marker>
          <c:xVal>
            <c:numRef>
              <c:f>'at y = 6.18m'!$D$4:$D$2090</c:f>
              <c:numCache>
                <c:formatCode>General</c:formatCode>
                <c:ptCount val="2087"/>
                <c:pt idx="0">
                  <c:v>0.0</c:v>
                </c:pt>
                <c:pt idx="1">
                  <c:v>0.004812</c:v>
                </c:pt>
                <c:pt idx="2">
                  <c:v>0.013484</c:v>
                </c:pt>
                <c:pt idx="3">
                  <c:v>0.022852</c:v>
                </c:pt>
                <c:pt idx="4">
                  <c:v>0.032478</c:v>
                </c:pt>
                <c:pt idx="5">
                  <c:v>0.042237</c:v>
                </c:pt>
                <c:pt idx="6">
                  <c:v>0.052083</c:v>
                </c:pt>
                <c:pt idx="7">
                  <c:v>0.061989</c:v>
                </c:pt>
                <c:pt idx="8">
                  <c:v>0.071944</c:v>
                </c:pt>
                <c:pt idx="9">
                  <c:v>0.081936</c:v>
                </c:pt>
                <c:pt idx="10">
                  <c:v>0.091958</c:v>
                </c:pt>
                <c:pt idx="11">
                  <c:v>0.102003</c:v>
                </c:pt>
                <c:pt idx="12">
                  <c:v>0.112069</c:v>
                </c:pt>
                <c:pt idx="13">
                  <c:v>0.122155</c:v>
                </c:pt>
                <c:pt idx="14">
                  <c:v>0.132258</c:v>
                </c:pt>
                <c:pt idx="15">
                  <c:v>0.142377</c:v>
                </c:pt>
                <c:pt idx="16">
                  <c:v>0.152509</c:v>
                </c:pt>
                <c:pt idx="17">
                  <c:v>0.162655</c:v>
                </c:pt>
                <c:pt idx="18">
                  <c:v>0.172812</c:v>
                </c:pt>
                <c:pt idx="19">
                  <c:v>0.18298</c:v>
                </c:pt>
                <c:pt idx="20">
                  <c:v>0.193159</c:v>
                </c:pt>
                <c:pt idx="21">
                  <c:v>0.203349</c:v>
                </c:pt>
                <c:pt idx="22">
                  <c:v>0.213547</c:v>
                </c:pt>
                <c:pt idx="23">
                  <c:v>0.223755</c:v>
                </c:pt>
                <c:pt idx="24">
                  <c:v>0.233972</c:v>
                </c:pt>
                <c:pt idx="25">
                  <c:v>0.244198</c:v>
                </c:pt>
                <c:pt idx="26">
                  <c:v>0.254431</c:v>
                </c:pt>
                <c:pt idx="27">
                  <c:v>0.264671</c:v>
                </c:pt>
                <c:pt idx="28">
                  <c:v>0.274917</c:v>
                </c:pt>
                <c:pt idx="29">
                  <c:v>0.28517</c:v>
                </c:pt>
                <c:pt idx="30">
                  <c:v>0.295427</c:v>
                </c:pt>
                <c:pt idx="31">
                  <c:v>0.305689</c:v>
                </c:pt>
                <c:pt idx="32">
                  <c:v>0.315955</c:v>
                </c:pt>
                <c:pt idx="33">
                  <c:v>0.326224</c:v>
                </c:pt>
                <c:pt idx="34">
                  <c:v>0.336495</c:v>
                </c:pt>
                <c:pt idx="35">
                  <c:v>0.346769</c:v>
                </c:pt>
                <c:pt idx="36">
                  <c:v>0.357044</c:v>
                </c:pt>
                <c:pt idx="37">
                  <c:v>0.367319</c:v>
                </c:pt>
                <c:pt idx="38">
                  <c:v>0.377595</c:v>
                </c:pt>
                <c:pt idx="39">
                  <c:v>0.387871</c:v>
                </c:pt>
                <c:pt idx="40">
                  <c:v>0.398147</c:v>
                </c:pt>
                <c:pt idx="41">
                  <c:v>0.408421</c:v>
                </c:pt>
                <c:pt idx="42">
                  <c:v>0.418693</c:v>
                </c:pt>
                <c:pt idx="43">
                  <c:v>0.428964</c:v>
                </c:pt>
                <c:pt idx="44">
                  <c:v>0.439232</c:v>
                </c:pt>
                <c:pt idx="45">
                  <c:v>0.449498</c:v>
                </c:pt>
                <c:pt idx="46">
                  <c:v>0.45976</c:v>
                </c:pt>
                <c:pt idx="47">
                  <c:v>0.470018</c:v>
                </c:pt>
                <c:pt idx="48">
                  <c:v>0.480274</c:v>
                </c:pt>
                <c:pt idx="49">
                  <c:v>0.490525</c:v>
                </c:pt>
                <c:pt idx="50">
                  <c:v>0.500773</c:v>
                </c:pt>
                <c:pt idx="51">
                  <c:v>0.511017</c:v>
                </c:pt>
                <c:pt idx="52">
                  <c:v>0.521256</c:v>
                </c:pt>
                <c:pt idx="53">
                  <c:v>0.531491</c:v>
                </c:pt>
                <c:pt idx="54">
                  <c:v>0.541722</c:v>
                </c:pt>
                <c:pt idx="55">
                  <c:v>0.551948</c:v>
                </c:pt>
                <c:pt idx="56">
                  <c:v>0.56217</c:v>
                </c:pt>
                <c:pt idx="57">
                  <c:v>0.572387</c:v>
                </c:pt>
                <c:pt idx="58">
                  <c:v>0.582599</c:v>
                </c:pt>
                <c:pt idx="59">
                  <c:v>0.592806</c:v>
                </c:pt>
                <c:pt idx="60">
                  <c:v>0.603009</c:v>
                </c:pt>
                <c:pt idx="61">
                  <c:v>0.613206</c:v>
                </c:pt>
                <c:pt idx="62">
                  <c:v>0.623399</c:v>
                </c:pt>
                <c:pt idx="63">
                  <c:v>0.633586</c:v>
                </c:pt>
                <c:pt idx="64">
                  <c:v>0.643769</c:v>
                </c:pt>
                <c:pt idx="65">
                  <c:v>0.653947</c:v>
                </c:pt>
                <c:pt idx="66">
                  <c:v>0.664121</c:v>
                </c:pt>
                <c:pt idx="67">
                  <c:v>0.674289</c:v>
                </c:pt>
                <c:pt idx="68">
                  <c:v>0.684454</c:v>
                </c:pt>
                <c:pt idx="69">
                  <c:v>0.694615</c:v>
                </c:pt>
                <c:pt idx="70">
                  <c:v>0.704772</c:v>
                </c:pt>
                <c:pt idx="71">
                  <c:v>0.714926</c:v>
                </c:pt>
                <c:pt idx="72">
                  <c:v>0.725076</c:v>
                </c:pt>
                <c:pt idx="73">
                  <c:v>0.735225</c:v>
                </c:pt>
                <c:pt idx="74">
                  <c:v>0.74537</c:v>
                </c:pt>
                <c:pt idx="75">
                  <c:v>0.755514</c:v>
                </c:pt>
                <c:pt idx="76">
                  <c:v>0.765657</c:v>
                </c:pt>
                <c:pt idx="77">
                  <c:v>0.775799</c:v>
                </c:pt>
                <c:pt idx="78">
                  <c:v>0.785941</c:v>
                </c:pt>
                <c:pt idx="79">
                  <c:v>0.796083</c:v>
                </c:pt>
                <c:pt idx="80">
                  <c:v>0.806226</c:v>
                </c:pt>
                <c:pt idx="81">
                  <c:v>0.816369</c:v>
                </c:pt>
                <c:pt idx="82">
                  <c:v>0.826515</c:v>
                </c:pt>
                <c:pt idx="83">
                  <c:v>0.836663</c:v>
                </c:pt>
                <c:pt idx="84">
                  <c:v>0.846814</c:v>
                </c:pt>
                <c:pt idx="85">
                  <c:v>0.856969</c:v>
                </c:pt>
                <c:pt idx="86">
                  <c:v>0.86713</c:v>
                </c:pt>
                <c:pt idx="87">
                  <c:v>0.877296</c:v>
                </c:pt>
                <c:pt idx="88">
                  <c:v>0.887469</c:v>
                </c:pt>
                <c:pt idx="89">
                  <c:v>0.89765</c:v>
                </c:pt>
                <c:pt idx="90">
                  <c:v>0.90784</c:v>
                </c:pt>
                <c:pt idx="91">
                  <c:v>0.918039</c:v>
                </c:pt>
                <c:pt idx="92">
                  <c:v>0.928251</c:v>
                </c:pt>
                <c:pt idx="93">
                  <c:v>0.938475</c:v>
                </c:pt>
                <c:pt idx="94">
                  <c:v>0.948712</c:v>
                </c:pt>
                <c:pt idx="95">
                  <c:v>0.958959</c:v>
                </c:pt>
                <c:pt idx="96">
                  <c:v>0.969215</c:v>
                </c:pt>
                <c:pt idx="97">
                  <c:v>0.979473</c:v>
                </c:pt>
                <c:pt idx="98">
                  <c:v>0.989721</c:v>
                </c:pt>
                <c:pt idx="99">
                  <c:v>1.0</c:v>
                </c:pt>
              </c:numCache>
            </c:numRef>
          </c:xVal>
          <c:yVal>
            <c:numRef>
              <c:f>'at y = 6.18m'!$E$4:$E$2211</c:f>
              <c:numCache>
                <c:formatCode>General</c:formatCode>
                <c:ptCount val="2208"/>
                <c:pt idx="0">
                  <c:v>0.0</c:v>
                </c:pt>
                <c:pt idx="1">
                  <c:v>-0.008556</c:v>
                </c:pt>
                <c:pt idx="2">
                  <c:v>-0.014055</c:v>
                </c:pt>
                <c:pt idx="3">
                  <c:v>-0.018323</c:v>
                </c:pt>
                <c:pt idx="4">
                  <c:v>-0.021981</c:v>
                </c:pt>
                <c:pt idx="5">
                  <c:v>-0.025266</c:v>
                </c:pt>
                <c:pt idx="6">
                  <c:v>-0.028298</c:v>
                </c:pt>
                <c:pt idx="7">
                  <c:v>-0.031132</c:v>
                </c:pt>
                <c:pt idx="8">
                  <c:v>-0.033799</c:v>
                </c:pt>
                <c:pt idx="9">
                  <c:v>-0.036318</c:v>
                </c:pt>
                <c:pt idx="10">
                  <c:v>-0.038702</c:v>
                </c:pt>
                <c:pt idx="11">
                  <c:v>-0.040962</c:v>
                </c:pt>
                <c:pt idx="12">
                  <c:v>-0.043108</c:v>
                </c:pt>
                <c:pt idx="13">
                  <c:v>-0.045146</c:v>
                </c:pt>
                <c:pt idx="14">
                  <c:v>-0.047083</c:v>
                </c:pt>
                <c:pt idx="15">
                  <c:v>-0.048924</c:v>
                </c:pt>
                <c:pt idx="16">
                  <c:v>-0.050674</c:v>
                </c:pt>
                <c:pt idx="17">
                  <c:v>-0.052335</c:v>
                </c:pt>
                <c:pt idx="18">
                  <c:v>-0.053911</c:v>
                </c:pt>
                <c:pt idx="19">
                  <c:v>-0.055403</c:v>
                </c:pt>
                <c:pt idx="20">
                  <c:v>-0.056812</c:v>
                </c:pt>
                <c:pt idx="21">
                  <c:v>-0.058138</c:v>
                </c:pt>
                <c:pt idx="22">
                  <c:v>-0.059382</c:v>
                </c:pt>
                <c:pt idx="23">
                  <c:v>-0.060543</c:v>
                </c:pt>
                <c:pt idx="24">
                  <c:v>-0.061619</c:v>
                </c:pt>
                <c:pt idx="25">
                  <c:v>-0.06261</c:v>
                </c:pt>
                <c:pt idx="26">
                  <c:v>-0.063518</c:v>
                </c:pt>
                <c:pt idx="27">
                  <c:v>-0.06434</c:v>
                </c:pt>
                <c:pt idx="28">
                  <c:v>-0.065075</c:v>
                </c:pt>
                <c:pt idx="29">
                  <c:v>-0.065724</c:v>
                </c:pt>
                <c:pt idx="30">
                  <c:v>-0.066288</c:v>
                </c:pt>
                <c:pt idx="31">
                  <c:v>-0.066769</c:v>
                </c:pt>
                <c:pt idx="32">
                  <c:v>-0.067168</c:v>
                </c:pt>
                <c:pt idx="33">
                  <c:v>-0.067483</c:v>
                </c:pt>
                <c:pt idx="34">
                  <c:v>-0.067717</c:v>
                </c:pt>
                <c:pt idx="35">
                  <c:v>-0.067874</c:v>
                </c:pt>
                <c:pt idx="36">
                  <c:v>-0.067958</c:v>
                </c:pt>
                <c:pt idx="37">
                  <c:v>-0.067965</c:v>
                </c:pt>
                <c:pt idx="38">
                  <c:v>-0.067902</c:v>
                </c:pt>
                <c:pt idx="39">
                  <c:v>-0.067771</c:v>
                </c:pt>
                <c:pt idx="40">
                  <c:v>-0.067571</c:v>
                </c:pt>
                <c:pt idx="41">
                  <c:v>-0.067302</c:v>
                </c:pt>
                <c:pt idx="42">
                  <c:v>-0.06697</c:v>
                </c:pt>
                <c:pt idx="43">
                  <c:v>-0.066576</c:v>
                </c:pt>
                <c:pt idx="44">
                  <c:v>-0.066122</c:v>
                </c:pt>
                <c:pt idx="45">
                  <c:v>-0.065607</c:v>
                </c:pt>
                <c:pt idx="46">
                  <c:v>-0.065033</c:v>
                </c:pt>
                <c:pt idx="47">
                  <c:v>-0.064403</c:v>
                </c:pt>
                <c:pt idx="48">
                  <c:v>-0.063718</c:v>
                </c:pt>
                <c:pt idx="49">
                  <c:v>-0.06298</c:v>
                </c:pt>
                <c:pt idx="50">
                  <c:v>-0.062189</c:v>
                </c:pt>
                <c:pt idx="51">
                  <c:v>-0.061347</c:v>
                </c:pt>
                <c:pt idx="52">
                  <c:v>-0.060455</c:v>
                </c:pt>
                <c:pt idx="53">
                  <c:v>-0.059516</c:v>
                </c:pt>
                <c:pt idx="54">
                  <c:v>-0.05853</c:v>
                </c:pt>
                <c:pt idx="55">
                  <c:v>-0.057499</c:v>
                </c:pt>
                <c:pt idx="56">
                  <c:v>-0.056423</c:v>
                </c:pt>
                <c:pt idx="57">
                  <c:v>-0.055304</c:v>
                </c:pt>
                <c:pt idx="58">
                  <c:v>-0.054143</c:v>
                </c:pt>
                <c:pt idx="59">
                  <c:v>-0.052942</c:v>
                </c:pt>
                <c:pt idx="60">
                  <c:v>-0.051702</c:v>
                </c:pt>
                <c:pt idx="61">
                  <c:v>-0.050424</c:v>
                </c:pt>
                <c:pt idx="62">
                  <c:v>-0.049108</c:v>
                </c:pt>
                <c:pt idx="63">
                  <c:v>-0.047757</c:v>
                </c:pt>
                <c:pt idx="64">
                  <c:v>-0.046373</c:v>
                </c:pt>
                <c:pt idx="65">
                  <c:v>-0.044957</c:v>
                </c:pt>
                <c:pt idx="66">
                  <c:v>-0.043509</c:v>
                </c:pt>
                <c:pt idx="67">
                  <c:v>-0.042033</c:v>
                </c:pt>
                <c:pt idx="68">
                  <c:v>-0.040531</c:v>
                </c:pt>
                <c:pt idx="69">
                  <c:v>-0.039005</c:v>
                </c:pt>
                <c:pt idx="70">
                  <c:v>-0.037458</c:v>
                </c:pt>
                <c:pt idx="71">
                  <c:v>-0.035891</c:v>
                </c:pt>
                <c:pt idx="72">
                  <c:v>-0.034309</c:v>
                </c:pt>
                <c:pt idx="73">
                  <c:v>-0.032713</c:v>
                </c:pt>
                <c:pt idx="74">
                  <c:v>-0.031108</c:v>
                </c:pt>
                <c:pt idx="75">
                  <c:v>-0.029495</c:v>
                </c:pt>
                <c:pt idx="76">
                  <c:v>-0.027878</c:v>
                </c:pt>
                <c:pt idx="77">
                  <c:v>-0.026259</c:v>
                </c:pt>
                <c:pt idx="78">
                  <c:v>-0.024641</c:v>
                </c:pt>
                <c:pt idx="79">
                  <c:v>-0.023029</c:v>
                </c:pt>
                <c:pt idx="80">
                  <c:v>-0.021423</c:v>
                </c:pt>
                <c:pt idx="81">
                  <c:v>-0.019828</c:v>
                </c:pt>
                <c:pt idx="82">
                  <c:v>-0.018247</c:v>
                </c:pt>
                <c:pt idx="83">
                  <c:v>-0.016684</c:v>
                </c:pt>
                <c:pt idx="84">
                  <c:v>-0.015142</c:v>
                </c:pt>
                <c:pt idx="85">
                  <c:v>-0.013625</c:v>
                </c:pt>
                <c:pt idx="86">
                  <c:v>-0.01214</c:v>
                </c:pt>
                <c:pt idx="87">
                  <c:v>-0.010693</c:v>
                </c:pt>
                <c:pt idx="88">
                  <c:v>-0.009291</c:v>
                </c:pt>
                <c:pt idx="89">
                  <c:v>-0.007943</c:v>
                </c:pt>
                <c:pt idx="90">
                  <c:v>-0.006662</c:v>
                </c:pt>
                <c:pt idx="91">
                  <c:v>-0.005457</c:v>
                </c:pt>
                <c:pt idx="92">
                  <c:v>-0.004343</c:v>
                </c:pt>
                <c:pt idx="93">
                  <c:v>-0.003337</c:v>
                </c:pt>
                <c:pt idx="94">
                  <c:v>-0.002455</c:v>
                </c:pt>
                <c:pt idx="95">
                  <c:v>-0.001717</c:v>
                </c:pt>
                <c:pt idx="96">
                  <c:v>-0.001144</c:v>
                </c:pt>
                <c:pt idx="97">
                  <c:v>-0.000761</c:v>
                </c:pt>
                <c:pt idx="98">
                  <c:v>-0.000597</c:v>
                </c:pt>
                <c:pt idx="99">
                  <c:v>-0.000682</c:v>
                </c:pt>
              </c:numCache>
            </c:numRef>
          </c:yVal>
          <c:smooth val="0"/>
        </c:ser>
        <c:dLbls>
          <c:showLegendKey val="0"/>
          <c:showVal val="0"/>
          <c:showCatName val="0"/>
          <c:showSerName val="0"/>
          <c:showPercent val="0"/>
          <c:showBubbleSize val="0"/>
        </c:dLbls>
        <c:axId val="-2076478192"/>
        <c:axId val="-2144227808"/>
      </c:scatterChart>
      <c:valAx>
        <c:axId val="-2076478192"/>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144227808"/>
        <c:crosses val="autoZero"/>
        <c:crossBetween val="midCat"/>
      </c:valAx>
      <c:valAx>
        <c:axId val="-2144227808"/>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076478192"/>
        <c:crosses val="autoZero"/>
        <c:crossBetween val="midCat"/>
      </c:valAx>
    </c:plotArea>
    <c:plotVisOnly val="1"/>
    <c:dispBlanksAs val="gap"/>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7.74m'!$C$3</c:f>
              <c:strCache>
                <c:ptCount val="1"/>
                <c:pt idx="0">
                  <c:v>YU</c:v>
                </c:pt>
              </c:strCache>
            </c:strRef>
          </c:tx>
          <c:spPr>
            <a:ln w="28575">
              <a:noFill/>
            </a:ln>
          </c:spPr>
          <c:marker>
            <c:symbol val="diamond"/>
            <c:size val="3"/>
            <c:spPr>
              <a:solidFill>
                <a:schemeClr val="tx1"/>
              </a:solidFill>
              <a:ln>
                <a:solidFill>
                  <a:schemeClr val="tx1"/>
                </a:solidFill>
              </a:ln>
            </c:spPr>
          </c:marker>
          <c:xVal>
            <c:numRef>
              <c:f>'at y = 7.74m'!$B$4:$B$2160</c:f>
              <c:numCache>
                <c:formatCode>General</c:formatCode>
                <c:ptCount val="2157"/>
                <c:pt idx="0">
                  <c:v>0.0</c:v>
                </c:pt>
                <c:pt idx="1">
                  <c:v>0.004264</c:v>
                </c:pt>
                <c:pt idx="2">
                  <c:v>0.012424</c:v>
                </c:pt>
                <c:pt idx="3">
                  <c:v>0.021621</c:v>
                </c:pt>
                <c:pt idx="4">
                  <c:v>0.031222</c:v>
                </c:pt>
                <c:pt idx="5">
                  <c:v>0.041024</c:v>
                </c:pt>
                <c:pt idx="6">
                  <c:v>0.050942</c:v>
                </c:pt>
                <c:pt idx="7">
                  <c:v>0.060935</c:v>
                </c:pt>
                <c:pt idx="8">
                  <c:v>0.070982</c:v>
                </c:pt>
                <c:pt idx="9">
                  <c:v>0.081069</c:v>
                </c:pt>
                <c:pt idx="10">
                  <c:v>0.091187</c:v>
                </c:pt>
                <c:pt idx="11">
                  <c:v>0.101329</c:v>
                </c:pt>
                <c:pt idx="12">
                  <c:v>0.11149</c:v>
                </c:pt>
                <c:pt idx="13">
                  <c:v>0.121667</c:v>
                </c:pt>
                <c:pt idx="14">
                  <c:v>0.131857</c:v>
                </c:pt>
                <c:pt idx="15">
                  <c:v>0.142057</c:v>
                </c:pt>
                <c:pt idx="16">
                  <c:v>0.152266</c:v>
                </c:pt>
                <c:pt idx="17">
                  <c:v>0.162483</c:v>
                </c:pt>
                <c:pt idx="18">
                  <c:v>0.172705</c:v>
                </c:pt>
                <c:pt idx="19">
                  <c:v>0.182932</c:v>
                </c:pt>
                <c:pt idx="20">
                  <c:v>0.193164</c:v>
                </c:pt>
                <c:pt idx="21">
                  <c:v>0.203399</c:v>
                </c:pt>
                <c:pt idx="22">
                  <c:v>0.213637</c:v>
                </c:pt>
                <c:pt idx="23">
                  <c:v>0.223877</c:v>
                </c:pt>
                <c:pt idx="24">
                  <c:v>0.23412</c:v>
                </c:pt>
                <c:pt idx="25">
                  <c:v>0.244364</c:v>
                </c:pt>
                <c:pt idx="26">
                  <c:v>0.25461</c:v>
                </c:pt>
                <c:pt idx="27">
                  <c:v>0.264857</c:v>
                </c:pt>
                <c:pt idx="28">
                  <c:v>0.275104</c:v>
                </c:pt>
                <c:pt idx="29">
                  <c:v>0.285352</c:v>
                </c:pt>
                <c:pt idx="30">
                  <c:v>0.295601</c:v>
                </c:pt>
                <c:pt idx="31">
                  <c:v>0.30585</c:v>
                </c:pt>
                <c:pt idx="32">
                  <c:v>0.3161</c:v>
                </c:pt>
                <c:pt idx="33">
                  <c:v>0.326349</c:v>
                </c:pt>
                <c:pt idx="34">
                  <c:v>0.336598</c:v>
                </c:pt>
                <c:pt idx="35">
                  <c:v>0.346847</c:v>
                </c:pt>
                <c:pt idx="36">
                  <c:v>0.357096</c:v>
                </c:pt>
                <c:pt idx="37">
                  <c:v>0.367345</c:v>
                </c:pt>
                <c:pt idx="38">
                  <c:v>0.377594</c:v>
                </c:pt>
                <c:pt idx="39">
                  <c:v>0.387843</c:v>
                </c:pt>
                <c:pt idx="40">
                  <c:v>0.398091</c:v>
                </c:pt>
                <c:pt idx="41">
                  <c:v>0.408339</c:v>
                </c:pt>
                <c:pt idx="42">
                  <c:v>0.418586</c:v>
                </c:pt>
                <c:pt idx="43">
                  <c:v>0.428833</c:v>
                </c:pt>
                <c:pt idx="44">
                  <c:v>0.439079</c:v>
                </c:pt>
                <c:pt idx="45">
                  <c:v>0.449325</c:v>
                </c:pt>
                <c:pt idx="46">
                  <c:v>0.45957</c:v>
                </c:pt>
                <c:pt idx="47">
                  <c:v>0.469814</c:v>
                </c:pt>
                <c:pt idx="48">
                  <c:v>0.480057</c:v>
                </c:pt>
                <c:pt idx="49">
                  <c:v>0.490299</c:v>
                </c:pt>
                <c:pt idx="50">
                  <c:v>0.50054</c:v>
                </c:pt>
                <c:pt idx="51">
                  <c:v>0.510779</c:v>
                </c:pt>
                <c:pt idx="52">
                  <c:v>0.521018</c:v>
                </c:pt>
                <c:pt idx="53">
                  <c:v>0.531255</c:v>
                </c:pt>
                <c:pt idx="54">
                  <c:v>0.541491</c:v>
                </c:pt>
                <c:pt idx="55">
                  <c:v>0.551726</c:v>
                </c:pt>
                <c:pt idx="56">
                  <c:v>0.561959</c:v>
                </c:pt>
                <c:pt idx="57">
                  <c:v>0.572192</c:v>
                </c:pt>
                <c:pt idx="58">
                  <c:v>0.582423</c:v>
                </c:pt>
                <c:pt idx="59">
                  <c:v>0.592653</c:v>
                </c:pt>
                <c:pt idx="60">
                  <c:v>0.602881</c:v>
                </c:pt>
                <c:pt idx="61">
                  <c:v>0.613108</c:v>
                </c:pt>
                <c:pt idx="62">
                  <c:v>0.623334</c:v>
                </c:pt>
                <c:pt idx="63">
                  <c:v>0.633558</c:v>
                </c:pt>
                <c:pt idx="64">
                  <c:v>0.64378</c:v>
                </c:pt>
                <c:pt idx="65">
                  <c:v>0.654</c:v>
                </c:pt>
                <c:pt idx="66">
                  <c:v>0.664218</c:v>
                </c:pt>
                <c:pt idx="67">
                  <c:v>0.674435</c:v>
                </c:pt>
                <c:pt idx="68">
                  <c:v>0.684648</c:v>
                </c:pt>
                <c:pt idx="69">
                  <c:v>0.69486</c:v>
                </c:pt>
                <c:pt idx="70">
                  <c:v>0.705069</c:v>
                </c:pt>
                <c:pt idx="71">
                  <c:v>0.715275</c:v>
                </c:pt>
                <c:pt idx="72">
                  <c:v>0.725479</c:v>
                </c:pt>
                <c:pt idx="73">
                  <c:v>0.73568</c:v>
                </c:pt>
                <c:pt idx="74">
                  <c:v>0.745879</c:v>
                </c:pt>
                <c:pt idx="75">
                  <c:v>0.756076</c:v>
                </c:pt>
                <c:pt idx="76">
                  <c:v>0.766271</c:v>
                </c:pt>
                <c:pt idx="77">
                  <c:v>0.776463</c:v>
                </c:pt>
                <c:pt idx="78">
                  <c:v>0.786654</c:v>
                </c:pt>
                <c:pt idx="79">
                  <c:v>0.796844</c:v>
                </c:pt>
                <c:pt idx="80">
                  <c:v>0.807032</c:v>
                </c:pt>
                <c:pt idx="81">
                  <c:v>0.817219</c:v>
                </c:pt>
                <c:pt idx="82">
                  <c:v>0.827405</c:v>
                </c:pt>
                <c:pt idx="83">
                  <c:v>0.837591</c:v>
                </c:pt>
                <c:pt idx="84">
                  <c:v>0.847777</c:v>
                </c:pt>
                <c:pt idx="85">
                  <c:v>0.857963</c:v>
                </c:pt>
                <c:pt idx="86">
                  <c:v>0.868149</c:v>
                </c:pt>
                <c:pt idx="87">
                  <c:v>0.878334</c:v>
                </c:pt>
                <c:pt idx="88">
                  <c:v>0.888518</c:v>
                </c:pt>
                <c:pt idx="89">
                  <c:v>0.8987</c:v>
                </c:pt>
                <c:pt idx="90">
                  <c:v>0.908878</c:v>
                </c:pt>
                <c:pt idx="91">
                  <c:v>0.919053</c:v>
                </c:pt>
                <c:pt idx="92">
                  <c:v>0.929225</c:v>
                </c:pt>
                <c:pt idx="93">
                  <c:v>0.939392</c:v>
                </c:pt>
                <c:pt idx="94">
                  <c:v>0.949552</c:v>
                </c:pt>
                <c:pt idx="95">
                  <c:v>0.959703</c:v>
                </c:pt>
                <c:pt idx="96">
                  <c:v>0.969838</c:v>
                </c:pt>
                <c:pt idx="97">
                  <c:v>0.979953</c:v>
                </c:pt>
                <c:pt idx="98">
                  <c:v>0.990029</c:v>
                </c:pt>
                <c:pt idx="99">
                  <c:v>1.0</c:v>
                </c:pt>
              </c:numCache>
            </c:numRef>
          </c:xVal>
          <c:yVal>
            <c:numRef>
              <c:f>'at y = 7.74m'!$C$4:$C$2160</c:f>
              <c:numCache>
                <c:formatCode>General</c:formatCode>
                <c:ptCount val="2157"/>
                <c:pt idx="0">
                  <c:v>0.0</c:v>
                </c:pt>
                <c:pt idx="1">
                  <c:v>0.00876</c:v>
                </c:pt>
                <c:pt idx="2">
                  <c:v>0.014664</c:v>
                </c:pt>
                <c:pt idx="3">
                  <c:v>0.01897</c:v>
                </c:pt>
                <c:pt idx="4">
                  <c:v>0.02239</c:v>
                </c:pt>
                <c:pt idx="5">
                  <c:v>0.025248</c:v>
                </c:pt>
                <c:pt idx="6">
                  <c:v>0.027718</c:v>
                </c:pt>
                <c:pt idx="7">
                  <c:v>0.029897</c:v>
                </c:pt>
                <c:pt idx="8">
                  <c:v>0.031849</c:v>
                </c:pt>
                <c:pt idx="9">
                  <c:v>0.033613</c:v>
                </c:pt>
                <c:pt idx="10">
                  <c:v>0.035218</c:v>
                </c:pt>
                <c:pt idx="11">
                  <c:v>0.036687</c:v>
                </c:pt>
                <c:pt idx="12">
                  <c:v>0.038035</c:v>
                </c:pt>
                <c:pt idx="13">
                  <c:v>0.039277</c:v>
                </c:pt>
                <c:pt idx="14">
                  <c:v>0.040424</c:v>
                </c:pt>
                <c:pt idx="15">
                  <c:v>0.041485</c:v>
                </c:pt>
                <c:pt idx="16">
                  <c:v>0.042467</c:v>
                </c:pt>
                <c:pt idx="17">
                  <c:v>0.043378</c:v>
                </c:pt>
                <c:pt idx="18">
                  <c:v>0.044223</c:v>
                </c:pt>
                <c:pt idx="19">
                  <c:v>0.045005</c:v>
                </c:pt>
                <c:pt idx="20">
                  <c:v>0.045728</c:v>
                </c:pt>
                <c:pt idx="21">
                  <c:v>0.046396</c:v>
                </c:pt>
                <c:pt idx="22">
                  <c:v>0.04701</c:v>
                </c:pt>
                <c:pt idx="23">
                  <c:v>0.047573</c:v>
                </c:pt>
                <c:pt idx="24">
                  <c:v>0.048086</c:v>
                </c:pt>
                <c:pt idx="25">
                  <c:v>0.048551</c:v>
                </c:pt>
                <c:pt idx="26">
                  <c:v>0.04897</c:v>
                </c:pt>
                <c:pt idx="27">
                  <c:v>0.049342</c:v>
                </c:pt>
                <c:pt idx="28">
                  <c:v>0.049667</c:v>
                </c:pt>
                <c:pt idx="29">
                  <c:v>0.049948</c:v>
                </c:pt>
                <c:pt idx="30">
                  <c:v>0.050185</c:v>
                </c:pt>
                <c:pt idx="31">
                  <c:v>0.05038</c:v>
                </c:pt>
                <c:pt idx="32">
                  <c:v>0.050534</c:v>
                </c:pt>
                <c:pt idx="33">
                  <c:v>0.050647</c:v>
                </c:pt>
                <c:pt idx="34">
                  <c:v>0.050722</c:v>
                </c:pt>
                <c:pt idx="35">
                  <c:v>0.050758</c:v>
                </c:pt>
                <c:pt idx="36">
                  <c:v>0.050758</c:v>
                </c:pt>
                <c:pt idx="37">
                  <c:v>0.050721</c:v>
                </c:pt>
                <c:pt idx="38">
                  <c:v>0.050651</c:v>
                </c:pt>
                <c:pt idx="39">
                  <c:v>0.050547</c:v>
                </c:pt>
                <c:pt idx="40">
                  <c:v>0.050411</c:v>
                </c:pt>
                <c:pt idx="41">
                  <c:v>0.050243</c:v>
                </c:pt>
                <c:pt idx="42">
                  <c:v>0.050045</c:v>
                </c:pt>
                <c:pt idx="43">
                  <c:v>0.049817</c:v>
                </c:pt>
                <c:pt idx="44">
                  <c:v>0.049561</c:v>
                </c:pt>
                <c:pt idx="45">
                  <c:v>0.049277</c:v>
                </c:pt>
                <c:pt idx="46">
                  <c:v>0.048966</c:v>
                </c:pt>
                <c:pt idx="47">
                  <c:v>0.048629</c:v>
                </c:pt>
                <c:pt idx="48">
                  <c:v>0.048267</c:v>
                </c:pt>
                <c:pt idx="49">
                  <c:v>0.047879</c:v>
                </c:pt>
                <c:pt idx="50">
                  <c:v>0.047467</c:v>
                </c:pt>
                <c:pt idx="51">
                  <c:v>0.047031</c:v>
                </c:pt>
                <c:pt idx="52">
                  <c:v>0.046571</c:v>
                </c:pt>
                <c:pt idx="53">
                  <c:v>0.046089</c:v>
                </c:pt>
                <c:pt idx="54">
                  <c:v>0.045584</c:v>
                </c:pt>
                <c:pt idx="55">
                  <c:v>0.045057</c:v>
                </c:pt>
                <c:pt idx="56">
                  <c:v>0.044507</c:v>
                </c:pt>
                <c:pt idx="57">
                  <c:v>0.043936</c:v>
                </c:pt>
                <c:pt idx="58">
                  <c:v>0.043342</c:v>
                </c:pt>
                <c:pt idx="59">
                  <c:v>0.042726</c:v>
                </c:pt>
                <c:pt idx="60">
                  <c:v>0.042087</c:v>
                </c:pt>
                <c:pt idx="61">
                  <c:v>0.041424</c:v>
                </c:pt>
                <c:pt idx="62">
                  <c:v>0.040737</c:v>
                </c:pt>
                <c:pt idx="63">
                  <c:v>0.040026</c:v>
                </c:pt>
                <c:pt idx="64">
                  <c:v>0.039289</c:v>
                </c:pt>
                <c:pt idx="65">
                  <c:v>0.038525</c:v>
                </c:pt>
                <c:pt idx="66">
                  <c:v>0.037735</c:v>
                </c:pt>
                <c:pt idx="67">
                  <c:v>0.036916</c:v>
                </c:pt>
                <c:pt idx="68">
                  <c:v>0.03607</c:v>
                </c:pt>
                <c:pt idx="69">
                  <c:v>0.035196</c:v>
                </c:pt>
                <c:pt idx="70">
                  <c:v>0.034294</c:v>
                </c:pt>
                <c:pt idx="71">
                  <c:v>0.033365</c:v>
                </c:pt>
                <c:pt idx="72">
                  <c:v>0.03241</c:v>
                </c:pt>
                <c:pt idx="73">
                  <c:v>0.031429</c:v>
                </c:pt>
                <c:pt idx="74">
                  <c:v>0.030426</c:v>
                </c:pt>
                <c:pt idx="75">
                  <c:v>0.029401</c:v>
                </c:pt>
                <c:pt idx="76">
                  <c:v>0.028358</c:v>
                </c:pt>
                <c:pt idx="77">
                  <c:v>0.027297</c:v>
                </c:pt>
                <c:pt idx="78">
                  <c:v>0.026223</c:v>
                </c:pt>
                <c:pt idx="79">
                  <c:v>0.025138</c:v>
                </c:pt>
                <c:pt idx="80">
                  <c:v>0.024044</c:v>
                </c:pt>
                <c:pt idx="81">
                  <c:v>0.022944</c:v>
                </c:pt>
                <c:pt idx="82">
                  <c:v>0.02184</c:v>
                </c:pt>
                <c:pt idx="83">
                  <c:v>0.020735</c:v>
                </c:pt>
                <c:pt idx="84">
                  <c:v>0.019629</c:v>
                </c:pt>
                <c:pt idx="85">
                  <c:v>0.018524</c:v>
                </c:pt>
                <c:pt idx="86">
                  <c:v>0.01742</c:v>
                </c:pt>
                <c:pt idx="87">
                  <c:v>0.016317</c:v>
                </c:pt>
                <c:pt idx="88">
                  <c:v>0.015213</c:v>
                </c:pt>
                <c:pt idx="89">
                  <c:v>0.014106</c:v>
                </c:pt>
                <c:pt idx="90">
                  <c:v>0.012991</c:v>
                </c:pt>
                <c:pt idx="91">
                  <c:v>0.011864</c:v>
                </c:pt>
                <c:pt idx="92">
                  <c:v>0.010718</c:v>
                </c:pt>
                <c:pt idx="93">
                  <c:v>0.009545</c:v>
                </c:pt>
                <c:pt idx="94">
                  <c:v>0.008335</c:v>
                </c:pt>
                <c:pt idx="95">
                  <c:v>0.007073</c:v>
                </c:pt>
                <c:pt idx="96">
                  <c:v>0.005741</c:v>
                </c:pt>
                <c:pt idx="97">
                  <c:v>0.00431</c:v>
                </c:pt>
                <c:pt idx="98">
                  <c:v>0.00272</c:v>
                </c:pt>
                <c:pt idx="99">
                  <c:v>0.000756</c:v>
                </c:pt>
              </c:numCache>
            </c:numRef>
          </c:yVal>
          <c:smooth val="0"/>
        </c:ser>
        <c:ser>
          <c:idx val="1"/>
          <c:order val="1"/>
          <c:tx>
            <c:strRef>
              <c:f>'at y = 7.74m'!$E$3</c:f>
              <c:strCache>
                <c:ptCount val="1"/>
                <c:pt idx="0">
                  <c:v>YL</c:v>
                </c:pt>
              </c:strCache>
            </c:strRef>
          </c:tx>
          <c:spPr>
            <a:ln w="28575">
              <a:noFill/>
            </a:ln>
          </c:spPr>
          <c:marker>
            <c:symbol val="square"/>
            <c:size val="2"/>
          </c:marker>
          <c:xVal>
            <c:numRef>
              <c:f>'at y = 7.74m'!$D$4:$D$2090</c:f>
              <c:numCache>
                <c:formatCode>General</c:formatCode>
                <c:ptCount val="2087"/>
                <c:pt idx="0">
                  <c:v>0.0</c:v>
                </c:pt>
                <c:pt idx="1">
                  <c:v>0.004694</c:v>
                </c:pt>
                <c:pt idx="2">
                  <c:v>0.013354</c:v>
                </c:pt>
                <c:pt idx="3">
                  <c:v>0.022715</c:v>
                </c:pt>
                <c:pt idx="4">
                  <c:v>0.032339</c:v>
                </c:pt>
                <c:pt idx="5">
                  <c:v>0.042096</c:v>
                </c:pt>
                <c:pt idx="6">
                  <c:v>0.05194</c:v>
                </c:pt>
                <c:pt idx="7">
                  <c:v>0.061851</c:v>
                </c:pt>
                <c:pt idx="8">
                  <c:v>0.07181</c:v>
                </c:pt>
                <c:pt idx="9">
                  <c:v>0.081804</c:v>
                </c:pt>
                <c:pt idx="10">
                  <c:v>0.091827</c:v>
                </c:pt>
                <c:pt idx="11">
                  <c:v>0.101874</c:v>
                </c:pt>
                <c:pt idx="12">
                  <c:v>0.111941</c:v>
                </c:pt>
                <c:pt idx="13">
                  <c:v>0.122028</c:v>
                </c:pt>
                <c:pt idx="14">
                  <c:v>0.132132</c:v>
                </c:pt>
                <c:pt idx="15">
                  <c:v>0.142251</c:v>
                </c:pt>
                <c:pt idx="16">
                  <c:v>0.152385</c:v>
                </c:pt>
                <c:pt idx="17">
                  <c:v>0.162531</c:v>
                </c:pt>
                <c:pt idx="18">
                  <c:v>0.172689</c:v>
                </c:pt>
                <c:pt idx="19">
                  <c:v>0.182857</c:v>
                </c:pt>
                <c:pt idx="20">
                  <c:v>0.193037</c:v>
                </c:pt>
                <c:pt idx="21">
                  <c:v>0.203227</c:v>
                </c:pt>
                <c:pt idx="22">
                  <c:v>0.213426</c:v>
                </c:pt>
                <c:pt idx="23">
                  <c:v>0.223635</c:v>
                </c:pt>
                <c:pt idx="24">
                  <c:v>0.233853</c:v>
                </c:pt>
                <c:pt idx="25">
                  <c:v>0.24408</c:v>
                </c:pt>
                <c:pt idx="26">
                  <c:v>0.254313</c:v>
                </c:pt>
                <c:pt idx="27">
                  <c:v>0.264554</c:v>
                </c:pt>
                <c:pt idx="28">
                  <c:v>0.274802</c:v>
                </c:pt>
                <c:pt idx="29">
                  <c:v>0.285055</c:v>
                </c:pt>
                <c:pt idx="30">
                  <c:v>0.295313</c:v>
                </c:pt>
                <c:pt idx="31">
                  <c:v>0.305576</c:v>
                </c:pt>
                <c:pt idx="32">
                  <c:v>0.315843</c:v>
                </c:pt>
                <c:pt idx="33">
                  <c:v>0.326113</c:v>
                </c:pt>
                <c:pt idx="34">
                  <c:v>0.336385</c:v>
                </c:pt>
                <c:pt idx="35">
                  <c:v>0.34666</c:v>
                </c:pt>
                <c:pt idx="36">
                  <c:v>0.356936</c:v>
                </c:pt>
                <c:pt idx="37">
                  <c:v>0.367213</c:v>
                </c:pt>
                <c:pt idx="38">
                  <c:v>0.37749</c:v>
                </c:pt>
                <c:pt idx="39">
                  <c:v>0.387767</c:v>
                </c:pt>
                <c:pt idx="40">
                  <c:v>0.398043</c:v>
                </c:pt>
                <c:pt idx="41">
                  <c:v>0.408319</c:v>
                </c:pt>
                <c:pt idx="42">
                  <c:v>0.418593</c:v>
                </c:pt>
                <c:pt idx="43">
                  <c:v>0.428865</c:v>
                </c:pt>
                <c:pt idx="44">
                  <c:v>0.439134</c:v>
                </c:pt>
                <c:pt idx="45">
                  <c:v>0.449401</c:v>
                </c:pt>
                <c:pt idx="46">
                  <c:v>0.459664</c:v>
                </c:pt>
                <c:pt idx="47">
                  <c:v>0.469924</c:v>
                </c:pt>
                <c:pt idx="48">
                  <c:v>0.480181</c:v>
                </c:pt>
                <c:pt idx="49">
                  <c:v>0.490434</c:v>
                </c:pt>
                <c:pt idx="50">
                  <c:v>0.500682</c:v>
                </c:pt>
                <c:pt idx="51">
                  <c:v>0.510927</c:v>
                </c:pt>
                <c:pt idx="52">
                  <c:v>0.521168</c:v>
                </c:pt>
                <c:pt idx="53">
                  <c:v>0.531405</c:v>
                </c:pt>
                <c:pt idx="54">
                  <c:v>0.541637</c:v>
                </c:pt>
                <c:pt idx="55">
                  <c:v>0.551865</c:v>
                </c:pt>
                <c:pt idx="56">
                  <c:v>0.562088</c:v>
                </c:pt>
                <c:pt idx="57">
                  <c:v>0.572306</c:v>
                </c:pt>
                <c:pt idx="58">
                  <c:v>0.58252</c:v>
                </c:pt>
                <c:pt idx="59">
                  <c:v>0.592729</c:v>
                </c:pt>
                <c:pt idx="60">
                  <c:v>0.602933</c:v>
                </c:pt>
                <c:pt idx="61">
                  <c:v>0.613132</c:v>
                </c:pt>
                <c:pt idx="62">
                  <c:v>0.623326</c:v>
                </c:pt>
                <c:pt idx="63">
                  <c:v>0.633516</c:v>
                </c:pt>
                <c:pt idx="64">
                  <c:v>0.6437</c:v>
                </c:pt>
                <c:pt idx="65">
                  <c:v>0.65388</c:v>
                </c:pt>
                <c:pt idx="66">
                  <c:v>0.664055</c:v>
                </c:pt>
                <c:pt idx="67">
                  <c:v>0.674226</c:v>
                </c:pt>
                <c:pt idx="68">
                  <c:v>0.684393</c:v>
                </c:pt>
                <c:pt idx="69">
                  <c:v>0.694555</c:v>
                </c:pt>
                <c:pt idx="70">
                  <c:v>0.704714</c:v>
                </c:pt>
                <c:pt idx="71">
                  <c:v>0.71487</c:v>
                </c:pt>
                <c:pt idx="72">
                  <c:v>0.725023</c:v>
                </c:pt>
                <c:pt idx="73">
                  <c:v>0.735173</c:v>
                </c:pt>
                <c:pt idx="74">
                  <c:v>0.74532</c:v>
                </c:pt>
                <c:pt idx="75">
                  <c:v>0.755467</c:v>
                </c:pt>
                <c:pt idx="76">
                  <c:v>0.765612</c:v>
                </c:pt>
                <c:pt idx="77">
                  <c:v>0.775756</c:v>
                </c:pt>
                <c:pt idx="78">
                  <c:v>0.7859</c:v>
                </c:pt>
                <c:pt idx="79">
                  <c:v>0.796045</c:v>
                </c:pt>
                <c:pt idx="80">
                  <c:v>0.80619</c:v>
                </c:pt>
                <c:pt idx="81">
                  <c:v>0.816336</c:v>
                </c:pt>
                <c:pt idx="82">
                  <c:v>0.826485</c:v>
                </c:pt>
                <c:pt idx="83">
                  <c:v>0.836636</c:v>
                </c:pt>
                <c:pt idx="84">
                  <c:v>0.84679</c:v>
                </c:pt>
                <c:pt idx="85">
                  <c:v>0.856948</c:v>
                </c:pt>
                <c:pt idx="86">
                  <c:v>0.867111</c:v>
                </c:pt>
                <c:pt idx="87">
                  <c:v>0.877279</c:v>
                </c:pt>
                <c:pt idx="88">
                  <c:v>0.887452</c:v>
                </c:pt>
                <c:pt idx="89">
                  <c:v>0.897632</c:v>
                </c:pt>
                <c:pt idx="90">
                  <c:v>0.907819</c:v>
                </c:pt>
                <c:pt idx="91">
                  <c:v>0.918017</c:v>
                </c:pt>
                <c:pt idx="92">
                  <c:v>0.928227</c:v>
                </c:pt>
                <c:pt idx="93">
                  <c:v>0.93845</c:v>
                </c:pt>
                <c:pt idx="94">
                  <c:v>0.948686</c:v>
                </c:pt>
                <c:pt idx="95">
                  <c:v>0.958933</c:v>
                </c:pt>
                <c:pt idx="96">
                  <c:v>0.969188</c:v>
                </c:pt>
                <c:pt idx="97">
                  <c:v>0.979446</c:v>
                </c:pt>
                <c:pt idx="98">
                  <c:v>0.989696</c:v>
                </c:pt>
                <c:pt idx="99">
                  <c:v>1.0</c:v>
                </c:pt>
              </c:numCache>
            </c:numRef>
          </c:xVal>
          <c:yVal>
            <c:numRef>
              <c:f>'at y = 7.74m'!$E$4:$E$2211</c:f>
              <c:numCache>
                <c:formatCode>General</c:formatCode>
                <c:ptCount val="2208"/>
                <c:pt idx="0">
                  <c:v>0.0</c:v>
                </c:pt>
                <c:pt idx="1">
                  <c:v>-0.007822</c:v>
                </c:pt>
                <c:pt idx="2">
                  <c:v>-0.012722</c:v>
                </c:pt>
                <c:pt idx="3">
                  <c:v>-0.016454</c:v>
                </c:pt>
                <c:pt idx="4">
                  <c:v>-0.019632</c:v>
                </c:pt>
                <c:pt idx="5">
                  <c:v>-0.022491</c:v>
                </c:pt>
                <c:pt idx="6">
                  <c:v>-0.025136</c:v>
                </c:pt>
                <c:pt idx="7">
                  <c:v>-0.027607</c:v>
                </c:pt>
                <c:pt idx="8">
                  <c:v>-0.029946</c:v>
                </c:pt>
                <c:pt idx="9">
                  <c:v>-0.032167</c:v>
                </c:pt>
                <c:pt idx="10">
                  <c:v>-0.034284</c:v>
                </c:pt>
                <c:pt idx="11">
                  <c:v>-0.036304</c:v>
                </c:pt>
                <c:pt idx="12">
                  <c:v>-0.038233</c:v>
                </c:pt>
                <c:pt idx="13">
                  <c:v>-0.040076</c:v>
                </c:pt>
                <c:pt idx="14">
                  <c:v>-0.041836</c:v>
                </c:pt>
                <c:pt idx="15">
                  <c:v>-0.043517</c:v>
                </c:pt>
                <c:pt idx="16">
                  <c:v>-0.04512</c:v>
                </c:pt>
                <c:pt idx="17">
                  <c:v>-0.046647</c:v>
                </c:pt>
                <c:pt idx="18">
                  <c:v>-0.0481</c:v>
                </c:pt>
                <c:pt idx="19">
                  <c:v>-0.049479</c:v>
                </c:pt>
                <c:pt idx="20">
                  <c:v>-0.050783</c:v>
                </c:pt>
                <c:pt idx="21">
                  <c:v>-0.052013</c:v>
                </c:pt>
                <c:pt idx="22">
                  <c:v>-0.053171</c:v>
                </c:pt>
                <c:pt idx="23">
                  <c:v>-0.054254</c:v>
                </c:pt>
                <c:pt idx="24">
                  <c:v>-0.055262</c:v>
                </c:pt>
                <c:pt idx="25">
                  <c:v>-0.056196</c:v>
                </c:pt>
                <c:pt idx="26">
                  <c:v>-0.057055</c:v>
                </c:pt>
                <c:pt idx="27">
                  <c:v>-0.057841</c:v>
                </c:pt>
                <c:pt idx="28">
                  <c:v>-0.058551</c:v>
                </c:pt>
                <c:pt idx="29">
                  <c:v>-0.059187</c:v>
                </c:pt>
                <c:pt idx="30">
                  <c:v>-0.05975</c:v>
                </c:pt>
                <c:pt idx="31">
                  <c:v>-0.060242</c:v>
                </c:pt>
                <c:pt idx="32">
                  <c:v>-0.060662</c:v>
                </c:pt>
                <c:pt idx="33">
                  <c:v>-0.061011</c:v>
                </c:pt>
                <c:pt idx="34">
                  <c:v>-0.06129</c:v>
                </c:pt>
                <c:pt idx="35">
                  <c:v>-0.061502</c:v>
                </c:pt>
                <c:pt idx="36">
                  <c:v>-0.061649</c:v>
                </c:pt>
                <c:pt idx="37">
                  <c:v>-0.06173</c:v>
                </c:pt>
                <c:pt idx="38">
                  <c:v>-0.061746</c:v>
                </c:pt>
                <c:pt idx="39">
                  <c:v>-0.061703</c:v>
                </c:pt>
                <c:pt idx="40">
                  <c:v>-0.061598</c:v>
                </c:pt>
                <c:pt idx="41">
                  <c:v>-0.06143</c:v>
                </c:pt>
                <c:pt idx="42">
                  <c:v>-0.061205</c:v>
                </c:pt>
                <c:pt idx="43">
                  <c:v>-0.060922</c:v>
                </c:pt>
                <c:pt idx="44">
                  <c:v>-0.060583</c:v>
                </c:pt>
                <c:pt idx="45">
                  <c:v>-0.060188</c:v>
                </c:pt>
                <c:pt idx="46">
                  <c:v>-0.059735</c:v>
                </c:pt>
                <c:pt idx="47">
                  <c:v>-0.059228</c:v>
                </c:pt>
                <c:pt idx="48">
                  <c:v>-0.058668</c:v>
                </c:pt>
                <c:pt idx="49">
                  <c:v>-0.058055</c:v>
                </c:pt>
                <c:pt idx="50">
                  <c:v>-0.057389</c:v>
                </c:pt>
                <c:pt idx="51">
                  <c:v>-0.05667</c:v>
                </c:pt>
                <c:pt idx="52">
                  <c:v>-0.055899</c:v>
                </c:pt>
                <c:pt idx="53">
                  <c:v>-0.055078</c:v>
                </c:pt>
                <c:pt idx="54">
                  <c:v>-0.054207</c:v>
                </c:pt>
                <c:pt idx="55">
                  <c:v>-0.053286</c:v>
                </c:pt>
                <c:pt idx="56">
                  <c:v>-0.052316</c:v>
                </c:pt>
                <c:pt idx="57">
                  <c:v>-0.051297</c:v>
                </c:pt>
                <c:pt idx="58">
                  <c:v>-0.050231</c:v>
                </c:pt>
                <c:pt idx="59">
                  <c:v>-0.049119</c:v>
                </c:pt>
                <c:pt idx="60">
                  <c:v>-0.047962</c:v>
                </c:pt>
                <c:pt idx="61">
                  <c:v>-0.046761</c:v>
                </c:pt>
                <c:pt idx="62">
                  <c:v>-0.045517</c:v>
                </c:pt>
                <c:pt idx="63">
                  <c:v>-0.044232</c:v>
                </c:pt>
                <c:pt idx="64">
                  <c:v>-0.042908</c:v>
                </c:pt>
                <c:pt idx="65">
                  <c:v>-0.041548</c:v>
                </c:pt>
                <c:pt idx="66">
                  <c:v>-0.040153</c:v>
                </c:pt>
                <c:pt idx="67">
                  <c:v>-0.038725</c:v>
                </c:pt>
                <c:pt idx="68">
                  <c:v>-0.037269</c:v>
                </c:pt>
                <c:pt idx="69">
                  <c:v>-0.035787</c:v>
                </c:pt>
                <c:pt idx="70">
                  <c:v>-0.034282</c:v>
                </c:pt>
                <c:pt idx="71">
                  <c:v>-0.032757</c:v>
                </c:pt>
                <c:pt idx="72">
                  <c:v>-0.031216</c:v>
                </c:pt>
                <c:pt idx="73">
                  <c:v>-0.029662</c:v>
                </c:pt>
                <c:pt idx="74">
                  <c:v>-0.028099</c:v>
                </c:pt>
                <c:pt idx="75">
                  <c:v>-0.02653</c:v>
                </c:pt>
                <c:pt idx="76">
                  <c:v>-0.024958</c:v>
                </c:pt>
                <c:pt idx="77">
                  <c:v>-0.023387</c:v>
                </c:pt>
                <c:pt idx="78">
                  <c:v>-0.021821</c:v>
                </c:pt>
                <c:pt idx="79">
                  <c:v>-0.020261</c:v>
                </c:pt>
                <c:pt idx="80">
                  <c:v>-0.018711</c:v>
                </c:pt>
                <c:pt idx="81">
                  <c:v>-0.017174</c:v>
                </c:pt>
                <c:pt idx="82">
                  <c:v>-0.015652</c:v>
                </c:pt>
                <c:pt idx="83">
                  <c:v>-0.014151</c:v>
                </c:pt>
                <c:pt idx="84">
                  <c:v>-0.012673</c:v>
                </c:pt>
                <c:pt idx="85">
                  <c:v>-0.011223</c:v>
                </c:pt>
                <c:pt idx="86">
                  <c:v>-0.009808</c:v>
                </c:pt>
                <c:pt idx="87">
                  <c:v>-0.008439</c:v>
                </c:pt>
                <c:pt idx="88">
                  <c:v>-0.007121</c:v>
                </c:pt>
                <c:pt idx="89">
                  <c:v>-0.005868</c:v>
                </c:pt>
                <c:pt idx="90">
                  <c:v>-0.004691</c:v>
                </c:pt>
                <c:pt idx="91">
                  <c:v>-0.003602</c:v>
                </c:pt>
                <c:pt idx="92">
                  <c:v>-0.002619</c:v>
                </c:pt>
                <c:pt idx="93">
                  <c:v>-0.001761</c:v>
                </c:pt>
                <c:pt idx="94">
                  <c:v>-0.001046</c:v>
                </c:pt>
                <c:pt idx="95">
                  <c:v>-0.000499</c:v>
                </c:pt>
                <c:pt idx="96">
                  <c:v>-0.000147</c:v>
                </c:pt>
                <c:pt idx="97">
                  <c:v>-2.8E-5</c:v>
                </c:pt>
                <c:pt idx="98">
                  <c:v>-0.000197</c:v>
                </c:pt>
                <c:pt idx="99">
                  <c:v>-0.000756</c:v>
                </c:pt>
              </c:numCache>
            </c:numRef>
          </c:yVal>
          <c:smooth val="0"/>
        </c:ser>
        <c:dLbls>
          <c:showLegendKey val="0"/>
          <c:showVal val="0"/>
          <c:showCatName val="0"/>
          <c:showSerName val="0"/>
          <c:showPercent val="0"/>
          <c:showBubbleSize val="0"/>
        </c:dLbls>
        <c:axId val="-2049559296"/>
        <c:axId val="-2049639152"/>
      </c:scatterChart>
      <c:valAx>
        <c:axId val="-2049559296"/>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049639152"/>
        <c:crosses val="autoZero"/>
        <c:crossBetween val="midCat"/>
      </c:valAx>
      <c:valAx>
        <c:axId val="-2049639152"/>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049559296"/>
        <c:crosses val="autoZero"/>
        <c:crossBetween val="midCat"/>
      </c:valAx>
    </c:plotArea>
    <c:plotVisOnly val="1"/>
    <c:dispBlanksAs val="gap"/>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9.30m'!$C$3</c:f>
              <c:strCache>
                <c:ptCount val="1"/>
                <c:pt idx="0">
                  <c:v>YU</c:v>
                </c:pt>
              </c:strCache>
            </c:strRef>
          </c:tx>
          <c:spPr>
            <a:ln w="28575">
              <a:noFill/>
            </a:ln>
          </c:spPr>
          <c:marker>
            <c:symbol val="diamond"/>
            <c:size val="3"/>
            <c:spPr>
              <a:solidFill>
                <a:schemeClr val="tx1"/>
              </a:solidFill>
              <a:ln>
                <a:solidFill>
                  <a:schemeClr val="tx1"/>
                </a:solidFill>
              </a:ln>
            </c:spPr>
          </c:marker>
          <c:xVal>
            <c:numRef>
              <c:f>'at y = 9.30m'!$B$4:$B$2160</c:f>
              <c:numCache>
                <c:formatCode>General</c:formatCode>
                <c:ptCount val="2157"/>
                <c:pt idx="0">
                  <c:v>0.0</c:v>
                </c:pt>
                <c:pt idx="1">
                  <c:v>0.004265</c:v>
                </c:pt>
                <c:pt idx="2">
                  <c:v>0.012427</c:v>
                </c:pt>
                <c:pt idx="3">
                  <c:v>0.021624</c:v>
                </c:pt>
                <c:pt idx="4">
                  <c:v>0.031225</c:v>
                </c:pt>
                <c:pt idx="5">
                  <c:v>0.041027</c:v>
                </c:pt>
                <c:pt idx="6">
                  <c:v>0.050945</c:v>
                </c:pt>
                <c:pt idx="7">
                  <c:v>0.060939</c:v>
                </c:pt>
                <c:pt idx="8">
                  <c:v>0.070986</c:v>
                </c:pt>
                <c:pt idx="9">
                  <c:v>0.081073</c:v>
                </c:pt>
                <c:pt idx="10">
                  <c:v>0.091191</c:v>
                </c:pt>
                <c:pt idx="11">
                  <c:v>0.101334</c:v>
                </c:pt>
                <c:pt idx="12">
                  <c:v>0.111495</c:v>
                </c:pt>
                <c:pt idx="13">
                  <c:v>0.121672</c:v>
                </c:pt>
                <c:pt idx="14">
                  <c:v>0.131862</c:v>
                </c:pt>
                <c:pt idx="15">
                  <c:v>0.142062</c:v>
                </c:pt>
                <c:pt idx="16">
                  <c:v>0.152271</c:v>
                </c:pt>
                <c:pt idx="17">
                  <c:v>0.162487</c:v>
                </c:pt>
                <c:pt idx="18">
                  <c:v>0.172709</c:v>
                </c:pt>
                <c:pt idx="19">
                  <c:v>0.182935</c:v>
                </c:pt>
                <c:pt idx="20">
                  <c:v>0.193167</c:v>
                </c:pt>
                <c:pt idx="21">
                  <c:v>0.203402</c:v>
                </c:pt>
                <c:pt idx="22">
                  <c:v>0.213639</c:v>
                </c:pt>
                <c:pt idx="23">
                  <c:v>0.22388</c:v>
                </c:pt>
                <c:pt idx="24">
                  <c:v>0.234123</c:v>
                </c:pt>
                <c:pt idx="25">
                  <c:v>0.244367</c:v>
                </c:pt>
                <c:pt idx="26">
                  <c:v>0.254614</c:v>
                </c:pt>
                <c:pt idx="27">
                  <c:v>0.264861</c:v>
                </c:pt>
                <c:pt idx="28">
                  <c:v>0.275111</c:v>
                </c:pt>
                <c:pt idx="29">
                  <c:v>0.28536</c:v>
                </c:pt>
                <c:pt idx="30">
                  <c:v>0.29561</c:v>
                </c:pt>
                <c:pt idx="31">
                  <c:v>0.305859</c:v>
                </c:pt>
                <c:pt idx="32">
                  <c:v>0.316109</c:v>
                </c:pt>
                <c:pt idx="33">
                  <c:v>0.326358</c:v>
                </c:pt>
                <c:pt idx="34">
                  <c:v>0.336608</c:v>
                </c:pt>
                <c:pt idx="35">
                  <c:v>0.346857</c:v>
                </c:pt>
                <c:pt idx="36">
                  <c:v>0.357106</c:v>
                </c:pt>
                <c:pt idx="37">
                  <c:v>0.367356</c:v>
                </c:pt>
                <c:pt idx="38">
                  <c:v>0.377605</c:v>
                </c:pt>
                <c:pt idx="39">
                  <c:v>0.387854</c:v>
                </c:pt>
                <c:pt idx="40">
                  <c:v>0.398102</c:v>
                </c:pt>
                <c:pt idx="41">
                  <c:v>0.40835</c:v>
                </c:pt>
                <c:pt idx="42">
                  <c:v>0.418597</c:v>
                </c:pt>
                <c:pt idx="43">
                  <c:v>0.428843</c:v>
                </c:pt>
                <c:pt idx="44">
                  <c:v>0.439089</c:v>
                </c:pt>
                <c:pt idx="45">
                  <c:v>0.449333</c:v>
                </c:pt>
                <c:pt idx="46">
                  <c:v>0.459576</c:v>
                </c:pt>
                <c:pt idx="47">
                  <c:v>0.469818</c:v>
                </c:pt>
                <c:pt idx="48">
                  <c:v>0.480059</c:v>
                </c:pt>
                <c:pt idx="49">
                  <c:v>0.4903</c:v>
                </c:pt>
                <c:pt idx="50">
                  <c:v>0.50054</c:v>
                </c:pt>
                <c:pt idx="51">
                  <c:v>0.51078</c:v>
                </c:pt>
                <c:pt idx="52">
                  <c:v>0.521018</c:v>
                </c:pt>
                <c:pt idx="53">
                  <c:v>0.531255</c:v>
                </c:pt>
                <c:pt idx="54">
                  <c:v>0.541491</c:v>
                </c:pt>
                <c:pt idx="55">
                  <c:v>0.551725</c:v>
                </c:pt>
                <c:pt idx="56">
                  <c:v>0.561959</c:v>
                </c:pt>
                <c:pt idx="57">
                  <c:v>0.572192</c:v>
                </c:pt>
                <c:pt idx="58">
                  <c:v>0.582423</c:v>
                </c:pt>
                <c:pt idx="59">
                  <c:v>0.592653</c:v>
                </c:pt>
                <c:pt idx="60">
                  <c:v>0.602881</c:v>
                </c:pt>
                <c:pt idx="61">
                  <c:v>0.613109</c:v>
                </c:pt>
                <c:pt idx="62">
                  <c:v>0.623334</c:v>
                </c:pt>
                <c:pt idx="63">
                  <c:v>0.633558</c:v>
                </c:pt>
                <c:pt idx="64">
                  <c:v>0.64378</c:v>
                </c:pt>
                <c:pt idx="65">
                  <c:v>0.654001</c:v>
                </c:pt>
                <c:pt idx="66">
                  <c:v>0.664219</c:v>
                </c:pt>
                <c:pt idx="67">
                  <c:v>0.674435</c:v>
                </c:pt>
                <c:pt idx="68">
                  <c:v>0.684649</c:v>
                </c:pt>
                <c:pt idx="69">
                  <c:v>0.69486</c:v>
                </c:pt>
                <c:pt idx="70">
                  <c:v>0.705069</c:v>
                </c:pt>
                <c:pt idx="71">
                  <c:v>0.715276</c:v>
                </c:pt>
                <c:pt idx="72">
                  <c:v>0.72548</c:v>
                </c:pt>
                <c:pt idx="73">
                  <c:v>0.735681</c:v>
                </c:pt>
                <c:pt idx="74">
                  <c:v>0.745881</c:v>
                </c:pt>
                <c:pt idx="75">
                  <c:v>0.756077</c:v>
                </c:pt>
                <c:pt idx="76">
                  <c:v>0.766272</c:v>
                </c:pt>
                <c:pt idx="77">
                  <c:v>0.776465</c:v>
                </c:pt>
                <c:pt idx="78">
                  <c:v>0.786656</c:v>
                </c:pt>
                <c:pt idx="79">
                  <c:v>0.796845</c:v>
                </c:pt>
                <c:pt idx="80">
                  <c:v>0.807033</c:v>
                </c:pt>
                <c:pt idx="81">
                  <c:v>0.81722</c:v>
                </c:pt>
                <c:pt idx="82">
                  <c:v>0.827407</c:v>
                </c:pt>
                <c:pt idx="83">
                  <c:v>0.837593</c:v>
                </c:pt>
                <c:pt idx="84">
                  <c:v>0.847779</c:v>
                </c:pt>
                <c:pt idx="85">
                  <c:v>0.857965</c:v>
                </c:pt>
                <c:pt idx="86">
                  <c:v>0.868151</c:v>
                </c:pt>
                <c:pt idx="87">
                  <c:v>0.878336</c:v>
                </c:pt>
                <c:pt idx="88">
                  <c:v>0.888519</c:v>
                </c:pt>
                <c:pt idx="89">
                  <c:v>0.898701</c:v>
                </c:pt>
                <c:pt idx="90">
                  <c:v>0.908879</c:v>
                </c:pt>
                <c:pt idx="91">
                  <c:v>0.919054</c:v>
                </c:pt>
                <c:pt idx="92">
                  <c:v>0.929226</c:v>
                </c:pt>
                <c:pt idx="93">
                  <c:v>0.939393</c:v>
                </c:pt>
                <c:pt idx="94">
                  <c:v>0.949554</c:v>
                </c:pt>
                <c:pt idx="95">
                  <c:v>0.959704</c:v>
                </c:pt>
                <c:pt idx="96">
                  <c:v>0.96984</c:v>
                </c:pt>
                <c:pt idx="97">
                  <c:v>0.979954</c:v>
                </c:pt>
                <c:pt idx="98">
                  <c:v>0.99003</c:v>
                </c:pt>
                <c:pt idx="99">
                  <c:v>1.0</c:v>
                </c:pt>
              </c:numCache>
            </c:numRef>
          </c:xVal>
          <c:yVal>
            <c:numRef>
              <c:f>'at y = 9.30m'!$C$4:$C$2160</c:f>
              <c:numCache>
                <c:formatCode>General</c:formatCode>
                <c:ptCount val="2157"/>
                <c:pt idx="0">
                  <c:v>0.0</c:v>
                </c:pt>
                <c:pt idx="1">
                  <c:v>0.00852</c:v>
                </c:pt>
                <c:pt idx="2">
                  <c:v>0.014213</c:v>
                </c:pt>
                <c:pt idx="3">
                  <c:v>0.018334</c:v>
                </c:pt>
                <c:pt idx="4">
                  <c:v>0.021591</c:v>
                </c:pt>
                <c:pt idx="5">
                  <c:v>0.02431</c:v>
                </c:pt>
                <c:pt idx="6">
                  <c:v>0.026661</c:v>
                </c:pt>
                <c:pt idx="7">
                  <c:v>0.028743</c:v>
                </c:pt>
                <c:pt idx="8">
                  <c:v>0.030618</c:v>
                </c:pt>
                <c:pt idx="9">
                  <c:v>0.032324</c:v>
                </c:pt>
                <c:pt idx="10">
                  <c:v>0.033888</c:v>
                </c:pt>
                <c:pt idx="11">
                  <c:v>0.035331</c:v>
                </c:pt>
                <c:pt idx="12">
                  <c:v>0.036667</c:v>
                </c:pt>
                <c:pt idx="13">
                  <c:v>0.03791</c:v>
                </c:pt>
                <c:pt idx="14">
                  <c:v>0.039069</c:v>
                </c:pt>
                <c:pt idx="15">
                  <c:v>0.040151</c:v>
                </c:pt>
                <c:pt idx="16">
                  <c:v>0.041164</c:v>
                </c:pt>
                <c:pt idx="17">
                  <c:v>0.042113</c:v>
                </c:pt>
                <c:pt idx="18">
                  <c:v>0.043002</c:v>
                </c:pt>
                <c:pt idx="19">
                  <c:v>0.043834</c:v>
                </c:pt>
                <c:pt idx="20">
                  <c:v>0.044613</c:v>
                </c:pt>
                <c:pt idx="21">
                  <c:v>0.045341</c:v>
                </c:pt>
                <c:pt idx="22">
                  <c:v>0.04602</c:v>
                </c:pt>
                <c:pt idx="23">
                  <c:v>0.046652</c:v>
                </c:pt>
                <c:pt idx="24">
                  <c:v>0.047238</c:v>
                </c:pt>
                <c:pt idx="25">
                  <c:v>0.047781</c:v>
                </c:pt>
                <c:pt idx="26">
                  <c:v>0.048281</c:v>
                </c:pt>
                <c:pt idx="27">
                  <c:v>0.04874</c:v>
                </c:pt>
                <c:pt idx="28">
                  <c:v>0.049159</c:v>
                </c:pt>
                <c:pt idx="29">
                  <c:v>0.049538</c:v>
                </c:pt>
                <c:pt idx="30">
                  <c:v>0.049877</c:v>
                </c:pt>
                <c:pt idx="31">
                  <c:v>0.050178</c:v>
                </c:pt>
                <c:pt idx="32">
                  <c:v>0.050441</c:v>
                </c:pt>
                <c:pt idx="33">
                  <c:v>0.050667</c:v>
                </c:pt>
                <c:pt idx="34">
                  <c:v>0.050855</c:v>
                </c:pt>
                <c:pt idx="35">
                  <c:v>0.051008</c:v>
                </c:pt>
                <c:pt idx="36">
                  <c:v>0.051126</c:v>
                </c:pt>
                <c:pt idx="37">
                  <c:v>0.051207</c:v>
                </c:pt>
                <c:pt idx="38">
                  <c:v>0.051254</c:v>
                </c:pt>
                <c:pt idx="39">
                  <c:v>0.051266</c:v>
                </c:pt>
                <c:pt idx="40">
                  <c:v>0.051246</c:v>
                </c:pt>
                <c:pt idx="41">
                  <c:v>0.051191</c:v>
                </c:pt>
                <c:pt idx="42">
                  <c:v>0.051103</c:v>
                </c:pt>
                <c:pt idx="43">
                  <c:v>0.050984</c:v>
                </c:pt>
                <c:pt idx="44">
                  <c:v>0.050832</c:v>
                </c:pt>
                <c:pt idx="45">
                  <c:v>0.050649</c:v>
                </c:pt>
                <c:pt idx="46">
                  <c:v>0.050435</c:v>
                </c:pt>
                <c:pt idx="47">
                  <c:v>0.050191</c:v>
                </c:pt>
                <c:pt idx="48">
                  <c:v>0.049919</c:v>
                </c:pt>
                <c:pt idx="49">
                  <c:v>0.049619</c:v>
                </c:pt>
                <c:pt idx="50">
                  <c:v>0.04929</c:v>
                </c:pt>
                <c:pt idx="51">
                  <c:v>0.048935</c:v>
                </c:pt>
                <c:pt idx="52">
                  <c:v>0.048554</c:v>
                </c:pt>
                <c:pt idx="53">
                  <c:v>0.048147</c:v>
                </c:pt>
                <c:pt idx="54">
                  <c:v>0.047715</c:v>
                </c:pt>
                <c:pt idx="55">
                  <c:v>0.047259</c:v>
                </c:pt>
                <c:pt idx="56">
                  <c:v>0.046778</c:v>
                </c:pt>
                <c:pt idx="57">
                  <c:v>0.046274</c:v>
                </c:pt>
                <c:pt idx="58">
                  <c:v>0.045745</c:v>
                </c:pt>
                <c:pt idx="59">
                  <c:v>0.045192</c:v>
                </c:pt>
                <c:pt idx="60">
                  <c:v>0.044615</c:v>
                </c:pt>
                <c:pt idx="61">
                  <c:v>0.044011</c:v>
                </c:pt>
                <c:pt idx="62">
                  <c:v>0.043382</c:v>
                </c:pt>
                <c:pt idx="63">
                  <c:v>0.042725</c:v>
                </c:pt>
                <c:pt idx="64">
                  <c:v>0.04204</c:v>
                </c:pt>
                <c:pt idx="65">
                  <c:v>0.041326</c:v>
                </c:pt>
                <c:pt idx="66">
                  <c:v>0.040581</c:v>
                </c:pt>
                <c:pt idx="67">
                  <c:v>0.039805</c:v>
                </c:pt>
                <c:pt idx="68">
                  <c:v>0.038998</c:v>
                </c:pt>
                <c:pt idx="69">
                  <c:v>0.038157</c:v>
                </c:pt>
                <c:pt idx="70">
                  <c:v>0.037285</c:v>
                </c:pt>
                <c:pt idx="71">
                  <c:v>0.036379</c:v>
                </c:pt>
                <c:pt idx="72">
                  <c:v>0.035442</c:v>
                </c:pt>
                <c:pt idx="73">
                  <c:v>0.034474</c:v>
                </c:pt>
                <c:pt idx="74">
                  <c:v>0.033476</c:v>
                </c:pt>
                <c:pt idx="75">
                  <c:v>0.032451</c:v>
                </c:pt>
                <c:pt idx="76">
                  <c:v>0.0314</c:v>
                </c:pt>
                <c:pt idx="77">
                  <c:v>0.030326</c:v>
                </c:pt>
                <c:pt idx="78">
                  <c:v>0.029232</c:v>
                </c:pt>
                <c:pt idx="79">
                  <c:v>0.028122</c:v>
                </c:pt>
                <c:pt idx="80">
                  <c:v>0.026999</c:v>
                </c:pt>
                <c:pt idx="81">
                  <c:v>0.025866</c:v>
                </c:pt>
                <c:pt idx="82">
                  <c:v>0.024727</c:v>
                </c:pt>
                <c:pt idx="83">
                  <c:v>0.023586</c:v>
                </c:pt>
                <c:pt idx="84">
                  <c:v>0.022446</c:v>
                </c:pt>
                <c:pt idx="85">
                  <c:v>0.021309</c:v>
                </c:pt>
                <c:pt idx="86">
                  <c:v>0.020174</c:v>
                </c:pt>
                <c:pt idx="87">
                  <c:v>0.019043</c:v>
                </c:pt>
                <c:pt idx="88">
                  <c:v>0.017911</c:v>
                </c:pt>
                <c:pt idx="89">
                  <c:v>0.016774</c:v>
                </c:pt>
                <c:pt idx="90">
                  <c:v>0.015621</c:v>
                </c:pt>
                <c:pt idx="91">
                  <c:v>0.014443</c:v>
                </c:pt>
                <c:pt idx="92">
                  <c:v>0.013222</c:v>
                </c:pt>
                <c:pt idx="93">
                  <c:v>0.011938</c:v>
                </c:pt>
                <c:pt idx="94">
                  <c:v>0.010568</c:v>
                </c:pt>
                <c:pt idx="95">
                  <c:v>0.009084</c:v>
                </c:pt>
                <c:pt idx="96">
                  <c:v>0.007452</c:v>
                </c:pt>
                <c:pt idx="97">
                  <c:v>0.005627</c:v>
                </c:pt>
                <c:pt idx="98">
                  <c:v>0.003516</c:v>
                </c:pt>
                <c:pt idx="99">
                  <c:v>0.000825</c:v>
                </c:pt>
              </c:numCache>
            </c:numRef>
          </c:yVal>
          <c:smooth val="0"/>
        </c:ser>
        <c:ser>
          <c:idx val="1"/>
          <c:order val="1"/>
          <c:tx>
            <c:strRef>
              <c:f>'at y = 9.30m'!$E$3</c:f>
              <c:strCache>
                <c:ptCount val="1"/>
                <c:pt idx="0">
                  <c:v>YL</c:v>
                </c:pt>
              </c:strCache>
            </c:strRef>
          </c:tx>
          <c:spPr>
            <a:ln w="28575">
              <a:noFill/>
            </a:ln>
          </c:spPr>
          <c:marker>
            <c:symbol val="square"/>
            <c:size val="2"/>
          </c:marker>
          <c:xVal>
            <c:numRef>
              <c:f>'at y = 9.30m'!$D$4:$D$2090</c:f>
              <c:numCache>
                <c:formatCode>General</c:formatCode>
                <c:ptCount val="2087"/>
                <c:pt idx="0">
                  <c:v>0.0</c:v>
                </c:pt>
                <c:pt idx="1">
                  <c:v>0.004796</c:v>
                </c:pt>
                <c:pt idx="2">
                  <c:v>0.01346</c:v>
                </c:pt>
                <c:pt idx="3">
                  <c:v>0.022824</c:v>
                </c:pt>
                <c:pt idx="4">
                  <c:v>0.032449</c:v>
                </c:pt>
                <c:pt idx="5">
                  <c:v>0.042208</c:v>
                </c:pt>
                <c:pt idx="6">
                  <c:v>0.052055</c:v>
                </c:pt>
                <c:pt idx="7">
                  <c:v>0.061964</c:v>
                </c:pt>
                <c:pt idx="8">
                  <c:v>0.07192</c:v>
                </c:pt>
                <c:pt idx="9">
                  <c:v>0.081913</c:v>
                </c:pt>
                <c:pt idx="10">
                  <c:v>0.091935</c:v>
                </c:pt>
                <c:pt idx="11">
                  <c:v>0.10198</c:v>
                </c:pt>
                <c:pt idx="12">
                  <c:v>0.112046</c:v>
                </c:pt>
                <c:pt idx="13">
                  <c:v>0.122132</c:v>
                </c:pt>
                <c:pt idx="14">
                  <c:v>0.132234</c:v>
                </c:pt>
                <c:pt idx="15">
                  <c:v>0.142353</c:v>
                </c:pt>
                <c:pt idx="16">
                  <c:v>0.152485</c:v>
                </c:pt>
                <c:pt idx="17">
                  <c:v>0.16263</c:v>
                </c:pt>
                <c:pt idx="18">
                  <c:v>0.172787</c:v>
                </c:pt>
                <c:pt idx="19">
                  <c:v>0.182955</c:v>
                </c:pt>
                <c:pt idx="20">
                  <c:v>0.193134</c:v>
                </c:pt>
                <c:pt idx="21">
                  <c:v>0.203323</c:v>
                </c:pt>
                <c:pt idx="22">
                  <c:v>0.213522</c:v>
                </c:pt>
                <c:pt idx="23">
                  <c:v>0.22373</c:v>
                </c:pt>
                <c:pt idx="24">
                  <c:v>0.233947</c:v>
                </c:pt>
                <c:pt idx="25">
                  <c:v>0.244173</c:v>
                </c:pt>
                <c:pt idx="26">
                  <c:v>0.254406</c:v>
                </c:pt>
                <c:pt idx="27">
                  <c:v>0.264646</c:v>
                </c:pt>
                <c:pt idx="28">
                  <c:v>0.274893</c:v>
                </c:pt>
                <c:pt idx="29">
                  <c:v>0.285145</c:v>
                </c:pt>
                <c:pt idx="30">
                  <c:v>0.295403</c:v>
                </c:pt>
                <c:pt idx="31">
                  <c:v>0.305665</c:v>
                </c:pt>
                <c:pt idx="32">
                  <c:v>0.315931</c:v>
                </c:pt>
                <c:pt idx="33">
                  <c:v>0.3262</c:v>
                </c:pt>
                <c:pt idx="34">
                  <c:v>0.336472</c:v>
                </c:pt>
                <c:pt idx="35">
                  <c:v>0.346746</c:v>
                </c:pt>
                <c:pt idx="36">
                  <c:v>0.357021</c:v>
                </c:pt>
                <c:pt idx="37">
                  <c:v>0.367297</c:v>
                </c:pt>
                <c:pt idx="38">
                  <c:v>0.377574</c:v>
                </c:pt>
                <c:pt idx="39">
                  <c:v>0.38785</c:v>
                </c:pt>
                <c:pt idx="40">
                  <c:v>0.398126</c:v>
                </c:pt>
                <c:pt idx="41">
                  <c:v>0.4084</c:v>
                </c:pt>
                <c:pt idx="42">
                  <c:v>0.418673</c:v>
                </c:pt>
                <c:pt idx="43">
                  <c:v>0.428945</c:v>
                </c:pt>
                <c:pt idx="44">
                  <c:v>0.439213</c:v>
                </c:pt>
                <c:pt idx="45">
                  <c:v>0.449479</c:v>
                </c:pt>
                <c:pt idx="46">
                  <c:v>0.459742</c:v>
                </c:pt>
                <c:pt idx="47">
                  <c:v>0.470001</c:v>
                </c:pt>
                <c:pt idx="48">
                  <c:v>0.480257</c:v>
                </c:pt>
                <c:pt idx="49">
                  <c:v>0.490509</c:v>
                </c:pt>
                <c:pt idx="50">
                  <c:v>0.500757</c:v>
                </c:pt>
                <c:pt idx="51">
                  <c:v>0.511001</c:v>
                </c:pt>
                <c:pt idx="52">
                  <c:v>0.521241</c:v>
                </c:pt>
                <c:pt idx="53">
                  <c:v>0.531476</c:v>
                </c:pt>
                <c:pt idx="54">
                  <c:v>0.541708</c:v>
                </c:pt>
                <c:pt idx="55">
                  <c:v>0.551934</c:v>
                </c:pt>
                <c:pt idx="56">
                  <c:v>0.562157</c:v>
                </c:pt>
                <c:pt idx="57">
                  <c:v>0.572374</c:v>
                </c:pt>
                <c:pt idx="58">
                  <c:v>0.582587</c:v>
                </c:pt>
                <c:pt idx="59">
                  <c:v>0.592795</c:v>
                </c:pt>
                <c:pt idx="60">
                  <c:v>0.602997</c:v>
                </c:pt>
                <c:pt idx="61">
                  <c:v>0.613195</c:v>
                </c:pt>
                <c:pt idx="62">
                  <c:v>0.623389</c:v>
                </c:pt>
                <c:pt idx="63">
                  <c:v>0.633577</c:v>
                </c:pt>
                <c:pt idx="64">
                  <c:v>0.64376</c:v>
                </c:pt>
                <c:pt idx="65">
                  <c:v>0.653939</c:v>
                </c:pt>
                <c:pt idx="66">
                  <c:v>0.664113</c:v>
                </c:pt>
                <c:pt idx="67">
                  <c:v>0.674282</c:v>
                </c:pt>
                <c:pt idx="68">
                  <c:v>0.684448</c:v>
                </c:pt>
                <c:pt idx="69">
                  <c:v>0.694609</c:v>
                </c:pt>
                <c:pt idx="70">
                  <c:v>0.704767</c:v>
                </c:pt>
                <c:pt idx="71">
                  <c:v>0.714921</c:v>
                </c:pt>
                <c:pt idx="72">
                  <c:v>0.725072</c:v>
                </c:pt>
                <c:pt idx="73">
                  <c:v>0.735221</c:v>
                </c:pt>
                <c:pt idx="74">
                  <c:v>0.745367</c:v>
                </c:pt>
                <c:pt idx="75">
                  <c:v>0.755512</c:v>
                </c:pt>
                <c:pt idx="76">
                  <c:v>0.765655</c:v>
                </c:pt>
                <c:pt idx="77">
                  <c:v>0.775798</c:v>
                </c:pt>
                <c:pt idx="78">
                  <c:v>0.78594</c:v>
                </c:pt>
                <c:pt idx="79">
                  <c:v>0.796083</c:v>
                </c:pt>
                <c:pt idx="80">
                  <c:v>0.806226</c:v>
                </c:pt>
                <c:pt idx="81">
                  <c:v>0.81637</c:v>
                </c:pt>
                <c:pt idx="82">
                  <c:v>0.826517</c:v>
                </c:pt>
                <c:pt idx="83">
                  <c:v>0.836665</c:v>
                </c:pt>
                <c:pt idx="84">
                  <c:v>0.846817</c:v>
                </c:pt>
                <c:pt idx="85">
                  <c:v>0.856973</c:v>
                </c:pt>
                <c:pt idx="86">
                  <c:v>0.867134</c:v>
                </c:pt>
                <c:pt idx="87">
                  <c:v>0.8773</c:v>
                </c:pt>
                <c:pt idx="88">
                  <c:v>0.887473</c:v>
                </c:pt>
                <c:pt idx="89">
                  <c:v>0.897653</c:v>
                </c:pt>
                <c:pt idx="90">
                  <c:v>0.907841</c:v>
                </c:pt>
                <c:pt idx="91">
                  <c:v>0.918039</c:v>
                </c:pt>
                <c:pt idx="92">
                  <c:v>0.928249</c:v>
                </c:pt>
                <c:pt idx="93">
                  <c:v>0.938473</c:v>
                </c:pt>
                <c:pt idx="94">
                  <c:v>0.948708</c:v>
                </c:pt>
                <c:pt idx="95">
                  <c:v>0.958956</c:v>
                </c:pt>
                <c:pt idx="96">
                  <c:v>0.969211</c:v>
                </c:pt>
                <c:pt idx="97">
                  <c:v>0.979468</c:v>
                </c:pt>
                <c:pt idx="98">
                  <c:v>0.989718</c:v>
                </c:pt>
                <c:pt idx="99">
                  <c:v>1.0</c:v>
                </c:pt>
              </c:numCache>
            </c:numRef>
          </c:xVal>
          <c:yVal>
            <c:numRef>
              <c:f>'at y = 9.30m'!$E$4:$E$2211</c:f>
              <c:numCache>
                <c:formatCode>General</c:formatCode>
                <c:ptCount val="2208"/>
                <c:pt idx="0">
                  <c:v>0.0</c:v>
                </c:pt>
                <c:pt idx="1">
                  <c:v>-0.007433</c:v>
                </c:pt>
                <c:pt idx="2">
                  <c:v>-0.011986</c:v>
                </c:pt>
                <c:pt idx="3">
                  <c:v>-0.015381</c:v>
                </c:pt>
                <c:pt idx="4">
                  <c:v>-0.018231</c:v>
                </c:pt>
                <c:pt idx="5">
                  <c:v>-0.020769</c:v>
                </c:pt>
                <c:pt idx="6">
                  <c:v>-0.023106</c:v>
                </c:pt>
                <c:pt idx="7">
                  <c:v>-0.025294</c:v>
                </c:pt>
                <c:pt idx="8">
                  <c:v>-0.027364</c:v>
                </c:pt>
                <c:pt idx="9">
                  <c:v>-0.029333</c:v>
                </c:pt>
                <c:pt idx="10">
                  <c:v>-0.031214</c:v>
                </c:pt>
                <c:pt idx="11">
                  <c:v>-0.03301</c:v>
                </c:pt>
                <c:pt idx="12">
                  <c:v>-0.034727</c:v>
                </c:pt>
                <c:pt idx="13">
                  <c:v>-0.036371</c:v>
                </c:pt>
                <c:pt idx="14">
                  <c:v>-0.037945</c:v>
                </c:pt>
                <c:pt idx="15">
                  <c:v>-0.039451</c:v>
                </c:pt>
                <c:pt idx="16">
                  <c:v>-0.040891</c:v>
                </c:pt>
                <c:pt idx="17">
                  <c:v>-0.042265</c:v>
                </c:pt>
                <c:pt idx="18">
                  <c:v>-0.043577</c:v>
                </c:pt>
                <c:pt idx="19">
                  <c:v>-0.044825</c:v>
                </c:pt>
                <c:pt idx="20">
                  <c:v>-0.04601</c:v>
                </c:pt>
                <c:pt idx="21">
                  <c:v>-0.047133</c:v>
                </c:pt>
                <c:pt idx="22">
                  <c:v>-0.048194</c:v>
                </c:pt>
                <c:pt idx="23">
                  <c:v>-0.049192</c:v>
                </c:pt>
                <c:pt idx="24">
                  <c:v>-0.050127</c:v>
                </c:pt>
                <c:pt idx="25">
                  <c:v>-0.051</c:v>
                </c:pt>
                <c:pt idx="26">
                  <c:v>-0.05181</c:v>
                </c:pt>
                <c:pt idx="27">
                  <c:v>-0.052557</c:v>
                </c:pt>
                <c:pt idx="28">
                  <c:v>-0.053242</c:v>
                </c:pt>
                <c:pt idx="29">
                  <c:v>-0.053863</c:v>
                </c:pt>
                <c:pt idx="30">
                  <c:v>-0.054422</c:v>
                </c:pt>
                <c:pt idx="31">
                  <c:v>-0.054921</c:v>
                </c:pt>
                <c:pt idx="32">
                  <c:v>-0.055359</c:v>
                </c:pt>
                <c:pt idx="33">
                  <c:v>-0.055736</c:v>
                </c:pt>
                <c:pt idx="34">
                  <c:v>-0.056053</c:v>
                </c:pt>
                <c:pt idx="35">
                  <c:v>-0.056312</c:v>
                </c:pt>
                <c:pt idx="36">
                  <c:v>-0.056514</c:v>
                </c:pt>
                <c:pt idx="37">
                  <c:v>-0.056658</c:v>
                </c:pt>
                <c:pt idx="38">
                  <c:v>-0.056745</c:v>
                </c:pt>
                <c:pt idx="39">
                  <c:v>-0.056776</c:v>
                </c:pt>
                <c:pt idx="40">
                  <c:v>-0.056753</c:v>
                </c:pt>
                <c:pt idx="41">
                  <c:v>-0.056674</c:v>
                </c:pt>
                <c:pt idx="42">
                  <c:v>-0.056539</c:v>
                </c:pt>
                <c:pt idx="43">
                  <c:v>-0.056351</c:v>
                </c:pt>
                <c:pt idx="44">
                  <c:v>-0.056109</c:v>
                </c:pt>
                <c:pt idx="45">
                  <c:v>-0.055812</c:v>
                </c:pt>
                <c:pt idx="46">
                  <c:v>-0.05546</c:v>
                </c:pt>
                <c:pt idx="47">
                  <c:v>-0.055053</c:v>
                </c:pt>
                <c:pt idx="48">
                  <c:v>-0.054593</c:v>
                </c:pt>
                <c:pt idx="49">
                  <c:v>-0.05408</c:v>
                </c:pt>
                <c:pt idx="50">
                  <c:v>-0.053511</c:v>
                </c:pt>
                <c:pt idx="51">
                  <c:v>-0.052888</c:v>
                </c:pt>
                <c:pt idx="52">
                  <c:v>-0.052211</c:v>
                </c:pt>
                <c:pt idx="53">
                  <c:v>-0.05148</c:v>
                </c:pt>
                <c:pt idx="54">
                  <c:v>-0.050696</c:v>
                </c:pt>
                <c:pt idx="55">
                  <c:v>-0.049859</c:v>
                </c:pt>
                <c:pt idx="56">
                  <c:v>-0.048968</c:v>
                </c:pt>
                <c:pt idx="57">
                  <c:v>-0.048025</c:v>
                </c:pt>
                <c:pt idx="58">
                  <c:v>-0.04703</c:v>
                </c:pt>
                <c:pt idx="59">
                  <c:v>-0.045985</c:v>
                </c:pt>
                <c:pt idx="60">
                  <c:v>-0.04489</c:v>
                </c:pt>
                <c:pt idx="61">
                  <c:v>-0.043745</c:v>
                </c:pt>
                <c:pt idx="62">
                  <c:v>-0.042553</c:v>
                </c:pt>
                <c:pt idx="63">
                  <c:v>-0.041315</c:v>
                </c:pt>
                <c:pt idx="64">
                  <c:v>-0.040034</c:v>
                </c:pt>
                <c:pt idx="65">
                  <c:v>-0.038711</c:v>
                </c:pt>
                <c:pt idx="66">
                  <c:v>-0.037348</c:v>
                </c:pt>
                <c:pt idx="67">
                  <c:v>-0.035948</c:v>
                </c:pt>
                <c:pt idx="68">
                  <c:v>-0.034514</c:v>
                </c:pt>
                <c:pt idx="69">
                  <c:v>-0.03305</c:v>
                </c:pt>
                <c:pt idx="70">
                  <c:v>-0.031558</c:v>
                </c:pt>
                <c:pt idx="71">
                  <c:v>-0.030043</c:v>
                </c:pt>
                <c:pt idx="72">
                  <c:v>-0.028508</c:v>
                </c:pt>
                <c:pt idx="73">
                  <c:v>-0.026958</c:v>
                </c:pt>
                <c:pt idx="74">
                  <c:v>-0.025396</c:v>
                </c:pt>
                <c:pt idx="75">
                  <c:v>-0.023826</c:v>
                </c:pt>
                <c:pt idx="76">
                  <c:v>-0.022252</c:v>
                </c:pt>
                <c:pt idx="77">
                  <c:v>-0.020677</c:v>
                </c:pt>
                <c:pt idx="78">
                  <c:v>-0.019106</c:v>
                </c:pt>
                <c:pt idx="79">
                  <c:v>-0.017541</c:v>
                </c:pt>
                <c:pt idx="80">
                  <c:v>-0.015986</c:v>
                </c:pt>
                <c:pt idx="81">
                  <c:v>-0.014442</c:v>
                </c:pt>
                <c:pt idx="82">
                  <c:v>-0.012914</c:v>
                </c:pt>
                <c:pt idx="83">
                  <c:v>-0.011405</c:v>
                </c:pt>
                <c:pt idx="84">
                  <c:v>-0.009919</c:v>
                </c:pt>
                <c:pt idx="85">
                  <c:v>-0.008461</c:v>
                </c:pt>
                <c:pt idx="86">
                  <c:v>-0.007038</c:v>
                </c:pt>
                <c:pt idx="87">
                  <c:v>-0.005659</c:v>
                </c:pt>
                <c:pt idx="88">
                  <c:v>-0.004336</c:v>
                </c:pt>
                <c:pt idx="89">
                  <c:v>-0.003083</c:v>
                </c:pt>
                <c:pt idx="90">
                  <c:v>-0.001922</c:v>
                </c:pt>
                <c:pt idx="91">
                  <c:v>-0.000873</c:v>
                </c:pt>
                <c:pt idx="92">
                  <c:v>3.9E-5</c:v>
                </c:pt>
                <c:pt idx="93">
                  <c:v>0.000778</c:v>
                </c:pt>
                <c:pt idx="94">
                  <c:v>0.001316</c:v>
                </c:pt>
                <c:pt idx="95">
                  <c:v>0.001612</c:v>
                </c:pt>
                <c:pt idx="96">
                  <c:v>0.001625</c:v>
                </c:pt>
                <c:pt idx="97">
                  <c:v>0.001302</c:v>
                </c:pt>
                <c:pt idx="98">
                  <c:v>0.000553</c:v>
                </c:pt>
                <c:pt idx="99">
                  <c:v>-0.000825</c:v>
                </c:pt>
              </c:numCache>
            </c:numRef>
          </c:yVal>
          <c:smooth val="0"/>
        </c:ser>
        <c:dLbls>
          <c:showLegendKey val="0"/>
          <c:showVal val="0"/>
          <c:showCatName val="0"/>
          <c:showSerName val="0"/>
          <c:showPercent val="0"/>
          <c:showBubbleSize val="0"/>
        </c:dLbls>
        <c:axId val="-2076846112"/>
        <c:axId val="-2076898960"/>
      </c:scatterChart>
      <c:valAx>
        <c:axId val="-2076846112"/>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076898960"/>
        <c:crosses val="autoZero"/>
        <c:crossBetween val="midCat"/>
      </c:valAx>
      <c:valAx>
        <c:axId val="-2076898960"/>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076846112"/>
        <c:crosses val="autoZero"/>
        <c:crossBetween val="midCat"/>
      </c:valAx>
    </c:plotArea>
    <c:plotVisOnly val="1"/>
    <c:dispBlanksAs val="gap"/>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10.87m'!$C$3</c:f>
              <c:strCache>
                <c:ptCount val="1"/>
                <c:pt idx="0">
                  <c:v>YU</c:v>
                </c:pt>
              </c:strCache>
            </c:strRef>
          </c:tx>
          <c:spPr>
            <a:ln w="28575">
              <a:noFill/>
            </a:ln>
          </c:spPr>
          <c:marker>
            <c:symbol val="diamond"/>
            <c:size val="3"/>
            <c:spPr>
              <a:solidFill>
                <a:schemeClr val="tx1"/>
              </a:solidFill>
              <a:ln>
                <a:solidFill>
                  <a:schemeClr val="tx1"/>
                </a:solidFill>
              </a:ln>
            </c:spPr>
          </c:marker>
          <c:xVal>
            <c:numRef>
              <c:f>'at y = 10.87m'!$B$4:$B$2160</c:f>
              <c:numCache>
                <c:formatCode>0.00E+00</c:formatCode>
                <c:ptCount val="2157"/>
                <c:pt idx="0" formatCode="General">
                  <c:v>0.0</c:v>
                </c:pt>
                <c:pt idx="1">
                  <c:v>0.004265</c:v>
                </c:pt>
                <c:pt idx="2" formatCode="General">
                  <c:v>0.012427</c:v>
                </c:pt>
                <c:pt idx="3" formatCode="General">
                  <c:v>0.021625</c:v>
                </c:pt>
                <c:pt idx="4" formatCode="General">
                  <c:v>0.031226</c:v>
                </c:pt>
                <c:pt idx="5" formatCode="General">
                  <c:v>0.041028</c:v>
                </c:pt>
                <c:pt idx="6" formatCode="General">
                  <c:v>0.050946</c:v>
                </c:pt>
                <c:pt idx="7" formatCode="General">
                  <c:v>0.06094</c:v>
                </c:pt>
                <c:pt idx="8" formatCode="General">
                  <c:v>0.070987</c:v>
                </c:pt>
                <c:pt idx="9" formatCode="General">
                  <c:v>0.081074</c:v>
                </c:pt>
                <c:pt idx="10" formatCode="General">
                  <c:v>0.091192</c:v>
                </c:pt>
                <c:pt idx="11" formatCode="General">
                  <c:v>0.101334</c:v>
                </c:pt>
                <c:pt idx="12" formatCode="General">
                  <c:v>0.111496</c:v>
                </c:pt>
                <c:pt idx="13" formatCode="General">
                  <c:v>0.121673</c:v>
                </c:pt>
                <c:pt idx="14" formatCode="General">
                  <c:v>0.131862</c:v>
                </c:pt>
                <c:pt idx="15" formatCode="General">
                  <c:v>0.142063</c:v>
                </c:pt>
                <c:pt idx="16" formatCode="General">
                  <c:v>0.152271</c:v>
                </c:pt>
                <c:pt idx="17" formatCode="General">
                  <c:v>0.162488</c:v>
                </c:pt>
                <c:pt idx="18" formatCode="General">
                  <c:v>0.17271</c:v>
                </c:pt>
                <c:pt idx="19" formatCode="General">
                  <c:v>0.182937</c:v>
                </c:pt>
                <c:pt idx="20" formatCode="General">
                  <c:v>0.193168</c:v>
                </c:pt>
                <c:pt idx="21" formatCode="General">
                  <c:v>0.203403</c:v>
                </c:pt>
                <c:pt idx="22" formatCode="General">
                  <c:v>0.213641</c:v>
                </c:pt>
                <c:pt idx="23" formatCode="General">
                  <c:v>0.223882</c:v>
                </c:pt>
                <c:pt idx="24" formatCode="General">
                  <c:v>0.234125</c:v>
                </c:pt>
                <c:pt idx="25" formatCode="General">
                  <c:v>0.244369</c:v>
                </c:pt>
                <c:pt idx="26" formatCode="General">
                  <c:v>0.254616</c:v>
                </c:pt>
                <c:pt idx="27" formatCode="General">
                  <c:v>0.264863</c:v>
                </c:pt>
                <c:pt idx="28" formatCode="General">
                  <c:v>0.275111</c:v>
                </c:pt>
                <c:pt idx="29" formatCode="General">
                  <c:v>0.28536</c:v>
                </c:pt>
                <c:pt idx="30" formatCode="General">
                  <c:v>0.295609</c:v>
                </c:pt>
                <c:pt idx="31" formatCode="General">
                  <c:v>0.305859</c:v>
                </c:pt>
                <c:pt idx="32" formatCode="General">
                  <c:v>0.316108</c:v>
                </c:pt>
                <c:pt idx="33" formatCode="General">
                  <c:v>0.326357</c:v>
                </c:pt>
                <c:pt idx="34" formatCode="General">
                  <c:v>0.336606</c:v>
                </c:pt>
                <c:pt idx="35" formatCode="General">
                  <c:v>0.346856</c:v>
                </c:pt>
                <c:pt idx="36" formatCode="General">
                  <c:v>0.357105</c:v>
                </c:pt>
                <c:pt idx="37" formatCode="General">
                  <c:v>0.367354</c:v>
                </c:pt>
                <c:pt idx="38" formatCode="General">
                  <c:v>0.377602</c:v>
                </c:pt>
                <c:pt idx="39" formatCode="General">
                  <c:v>0.387851</c:v>
                </c:pt>
                <c:pt idx="40" formatCode="General">
                  <c:v>0.398099</c:v>
                </c:pt>
                <c:pt idx="41" formatCode="General">
                  <c:v>0.408347</c:v>
                </c:pt>
                <c:pt idx="42" formatCode="General">
                  <c:v>0.418594</c:v>
                </c:pt>
                <c:pt idx="43" formatCode="General">
                  <c:v>0.428841</c:v>
                </c:pt>
                <c:pt idx="44" formatCode="General">
                  <c:v>0.439087</c:v>
                </c:pt>
                <c:pt idx="45" formatCode="General">
                  <c:v>0.449331</c:v>
                </c:pt>
                <c:pt idx="46" formatCode="General">
                  <c:v>0.459575</c:v>
                </c:pt>
                <c:pt idx="47" formatCode="General">
                  <c:v>0.469818</c:v>
                </c:pt>
                <c:pt idx="48" formatCode="General">
                  <c:v>0.480061</c:v>
                </c:pt>
                <c:pt idx="49" formatCode="General">
                  <c:v>0.490302</c:v>
                </c:pt>
                <c:pt idx="50" formatCode="General">
                  <c:v>0.500542</c:v>
                </c:pt>
                <c:pt idx="51" formatCode="General">
                  <c:v>0.510781</c:v>
                </c:pt>
                <c:pt idx="52" formatCode="General">
                  <c:v>0.52102</c:v>
                </c:pt>
                <c:pt idx="53" formatCode="General">
                  <c:v>0.531257</c:v>
                </c:pt>
                <c:pt idx="54" formatCode="General">
                  <c:v>0.541493</c:v>
                </c:pt>
                <c:pt idx="55" formatCode="General">
                  <c:v>0.551728</c:v>
                </c:pt>
                <c:pt idx="56" formatCode="General">
                  <c:v>0.561961</c:v>
                </c:pt>
                <c:pt idx="57" formatCode="General">
                  <c:v>0.572194</c:v>
                </c:pt>
                <c:pt idx="58" formatCode="General">
                  <c:v>0.582425</c:v>
                </c:pt>
                <c:pt idx="59" formatCode="General">
                  <c:v>0.592655</c:v>
                </c:pt>
                <c:pt idx="60" formatCode="General">
                  <c:v>0.602884</c:v>
                </c:pt>
                <c:pt idx="61" formatCode="General">
                  <c:v>0.613112</c:v>
                </c:pt>
                <c:pt idx="62" formatCode="General">
                  <c:v>0.623337</c:v>
                </c:pt>
                <c:pt idx="63" formatCode="General">
                  <c:v>0.633561</c:v>
                </c:pt>
                <c:pt idx="64" formatCode="General">
                  <c:v>0.643784</c:v>
                </c:pt>
                <c:pt idx="65" formatCode="General">
                  <c:v>0.654004</c:v>
                </c:pt>
                <c:pt idx="66" formatCode="General">
                  <c:v>0.664222</c:v>
                </c:pt>
                <c:pt idx="67" formatCode="General">
                  <c:v>0.674439</c:v>
                </c:pt>
                <c:pt idx="68" formatCode="General">
                  <c:v>0.684652</c:v>
                </c:pt>
                <c:pt idx="69" formatCode="General">
                  <c:v>0.694864</c:v>
                </c:pt>
                <c:pt idx="70" formatCode="General">
                  <c:v>0.705073</c:v>
                </c:pt>
                <c:pt idx="71" formatCode="General">
                  <c:v>0.715279</c:v>
                </c:pt>
                <c:pt idx="72" formatCode="General">
                  <c:v>0.725484</c:v>
                </c:pt>
                <c:pt idx="73" formatCode="General">
                  <c:v>0.735685</c:v>
                </c:pt>
                <c:pt idx="74" formatCode="General">
                  <c:v>0.745884</c:v>
                </c:pt>
                <c:pt idx="75" formatCode="General">
                  <c:v>0.756081</c:v>
                </c:pt>
                <c:pt idx="76" formatCode="General">
                  <c:v>0.766276</c:v>
                </c:pt>
                <c:pt idx="77" formatCode="General">
                  <c:v>0.776468</c:v>
                </c:pt>
                <c:pt idx="78" formatCode="General">
                  <c:v>0.786659</c:v>
                </c:pt>
                <c:pt idx="79" formatCode="General">
                  <c:v>0.796849</c:v>
                </c:pt>
                <c:pt idx="80" formatCode="General">
                  <c:v>0.807037</c:v>
                </c:pt>
                <c:pt idx="81" formatCode="General">
                  <c:v>0.817224</c:v>
                </c:pt>
                <c:pt idx="82" formatCode="General">
                  <c:v>0.827411</c:v>
                </c:pt>
                <c:pt idx="83" formatCode="General">
                  <c:v>0.837596</c:v>
                </c:pt>
                <c:pt idx="84" formatCode="General">
                  <c:v>0.847782</c:v>
                </c:pt>
                <c:pt idx="85" formatCode="General">
                  <c:v>0.857969</c:v>
                </c:pt>
                <c:pt idx="86" formatCode="General">
                  <c:v>0.868155</c:v>
                </c:pt>
                <c:pt idx="87" formatCode="General">
                  <c:v>0.87834</c:v>
                </c:pt>
                <c:pt idx="88" formatCode="General">
                  <c:v>0.888524</c:v>
                </c:pt>
                <c:pt idx="89" formatCode="General">
                  <c:v>0.898705</c:v>
                </c:pt>
                <c:pt idx="90" formatCode="General">
                  <c:v>0.908884</c:v>
                </c:pt>
                <c:pt idx="91" formatCode="General">
                  <c:v>0.919059</c:v>
                </c:pt>
                <c:pt idx="92" formatCode="General">
                  <c:v>0.92923</c:v>
                </c:pt>
                <c:pt idx="93" formatCode="General">
                  <c:v>0.939397</c:v>
                </c:pt>
                <c:pt idx="94" formatCode="General">
                  <c:v>0.949558</c:v>
                </c:pt>
                <c:pt idx="95" formatCode="General">
                  <c:v>0.959707</c:v>
                </c:pt>
                <c:pt idx="96" formatCode="General">
                  <c:v>0.969843</c:v>
                </c:pt>
                <c:pt idx="97" formatCode="General">
                  <c:v>0.979956</c:v>
                </c:pt>
                <c:pt idx="98" formatCode="General">
                  <c:v>0.990031</c:v>
                </c:pt>
                <c:pt idx="99" formatCode="General">
                  <c:v>1.0</c:v>
                </c:pt>
              </c:numCache>
            </c:numRef>
          </c:xVal>
          <c:yVal>
            <c:numRef>
              <c:f>'at y = 10.87m'!$C$4:$C$2160</c:f>
              <c:numCache>
                <c:formatCode>General</c:formatCode>
                <c:ptCount val="2157"/>
                <c:pt idx="0">
                  <c:v>0.0</c:v>
                </c:pt>
                <c:pt idx="1">
                  <c:v>0.008438</c:v>
                </c:pt>
                <c:pt idx="2">
                  <c:v>0.014057</c:v>
                </c:pt>
                <c:pt idx="3">
                  <c:v>0.01811</c:v>
                </c:pt>
                <c:pt idx="4">
                  <c:v>0.021301</c:v>
                </c:pt>
                <c:pt idx="5">
                  <c:v>0.023958</c:v>
                </c:pt>
                <c:pt idx="6">
                  <c:v>0.026253</c:v>
                </c:pt>
                <c:pt idx="7">
                  <c:v>0.028288</c:v>
                </c:pt>
                <c:pt idx="8">
                  <c:v>0.030123</c:v>
                </c:pt>
                <c:pt idx="9">
                  <c:v>0.031799</c:v>
                </c:pt>
                <c:pt idx="10">
                  <c:v>0.033344</c:v>
                </c:pt>
                <c:pt idx="11">
                  <c:v>0.034777</c:v>
                </c:pt>
                <c:pt idx="12">
                  <c:v>0.036114</c:v>
                </c:pt>
                <c:pt idx="13">
                  <c:v>0.037366</c:v>
                </c:pt>
                <c:pt idx="14">
                  <c:v>0.038542</c:v>
                </c:pt>
                <c:pt idx="15">
                  <c:v>0.039649</c:v>
                </c:pt>
                <c:pt idx="16">
                  <c:v>0.040693</c:v>
                </c:pt>
                <c:pt idx="17">
                  <c:v>0.041678</c:v>
                </c:pt>
                <c:pt idx="18">
                  <c:v>0.042608</c:v>
                </c:pt>
                <c:pt idx="19">
                  <c:v>0.043487</c:v>
                </c:pt>
                <c:pt idx="20">
                  <c:v>0.044316</c:v>
                </c:pt>
                <c:pt idx="21">
                  <c:v>0.045098</c:v>
                </c:pt>
                <c:pt idx="22">
                  <c:v>0.045835</c:v>
                </c:pt>
                <c:pt idx="23">
                  <c:v>0.046528</c:v>
                </c:pt>
                <c:pt idx="24">
                  <c:v>0.047179</c:v>
                </c:pt>
                <c:pt idx="25">
                  <c:v>0.047789</c:v>
                </c:pt>
                <c:pt idx="26">
                  <c:v>0.048359</c:v>
                </c:pt>
                <c:pt idx="27">
                  <c:v>0.048891</c:v>
                </c:pt>
                <c:pt idx="28">
                  <c:v>0.049385</c:v>
                </c:pt>
                <c:pt idx="29">
                  <c:v>0.049843</c:v>
                </c:pt>
                <c:pt idx="30">
                  <c:v>0.050265</c:v>
                </c:pt>
                <c:pt idx="31">
                  <c:v>0.050652</c:v>
                </c:pt>
                <c:pt idx="32">
                  <c:v>0.051004</c:v>
                </c:pt>
                <c:pt idx="33">
                  <c:v>0.051321</c:v>
                </c:pt>
                <c:pt idx="34">
                  <c:v>0.051603</c:v>
                </c:pt>
                <c:pt idx="35">
                  <c:v>0.051851</c:v>
                </c:pt>
                <c:pt idx="36">
                  <c:v>0.052066</c:v>
                </c:pt>
                <c:pt idx="37">
                  <c:v>0.052245</c:v>
                </c:pt>
                <c:pt idx="38">
                  <c:v>0.052389</c:v>
                </c:pt>
                <c:pt idx="39">
                  <c:v>0.052499</c:v>
                </c:pt>
                <c:pt idx="40">
                  <c:v>0.052573</c:v>
                </c:pt>
                <c:pt idx="41">
                  <c:v>0.052613</c:v>
                </c:pt>
                <c:pt idx="42">
                  <c:v>0.052617</c:v>
                </c:pt>
                <c:pt idx="43">
                  <c:v>0.052587</c:v>
                </c:pt>
                <c:pt idx="44">
                  <c:v>0.052522</c:v>
                </c:pt>
                <c:pt idx="45">
                  <c:v>0.052423</c:v>
                </c:pt>
                <c:pt idx="46">
                  <c:v>0.05229</c:v>
                </c:pt>
                <c:pt idx="47">
                  <c:v>0.052123</c:v>
                </c:pt>
                <c:pt idx="48">
                  <c:v>0.051924</c:v>
                </c:pt>
                <c:pt idx="49">
                  <c:v>0.051693</c:v>
                </c:pt>
                <c:pt idx="50">
                  <c:v>0.051431</c:v>
                </c:pt>
                <c:pt idx="51">
                  <c:v>0.051138</c:v>
                </c:pt>
                <c:pt idx="52">
                  <c:v>0.050816</c:v>
                </c:pt>
                <c:pt idx="53">
                  <c:v>0.050466</c:v>
                </c:pt>
                <c:pt idx="54">
                  <c:v>0.050088</c:v>
                </c:pt>
                <c:pt idx="55">
                  <c:v>0.049683</c:v>
                </c:pt>
                <c:pt idx="56">
                  <c:v>0.049251</c:v>
                </c:pt>
                <c:pt idx="57">
                  <c:v>0.048792</c:v>
                </c:pt>
                <c:pt idx="58">
                  <c:v>0.048308</c:v>
                </c:pt>
                <c:pt idx="59">
                  <c:v>0.047797</c:v>
                </c:pt>
                <c:pt idx="60">
                  <c:v>0.047259</c:v>
                </c:pt>
                <c:pt idx="61">
                  <c:v>0.046693</c:v>
                </c:pt>
                <c:pt idx="62">
                  <c:v>0.046099</c:v>
                </c:pt>
                <c:pt idx="63">
                  <c:v>0.045475</c:v>
                </c:pt>
                <c:pt idx="64">
                  <c:v>0.044821</c:v>
                </c:pt>
                <c:pt idx="65">
                  <c:v>0.044134</c:v>
                </c:pt>
                <c:pt idx="66">
                  <c:v>0.043412</c:v>
                </c:pt>
                <c:pt idx="67">
                  <c:v>0.042656</c:v>
                </c:pt>
                <c:pt idx="68">
                  <c:v>0.041863</c:v>
                </c:pt>
                <c:pt idx="69">
                  <c:v>0.041034</c:v>
                </c:pt>
                <c:pt idx="70">
                  <c:v>0.040166</c:v>
                </c:pt>
                <c:pt idx="71">
                  <c:v>0.039261</c:v>
                </c:pt>
                <c:pt idx="72">
                  <c:v>0.038319</c:v>
                </c:pt>
                <c:pt idx="73">
                  <c:v>0.03734</c:v>
                </c:pt>
                <c:pt idx="74">
                  <c:v>0.036326</c:v>
                </c:pt>
                <c:pt idx="75">
                  <c:v>0.03528</c:v>
                </c:pt>
                <c:pt idx="76">
                  <c:v>0.034202</c:v>
                </c:pt>
                <c:pt idx="77">
                  <c:v>0.033097</c:v>
                </c:pt>
                <c:pt idx="78">
                  <c:v>0.031968</c:v>
                </c:pt>
                <c:pt idx="79">
                  <c:v>0.030818</c:v>
                </c:pt>
                <c:pt idx="80">
                  <c:v>0.029651</c:v>
                </c:pt>
                <c:pt idx="81">
                  <c:v>0.028471</c:v>
                </c:pt>
                <c:pt idx="82">
                  <c:v>0.027284</c:v>
                </c:pt>
                <c:pt idx="83">
                  <c:v>0.026092</c:v>
                </c:pt>
                <c:pt idx="84">
                  <c:v>0.024899</c:v>
                </c:pt>
                <c:pt idx="85">
                  <c:v>0.023707</c:v>
                </c:pt>
                <c:pt idx="86">
                  <c:v>0.022517</c:v>
                </c:pt>
                <c:pt idx="87">
                  <c:v>0.021326</c:v>
                </c:pt>
                <c:pt idx="88">
                  <c:v>0.020131</c:v>
                </c:pt>
                <c:pt idx="89">
                  <c:v>0.018924</c:v>
                </c:pt>
                <c:pt idx="90">
                  <c:v>0.017695</c:v>
                </c:pt>
                <c:pt idx="91">
                  <c:v>0.016427</c:v>
                </c:pt>
                <c:pt idx="92">
                  <c:v>0.015101</c:v>
                </c:pt>
                <c:pt idx="93">
                  <c:v>0.013692</c:v>
                </c:pt>
                <c:pt idx="94">
                  <c:v>0.01217</c:v>
                </c:pt>
                <c:pt idx="95">
                  <c:v>0.0105</c:v>
                </c:pt>
                <c:pt idx="96">
                  <c:v>0.008641</c:v>
                </c:pt>
                <c:pt idx="97">
                  <c:v>0.006535</c:v>
                </c:pt>
                <c:pt idx="98">
                  <c:v>0.004074</c:v>
                </c:pt>
                <c:pt idx="99">
                  <c:v>0.000902</c:v>
                </c:pt>
              </c:numCache>
            </c:numRef>
          </c:yVal>
          <c:smooth val="0"/>
        </c:ser>
        <c:ser>
          <c:idx val="1"/>
          <c:order val="1"/>
          <c:tx>
            <c:strRef>
              <c:f>'at y = 10.87m'!$E$3</c:f>
              <c:strCache>
                <c:ptCount val="1"/>
                <c:pt idx="0">
                  <c:v>YL</c:v>
                </c:pt>
              </c:strCache>
            </c:strRef>
          </c:tx>
          <c:spPr>
            <a:ln w="28575">
              <a:noFill/>
            </a:ln>
          </c:spPr>
          <c:marker>
            <c:symbol val="square"/>
            <c:size val="2"/>
          </c:marker>
          <c:xVal>
            <c:numRef>
              <c:f>'at y = 10.87m'!$D$4:$D$2090</c:f>
              <c:numCache>
                <c:formatCode>0.00E+00</c:formatCode>
                <c:ptCount val="2087"/>
                <c:pt idx="0" formatCode="General">
                  <c:v>0.0</c:v>
                </c:pt>
                <c:pt idx="1">
                  <c:v>0.005106</c:v>
                </c:pt>
                <c:pt idx="2">
                  <c:v>0.013768</c:v>
                </c:pt>
                <c:pt idx="3" formatCode="General">
                  <c:v>0.023129</c:v>
                </c:pt>
                <c:pt idx="4" formatCode="General">
                  <c:v>0.032751</c:v>
                </c:pt>
                <c:pt idx="5" formatCode="General">
                  <c:v>0.042508</c:v>
                </c:pt>
                <c:pt idx="6" formatCode="General">
                  <c:v>0.052352</c:v>
                </c:pt>
                <c:pt idx="7" formatCode="General">
                  <c:v>0.062258</c:v>
                </c:pt>
                <c:pt idx="8" formatCode="General">
                  <c:v>0.072211</c:v>
                </c:pt>
                <c:pt idx="9" formatCode="General">
                  <c:v>0.082202</c:v>
                </c:pt>
                <c:pt idx="10" formatCode="General">
                  <c:v>0.092221</c:v>
                </c:pt>
                <c:pt idx="11" formatCode="General">
                  <c:v>0.102265</c:v>
                </c:pt>
                <c:pt idx="12" formatCode="General">
                  <c:v>0.112328</c:v>
                </c:pt>
                <c:pt idx="13" formatCode="General">
                  <c:v>0.122412</c:v>
                </c:pt>
                <c:pt idx="14" formatCode="General">
                  <c:v>0.132512</c:v>
                </c:pt>
                <c:pt idx="15" formatCode="General">
                  <c:v>0.142628</c:v>
                </c:pt>
                <c:pt idx="16" formatCode="General">
                  <c:v>0.152758</c:v>
                </c:pt>
                <c:pt idx="17" formatCode="General">
                  <c:v>0.162901</c:v>
                </c:pt>
                <c:pt idx="18" formatCode="General">
                  <c:v>0.173055</c:v>
                </c:pt>
                <c:pt idx="19" formatCode="General">
                  <c:v>0.183221</c:v>
                </c:pt>
                <c:pt idx="20" formatCode="General">
                  <c:v>0.193398</c:v>
                </c:pt>
                <c:pt idx="21" formatCode="General">
                  <c:v>0.203584</c:v>
                </c:pt>
                <c:pt idx="22" formatCode="General">
                  <c:v>0.213781</c:v>
                </c:pt>
                <c:pt idx="23" formatCode="General">
                  <c:v>0.223986</c:v>
                </c:pt>
                <c:pt idx="24" formatCode="General">
                  <c:v>0.234201</c:v>
                </c:pt>
                <c:pt idx="25" formatCode="General">
                  <c:v>0.244424</c:v>
                </c:pt>
                <c:pt idx="26" formatCode="General">
                  <c:v>0.254655</c:v>
                </c:pt>
                <c:pt idx="27" formatCode="General">
                  <c:v>0.264893</c:v>
                </c:pt>
                <c:pt idx="28" formatCode="General">
                  <c:v>0.275137</c:v>
                </c:pt>
                <c:pt idx="29" formatCode="General">
                  <c:v>0.285387</c:v>
                </c:pt>
                <c:pt idx="30" formatCode="General">
                  <c:v>0.295642</c:v>
                </c:pt>
                <c:pt idx="31" formatCode="General">
                  <c:v>0.305901</c:v>
                </c:pt>
                <c:pt idx="32" formatCode="General">
                  <c:v>0.316165</c:v>
                </c:pt>
                <c:pt idx="33" formatCode="General">
                  <c:v>0.326431</c:v>
                </c:pt>
                <c:pt idx="34" formatCode="General">
                  <c:v>0.336701</c:v>
                </c:pt>
                <c:pt idx="35" formatCode="General">
                  <c:v>0.346972</c:v>
                </c:pt>
                <c:pt idx="36" formatCode="General">
                  <c:v>0.357245</c:v>
                </c:pt>
                <c:pt idx="37" formatCode="General">
                  <c:v>0.367518</c:v>
                </c:pt>
                <c:pt idx="38" formatCode="General">
                  <c:v>0.377792</c:v>
                </c:pt>
                <c:pt idx="39" formatCode="General">
                  <c:v>0.388066</c:v>
                </c:pt>
                <c:pt idx="40" formatCode="General">
                  <c:v>0.398339</c:v>
                </c:pt>
                <c:pt idx="41" formatCode="General">
                  <c:v>0.408611</c:v>
                </c:pt>
                <c:pt idx="42" formatCode="General">
                  <c:v>0.418882</c:v>
                </c:pt>
                <c:pt idx="43" formatCode="General">
                  <c:v>0.429151</c:v>
                </c:pt>
                <c:pt idx="44" formatCode="General">
                  <c:v>0.439417</c:v>
                </c:pt>
                <c:pt idx="45" formatCode="General">
                  <c:v>0.44968</c:v>
                </c:pt>
                <c:pt idx="46" formatCode="General">
                  <c:v>0.45994</c:v>
                </c:pt>
                <c:pt idx="47" formatCode="General">
                  <c:v>0.470197</c:v>
                </c:pt>
                <c:pt idx="48" formatCode="General">
                  <c:v>0.48045</c:v>
                </c:pt>
                <c:pt idx="49" formatCode="General">
                  <c:v>0.490699</c:v>
                </c:pt>
                <c:pt idx="50" formatCode="General">
                  <c:v>0.500945</c:v>
                </c:pt>
                <c:pt idx="51" formatCode="General">
                  <c:v>0.511186</c:v>
                </c:pt>
                <c:pt idx="52" formatCode="General">
                  <c:v>0.521424</c:v>
                </c:pt>
                <c:pt idx="53" formatCode="General">
                  <c:v>0.531657</c:v>
                </c:pt>
                <c:pt idx="54" formatCode="General">
                  <c:v>0.541886</c:v>
                </c:pt>
                <c:pt idx="55" formatCode="General">
                  <c:v>0.55211</c:v>
                </c:pt>
                <c:pt idx="56" formatCode="General">
                  <c:v>0.56233</c:v>
                </c:pt>
                <c:pt idx="57" formatCode="General">
                  <c:v>0.572545</c:v>
                </c:pt>
                <c:pt idx="58" formatCode="General">
                  <c:v>0.582755</c:v>
                </c:pt>
                <c:pt idx="59" formatCode="General">
                  <c:v>0.592961</c:v>
                </c:pt>
                <c:pt idx="60" formatCode="General">
                  <c:v>0.603161</c:v>
                </c:pt>
                <c:pt idx="61" formatCode="General">
                  <c:v>0.613357</c:v>
                </c:pt>
                <c:pt idx="62" formatCode="General">
                  <c:v>0.623547</c:v>
                </c:pt>
                <c:pt idx="63" formatCode="General">
                  <c:v>0.633733</c:v>
                </c:pt>
                <c:pt idx="64" formatCode="General">
                  <c:v>0.643914</c:v>
                </c:pt>
                <c:pt idx="65" formatCode="General">
                  <c:v>0.65409</c:v>
                </c:pt>
                <c:pt idx="66" formatCode="General">
                  <c:v>0.664262</c:v>
                </c:pt>
                <c:pt idx="67" formatCode="General">
                  <c:v>0.674429</c:v>
                </c:pt>
                <c:pt idx="68" formatCode="General">
                  <c:v>0.684592</c:v>
                </c:pt>
                <c:pt idx="69" formatCode="General">
                  <c:v>0.694751</c:v>
                </c:pt>
                <c:pt idx="70" formatCode="General">
                  <c:v>0.704906</c:v>
                </c:pt>
                <c:pt idx="71" formatCode="General">
                  <c:v>0.715058</c:v>
                </c:pt>
                <c:pt idx="72" formatCode="General">
                  <c:v>0.725207</c:v>
                </c:pt>
                <c:pt idx="73" formatCode="General">
                  <c:v>0.735353</c:v>
                </c:pt>
                <c:pt idx="74" formatCode="General">
                  <c:v>0.745497</c:v>
                </c:pt>
                <c:pt idx="75" formatCode="General">
                  <c:v>0.75564</c:v>
                </c:pt>
                <c:pt idx="76" formatCode="General">
                  <c:v>0.765781</c:v>
                </c:pt>
                <c:pt idx="77" formatCode="General">
                  <c:v>0.775921</c:v>
                </c:pt>
                <c:pt idx="78" formatCode="General">
                  <c:v>0.786061</c:v>
                </c:pt>
                <c:pt idx="79" formatCode="General">
                  <c:v>0.796201</c:v>
                </c:pt>
                <c:pt idx="80" formatCode="General">
                  <c:v>0.806342</c:v>
                </c:pt>
                <c:pt idx="81" formatCode="General">
                  <c:v>0.816484</c:v>
                </c:pt>
                <c:pt idx="82" formatCode="General">
                  <c:v>0.826628</c:v>
                </c:pt>
                <c:pt idx="83" formatCode="General">
                  <c:v>0.836775</c:v>
                </c:pt>
                <c:pt idx="84" formatCode="General">
                  <c:v>0.846924</c:v>
                </c:pt>
                <c:pt idx="85" formatCode="General">
                  <c:v>0.857078</c:v>
                </c:pt>
                <c:pt idx="86" formatCode="General">
                  <c:v>0.867237</c:v>
                </c:pt>
                <c:pt idx="87" formatCode="General">
                  <c:v>0.877401</c:v>
                </c:pt>
                <c:pt idx="88" formatCode="General">
                  <c:v>0.887571</c:v>
                </c:pt>
                <c:pt idx="89" formatCode="General">
                  <c:v>0.897749</c:v>
                </c:pt>
                <c:pt idx="90" formatCode="General">
                  <c:v>0.907935</c:v>
                </c:pt>
                <c:pt idx="91" formatCode="General">
                  <c:v>0.918131</c:v>
                </c:pt>
                <c:pt idx="92" formatCode="General">
                  <c:v>0.928339</c:v>
                </c:pt>
                <c:pt idx="93" formatCode="General">
                  <c:v>0.93856</c:v>
                </c:pt>
                <c:pt idx="94" formatCode="General">
                  <c:v>0.948793</c:v>
                </c:pt>
                <c:pt idx="95" formatCode="General">
                  <c:v>0.959038</c:v>
                </c:pt>
                <c:pt idx="96" formatCode="General">
                  <c:v>0.96929</c:v>
                </c:pt>
                <c:pt idx="97" formatCode="General">
                  <c:v>0.979545</c:v>
                </c:pt>
                <c:pt idx="98" formatCode="General">
                  <c:v>0.989792</c:v>
                </c:pt>
                <c:pt idx="99" formatCode="General">
                  <c:v>1.0</c:v>
                </c:pt>
              </c:numCache>
            </c:numRef>
          </c:xVal>
          <c:yVal>
            <c:numRef>
              <c:f>'at y = 10.87m'!$E$4:$E$2211</c:f>
              <c:numCache>
                <c:formatCode>General</c:formatCode>
                <c:ptCount val="2208"/>
                <c:pt idx="0">
                  <c:v>0.0</c:v>
                </c:pt>
                <c:pt idx="1">
                  <c:v>-0.007328</c:v>
                </c:pt>
                <c:pt idx="2">
                  <c:v>-0.011757</c:v>
                </c:pt>
                <c:pt idx="3">
                  <c:v>-0.014999</c:v>
                </c:pt>
                <c:pt idx="4">
                  <c:v>-0.017672</c:v>
                </c:pt>
                <c:pt idx="5">
                  <c:v>-0.020017</c:v>
                </c:pt>
                <c:pt idx="6">
                  <c:v>-0.022149</c:v>
                </c:pt>
                <c:pt idx="7">
                  <c:v>-0.024129</c:v>
                </c:pt>
                <c:pt idx="8">
                  <c:v>-0.025992</c:v>
                </c:pt>
                <c:pt idx="9">
                  <c:v>-0.027758</c:v>
                </c:pt>
                <c:pt idx="10">
                  <c:v>-0.029439</c:v>
                </c:pt>
                <c:pt idx="11">
                  <c:v>-0.031044</c:v>
                </c:pt>
                <c:pt idx="12">
                  <c:v>-0.032581</c:v>
                </c:pt>
                <c:pt idx="13">
                  <c:v>-0.034052</c:v>
                </c:pt>
                <c:pt idx="14">
                  <c:v>-0.035461</c:v>
                </c:pt>
                <c:pt idx="15">
                  <c:v>-0.03681</c:v>
                </c:pt>
                <c:pt idx="16">
                  <c:v>-0.038101</c:v>
                </c:pt>
                <c:pt idx="17">
                  <c:v>-0.039334</c:v>
                </c:pt>
                <c:pt idx="18">
                  <c:v>-0.040512</c:v>
                </c:pt>
                <c:pt idx="19">
                  <c:v>-0.041634</c:v>
                </c:pt>
                <c:pt idx="20">
                  <c:v>-0.0427</c:v>
                </c:pt>
                <c:pt idx="21">
                  <c:v>-0.04371</c:v>
                </c:pt>
                <c:pt idx="22">
                  <c:v>-0.044666</c:v>
                </c:pt>
                <c:pt idx="23">
                  <c:v>-0.045566</c:v>
                </c:pt>
                <c:pt idx="24">
                  <c:v>-0.046411</c:v>
                </c:pt>
                <c:pt idx="25">
                  <c:v>-0.0472</c:v>
                </c:pt>
                <c:pt idx="26">
                  <c:v>-0.047935</c:v>
                </c:pt>
                <c:pt idx="27">
                  <c:v>-0.048615</c:v>
                </c:pt>
                <c:pt idx="28">
                  <c:v>-0.04924</c:v>
                </c:pt>
                <c:pt idx="29">
                  <c:v>-0.04981</c:v>
                </c:pt>
                <c:pt idx="30">
                  <c:v>-0.050326</c:v>
                </c:pt>
                <c:pt idx="31">
                  <c:v>-0.05079</c:v>
                </c:pt>
                <c:pt idx="32">
                  <c:v>-0.051202</c:v>
                </c:pt>
                <c:pt idx="33">
                  <c:v>-0.05156</c:v>
                </c:pt>
                <c:pt idx="34">
                  <c:v>-0.051865</c:v>
                </c:pt>
                <c:pt idx="35">
                  <c:v>-0.052119</c:v>
                </c:pt>
                <c:pt idx="36">
                  <c:v>-0.052323</c:v>
                </c:pt>
                <c:pt idx="37">
                  <c:v>-0.052474</c:v>
                </c:pt>
                <c:pt idx="38">
                  <c:v>-0.052573</c:v>
                </c:pt>
                <c:pt idx="39">
                  <c:v>-0.05262</c:v>
                </c:pt>
                <c:pt idx="40">
                  <c:v>-0.052617</c:v>
                </c:pt>
                <c:pt idx="41">
                  <c:v>-0.052561</c:v>
                </c:pt>
                <c:pt idx="42">
                  <c:v>-0.052452</c:v>
                </c:pt>
                <c:pt idx="43">
                  <c:v>-0.052292</c:v>
                </c:pt>
                <c:pt idx="44">
                  <c:v>-0.052079</c:v>
                </c:pt>
                <c:pt idx="45">
                  <c:v>-0.051812</c:v>
                </c:pt>
                <c:pt idx="46">
                  <c:v>-0.05149</c:v>
                </c:pt>
                <c:pt idx="47">
                  <c:v>-0.051114</c:v>
                </c:pt>
                <c:pt idx="48">
                  <c:v>-0.050685</c:v>
                </c:pt>
                <c:pt idx="49">
                  <c:v>-0.050202</c:v>
                </c:pt>
                <c:pt idx="50">
                  <c:v>-0.049664</c:v>
                </c:pt>
                <c:pt idx="51">
                  <c:v>-0.049069</c:v>
                </c:pt>
                <c:pt idx="52">
                  <c:v>-0.04842</c:v>
                </c:pt>
                <c:pt idx="53">
                  <c:v>-0.047716</c:v>
                </c:pt>
                <c:pt idx="54">
                  <c:v>-0.046958</c:v>
                </c:pt>
                <c:pt idx="55">
                  <c:v>-0.046145</c:v>
                </c:pt>
                <c:pt idx="56">
                  <c:v>-0.045278</c:v>
                </c:pt>
                <c:pt idx="57">
                  <c:v>-0.044356</c:v>
                </c:pt>
                <c:pt idx="58">
                  <c:v>-0.043381</c:v>
                </c:pt>
                <c:pt idx="59">
                  <c:v>-0.042354</c:v>
                </c:pt>
                <c:pt idx="60">
                  <c:v>-0.041276</c:v>
                </c:pt>
                <c:pt idx="61">
                  <c:v>-0.040147</c:v>
                </c:pt>
                <c:pt idx="62">
                  <c:v>-0.038968</c:v>
                </c:pt>
                <c:pt idx="63">
                  <c:v>-0.037742</c:v>
                </c:pt>
                <c:pt idx="64">
                  <c:v>-0.036471</c:v>
                </c:pt>
                <c:pt idx="65">
                  <c:v>-0.035156</c:v>
                </c:pt>
                <c:pt idx="66">
                  <c:v>-0.033799</c:v>
                </c:pt>
                <c:pt idx="67">
                  <c:v>-0.032403</c:v>
                </c:pt>
                <c:pt idx="68">
                  <c:v>-0.030972</c:v>
                </c:pt>
                <c:pt idx="69">
                  <c:v>-0.029509</c:v>
                </c:pt>
                <c:pt idx="70">
                  <c:v>-0.028017</c:v>
                </c:pt>
                <c:pt idx="71">
                  <c:v>-0.0265</c:v>
                </c:pt>
                <c:pt idx="72">
                  <c:v>-0.024962</c:v>
                </c:pt>
                <c:pt idx="73">
                  <c:v>-0.023407</c:v>
                </c:pt>
                <c:pt idx="74">
                  <c:v>-0.021842</c:v>
                </c:pt>
                <c:pt idx="75">
                  <c:v>-0.020269</c:v>
                </c:pt>
                <c:pt idx="76">
                  <c:v>-0.018694</c:v>
                </c:pt>
                <c:pt idx="77">
                  <c:v>-0.017121</c:v>
                </c:pt>
                <c:pt idx="78">
                  <c:v>-0.015555</c:v>
                </c:pt>
                <c:pt idx="79">
                  <c:v>-0.014</c:v>
                </c:pt>
                <c:pt idx="80">
                  <c:v>-0.012461</c:v>
                </c:pt>
                <c:pt idx="81">
                  <c:v>-0.010941</c:v>
                </c:pt>
                <c:pt idx="82">
                  <c:v>-0.009446</c:v>
                </c:pt>
                <c:pt idx="83">
                  <c:v>-0.007981</c:v>
                </c:pt>
                <c:pt idx="84">
                  <c:v>-0.006549</c:v>
                </c:pt>
                <c:pt idx="85">
                  <c:v>-0.005159</c:v>
                </c:pt>
                <c:pt idx="86">
                  <c:v>-0.003818</c:v>
                </c:pt>
                <c:pt idx="87">
                  <c:v>-0.002539</c:v>
                </c:pt>
                <c:pt idx="88">
                  <c:v>-0.001332</c:v>
                </c:pt>
                <c:pt idx="89">
                  <c:v>-0.000214</c:v>
                </c:pt>
                <c:pt idx="90">
                  <c:v>0.000792</c:v>
                </c:pt>
                <c:pt idx="91">
                  <c:v>0.001665</c:v>
                </c:pt>
                <c:pt idx="92">
                  <c:v>0.002379</c:v>
                </c:pt>
                <c:pt idx="93">
                  <c:v>0.002896</c:v>
                </c:pt>
                <c:pt idx="94">
                  <c:v>0.003188</c:v>
                </c:pt>
                <c:pt idx="95">
                  <c:v>0.003209</c:v>
                </c:pt>
                <c:pt idx="96">
                  <c:v>0.002912</c:v>
                </c:pt>
                <c:pt idx="97">
                  <c:v>0.00223</c:v>
                </c:pt>
                <c:pt idx="98">
                  <c:v>0.001054</c:v>
                </c:pt>
                <c:pt idx="99">
                  <c:v>-0.000902</c:v>
                </c:pt>
              </c:numCache>
            </c:numRef>
          </c:yVal>
          <c:smooth val="0"/>
        </c:ser>
        <c:dLbls>
          <c:showLegendKey val="0"/>
          <c:showVal val="0"/>
          <c:showCatName val="0"/>
          <c:showSerName val="0"/>
          <c:showPercent val="0"/>
          <c:showBubbleSize val="0"/>
        </c:dLbls>
        <c:axId val="-2077787264"/>
        <c:axId val="-2076852432"/>
      </c:scatterChart>
      <c:valAx>
        <c:axId val="-2077787264"/>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076852432"/>
        <c:crosses val="autoZero"/>
        <c:crossBetween val="midCat"/>
      </c:valAx>
      <c:valAx>
        <c:axId val="-2076852432"/>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077787264"/>
        <c:crosses val="autoZero"/>
        <c:crossBetween val="midCat"/>
      </c:valAx>
    </c:plotArea>
    <c:plotVisOnly val="1"/>
    <c:dispBlanksAs val="gap"/>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12.73m'!$C$3</c:f>
              <c:strCache>
                <c:ptCount val="1"/>
                <c:pt idx="0">
                  <c:v>YU</c:v>
                </c:pt>
              </c:strCache>
            </c:strRef>
          </c:tx>
          <c:spPr>
            <a:ln w="28575">
              <a:noFill/>
            </a:ln>
          </c:spPr>
          <c:marker>
            <c:symbol val="diamond"/>
            <c:size val="3"/>
            <c:spPr>
              <a:solidFill>
                <a:schemeClr val="tx1"/>
              </a:solidFill>
              <a:ln>
                <a:solidFill>
                  <a:schemeClr val="tx1"/>
                </a:solidFill>
              </a:ln>
            </c:spPr>
          </c:marker>
          <c:xVal>
            <c:numRef>
              <c:f>'at y = 12.73m'!$B$4:$B$2160</c:f>
              <c:numCache>
                <c:formatCode>0.00E+00</c:formatCode>
                <c:ptCount val="2157"/>
                <c:pt idx="0" formatCode="General">
                  <c:v>0.0</c:v>
                </c:pt>
                <c:pt idx="1">
                  <c:v>0.00498</c:v>
                </c:pt>
                <c:pt idx="2" formatCode="General">
                  <c:v>0.013697</c:v>
                </c:pt>
                <c:pt idx="3" formatCode="General">
                  <c:v>0.023197</c:v>
                </c:pt>
                <c:pt idx="4" formatCode="General">
                  <c:v>0.032981</c:v>
                </c:pt>
                <c:pt idx="5" formatCode="General">
                  <c:v>0.042902</c:v>
                </c:pt>
                <c:pt idx="6" formatCode="General">
                  <c:v>0.052901</c:v>
                </c:pt>
                <c:pt idx="7" formatCode="General">
                  <c:v>0.06295</c:v>
                </c:pt>
                <c:pt idx="8" formatCode="General">
                  <c:v>0.073033</c:v>
                </c:pt>
                <c:pt idx="9" formatCode="General">
                  <c:v>0.08314</c:v>
                </c:pt>
                <c:pt idx="10" formatCode="General">
                  <c:v>0.093267</c:v>
                </c:pt>
                <c:pt idx="11" formatCode="General">
                  <c:v>0.103408</c:v>
                </c:pt>
                <c:pt idx="12" formatCode="General">
                  <c:v>0.113562</c:v>
                </c:pt>
                <c:pt idx="13" formatCode="General">
                  <c:v>0.123726</c:v>
                </c:pt>
                <c:pt idx="14" formatCode="General">
                  <c:v>0.133898</c:v>
                </c:pt>
                <c:pt idx="15" formatCode="General">
                  <c:v>0.144077</c:v>
                </c:pt>
                <c:pt idx="16" formatCode="General">
                  <c:v>0.154263</c:v>
                </c:pt>
                <c:pt idx="17" formatCode="General">
                  <c:v>0.164455</c:v>
                </c:pt>
                <c:pt idx="18" formatCode="General">
                  <c:v>0.174651</c:v>
                </c:pt>
                <c:pt idx="19" formatCode="General">
                  <c:v>0.184851</c:v>
                </c:pt>
                <c:pt idx="20" formatCode="General">
                  <c:v>0.195055</c:v>
                </c:pt>
                <c:pt idx="21" formatCode="General">
                  <c:v>0.205263</c:v>
                </c:pt>
                <c:pt idx="22" formatCode="General">
                  <c:v>0.215474</c:v>
                </c:pt>
                <c:pt idx="23" formatCode="General">
                  <c:v>0.225687</c:v>
                </c:pt>
                <c:pt idx="24" formatCode="General">
                  <c:v>0.235904</c:v>
                </c:pt>
                <c:pt idx="25" formatCode="General">
                  <c:v>0.246123</c:v>
                </c:pt>
                <c:pt idx="26" formatCode="General">
                  <c:v>0.256343</c:v>
                </c:pt>
                <c:pt idx="27" formatCode="General">
                  <c:v>0.266566</c:v>
                </c:pt>
                <c:pt idx="28" formatCode="General">
                  <c:v>0.276791</c:v>
                </c:pt>
                <c:pt idx="29" formatCode="General">
                  <c:v>0.287018</c:v>
                </c:pt>
                <c:pt idx="30" formatCode="General">
                  <c:v>0.297246</c:v>
                </c:pt>
                <c:pt idx="31" formatCode="General">
                  <c:v>0.307475</c:v>
                </c:pt>
                <c:pt idx="32" formatCode="General">
                  <c:v>0.317706</c:v>
                </c:pt>
                <c:pt idx="33" formatCode="General">
                  <c:v>0.327939</c:v>
                </c:pt>
                <c:pt idx="34" formatCode="General">
                  <c:v>0.338172</c:v>
                </c:pt>
                <c:pt idx="35" formatCode="General">
                  <c:v>0.348407</c:v>
                </c:pt>
                <c:pt idx="36" formatCode="General">
                  <c:v>0.358642</c:v>
                </c:pt>
                <c:pt idx="37" formatCode="General">
                  <c:v>0.368878</c:v>
                </c:pt>
                <c:pt idx="38" formatCode="General">
                  <c:v>0.379115</c:v>
                </c:pt>
                <c:pt idx="39" formatCode="General">
                  <c:v>0.389353</c:v>
                </c:pt>
                <c:pt idx="40" formatCode="General">
                  <c:v>0.399591</c:v>
                </c:pt>
                <c:pt idx="41" formatCode="General">
                  <c:v>0.40983</c:v>
                </c:pt>
                <c:pt idx="42" formatCode="General">
                  <c:v>0.420068</c:v>
                </c:pt>
                <c:pt idx="43" formatCode="General">
                  <c:v>0.430307</c:v>
                </c:pt>
                <c:pt idx="44" formatCode="General">
                  <c:v>0.440547</c:v>
                </c:pt>
                <c:pt idx="45" formatCode="General">
                  <c:v>0.450786</c:v>
                </c:pt>
                <c:pt idx="46" formatCode="General">
                  <c:v>0.461025</c:v>
                </c:pt>
                <c:pt idx="47" formatCode="General">
                  <c:v>0.471264</c:v>
                </c:pt>
                <c:pt idx="48" formatCode="General">
                  <c:v>0.481503</c:v>
                </c:pt>
                <c:pt idx="49" formatCode="General">
                  <c:v>0.491742</c:v>
                </c:pt>
                <c:pt idx="50" formatCode="General">
                  <c:v>0.50198</c:v>
                </c:pt>
                <c:pt idx="51" formatCode="General">
                  <c:v>0.512218</c:v>
                </c:pt>
                <c:pt idx="52" formatCode="General">
                  <c:v>0.522455</c:v>
                </c:pt>
                <c:pt idx="53" formatCode="General">
                  <c:v>0.532691</c:v>
                </c:pt>
                <c:pt idx="54" formatCode="General">
                  <c:v>0.542927</c:v>
                </c:pt>
                <c:pt idx="55" formatCode="General">
                  <c:v>0.553162</c:v>
                </c:pt>
                <c:pt idx="56" formatCode="General">
                  <c:v>0.563396</c:v>
                </c:pt>
                <c:pt idx="57" formatCode="General">
                  <c:v>0.57363</c:v>
                </c:pt>
                <c:pt idx="58" formatCode="General">
                  <c:v>0.583862</c:v>
                </c:pt>
                <c:pt idx="59" formatCode="General">
                  <c:v>0.594094</c:v>
                </c:pt>
                <c:pt idx="60" formatCode="General">
                  <c:v>0.604324</c:v>
                </c:pt>
                <c:pt idx="61" formatCode="General">
                  <c:v>0.614553</c:v>
                </c:pt>
                <c:pt idx="62" formatCode="General">
                  <c:v>0.624779</c:v>
                </c:pt>
                <c:pt idx="63" formatCode="General">
                  <c:v>0.635004</c:v>
                </c:pt>
                <c:pt idx="64" formatCode="General">
                  <c:v>0.645227</c:v>
                </c:pt>
                <c:pt idx="65" formatCode="General">
                  <c:v>0.655447</c:v>
                </c:pt>
                <c:pt idx="66" formatCode="General">
                  <c:v>0.665664</c:v>
                </c:pt>
                <c:pt idx="67" formatCode="General">
                  <c:v>0.675879</c:v>
                </c:pt>
                <c:pt idx="68" formatCode="General">
                  <c:v>0.68609</c:v>
                </c:pt>
                <c:pt idx="69" formatCode="General">
                  <c:v>0.696298</c:v>
                </c:pt>
                <c:pt idx="70" formatCode="General">
                  <c:v>0.706502</c:v>
                </c:pt>
                <c:pt idx="71" formatCode="General">
                  <c:v>0.716702</c:v>
                </c:pt>
                <c:pt idx="72" formatCode="General">
                  <c:v>0.726899</c:v>
                </c:pt>
                <c:pt idx="73" formatCode="General">
                  <c:v>0.737092</c:v>
                </c:pt>
                <c:pt idx="74" formatCode="General">
                  <c:v>0.747281</c:v>
                </c:pt>
                <c:pt idx="75" formatCode="General">
                  <c:v>0.757465</c:v>
                </c:pt>
                <c:pt idx="76" formatCode="General">
                  <c:v>0.767646</c:v>
                </c:pt>
                <c:pt idx="77" formatCode="General">
                  <c:v>0.777823</c:v>
                </c:pt>
                <c:pt idx="78" formatCode="General">
                  <c:v>0.787997</c:v>
                </c:pt>
                <c:pt idx="79" formatCode="General">
                  <c:v>0.798167</c:v>
                </c:pt>
                <c:pt idx="80" formatCode="General">
                  <c:v>0.808334</c:v>
                </c:pt>
                <c:pt idx="81" formatCode="General">
                  <c:v>0.818498</c:v>
                </c:pt>
                <c:pt idx="82" formatCode="General">
                  <c:v>0.82866</c:v>
                </c:pt>
                <c:pt idx="83" formatCode="General">
                  <c:v>0.838821</c:v>
                </c:pt>
                <c:pt idx="84" formatCode="General">
                  <c:v>0.84898</c:v>
                </c:pt>
                <c:pt idx="85" formatCode="General">
                  <c:v>0.859138</c:v>
                </c:pt>
                <c:pt idx="86" formatCode="General">
                  <c:v>0.869295</c:v>
                </c:pt>
                <c:pt idx="87" formatCode="General">
                  <c:v>0.879451</c:v>
                </c:pt>
                <c:pt idx="88" formatCode="General">
                  <c:v>0.889606</c:v>
                </c:pt>
                <c:pt idx="89" formatCode="General">
                  <c:v>0.899758</c:v>
                </c:pt>
                <c:pt idx="90" formatCode="General">
                  <c:v>0.909905</c:v>
                </c:pt>
                <c:pt idx="91" formatCode="General">
                  <c:v>0.920047</c:v>
                </c:pt>
                <c:pt idx="92" formatCode="General">
                  <c:v>0.930179</c:v>
                </c:pt>
                <c:pt idx="93" formatCode="General">
                  <c:v>0.940297</c:v>
                </c:pt>
                <c:pt idx="94" formatCode="General">
                  <c:v>0.950394</c:v>
                </c:pt>
                <c:pt idx="95" formatCode="General">
                  <c:v>0.960464</c:v>
                </c:pt>
                <c:pt idx="96" formatCode="General">
                  <c:v>0.970494</c:v>
                </c:pt>
                <c:pt idx="97" formatCode="General">
                  <c:v>0.980467</c:v>
                </c:pt>
                <c:pt idx="98" formatCode="General">
                  <c:v>0.990346</c:v>
                </c:pt>
                <c:pt idx="99" formatCode="General">
                  <c:v>1.0</c:v>
                </c:pt>
              </c:numCache>
            </c:numRef>
          </c:xVal>
          <c:yVal>
            <c:numRef>
              <c:f>'at y = 12.73m'!$C$4:$C$2160</c:f>
              <c:numCache>
                <c:formatCode>General</c:formatCode>
                <c:ptCount val="2157"/>
                <c:pt idx="0">
                  <c:v>0.0</c:v>
                </c:pt>
                <c:pt idx="1">
                  <c:v>0.009029</c:v>
                </c:pt>
                <c:pt idx="2">
                  <c:v>0.014576</c:v>
                </c:pt>
                <c:pt idx="3">
                  <c:v>0.018499</c:v>
                </c:pt>
                <c:pt idx="4">
                  <c:v>0.021574</c:v>
                </c:pt>
                <c:pt idx="5">
                  <c:v>0.024129</c:v>
                </c:pt>
                <c:pt idx="6">
                  <c:v>0.026337</c:v>
                </c:pt>
                <c:pt idx="7">
                  <c:v>0.028293</c:v>
                </c:pt>
                <c:pt idx="8">
                  <c:v>0.030059</c:v>
                </c:pt>
                <c:pt idx="9">
                  <c:v>0.031675</c:v>
                </c:pt>
                <c:pt idx="10">
                  <c:v>0.033167</c:v>
                </c:pt>
                <c:pt idx="11">
                  <c:v>0.034554</c:v>
                </c:pt>
                <c:pt idx="12">
                  <c:v>0.035853</c:v>
                </c:pt>
                <c:pt idx="13">
                  <c:v>0.037073</c:v>
                </c:pt>
                <c:pt idx="14">
                  <c:v>0.038223</c:v>
                </c:pt>
                <c:pt idx="15">
                  <c:v>0.039311</c:v>
                </c:pt>
                <c:pt idx="16">
                  <c:v>0.040341</c:v>
                </c:pt>
                <c:pt idx="17">
                  <c:v>0.041318</c:v>
                </c:pt>
                <c:pt idx="18">
                  <c:v>0.042246</c:v>
                </c:pt>
                <c:pt idx="19">
                  <c:v>0.043128</c:v>
                </c:pt>
                <c:pt idx="20">
                  <c:v>0.043965</c:v>
                </c:pt>
                <c:pt idx="21">
                  <c:v>0.04476</c:v>
                </c:pt>
                <c:pt idx="22">
                  <c:v>0.045515</c:v>
                </c:pt>
                <c:pt idx="23">
                  <c:v>0.046231</c:v>
                </c:pt>
                <c:pt idx="24">
                  <c:v>0.046909</c:v>
                </c:pt>
                <c:pt idx="25">
                  <c:v>0.047551</c:v>
                </c:pt>
                <c:pt idx="26">
                  <c:v>0.048158</c:v>
                </c:pt>
                <c:pt idx="27">
                  <c:v>0.04873</c:v>
                </c:pt>
                <c:pt idx="28">
                  <c:v>0.049269</c:v>
                </c:pt>
                <c:pt idx="29">
                  <c:v>0.049776</c:v>
                </c:pt>
                <c:pt idx="30">
                  <c:v>0.05025</c:v>
                </c:pt>
                <c:pt idx="31">
                  <c:v>0.050693</c:v>
                </c:pt>
                <c:pt idx="32">
                  <c:v>0.051104</c:v>
                </c:pt>
                <c:pt idx="33">
                  <c:v>0.051483</c:v>
                </c:pt>
                <c:pt idx="34">
                  <c:v>0.051831</c:v>
                </c:pt>
                <c:pt idx="35">
                  <c:v>0.052147</c:v>
                </c:pt>
                <c:pt idx="36">
                  <c:v>0.052432</c:v>
                </c:pt>
                <c:pt idx="37">
                  <c:v>0.052684</c:v>
                </c:pt>
                <c:pt idx="38">
                  <c:v>0.052903</c:v>
                </c:pt>
                <c:pt idx="39">
                  <c:v>0.053088</c:v>
                </c:pt>
                <c:pt idx="40">
                  <c:v>0.05324</c:v>
                </c:pt>
                <c:pt idx="41">
                  <c:v>0.053358</c:v>
                </c:pt>
                <c:pt idx="42">
                  <c:v>0.053442</c:v>
                </c:pt>
                <c:pt idx="43">
                  <c:v>0.05349</c:v>
                </c:pt>
                <c:pt idx="44">
                  <c:v>0.053504</c:v>
                </c:pt>
                <c:pt idx="45">
                  <c:v>0.053485</c:v>
                </c:pt>
                <c:pt idx="46">
                  <c:v>0.053431</c:v>
                </c:pt>
                <c:pt idx="47">
                  <c:v>0.053344</c:v>
                </c:pt>
                <c:pt idx="48">
                  <c:v>0.053224</c:v>
                </c:pt>
                <c:pt idx="49">
                  <c:v>0.05307</c:v>
                </c:pt>
                <c:pt idx="50">
                  <c:v>0.052883</c:v>
                </c:pt>
                <c:pt idx="51">
                  <c:v>0.052663</c:v>
                </c:pt>
                <c:pt idx="52">
                  <c:v>0.052412</c:v>
                </c:pt>
                <c:pt idx="53">
                  <c:v>0.05213</c:v>
                </c:pt>
                <c:pt idx="54">
                  <c:v>0.051818</c:v>
                </c:pt>
                <c:pt idx="55">
                  <c:v>0.051477</c:v>
                </c:pt>
                <c:pt idx="56">
                  <c:v>0.051103</c:v>
                </c:pt>
                <c:pt idx="57">
                  <c:v>0.050697</c:v>
                </c:pt>
                <c:pt idx="58">
                  <c:v>0.050258</c:v>
                </c:pt>
                <c:pt idx="59">
                  <c:v>0.049786</c:v>
                </c:pt>
                <c:pt idx="60">
                  <c:v>0.049281</c:v>
                </c:pt>
                <c:pt idx="61">
                  <c:v>0.048743</c:v>
                </c:pt>
                <c:pt idx="62">
                  <c:v>0.04817</c:v>
                </c:pt>
                <c:pt idx="63">
                  <c:v>0.047562</c:v>
                </c:pt>
                <c:pt idx="64">
                  <c:v>0.046916</c:v>
                </c:pt>
                <c:pt idx="65">
                  <c:v>0.046233</c:v>
                </c:pt>
                <c:pt idx="66">
                  <c:v>0.045509</c:v>
                </c:pt>
                <c:pt idx="67">
                  <c:v>0.044744</c:v>
                </c:pt>
                <c:pt idx="68">
                  <c:v>0.043936</c:v>
                </c:pt>
                <c:pt idx="69">
                  <c:v>0.043085</c:v>
                </c:pt>
                <c:pt idx="70">
                  <c:v>0.042191</c:v>
                </c:pt>
                <c:pt idx="71">
                  <c:v>0.041254</c:v>
                </c:pt>
                <c:pt idx="72">
                  <c:v>0.040275</c:v>
                </c:pt>
                <c:pt idx="73">
                  <c:v>0.039256</c:v>
                </c:pt>
                <c:pt idx="74">
                  <c:v>0.038198</c:v>
                </c:pt>
                <c:pt idx="75">
                  <c:v>0.037104</c:v>
                </c:pt>
                <c:pt idx="76">
                  <c:v>0.035977</c:v>
                </c:pt>
                <c:pt idx="77">
                  <c:v>0.034821</c:v>
                </c:pt>
                <c:pt idx="78">
                  <c:v>0.033639</c:v>
                </c:pt>
                <c:pt idx="79">
                  <c:v>0.032435</c:v>
                </c:pt>
                <c:pt idx="80">
                  <c:v>0.031214</c:v>
                </c:pt>
                <c:pt idx="81">
                  <c:v>0.029981</c:v>
                </c:pt>
                <c:pt idx="82">
                  <c:v>0.02874</c:v>
                </c:pt>
                <c:pt idx="83">
                  <c:v>0.027495</c:v>
                </c:pt>
                <c:pt idx="84">
                  <c:v>0.02625</c:v>
                </c:pt>
                <c:pt idx="85">
                  <c:v>0.025007</c:v>
                </c:pt>
                <c:pt idx="86">
                  <c:v>0.023766</c:v>
                </c:pt>
                <c:pt idx="87">
                  <c:v>0.022525</c:v>
                </c:pt>
                <c:pt idx="88">
                  <c:v>0.02128</c:v>
                </c:pt>
                <c:pt idx="89">
                  <c:v>0.020023</c:v>
                </c:pt>
                <c:pt idx="90">
                  <c:v>0.018738</c:v>
                </c:pt>
                <c:pt idx="91">
                  <c:v>0.017412</c:v>
                </c:pt>
                <c:pt idx="92">
                  <c:v>0.016019</c:v>
                </c:pt>
                <c:pt idx="93">
                  <c:v>0.014535</c:v>
                </c:pt>
                <c:pt idx="94">
                  <c:v>0.012925</c:v>
                </c:pt>
                <c:pt idx="95">
                  <c:v>0.011152</c:v>
                </c:pt>
                <c:pt idx="96">
                  <c:v>0.009172</c:v>
                </c:pt>
                <c:pt idx="97">
                  <c:v>0.006928</c:v>
                </c:pt>
                <c:pt idx="98">
                  <c:v>0.004309</c:v>
                </c:pt>
                <c:pt idx="99">
                  <c:v>0.000975</c:v>
                </c:pt>
              </c:numCache>
            </c:numRef>
          </c:yVal>
          <c:smooth val="0"/>
        </c:ser>
        <c:ser>
          <c:idx val="1"/>
          <c:order val="1"/>
          <c:tx>
            <c:strRef>
              <c:f>'at y = 12.73m'!$E$3</c:f>
              <c:strCache>
                <c:ptCount val="1"/>
                <c:pt idx="0">
                  <c:v>YL</c:v>
                </c:pt>
              </c:strCache>
            </c:strRef>
          </c:tx>
          <c:spPr>
            <a:ln w="28575">
              <a:noFill/>
            </a:ln>
          </c:spPr>
          <c:marker>
            <c:symbol val="square"/>
            <c:size val="2"/>
          </c:marker>
          <c:xVal>
            <c:numRef>
              <c:f>'at y = 12.73m'!$D$4:$D$2090</c:f>
              <c:numCache>
                <c:formatCode>0.00E+00</c:formatCode>
                <c:ptCount val="2087"/>
                <c:pt idx="0" formatCode="General">
                  <c:v>0.0</c:v>
                </c:pt>
                <c:pt idx="1">
                  <c:v>0.005494</c:v>
                </c:pt>
                <c:pt idx="2">
                  <c:v>0.014625</c:v>
                </c:pt>
                <c:pt idx="3" formatCode="General">
                  <c:v>0.024327</c:v>
                </c:pt>
                <c:pt idx="4" formatCode="General">
                  <c:v>0.034222</c:v>
                </c:pt>
                <c:pt idx="5" formatCode="General">
                  <c:v>0.044207</c:v>
                </c:pt>
                <c:pt idx="6" formatCode="General">
                  <c:v>0.054243</c:v>
                </c:pt>
                <c:pt idx="7" formatCode="General">
                  <c:v>0.064311</c:v>
                </c:pt>
                <c:pt idx="8" formatCode="General">
                  <c:v>0.074401</c:v>
                </c:pt>
                <c:pt idx="9" formatCode="General">
                  <c:v>0.084507</c:v>
                </c:pt>
                <c:pt idx="10" formatCode="General">
                  <c:v>0.094627</c:v>
                </c:pt>
                <c:pt idx="11" formatCode="General">
                  <c:v>0.104757</c:v>
                </c:pt>
                <c:pt idx="12" formatCode="General">
                  <c:v>0.114895</c:v>
                </c:pt>
                <c:pt idx="13" formatCode="General">
                  <c:v>0.125042</c:v>
                </c:pt>
                <c:pt idx="14" formatCode="General">
                  <c:v>0.135196</c:v>
                </c:pt>
                <c:pt idx="15" formatCode="General">
                  <c:v>0.145356</c:v>
                </c:pt>
                <c:pt idx="16" formatCode="General">
                  <c:v>0.155522</c:v>
                </c:pt>
                <c:pt idx="17" formatCode="General">
                  <c:v>0.165693</c:v>
                </c:pt>
                <c:pt idx="18" formatCode="General">
                  <c:v>0.175869</c:v>
                </c:pt>
                <c:pt idx="19" formatCode="General">
                  <c:v>0.186049</c:v>
                </c:pt>
                <c:pt idx="20" formatCode="General">
                  <c:v>0.196234</c:v>
                </c:pt>
                <c:pt idx="21" formatCode="General">
                  <c:v>0.206421</c:v>
                </c:pt>
                <c:pt idx="22" formatCode="General">
                  <c:v>0.216613</c:v>
                </c:pt>
                <c:pt idx="23" formatCode="General">
                  <c:v>0.226808</c:v>
                </c:pt>
                <c:pt idx="24" formatCode="General">
                  <c:v>0.237005</c:v>
                </c:pt>
                <c:pt idx="25" formatCode="General">
                  <c:v>0.247205</c:v>
                </c:pt>
                <c:pt idx="26" formatCode="General">
                  <c:v>0.257408</c:v>
                </c:pt>
                <c:pt idx="27" formatCode="General">
                  <c:v>0.267613</c:v>
                </c:pt>
                <c:pt idx="28" formatCode="General">
                  <c:v>0.27782</c:v>
                </c:pt>
                <c:pt idx="29" formatCode="General">
                  <c:v>0.288029</c:v>
                </c:pt>
                <c:pt idx="30" formatCode="General">
                  <c:v>0.29824</c:v>
                </c:pt>
                <c:pt idx="31" formatCode="General">
                  <c:v>0.308452</c:v>
                </c:pt>
                <c:pt idx="32" formatCode="General">
                  <c:v>0.318665</c:v>
                </c:pt>
                <c:pt idx="33" formatCode="General">
                  <c:v>0.328879</c:v>
                </c:pt>
                <c:pt idx="34" formatCode="General">
                  <c:v>0.339094</c:v>
                </c:pt>
                <c:pt idx="35" formatCode="General">
                  <c:v>0.349309</c:v>
                </c:pt>
                <c:pt idx="36" formatCode="General">
                  <c:v>0.359526</c:v>
                </c:pt>
                <c:pt idx="37" formatCode="General">
                  <c:v>0.369742</c:v>
                </c:pt>
                <c:pt idx="38" formatCode="General">
                  <c:v>0.379958</c:v>
                </c:pt>
                <c:pt idx="39" formatCode="General">
                  <c:v>0.390175</c:v>
                </c:pt>
                <c:pt idx="40" formatCode="General">
                  <c:v>0.400391</c:v>
                </c:pt>
                <c:pt idx="41" formatCode="General">
                  <c:v>0.410606</c:v>
                </c:pt>
                <c:pt idx="42" formatCode="General">
                  <c:v>0.420821</c:v>
                </c:pt>
                <c:pt idx="43" formatCode="General">
                  <c:v>0.431034</c:v>
                </c:pt>
                <c:pt idx="44" formatCode="General">
                  <c:v>0.441247</c:v>
                </c:pt>
                <c:pt idx="45" formatCode="General">
                  <c:v>0.451458</c:v>
                </c:pt>
                <c:pt idx="46" formatCode="General">
                  <c:v>0.461668</c:v>
                </c:pt>
                <c:pt idx="47" formatCode="General">
                  <c:v>0.471875</c:v>
                </c:pt>
                <c:pt idx="48" formatCode="General">
                  <c:v>0.482081</c:v>
                </c:pt>
                <c:pt idx="49" formatCode="General">
                  <c:v>0.492285</c:v>
                </c:pt>
                <c:pt idx="50" formatCode="General">
                  <c:v>0.502486</c:v>
                </c:pt>
                <c:pt idx="51" formatCode="General">
                  <c:v>0.512684</c:v>
                </c:pt>
                <c:pt idx="52" formatCode="General">
                  <c:v>0.52288</c:v>
                </c:pt>
                <c:pt idx="53" formatCode="General">
                  <c:v>0.533072</c:v>
                </c:pt>
                <c:pt idx="54" formatCode="General">
                  <c:v>0.543261</c:v>
                </c:pt>
                <c:pt idx="55" formatCode="General">
                  <c:v>0.553447</c:v>
                </c:pt>
                <c:pt idx="56" formatCode="General">
                  <c:v>0.563629</c:v>
                </c:pt>
                <c:pt idx="57" formatCode="General">
                  <c:v>0.573806</c:v>
                </c:pt>
                <c:pt idx="58" formatCode="General">
                  <c:v>0.58398</c:v>
                </c:pt>
                <c:pt idx="59" formatCode="General">
                  <c:v>0.594149</c:v>
                </c:pt>
                <c:pt idx="60" formatCode="General">
                  <c:v>0.604314</c:v>
                </c:pt>
                <c:pt idx="61" formatCode="General">
                  <c:v>0.614474</c:v>
                </c:pt>
                <c:pt idx="62" formatCode="General">
                  <c:v>0.62463</c:v>
                </c:pt>
                <c:pt idx="63" formatCode="General">
                  <c:v>0.634782</c:v>
                </c:pt>
                <c:pt idx="64" formatCode="General">
                  <c:v>0.644929</c:v>
                </c:pt>
                <c:pt idx="65" formatCode="General">
                  <c:v>0.655072</c:v>
                </c:pt>
                <c:pt idx="66" formatCode="General">
                  <c:v>0.665211</c:v>
                </c:pt>
                <c:pt idx="67" formatCode="General">
                  <c:v>0.675345</c:v>
                </c:pt>
                <c:pt idx="68" formatCode="General">
                  <c:v>0.685476</c:v>
                </c:pt>
                <c:pt idx="69" formatCode="General">
                  <c:v>0.695603</c:v>
                </c:pt>
                <c:pt idx="70" formatCode="General">
                  <c:v>0.705727</c:v>
                </c:pt>
                <c:pt idx="71" formatCode="General">
                  <c:v>0.715848</c:v>
                </c:pt>
                <c:pt idx="72" formatCode="General">
                  <c:v>0.725967</c:v>
                </c:pt>
                <c:pt idx="73" formatCode="General">
                  <c:v>0.736085</c:v>
                </c:pt>
                <c:pt idx="74" formatCode="General">
                  <c:v>0.746201</c:v>
                </c:pt>
                <c:pt idx="75" formatCode="General">
                  <c:v>0.756317</c:v>
                </c:pt>
                <c:pt idx="76" formatCode="General">
                  <c:v>0.766433</c:v>
                </c:pt>
                <c:pt idx="77" formatCode="General">
                  <c:v>0.77655</c:v>
                </c:pt>
                <c:pt idx="78" formatCode="General">
                  <c:v>0.786668</c:v>
                </c:pt>
                <c:pt idx="79" formatCode="General">
                  <c:v>0.796789</c:v>
                </c:pt>
                <c:pt idx="80" formatCode="General">
                  <c:v>0.806914</c:v>
                </c:pt>
                <c:pt idx="81" formatCode="General">
                  <c:v>0.817043</c:v>
                </c:pt>
                <c:pt idx="82" formatCode="General">
                  <c:v>0.827176</c:v>
                </c:pt>
                <c:pt idx="83" formatCode="General">
                  <c:v>0.837315</c:v>
                </c:pt>
                <c:pt idx="84" formatCode="General">
                  <c:v>0.84746</c:v>
                </c:pt>
                <c:pt idx="85" formatCode="General">
                  <c:v>0.857612</c:v>
                </c:pt>
                <c:pt idx="86" formatCode="General">
                  <c:v>0.867772</c:v>
                </c:pt>
                <c:pt idx="87" formatCode="General">
                  <c:v>0.87794</c:v>
                </c:pt>
                <c:pt idx="88" formatCode="General">
                  <c:v>0.888116</c:v>
                </c:pt>
                <c:pt idx="89" formatCode="General">
                  <c:v>0.898302</c:v>
                </c:pt>
                <c:pt idx="90" formatCode="General">
                  <c:v>0.908497</c:v>
                </c:pt>
                <c:pt idx="91" formatCode="General">
                  <c:v>0.9187</c:v>
                </c:pt>
                <c:pt idx="92" formatCode="General">
                  <c:v>0.928909</c:v>
                </c:pt>
                <c:pt idx="93" formatCode="General">
                  <c:v>0.939121</c:v>
                </c:pt>
                <c:pt idx="94" formatCode="General">
                  <c:v>0.949333</c:v>
                </c:pt>
                <c:pt idx="95" formatCode="General">
                  <c:v>0.959537</c:v>
                </c:pt>
                <c:pt idx="96" formatCode="General">
                  <c:v>0.969722</c:v>
                </c:pt>
                <c:pt idx="97" formatCode="General">
                  <c:v>0.979873</c:v>
                </c:pt>
                <c:pt idx="98" formatCode="General">
                  <c:v>0.98996</c:v>
                </c:pt>
                <c:pt idx="99" formatCode="General">
                  <c:v>1.0</c:v>
                </c:pt>
              </c:numCache>
            </c:numRef>
          </c:xVal>
          <c:yVal>
            <c:numRef>
              <c:f>'at y = 12.73m'!$E$4:$E$2211</c:f>
              <c:numCache>
                <c:formatCode>General</c:formatCode>
                <c:ptCount val="2208"/>
                <c:pt idx="0">
                  <c:v>0.0</c:v>
                </c:pt>
                <c:pt idx="1">
                  <c:v>-0.007788</c:v>
                </c:pt>
                <c:pt idx="2">
                  <c:v>-0.012229</c:v>
                </c:pt>
                <c:pt idx="3">
                  <c:v>-0.015412</c:v>
                </c:pt>
                <c:pt idx="4">
                  <c:v>-0.017994</c:v>
                </c:pt>
                <c:pt idx="5">
                  <c:v>-0.020231</c:v>
                </c:pt>
                <c:pt idx="6">
                  <c:v>-0.022242</c:v>
                </c:pt>
                <c:pt idx="7">
                  <c:v>-0.024093</c:v>
                </c:pt>
                <c:pt idx="8">
                  <c:v>-0.025821</c:v>
                </c:pt>
                <c:pt idx="9">
                  <c:v>-0.027447</c:v>
                </c:pt>
                <c:pt idx="10">
                  <c:v>-0.028988</c:v>
                </c:pt>
                <c:pt idx="11">
                  <c:v>-0.030453</c:v>
                </c:pt>
                <c:pt idx="12">
                  <c:v>-0.031848</c:v>
                </c:pt>
                <c:pt idx="13">
                  <c:v>-0.033178</c:v>
                </c:pt>
                <c:pt idx="14">
                  <c:v>-0.034447</c:v>
                </c:pt>
                <c:pt idx="15">
                  <c:v>-0.035658</c:v>
                </c:pt>
                <c:pt idx="16">
                  <c:v>-0.036812</c:v>
                </c:pt>
                <c:pt idx="17">
                  <c:v>-0.037911</c:v>
                </c:pt>
                <c:pt idx="18">
                  <c:v>-0.038957</c:v>
                </c:pt>
                <c:pt idx="19">
                  <c:v>-0.03995</c:v>
                </c:pt>
                <c:pt idx="20">
                  <c:v>-0.040891</c:v>
                </c:pt>
                <c:pt idx="21">
                  <c:v>-0.04178</c:v>
                </c:pt>
                <c:pt idx="22">
                  <c:v>-0.042617</c:v>
                </c:pt>
                <c:pt idx="23">
                  <c:v>-0.043403</c:v>
                </c:pt>
                <c:pt idx="24">
                  <c:v>-0.044138</c:v>
                </c:pt>
                <c:pt idx="25">
                  <c:v>-0.044822</c:v>
                </c:pt>
                <c:pt idx="26">
                  <c:v>-0.045456</c:v>
                </c:pt>
                <c:pt idx="27">
                  <c:v>-0.04604</c:v>
                </c:pt>
                <c:pt idx="28">
                  <c:v>-0.046574</c:v>
                </c:pt>
                <c:pt idx="29">
                  <c:v>-0.04706</c:v>
                </c:pt>
                <c:pt idx="30">
                  <c:v>-0.047498</c:v>
                </c:pt>
                <c:pt idx="31">
                  <c:v>-0.047889</c:v>
                </c:pt>
                <c:pt idx="32">
                  <c:v>-0.048233</c:v>
                </c:pt>
                <c:pt idx="33">
                  <c:v>-0.048529</c:v>
                </c:pt>
                <c:pt idx="34">
                  <c:v>-0.048777</c:v>
                </c:pt>
                <c:pt idx="35">
                  <c:v>-0.04898</c:v>
                </c:pt>
                <c:pt idx="36">
                  <c:v>-0.049136</c:v>
                </c:pt>
                <c:pt idx="37">
                  <c:v>-0.049243</c:v>
                </c:pt>
                <c:pt idx="38">
                  <c:v>-0.049302</c:v>
                </c:pt>
                <c:pt idx="39">
                  <c:v>-0.049312</c:v>
                </c:pt>
                <c:pt idx="40">
                  <c:v>-0.049274</c:v>
                </c:pt>
                <c:pt idx="41">
                  <c:v>-0.049185</c:v>
                </c:pt>
                <c:pt idx="42">
                  <c:v>-0.049046</c:v>
                </c:pt>
                <c:pt idx="43">
                  <c:v>-0.048857</c:v>
                </c:pt>
                <c:pt idx="44">
                  <c:v>-0.048617</c:v>
                </c:pt>
                <c:pt idx="45">
                  <c:v>-0.048324</c:v>
                </c:pt>
                <c:pt idx="46">
                  <c:v>-0.047977</c:v>
                </c:pt>
                <c:pt idx="47">
                  <c:v>-0.047576</c:v>
                </c:pt>
                <c:pt idx="48">
                  <c:v>-0.047122</c:v>
                </c:pt>
                <c:pt idx="49">
                  <c:v>-0.046615</c:v>
                </c:pt>
                <c:pt idx="50">
                  <c:v>-0.046053</c:v>
                </c:pt>
                <c:pt idx="51">
                  <c:v>-0.045436</c:v>
                </c:pt>
                <c:pt idx="52">
                  <c:v>-0.044765</c:v>
                </c:pt>
                <c:pt idx="53">
                  <c:v>-0.044039</c:v>
                </c:pt>
                <c:pt idx="54">
                  <c:v>-0.043259</c:v>
                </c:pt>
                <c:pt idx="55">
                  <c:v>-0.042423</c:v>
                </c:pt>
                <c:pt idx="56">
                  <c:v>-0.041534</c:v>
                </c:pt>
                <c:pt idx="57">
                  <c:v>-0.040593</c:v>
                </c:pt>
                <c:pt idx="58">
                  <c:v>-0.039603</c:v>
                </c:pt>
                <c:pt idx="59">
                  <c:v>-0.038563</c:v>
                </c:pt>
                <c:pt idx="60">
                  <c:v>-0.037473</c:v>
                </c:pt>
                <c:pt idx="61">
                  <c:v>-0.036334</c:v>
                </c:pt>
                <c:pt idx="62">
                  <c:v>-0.035146</c:v>
                </c:pt>
                <c:pt idx="63">
                  <c:v>-0.033912</c:v>
                </c:pt>
                <c:pt idx="64">
                  <c:v>-0.032633</c:v>
                </c:pt>
                <c:pt idx="65">
                  <c:v>-0.03131</c:v>
                </c:pt>
                <c:pt idx="66">
                  <c:v>-0.029945</c:v>
                </c:pt>
                <c:pt idx="67">
                  <c:v>-0.028541</c:v>
                </c:pt>
                <c:pt idx="68">
                  <c:v>-0.027102</c:v>
                </c:pt>
                <c:pt idx="69">
                  <c:v>-0.025631</c:v>
                </c:pt>
                <c:pt idx="70">
                  <c:v>-0.024133</c:v>
                </c:pt>
                <c:pt idx="71">
                  <c:v>-0.022611</c:v>
                </c:pt>
                <c:pt idx="72">
                  <c:v>-0.021068</c:v>
                </c:pt>
                <c:pt idx="73">
                  <c:v>-0.019511</c:v>
                </c:pt>
                <c:pt idx="74">
                  <c:v>-0.017945</c:v>
                </c:pt>
                <c:pt idx="75">
                  <c:v>-0.016375</c:v>
                </c:pt>
                <c:pt idx="76">
                  <c:v>-0.014813</c:v>
                </c:pt>
                <c:pt idx="77">
                  <c:v>-0.013264</c:v>
                </c:pt>
                <c:pt idx="78">
                  <c:v>-0.011732</c:v>
                </c:pt>
                <c:pt idx="79">
                  <c:v>-0.010219</c:v>
                </c:pt>
                <c:pt idx="80">
                  <c:v>-0.008728</c:v>
                </c:pt>
                <c:pt idx="81">
                  <c:v>-0.007266</c:v>
                </c:pt>
                <c:pt idx="82">
                  <c:v>-0.00584</c:v>
                </c:pt>
                <c:pt idx="83">
                  <c:v>-0.004454</c:v>
                </c:pt>
                <c:pt idx="84">
                  <c:v>-0.003117</c:v>
                </c:pt>
                <c:pt idx="85">
                  <c:v>-0.001836</c:v>
                </c:pt>
                <c:pt idx="86">
                  <c:v>-0.000622</c:v>
                </c:pt>
                <c:pt idx="87">
                  <c:v>0.000513</c:v>
                </c:pt>
                <c:pt idx="88">
                  <c:v>0.001557</c:v>
                </c:pt>
                <c:pt idx="89">
                  <c:v>0.002494</c:v>
                </c:pt>
                <c:pt idx="90">
                  <c:v>0.003297</c:v>
                </c:pt>
                <c:pt idx="91">
                  <c:v>0.003951</c:v>
                </c:pt>
                <c:pt idx="92">
                  <c:v>0.004427</c:v>
                </c:pt>
                <c:pt idx="93">
                  <c:v>0.004689</c:v>
                </c:pt>
                <c:pt idx="94">
                  <c:v>0.004707</c:v>
                </c:pt>
                <c:pt idx="95">
                  <c:v>0.004434</c:v>
                </c:pt>
                <c:pt idx="96">
                  <c:v>0.003825</c:v>
                </c:pt>
                <c:pt idx="97">
                  <c:v>0.002825</c:v>
                </c:pt>
                <c:pt idx="98">
                  <c:v>0.001323</c:v>
                </c:pt>
                <c:pt idx="99">
                  <c:v>-0.000975</c:v>
                </c:pt>
              </c:numCache>
            </c:numRef>
          </c:yVal>
          <c:smooth val="0"/>
        </c:ser>
        <c:dLbls>
          <c:showLegendKey val="0"/>
          <c:showVal val="0"/>
          <c:showCatName val="0"/>
          <c:showSerName val="0"/>
          <c:showPercent val="0"/>
          <c:showBubbleSize val="0"/>
        </c:dLbls>
        <c:axId val="-2054978448"/>
        <c:axId val="-2110815840"/>
      </c:scatterChart>
      <c:valAx>
        <c:axId val="-2054978448"/>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110815840"/>
        <c:crosses val="autoZero"/>
        <c:crossBetween val="midCat"/>
      </c:valAx>
      <c:valAx>
        <c:axId val="-2110815840"/>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054978448"/>
        <c:crosses val="autoZero"/>
        <c:crossBetween val="midCat"/>
      </c:valAx>
    </c:plotArea>
    <c:plotVisOnly val="1"/>
    <c:dispBlanksAs val="gap"/>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14.59m'!$C$3</c:f>
              <c:strCache>
                <c:ptCount val="1"/>
                <c:pt idx="0">
                  <c:v>YU</c:v>
                </c:pt>
              </c:strCache>
            </c:strRef>
          </c:tx>
          <c:spPr>
            <a:ln w="28575">
              <a:noFill/>
            </a:ln>
          </c:spPr>
          <c:marker>
            <c:symbol val="diamond"/>
            <c:size val="3"/>
            <c:spPr>
              <a:solidFill>
                <a:schemeClr val="tx1"/>
              </a:solidFill>
              <a:ln>
                <a:solidFill>
                  <a:schemeClr val="tx1"/>
                </a:solidFill>
              </a:ln>
            </c:spPr>
          </c:marker>
          <c:xVal>
            <c:numRef>
              <c:f>'at y = 14.59m'!$B$4:$B$2160</c:f>
              <c:numCache>
                <c:formatCode>0.00E+00</c:formatCode>
                <c:ptCount val="2157"/>
                <c:pt idx="0" formatCode="General">
                  <c:v>0.0</c:v>
                </c:pt>
                <c:pt idx="1">
                  <c:v>0.004977</c:v>
                </c:pt>
                <c:pt idx="2" formatCode="General">
                  <c:v>0.013692</c:v>
                </c:pt>
                <c:pt idx="3" formatCode="General">
                  <c:v>0.023191</c:v>
                </c:pt>
                <c:pt idx="4" formatCode="General">
                  <c:v>0.032974</c:v>
                </c:pt>
                <c:pt idx="5" formatCode="General">
                  <c:v>0.042895</c:v>
                </c:pt>
                <c:pt idx="6" formatCode="General">
                  <c:v>0.052893</c:v>
                </c:pt>
                <c:pt idx="7" formatCode="General">
                  <c:v>0.062942</c:v>
                </c:pt>
                <c:pt idx="8" formatCode="General">
                  <c:v>0.073024</c:v>
                </c:pt>
                <c:pt idx="9" formatCode="General">
                  <c:v>0.083131</c:v>
                </c:pt>
                <c:pt idx="10" formatCode="General">
                  <c:v>0.093257</c:v>
                </c:pt>
                <c:pt idx="11" formatCode="General">
                  <c:v>0.103398</c:v>
                </c:pt>
                <c:pt idx="12" formatCode="General">
                  <c:v>0.113551</c:v>
                </c:pt>
                <c:pt idx="13" formatCode="General">
                  <c:v>0.123715</c:v>
                </c:pt>
                <c:pt idx="14" formatCode="General">
                  <c:v>0.133886</c:v>
                </c:pt>
                <c:pt idx="15" formatCode="General">
                  <c:v>0.144066</c:v>
                </c:pt>
                <c:pt idx="16" formatCode="General">
                  <c:v>0.154251</c:v>
                </c:pt>
                <c:pt idx="17" formatCode="General">
                  <c:v>0.164442</c:v>
                </c:pt>
                <c:pt idx="18" formatCode="General">
                  <c:v>0.174638</c:v>
                </c:pt>
                <c:pt idx="19" formatCode="General">
                  <c:v>0.184838</c:v>
                </c:pt>
                <c:pt idx="20" formatCode="General">
                  <c:v>0.195042</c:v>
                </c:pt>
                <c:pt idx="21" formatCode="General">
                  <c:v>0.20525</c:v>
                </c:pt>
                <c:pt idx="22" formatCode="General">
                  <c:v>0.215461</c:v>
                </c:pt>
                <c:pt idx="23" formatCode="General">
                  <c:v>0.225674</c:v>
                </c:pt>
                <c:pt idx="24" formatCode="General">
                  <c:v>0.23589</c:v>
                </c:pt>
                <c:pt idx="25" formatCode="General">
                  <c:v>0.246109</c:v>
                </c:pt>
                <c:pt idx="26" formatCode="General">
                  <c:v>0.256329</c:v>
                </c:pt>
                <c:pt idx="27" formatCode="General">
                  <c:v>0.266552</c:v>
                </c:pt>
                <c:pt idx="28" formatCode="General">
                  <c:v>0.276777</c:v>
                </c:pt>
                <c:pt idx="29" formatCode="General">
                  <c:v>0.287004</c:v>
                </c:pt>
                <c:pt idx="30" formatCode="General">
                  <c:v>0.297232</c:v>
                </c:pt>
                <c:pt idx="31" formatCode="General">
                  <c:v>0.307462</c:v>
                </c:pt>
                <c:pt idx="32" formatCode="General">
                  <c:v>0.317693</c:v>
                </c:pt>
                <c:pt idx="33" formatCode="General">
                  <c:v>0.327925</c:v>
                </c:pt>
                <c:pt idx="34" formatCode="General">
                  <c:v>0.338159</c:v>
                </c:pt>
                <c:pt idx="35" formatCode="General">
                  <c:v>0.348393</c:v>
                </c:pt>
                <c:pt idx="36" formatCode="General">
                  <c:v>0.358629</c:v>
                </c:pt>
                <c:pt idx="37" formatCode="General">
                  <c:v>0.368865</c:v>
                </c:pt>
                <c:pt idx="38" formatCode="General">
                  <c:v>0.379103</c:v>
                </c:pt>
                <c:pt idx="39" formatCode="General">
                  <c:v>0.38934</c:v>
                </c:pt>
                <c:pt idx="40" formatCode="General">
                  <c:v>0.399579</c:v>
                </c:pt>
                <c:pt idx="41" formatCode="General">
                  <c:v>0.409818</c:v>
                </c:pt>
                <c:pt idx="42" formatCode="General">
                  <c:v>0.420057</c:v>
                </c:pt>
                <c:pt idx="43" formatCode="General">
                  <c:v>0.430297</c:v>
                </c:pt>
                <c:pt idx="44" formatCode="General">
                  <c:v>0.440537</c:v>
                </c:pt>
                <c:pt idx="45" formatCode="General">
                  <c:v>0.450777</c:v>
                </c:pt>
                <c:pt idx="46" formatCode="General">
                  <c:v>0.461016</c:v>
                </c:pt>
                <c:pt idx="47" formatCode="General">
                  <c:v>0.471256</c:v>
                </c:pt>
                <c:pt idx="48" formatCode="General">
                  <c:v>0.481496</c:v>
                </c:pt>
                <c:pt idx="49" formatCode="General">
                  <c:v>0.491735</c:v>
                </c:pt>
                <c:pt idx="50" formatCode="General">
                  <c:v>0.501974</c:v>
                </c:pt>
                <c:pt idx="51" formatCode="General">
                  <c:v>0.512213</c:v>
                </c:pt>
                <c:pt idx="52" formatCode="General">
                  <c:v>0.52245</c:v>
                </c:pt>
                <c:pt idx="53" formatCode="General">
                  <c:v>0.532688</c:v>
                </c:pt>
                <c:pt idx="54" formatCode="General">
                  <c:v>0.542924</c:v>
                </c:pt>
                <c:pt idx="55" formatCode="General">
                  <c:v>0.55316</c:v>
                </c:pt>
                <c:pt idx="56" formatCode="General">
                  <c:v>0.563395</c:v>
                </c:pt>
                <c:pt idx="57" formatCode="General">
                  <c:v>0.573629</c:v>
                </c:pt>
                <c:pt idx="58" formatCode="General">
                  <c:v>0.583862</c:v>
                </c:pt>
                <c:pt idx="59" formatCode="General">
                  <c:v>0.594094</c:v>
                </c:pt>
                <c:pt idx="60" formatCode="General">
                  <c:v>0.604323</c:v>
                </c:pt>
                <c:pt idx="61" formatCode="General">
                  <c:v>0.614551</c:v>
                </c:pt>
                <c:pt idx="62" formatCode="General">
                  <c:v>0.624778</c:v>
                </c:pt>
                <c:pt idx="63" formatCode="General">
                  <c:v>0.635002</c:v>
                </c:pt>
                <c:pt idx="64" formatCode="General">
                  <c:v>0.645224</c:v>
                </c:pt>
                <c:pt idx="65" formatCode="General">
                  <c:v>0.655444</c:v>
                </c:pt>
                <c:pt idx="66" formatCode="General">
                  <c:v>0.665661</c:v>
                </c:pt>
                <c:pt idx="67" formatCode="General">
                  <c:v>0.675876</c:v>
                </c:pt>
                <c:pt idx="68" formatCode="General">
                  <c:v>0.686087</c:v>
                </c:pt>
                <c:pt idx="69" formatCode="General">
                  <c:v>0.696295</c:v>
                </c:pt>
                <c:pt idx="70" formatCode="General">
                  <c:v>0.706499</c:v>
                </c:pt>
                <c:pt idx="71" formatCode="General">
                  <c:v>0.716699</c:v>
                </c:pt>
                <c:pt idx="72" formatCode="General">
                  <c:v>0.726896</c:v>
                </c:pt>
                <c:pt idx="73" formatCode="General">
                  <c:v>0.737089</c:v>
                </c:pt>
                <c:pt idx="74" formatCode="General">
                  <c:v>0.747278</c:v>
                </c:pt>
                <c:pt idx="75" formatCode="General">
                  <c:v>0.757463</c:v>
                </c:pt>
                <c:pt idx="76" formatCode="General">
                  <c:v>0.767643</c:v>
                </c:pt>
                <c:pt idx="77" formatCode="General">
                  <c:v>0.77782</c:v>
                </c:pt>
                <c:pt idx="78" formatCode="General">
                  <c:v>0.787994</c:v>
                </c:pt>
                <c:pt idx="79" formatCode="General">
                  <c:v>0.798164</c:v>
                </c:pt>
                <c:pt idx="80" formatCode="General">
                  <c:v>0.808331</c:v>
                </c:pt>
                <c:pt idx="81" formatCode="General">
                  <c:v>0.818496</c:v>
                </c:pt>
                <c:pt idx="82" formatCode="General">
                  <c:v>0.828658</c:v>
                </c:pt>
                <c:pt idx="83" formatCode="General">
                  <c:v>0.838819</c:v>
                </c:pt>
                <c:pt idx="84" formatCode="General">
                  <c:v>0.848978</c:v>
                </c:pt>
                <c:pt idx="85" formatCode="General">
                  <c:v>0.859136</c:v>
                </c:pt>
                <c:pt idx="86" formatCode="General">
                  <c:v>0.869294</c:v>
                </c:pt>
                <c:pt idx="87" formatCode="General">
                  <c:v>0.87945</c:v>
                </c:pt>
                <c:pt idx="88" formatCode="General">
                  <c:v>0.889604</c:v>
                </c:pt>
                <c:pt idx="89" formatCode="General">
                  <c:v>0.899756</c:v>
                </c:pt>
                <c:pt idx="90" formatCode="General">
                  <c:v>0.909904</c:v>
                </c:pt>
                <c:pt idx="91" formatCode="General">
                  <c:v>0.920046</c:v>
                </c:pt>
                <c:pt idx="92" formatCode="General">
                  <c:v>0.930178</c:v>
                </c:pt>
                <c:pt idx="93" formatCode="General">
                  <c:v>0.940296</c:v>
                </c:pt>
                <c:pt idx="94" formatCode="General">
                  <c:v>0.950394</c:v>
                </c:pt>
                <c:pt idx="95" formatCode="General">
                  <c:v>0.960464</c:v>
                </c:pt>
                <c:pt idx="96" formatCode="General">
                  <c:v>0.970494</c:v>
                </c:pt>
                <c:pt idx="97" formatCode="General">
                  <c:v>0.980467</c:v>
                </c:pt>
                <c:pt idx="98" formatCode="General">
                  <c:v>0.990346</c:v>
                </c:pt>
                <c:pt idx="99" formatCode="General">
                  <c:v>1.0</c:v>
                </c:pt>
              </c:numCache>
            </c:numRef>
          </c:xVal>
          <c:yVal>
            <c:numRef>
              <c:f>'at y = 14.59m'!$C$4:$C$2160</c:f>
              <c:numCache>
                <c:formatCode>General</c:formatCode>
                <c:ptCount val="2157"/>
                <c:pt idx="0">
                  <c:v>0.0</c:v>
                </c:pt>
                <c:pt idx="1">
                  <c:v>0.008994</c:v>
                </c:pt>
                <c:pt idx="2">
                  <c:v>0.014519</c:v>
                </c:pt>
                <c:pt idx="3">
                  <c:v>0.01843</c:v>
                </c:pt>
                <c:pt idx="4">
                  <c:v>0.021495</c:v>
                </c:pt>
                <c:pt idx="5">
                  <c:v>0.024045</c:v>
                </c:pt>
                <c:pt idx="6">
                  <c:v>0.02625</c:v>
                </c:pt>
                <c:pt idx="7">
                  <c:v>0.028207</c:v>
                </c:pt>
                <c:pt idx="8">
                  <c:v>0.029977</c:v>
                </c:pt>
                <c:pt idx="9">
                  <c:v>0.031599</c:v>
                </c:pt>
                <c:pt idx="10">
                  <c:v>0.033098</c:v>
                </c:pt>
                <c:pt idx="11">
                  <c:v>0.034494</c:v>
                </c:pt>
                <c:pt idx="12">
                  <c:v>0.035801</c:v>
                </c:pt>
                <c:pt idx="13">
                  <c:v>0.037029</c:v>
                </c:pt>
                <c:pt idx="14">
                  <c:v>0.038188</c:v>
                </c:pt>
                <c:pt idx="15">
                  <c:v>0.039285</c:v>
                </c:pt>
                <c:pt idx="16">
                  <c:v>0.040325</c:v>
                </c:pt>
                <c:pt idx="17">
                  <c:v>0.041313</c:v>
                </c:pt>
                <c:pt idx="18">
                  <c:v>0.042254</c:v>
                </c:pt>
                <c:pt idx="19">
                  <c:v>0.04315</c:v>
                </c:pt>
                <c:pt idx="20">
                  <c:v>0.044005</c:v>
                </c:pt>
                <c:pt idx="21">
                  <c:v>0.04482</c:v>
                </c:pt>
                <c:pt idx="22">
                  <c:v>0.045598</c:v>
                </c:pt>
                <c:pt idx="23">
                  <c:v>0.046341</c:v>
                </c:pt>
                <c:pt idx="24">
                  <c:v>0.047049</c:v>
                </c:pt>
                <c:pt idx="25">
                  <c:v>0.047724</c:v>
                </c:pt>
                <c:pt idx="26">
                  <c:v>0.048367</c:v>
                </c:pt>
                <c:pt idx="27">
                  <c:v>0.048978</c:v>
                </c:pt>
                <c:pt idx="28">
                  <c:v>0.049558</c:v>
                </c:pt>
                <c:pt idx="29">
                  <c:v>0.050107</c:v>
                </c:pt>
                <c:pt idx="30">
                  <c:v>0.050626</c:v>
                </c:pt>
                <c:pt idx="31">
                  <c:v>0.051114</c:v>
                </c:pt>
                <c:pt idx="32">
                  <c:v>0.051571</c:v>
                </c:pt>
                <c:pt idx="33">
                  <c:v>0.051997</c:v>
                </c:pt>
                <c:pt idx="34">
                  <c:v>0.052393</c:v>
                </c:pt>
                <c:pt idx="35">
                  <c:v>0.052757</c:v>
                </c:pt>
                <c:pt idx="36">
                  <c:v>0.05309</c:v>
                </c:pt>
                <c:pt idx="37">
                  <c:v>0.053391</c:v>
                </c:pt>
                <c:pt idx="38">
                  <c:v>0.05366</c:v>
                </c:pt>
                <c:pt idx="39">
                  <c:v>0.053896</c:v>
                </c:pt>
                <c:pt idx="40">
                  <c:v>0.0541</c:v>
                </c:pt>
                <c:pt idx="41">
                  <c:v>0.054272</c:v>
                </c:pt>
                <c:pt idx="42">
                  <c:v>0.054412</c:v>
                </c:pt>
                <c:pt idx="43">
                  <c:v>0.054517</c:v>
                </c:pt>
                <c:pt idx="44">
                  <c:v>0.054591</c:v>
                </c:pt>
                <c:pt idx="45">
                  <c:v>0.054631</c:v>
                </c:pt>
                <c:pt idx="46">
                  <c:v>0.054639</c:v>
                </c:pt>
                <c:pt idx="47">
                  <c:v>0.054614</c:v>
                </c:pt>
                <c:pt idx="48">
                  <c:v>0.054556</c:v>
                </c:pt>
                <c:pt idx="49">
                  <c:v>0.054465</c:v>
                </c:pt>
                <c:pt idx="50">
                  <c:v>0.054342</c:v>
                </c:pt>
                <c:pt idx="51">
                  <c:v>0.054184</c:v>
                </c:pt>
                <c:pt idx="52">
                  <c:v>0.053994</c:v>
                </c:pt>
                <c:pt idx="53">
                  <c:v>0.053771</c:v>
                </c:pt>
                <c:pt idx="54">
                  <c:v>0.053515</c:v>
                </c:pt>
                <c:pt idx="55">
                  <c:v>0.053221</c:v>
                </c:pt>
                <c:pt idx="56">
                  <c:v>0.052893</c:v>
                </c:pt>
                <c:pt idx="57">
                  <c:v>0.05253</c:v>
                </c:pt>
                <c:pt idx="58">
                  <c:v>0.052131</c:v>
                </c:pt>
                <c:pt idx="59">
                  <c:v>0.051696</c:v>
                </c:pt>
                <c:pt idx="60">
                  <c:v>0.051222</c:v>
                </c:pt>
                <c:pt idx="61">
                  <c:v>0.050709</c:v>
                </c:pt>
                <c:pt idx="62">
                  <c:v>0.050154</c:v>
                </c:pt>
                <c:pt idx="63">
                  <c:v>0.049558</c:v>
                </c:pt>
                <c:pt idx="64">
                  <c:v>0.048918</c:v>
                </c:pt>
                <c:pt idx="65">
                  <c:v>0.048233</c:v>
                </c:pt>
                <c:pt idx="66">
                  <c:v>0.047502</c:v>
                </c:pt>
                <c:pt idx="67">
                  <c:v>0.046724</c:v>
                </c:pt>
                <c:pt idx="68">
                  <c:v>0.045898</c:v>
                </c:pt>
                <c:pt idx="69">
                  <c:v>0.045026</c:v>
                </c:pt>
                <c:pt idx="70">
                  <c:v>0.044107</c:v>
                </c:pt>
                <c:pt idx="71">
                  <c:v>0.043142</c:v>
                </c:pt>
                <c:pt idx="72">
                  <c:v>0.042131</c:v>
                </c:pt>
                <c:pt idx="73">
                  <c:v>0.041078</c:v>
                </c:pt>
                <c:pt idx="74">
                  <c:v>0.039985</c:v>
                </c:pt>
                <c:pt idx="75">
                  <c:v>0.038852</c:v>
                </c:pt>
                <c:pt idx="76">
                  <c:v>0.037684</c:v>
                </c:pt>
                <c:pt idx="77">
                  <c:v>0.036484</c:v>
                </c:pt>
                <c:pt idx="78">
                  <c:v>0.035256</c:v>
                </c:pt>
                <c:pt idx="79">
                  <c:v>0.034004</c:v>
                </c:pt>
                <c:pt idx="80">
                  <c:v>0.032731</c:v>
                </c:pt>
                <c:pt idx="81">
                  <c:v>0.031443</c:v>
                </c:pt>
                <c:pt idx="82">
                  <c:v>0.030146</c:v>
                </c:pt>
                <c:pt idx="83">
                  <c:v>0.028842</c:v>
                </c:pt>
                <c:pt idx="84">
                  <c:v>0.027537</c:v>
                </c:pt>
                <c:pt idx="85">
                  <c:v>0.026232</c:v>
                </c:pt>
                <c:pt idx="86">
                  <c:v>0.024929</c:v>
                </c:pt>
                <c:pt idx="87">
                  <c:v>0.023627</c:v>
                </c:pt>
                <c:pt idx="88">
                  <c:v>0.022321</c:v>
                </c:pt>
                <c:pt idx="89">
                  <c:v>0.021002</c:v>
                </c:pt>
                <c:pt idx="90">
                  <c:v>0.019658</c:v>
                </c:pt>
                <c:pt idx="91">
                  <c:v>0.01827</c:v>
                </c:pt>
                <c:pt idx="92">
                  <c:v>0.016814</c:v>
                </c:pt>
                <c:pt idx="93">
                  <c:v>0.015261</c:v>
                </c:pt>
                <c:pt idx="94">
                  <c:v>0.013577</c:v>
                </c:pt>
                <c:pt idx="95">
                  <c:v>0.011722</c:v>
                </c:pt>
                <c:pt idx="96">
                  <c:v>0.009649</c:v>
                </c:pt>
                <c:pt idx="97">
                  <c:v>0.007296</c:v>
                </c:pt>
                <c:pt idx="98">
                  <c:v>0.004546</c:v>
                </c:pt>
                <c:pt idx="99">
                  <c:v>0.001045</c:v>
                </c:pt>
              </c:numCache>
            </c:numRef>
          </c:yVal>
          <c:smooth val="0"/>
        </c:ser>
        <c:ser>
          <c:idx val="1"/>
          <c:order val="1"/>
          <c:tx>
            <c:strRef>
              <c:f>'at y = 14.59m'!$E$3</c:f>
              <c:strCache>
                <c:ptCount val="1"/>
                <c:pt idx="0">
                  <c:v>YL</c:v>
                </c:pt>
              </c:strCache>
            </c:strRef>
          </c:tx>
          <c:spPr>
            <a:ln w="28575">
              <a:noFill/>
            </a:ln>
          </c:spPr>
          <c:marker>
            <c:symbol val="square"/>
            <c:size val="2"/>
          </c:marker>
          <c:xVal>
            <c:numRef>
              <c:f>'at y = 14.59m'!$D$4:$D$2090</c:f>
              <c:numCache>
                <c:formatCode>0.00E+00</c:formatCode>
                <c:ptCount val="2087"/>
                <c:pt idx="0" formatCode="General">
                  <c:v>0.0</c:v>
                </c:pt>
                <c:pt idx="1">
                  <c:v>0.005418</c:v>
                </c:pt>
                <c:pt idx="2">
                  <c:v>0.014551</c:v>
                </c:pt>
                <c:pt idx="3" formatCode="General">
                  <c:v>0.024254</c:v>
                </c:pt>
                <c:pt idx="4" formatCode="General">
                  <c:v>0.034149</c:v>
                </c:pt>
                <c:pt idx="5" formatCode="General">
                  <c:v>0.044136</c:v>
                </c:pt>
                <c:pt idx="6" formatCode="General">
                  <c:v>0.054173</c:v>
                </c:pt>
                <c:pt idx="7" formatCode="General">
                  <c:v>0.064241</c:v>
                </c:pt>
                <c:pt idx="8" formatCode="General">
                  <c:v>0.074332</c:v>
                </c:pt>
                <c:pt idx="9" formatCode="General">
                  <c:v>0.084439</c:v>
                </c:pt>
                <c:pt idx="10" formatCode="General">
                  <c:v>0.094559</c:v>
                </c:pt>
                <c:pt idx="11" formatCode="General">
                  <c:v>0.104689</c:v>
                </c:pt>
                <c:pt idx="12" formatCode="General">
                  <c:v>0.114829</c:v>
                </c:pt>
                <c:pt idx="13" formatCode="General">
                  <c:v>0.124976</c:v>
                </c:pt>
                <c:pt idx="14" formatCode="General">
                  <c:v>0.135131</c:v>
                </c:pt>
                <c:pt idx="15" formatCode="General">
                  <c:v>0.145292</c:v>
                </c:pt>
                <c:pt idx="16" formatCode="General">
                  <c:v>0.155458</c:v>
                </c:pt>
                <c:pt idx="17" formatCode="General">
                  <c:v>0.16563</c:v>
                </c:pt>
                <c:pt idx="18" formatCode="General">
                  <c:v>0.175806</c:v>
                </c:pt>
                <c:pt idx="19" formatCode="General">
                  <c:v>0.185987</c:v>
                </c:pt>
                <c:pt idx="20" formatCode="General">
                  <c:v>0.196172</c:v>
                </c:pt>
                <c:pt idx="21" formatCode="General">
                  <c:v>0.20636</c:v>
                </c:pt>
                <c:pt idx="22" formatCode="General">
                  <c:v>0.216552</c:v>
                </c:pt>
                <c:pt idx="23" formatCode="General">
                  <c:v>0.226747</c:v>
                </c:pt>
                <c:pt idx="24" formatCode="General">
                  <c:v>0.236945</c:v>
                </c:pt>
                <c:pt idx="25" formatCode="General">
                  <c:v>0.247146</c:v>
                </c:pt>
                <c:pt idx="26" formatCode="General">
                  <c:v>0.257349</c:v>
                </c:pt>
                <c:pt idx="27" formatCode="General">
                  <c:v>0.267554</c:v>
                </c:pt>
                <c:pt idx="28" formatCode="General">
                  <c:v>0.277762</c:v>
                </c:pt>
                <c:pt idx="29" formatCode="General">
                  <c:v>0.287971</c:v>
                </c:pt>
                <c:pt idx="30" formatCode="General">
                  <c:v>0.298181</c:v>
                </c:pt>
                <c:pt idx="31" formatCode="General">
                  <c:v>0.308394</c:v>
                </c:pt>
                <c:pt idx="32" formatCode="General">
                  <c:v>0.318607</c:v>
                </c:pt>
                <c:pt idx="33" formatCode="General">
                  <c:v>0.328821</c:v>
                </c:pt>
                <c:pt idx="34" formatCode="General">
                  <c:v>0.339037</c:v>
                </c:pt>
                <c:pt idx="35" formatCode="General">
                  <c:v>0.349253</c:v>
                </c:pt>
                <c:pt idx="36" formatCode="General">
                  <c:v>0.359469</c:v>
                </c:pt>
                <c:pt idx="37" formatCode="General">
                  <c:v>0.369685</c:v>
                </c:pt>
                <c:pt idx="38" formatCode="General">
                  <c:v>0.379902</c:v>
                </c:pt>
                <c:pt idx="39" formatCode="General">
                  <c:v>0.390118</c:v>
                </c:pt>
                <c:pt idx="40" formatCode="General">
                  <c:v>0.400334</c:v>
                </c:pt>
                <c:pt idx="41" formatCode="General">
                  <c:v>0.41055</c:v>
                </c:pt>
                <c:pt idx="42" formatCode="General">
                  <c:v>0.420765</c:v>
                </c:pt>
                <c:pt idx="43" formatCode="General">
                  <c:v>0.430978</c:v>
                </c:pt>
                <c:pt idx="44" formatCode="General">
                  <c:v>0.441191</c:v>
                </c:pt>
                <c:pt idx="45" formatCode="General">
                  <c:v>0.451402</c:v>
                </c:pt>
                <c:pt idx="46" formatCode="General">
                  <c:v>0.461612</c:v>
                </c:pt>
                <c:pt idx="47" formatCode="General">
                  <c:v>0.471819</c:v>
                </c:pt>
                <c:pt idx="48" formatCode="General">
                  <c:v>0.482025</c:v>
                </c:pt>
                <c:pt idx="49" formatCode="General">
                  <c:v>0.492229</c:v>
                </c:pt>
                <c:pt idx="50" formatCode="General">
                  <c:v>0.50243</c:v>
                </c:pt>
                <c:pt idx="51" formatCode="General">
                  <c:v>0.512628</c:v>
                </c:pt>
                <c:pt idx="52" formatCode="General">
                  <c:v>0.522823</c:v>
                </c:pt>
                <c:pt idx="53" formatCode="General">
                  <c:v>0.533015</c:v>
                </c:pt>
                <c:pt idx="54" formatCode="General">
                  <c:v>0.543204</c:v>
                </c:pt>
                <c:pt idx="55" formatCode="General">
                  <c:v>0.55339</c:v>
                </c:pt>
                <c:pt idx="56" formatCode="General">
                  <c:v>0.563571</c:v>
                </c:pt>
                <c:pt idx="57" formatCode="General">
                  <c:v>0.573749</c:v>
                </c:pt>
                <c:pt idx="58" formatCode="General">
                  <c:v>0.583923</c:v>
                </c:pt>
                <c:pt idx="59" formatCode="General">
                  <c:v>0.594092</c:v>
                </c:pt>
                <c:pt idx="60" formatCode="General">
                  <c:v>0.604258</c:v>
                </c:pt>
                <c:pt idx="61" formatCode="General">
                  <c:v>0.614418</c:v>
                </c:pt>
                <c:pt idx="62" formatCode="General">
                  <c:v>0.624574</c:v>
                </c:pt>
                <c:pt idx="63" formatCode="General">
                  <c:v>0.634726</c:v>
                </c:pt>
                <c:pt idx="64" formatCode="General">
                  <c:v>0.644874</c:v>
                </c:pt>
                <c:pt idx="65" formatCode="General">
                  <c:v>0.655016</c:v>
                </c:pt>
                <c:pt idx="66" formatCode="General">
                  <c:v>0.665155</c:v>
                </c:pt>
                <c:pt idx="67" formatCode="General">
                  <c:v>0.675289</c:v>
                </c:pt>
                <c:pt idx="68" formatCode="General">
                  <c:v>0.68542</c:v>
                </c:pt>
                <c:pt idx="69" formatCode="General">
                  <c:v>0.695547</c:v>
                </c:pt>
                <c:pt idx="70" formatCode="General">
                  <c:v>0.705671</c:v>
                </c:pt>
                <c:pt idx="71" formatCode="General">
                  <c:v>0.715792</c:v>
                </c:pt>
                <c:pt idx="72" formatCode="General">
                  <c:v>0.725911</c:v>
                </c:pt>
                <c:pt idx="73" formatCode="General">
                  <c:v>0.736028</c:v>
                </c:pt>
                <c:pt idx="74" formatCode="General">
                  <c:v>0.746144</c:v>
                </c:pt>
                <c:pt idx="75" formatCode="General">
                  <c:v>0.75626</c:v>
                </c:pt>
                <c:pt idx="76" formatCode="General">
                  <c:v>0.766377</c:v>
                </c:pt>
                <c:pt idx="77" formatCode="General">
                  <c:v>0.776494</c:v>
                </c:pt>
                <c:pt idx="78" formatCode="General">
                  <c:v>0.786613</c:v>
                </c:pt>
                <c:pt idx="79" formatCode="General">
                  <c:v>0.796734</c:v>
                </c:pt>
                <c:pt idx="80" formatCode="General">
                  <c:v>0.806859</c:v>
                </c:pt>
                <c:pt idx="81" formatCode="General">
                  <c:v>0.816988</c:v>
                </c:pt>
                <c:pt idx="82" formatCode="General">
                  <c:v>0.827121</c:v>
                </c:pt>
                <c:pt idx="83" formatCode="General">
                  <c:v>0.83726</c:v>
                </c:pt>
                <c:pt idx="84" formatCode="General">
                  <c:v>0.847406</c:v>
                </c:pt>
                <c:pt idx="85" formatCode="General">
                  <c:v>0.857558</c:v>
                </c:pt>
                <c:pt idx="86" formatCode="General">
                  <c:v>0.867718</c:v>
                </c:pt>
                <c:pt idx="87" formatCode="General">
                  <c:v>0.877887</c:v>
                </c:pt>
                <c:pt idx="88" formatCode="General">
                  <c:v>0.888064</c:v>
                </c:pt>
                <c:pt idx="89" formatCode="General">
                  <c:v>0.89825</c:v>
                </c:pt>
                <c:pt idx="90" formatCode="General">
                  <c:v>0.908444</c:v>
                </c:pt>
                <c:pt idx="91" formatCode="General">
                  <c:v>0.918648</c:v>
                </c:pt>
                <c:pt idx="92" formatCode="General">
                  <c:v>0.928857</c:v>
                </c:pt>
                <c:pt idx="93" formatCode="General">
                  <c:v>0.93907</c:v>
                </c:pt>
                <c:pt idx="94" formatCode="General">
                  <c:v>0.949282</c:v>
                </c:pt>
                <c:pt idx="95" formatCode="General">
                  <c:v>0.959486</c:v>
                </c:pt>
                <c:pt idx="96" formatCode="General">
                  <c:v>0.969672</c:v>
                </c:pt>
                <c:pt idx="97" formatCode="General">
                  <c:v>0.979824</c:v>
                </c:pt>
                <c:pt idx="98" formatCode="General">
                  <c:v>0.98991</c:v>
                </c:pt>
                <c:pt idx="99" formatCode="General">
                  <c:v>1.0</c:v>
                </c:pt>
              </c:numCache>
            </c:numRef>
          </c:xVal>
          <c:yVal>
            <c:numRef>
              <c:f>'at y = 14.59m'!$E$4:$E$2211</c:f>
              <c:numCache>
                <c:formatCode>General</c:formatCode>
                <c:ptCount val="2208"/>
                <c:pt idx="0">
                  <c:v>0.0</c:v>
                </c:pt>
                <c:pt idx="1">
                  <c:v>-0.007831</c:v>
                </c:pt>
                <c:pt idx="2">
                  <c:v>-0.012239</c:v>
                </c:pt>
                <c:pt idx="3">
                  <c:v>-0.015353</c:v>
                </c:pt>
                <c:pt idx="4">
                  <c:v>-0.017845</c:v>
                </c:pt>
                <c:pt idx="5">
                  <c:v>-0.019978</c:v>
                </c:pt>
                <c:pt idx="6">
                  <c:v>-0.021878</c:v>
                </c:pt>
                <c:pt idx="7">
                  <c:v>-0.023613</c:v>
                </c:pt>
                <c:pt idx="8">
                  <c:v>-0.025221</c:v>
                </c:pt>
                <c:pt idx="9">
                  <c:v>-0.026727</c:v>
                </c:pt>
                <c:pt idx="10">
                  <c:v>-0.028147</c:v>
                </c:pt>
                <c:pt idx="11">
                  <c:v>-0.029489</c:v>
                </c:pt>
                <c:pt idx="12">
                  <c:v>-0.030762</c:v>
                </c:pt>
                <c:pt idx="13">
                  <c:v>-0.031969</c:v>
                </c:pt>
                <c:pt idx="14">
                  <c:v>-0.033116</c:v>
                </c:pt>
                <c:pt idx="15">
                  <c:v>-0.034204</c:v>
                </c:pt>
                <c:pt idx="16">
                  <c:v>-0.035237</c:v>
                </c:pt>
                <c:pt idx="17">
                  <c:v>-0.036217</c:v>
                </c:pt>
                <c:pt idx="18">
                  <c:v>-0.037147</c:v>
                </c:pt>
                <c:pt idx="19">
                  <c:v>-0.038026</c:v>
                </c:pt>
                <c:pt idx="20">
                  <c:v>-0.038857</c:v>
                </c:pt>
                <c:pt idx="21">
                  <c:v>-0.039641</c:v>
                </c:pt>
                <c:pt idx="22">
                  <c:v>-0.040378</c:v>
                </c:pt>
                <c:pt idx="23">
                  <c:v>-0.04107</c:v>
                </c:pt>
                <c:pt idx="24">
                  <c:v>-0.041715</c:v>
                </c:pt>
                <c:pt idx="25">
                  <c:v>-0.042315</c:v>
                </c:pt>
                <c:pt idx="26">
                  <c:v>-0.04287</c:v>
                </c:pt>
                <c:pt idx="27">
                  <c:v>-0.04338</c:v>
                </c:pt>
                <c:pt idx="28">
                  <c:v>-0.043846</c:v>
                </c:pt>
                <c:pt idx="29">
                  <c:v>-0.044267</c:v>
                </c:pt>
                <c:pt idx="30">
                  <c:v>-0.044644</c:v>
                </c:pt>
                <c:pt idx="31">
                  <c:v>-0.044978</c:v>
                </c:pt>
                <c:pt idx="32">
                  <c:v>-0.045268</c:v>
                </c:pt>
                <c:pt idx="33">
                  <c:v>-0.045513</c:v>
                </c:pt>
                <c:pt idx="34">
                  <c:v>-0.045714</c:v>
                </c:pt>
                <c:pt idx="35">
                  <c:v>-0.045872</c:v>
                </c:pt>
                <c:pt idx="36">
                  <c:v>-0.045985</c:v>
                </c:pt>
                <c:pt idx="37">
                  <c:v>-0.046053</c:v>
                </c:pt>
                <c:pt idx="38">
                  <c:v>-0.046075</c:v>
                </c:pt>
                <c:pt idx="39">
                  <c:v>-0.046052</c:v>
                </c:pt>
                <c:pt idx="40">
                  <c:v>-0.045984</c:v>
                </c:pt>
                <c:pt idx="41">
                  <c:v>-0.045867</c:v>
                </c:pt>
                <c:pt idx="42">
                  <c:v>-0.045703</c:v>
                </c:pt>
                <c:pt idx="43">
                  <c:v>-0.045493</c:v>
                </c:pt>
                <c:pt idx="44">
                  <c:v>-0.045234</c:v>
                </c:pt>
                <c:pt idx="45">
                  <c:v>-0.044926</c:v>
                </c:pt>
                <c:pt idx="46">
                  <c:v>-0.044568</c:v>
                </c:pt>
                <c:pt idx="47">
                  <c:v>-0.04416</c:v>
                </c:pt>
                <c:pt idx="48">
                  <c:v>-0.043702</c:v>
                </c:pt>
                <c:pt idx="49">
                  <c:v>-0.043194</c:v>
                </c:pt>
                <c:pt idx="50">
                  <c:v>-0.042635</c:v>
                </c:pt>
                <c:pt idx="51">
                  <c:v>-0.042023</c:v>
                </c:pt>
                <c:pt idx="52">
                  <c:v>-0.04136</c:v>
                </c:pt>
                <c:pt idx="53">
                  <c:v>-0.040646</c:v>
                </c:pt>
                <c:pt idx="54">
                  <c:v>-0.03988</c:v>
                </c:pt>
                <c:pt idx="55">
                  <c:v>-0.039062</c:v>
                </c:pt>
                <c:pt idx="56">
                  <c:v>-0.038191</c:v>
                </c:pt>
                <c:pt idx="57">
                  <c:v>-0.037269</c:v>
                </c:pt>
                <c:pt idx="58">
                  <c:v>-0.036296</c:v>
                </c:pt>
                <c:pt idx="59">
                  <c:v>-0.035273</c:v>
                </c:pt>
                <c:pt idx="60">
                  <c:v>-0.034201</c:v>
                </c:pt>
                <c:pt idx="61">
                  <c:v>-0.03308</c:v>
                </c:pt>
                <c:pt idx="62">
                  <c:v>-0.031912</c:v>
                </c:pt>
                <c:pt idx="63">
                  <c:v>-0.030699</c:v>
                </c:pt>
                <c:pt idx="64">
                  <c:v>-0.029443</c:v>
                </c:pt>
                <c:pt idx="65">
                  <c:v>-0.028146</c:v>
                </c:pt>
                <c:pt idx="66">
                  <c:v>-0.026809</c:v>
                </c:pt>
                <c:pt idx="67">
                  <c:v>-0.025437</c:v>
                </c:pt>
                <c:pt idx="68">
                  <c:v>-0.024032</c:v>
                </c:pt>
                <c:pt idx="69">
                  <c:v>-0.022598</c:v>
                </c:pt>
                <c:pt idx="70">
                  <c:v>-0.021139</c:v>
                </c:pt>
                <c:pt idx="71">
                  <c:v>-0.019658</c:v>
                </c:pt>
                <c:pt idx="72">
                  <c:v>-0.01816</c:v>
                </c:pt>
                <c:pt idx="73">
                  <c:v>-0.01665</c:v>
                </c:pt>
                <c:pt idx="74">
                  <c:v>-0.015133</c:v>
                </c:pt>
                <c:pt idx="75">
                  <c:v>-0.013614</c:v>
                </c:pt>
                <c:pt idx="76">
                  <c:v>-0.012098</c:v>
                </c:pt>
                <c:pt idx="77">
                  <c:v>-0.01059</c:v>
                </c:pt>
                <c:pt idx="78">
                  <c:v>-0.009098</c:v>
                </c:pt>
                <c:pt idx="79">
                  <c:v>-0.007626</c:v>
                </c:pt>
                <c:pt idx="80">
                  <c:v>-0.006181</c:v>
                </c:pt>
                <c:pt idx="81">
                  <c:v>-0.004769</c:v>
                </c:pt>
                <c:pt idx="82">
                  <c:v>-0.003398</c:v>
                </c:pt>
                <c:pt idx="83">
                  <c:v>-0.002076</c:v>
                </c:pt>
                <c:pt idx="84">
                  <c:v>-0.000811</c:v>
                </c:pt>
                <c:pt idx="85">
                  <c:v>0.000388</c:v>
                </c:pt>
                <c:pt idx="86">
                  <c:v>0.001508</c:v>
                </c:pt>
                <c:pt idx="87">
                  <c:v>0.002535</c:v>
                </c:pt>
                <c:pt idx="88">
                  <c:v>0.003458</c:v>
                </c:pt>
                <c:pt idx="89">
                  <c:v>0.004258</c:v>
                </c:pt>
                <c:pt idx="90">
                  <c:v>0.004911</c:v>
                </c:pt>
                <c:pt idx="91">
                  <c:v>0.005399</c:v>
                </c:pt>
                <c:pt idx="92">
                  <c:v>0.005695</c:v>
                </c:pt>
                <c:pt idx="93">
                  <c:v>0.00577</c:v>
                </c:pt>
                <c:pt idx="94">
                  <c:v>0.005595</c:v>
                </c:pt>
                <c:pt idx="95">
                  <c:v>0.005133</c:v>
                </c:pt>
                <c:pt idx="96">
                  <c:v>0.004341</c:v>
                </c:pt>
                <c:pt idx="97">
                  <c:v>0.003157</c:v>
                </c:pt>
                <c:pt idx="98">
                  <c:v>0.001468</c:v>
                </c:pt>
                <c:pt idx="99">
                  <c:v>-0.001045</c:v>
                </c:pt>
              </c:numCache>
            </c:numRef>
          </c:yVal>
          <c:smooth val="0"/>
        </c:ser>
        <c:dLbls>
          <c:showLegendKey val="0"/>
          <c:showVal val="0"/>
          <c:showCatName val="0"/>
          <c:showSerName val="0"/>
          <c:showPercent val="0"/>
          <c:showBubbleSize val="0"/>
        </c:dLbls>
        <c:axId val="-2071005056"/>
        <c:axId val="-2070980912"/>
      </c:scatterChart>
      <c:valAx>
        <c:axId val="-2071005056"/>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070980912"/>
        <c:crosses val="autoZero"/>
        <c:crossBetween val="midCat"/>
      </c:valAx>
      <c:valAx>
        <c:axId val="-2070980912"/>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071005056"/>
        <c:crosses val="autoZero"/>
        <c:crossBetween val="midCat"/>
      </c:valAx>
    </c:plotArea>
    <c:plotVisOnly val="1"/>
    <c:dispBlanksAs val="gap"/>
    <c:showDLblsOverMax val="0"/>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16.44m'!$C$3</c:f>
              <c:strCache>
                <c:ptCount val="1"/>
                <c:pt idx="0">
                  <c:v>YU</c:v>
                </c:pt>
              </c:strCache>
            </c:strRef>
          </c:tx>
          <c:spPr>
            <a:ln w="28575">
              <a:noFill/>
            </a:ln>
          </c:spPr>
          <c:marker>
            <c:symbol val="diamond"/>
            <c:size val="3"/>
            <c:spPr>
              <a:solidFill>
                <a:schemeClr val="tx1"/>
              </a:solidFill>
              <a:ln>
                <a:solidFill>
                  <a:schemeClr val="tx1"/>
                </a:solidFill>
              </a:ln>
            </c:spPr>
          </c:marker>
          <c:xVal>
            <c:numRef>
              <c:f>'at y = 16.44m'!$B$4:$B$2160</c:f>
              <c:numCache>
                <c:formatCode>0.00E+00</c:formatCode>
                <c:ptCount val="2157"/>
                <c:pt idx="0" formatCode="General">
                  <c:v>0.0</c:v>
                </c:pt>
                <c:pt idx="1">
                  <c:v>0.004977</c:v>
                </c:pt>
                <c:pt idx="2" formatCode="General">
                  <c:v>0.013692</c:v>
                </c:pt>
                <c:pt idx="3" formatCode="General">
                  <c:v>0.023191</c:v>
                </c:pt>
                <c:pt idx="4" formatCode="General">
                  <c:v>0.032973</c:v>
                </c:pt>
                <c:pt idx="5" formatCode="General">
                  <c:v>0.042894</c:v>
                </c:pt>
                <c:pt idx="6" formatCode="General">
                  <c:v>0.052892</c:v>
                </c:pt>
                <c:pt idx="7" formatCode="General">
                  <c:v>0.062941</c:v>
                </c:pt>
                <c:pt idx="8" formatCode="General">
                  <c:v>0.073023</c:v>
                </c:pt>
                <c:pt idx="9" formatCode="General">
                  <c:v>0.08313</c:v>
                </c:pt>
                <c:pt idx="10" formatCode="General">
                  <c:v>0.093256</c:v>
                </c:pt>
                <c:pt idx="11" formatCode="General">
                  <c:v>0.103397</c:v>
                </c:pt>
                <c:pt idx="12" formatCode="General">
                  <c:v>0.11355</c:v>
                </c:pt>
                <c:pt idx="13" formatCode="General">
                  <c:v>0.123713</c:v>
                </c:pt>
                <c:pt idx="14" formatCode="General">
                  <c:v>0.133885</c:v>
                </c:pt>
                <c:pt idx="15" formatCode="General">
                  <c:v>0.144064</c:v>
                </c:pt>
                <c:pt idx="16" formatCode="General">
                  <c:v>0.15425</c:v>
                </c:pt>
                <c:pt idx="17" formatCode="General">
                  <c:v>0.164441</c:v>
                </c:pt>
                <c:pt idx="18" formatCode="General">
                  <c:v>0.174637</c:v>
                </c:pt>
                <c:pt idx="19" formatCode="General">
                  <c:v>0.184837</c:v>
                </c:pt>
                <c:pt idx="20" formatCode="General">
                  <c:v>0.195041</c:v>
                </c:pt>
                <c:pt idx="21" formatCode="General">
                  <c:v>0.205248</c:v>
                </c:pt>
                <c:pt idx="22" formatCode="General">
                  <c:v>0.215459</c:v>
                </c:pt>
                <c:pt idx="23" formatCode="General">
                  <c:v>0.225672</c:v>
                </c:pt>
                <c:pt idx="24" formatCode="General">
                  <c:v>0.235888</c:v>
                </c:pt>
                <c:pt idx="25" formatCode="General">
                  <c:v>0.246107</c:v>
                </c:pt>
                <c:pt idx="26" formatCode="General">
                  <c:v>0.256328</c:v>
                </c:pt>
                <c:pt idx="27" formatCode="General">
                  <c:v>0.266551</c:v>
                </c:pt>
                <c:pt idx="28" formatCode="General">
                  <c:v>0.276775</c:v>
                </c:pt>
                <c:pt idx="29" formatCode="General">
                  <c:v>0.287002</c:v>
                </c:pt>
                <c:pt idx="30" formatCode="General">
                  <c:v>0.29723</c:v>
                </c:pt>
                <c:pt idx="31" formatCode="General">
                  <c:v>0.30746</c:v>
                </c:pt>
                <c:pt idx="32" formatCode="General">
                  <c:v>0.317691</c:v>
                </c:pt>
                <c:pt idx="33" formatCode="General">
                  <c:v>0.327924</c:v>
                </c:pt>
                <c:pt idx="34" formatCode="General">
                  <c:v>0.338157</c:v>
                </c:pt>
                <c:pt idx="35" formatCode="General">
                  <c:v>0.348391</c:v>
                </c:pt>
                <c:pt idx="36" formatCode="General">
                  <c:v>0.358627</c:v>
                </c:pt>
                <c:pt idx="37" formatCode="General">
                  <c:v>0.368864</c:v>
                </c:pt>
                <c:pt idx="38" formatCode="General">
                  <c:v>0.379101</c:v>
                </c:pt>
                <c:pt idx="39" formatCode="General">
                  <c:v>0.389339</c:v>
                </c:pt>
                <c:pt idx="40" formatCode="General">
                  <c:v>0.399577</c:v>
                </c:pt>
                <c:pt idx="41" formatCode="General">
                  <c:v>0.409816</c:v>
                </c:pt>
                <c:pt idx="42" formatCode="General">
                  <c:v>0.420056</c:v>
                </c:pt>
                <c:pt idx="43" formatCode="General">
                  <c:v>0.430295</c:v>
                </c:pt>
                <c:pt idx="44" formatCode="General">
                  <c:v>0.440535</c:v>
                </c:pt>
                <c:pt idx="45" formatCode="General">
                  <c:v>0.450775</c:v>
                </c:pt>
                <c:pt idx="46" formatCode="General">
                  <c:v>0.461015</c:v>
                </c:pt>
                <c:pt idx="47" formatCode="General">
                  <c:v>0.471255</c:v>
                </c:pt>
                <c:pt idx="48" formatCode="General">
                  <c:v>0.481494</c:v>
                </c:pt>
                <c:pt idx="49" formatCode="General">
                  <c:v>0.491734</c:v>
                </c:pt>
                <c:pt idx="50" formatCode="General">
                  <c:v>0.501973</c:v>
                </c:pt>
                <c:pt idx="51" formatCode="General">
                  <c:v>0.512211</c:v>
                </c:pt>
                <c:pt idx="52" formatCode="General">
                  <c:v>0.522449</c:v>
                </c:pt>
                <c:pt idx="53" formatCode="General">
                  <c:v>0.532687</c:v>
                </c:pt>
                <c:pt idx="54" formatCode="General">
                  <c:v>0.542923</c:v>
                </c:pt>
                <c:pt idx="55" formatCode="General">
                  <c:v>0.553159</c:v>
                </c:pt>
                <c:pt idx="56" formatCode="General">
                  <c:v>0.563394</c:v>
                </c:pt>
                <c:pt idx="57" formatCode="General">
                  <c:v>0.573628</c:v>
                </c:pt>
                <c:pt idx="58" formatCode="General">
                  <c:v>0.583861</c:v>
                </c:pt>
                <c:pt idx="59" formatCode="General">
                  <c:v>0.594092</c:v>
                </c:pt>
                <c:pt idx="60" formatCode="General">
                  <c:v>0.604322</c:v>
                </c:pt>
                <c:pt idx="61" formatCode="General">
                  <c:v>0.61455</c:v>
                </c:pt>
                <c:pt idx="62" formatCode="General">
                  <c:v>0.624777</c:v>
                </c:pt>
                <c:pt idx="63" formatCode="General">
                  <c:v>0.635001</c:v>
                </c:pt>
                <c:pt idx="64" formatCode="General">
                  <c:v>0.645223</c:v>
                </c:pt>
                <c:pt idx="65" formatCode="General">
                  <c:v>0.655444</c:v>
                </c:pt>
                <c:pt idx="66" formatCode="General">
                  <c:v>0.665661</c:v>
                </c:pt>
                <c:pt idx="67" formatCode="General">
                  <c:v>0.675875</c:v>
                </c:pt>
                <c:pt idx="68" formatCode="General">
                  <c:v>0.686086</c:v>
                </c:pt>
                <c:pt idx="69" formatCode="General">
                  <c:v>0.696294</c:v>
                </c:pt>
                <c:pt idx="70" formatCode="General">
                  <c:v>0.706498</c:v>
                </c:pt>
                <c:pt idx="71" formatCode="General">
                  <c:v>0.716699</c:v>
                </c:pt>
                <c:pt idx="72" formatCode="General">
                  <c:v>0.726896</c:v>
                </c:pt>
                <c:pt idx="73" formatCode="General">
                  <c:v>0.737088</c:v>
                </c:pt>
                <c:pt idx="74" formatCode="General">
                  <c:v>0.747277</c:v>
                </c:pt>
                <c:pt idx="75" formatCode="General">
                  <c:v>0.757462</c:v>
                </c:pt>
                <c:pt idx="76" formatCode="General">
                  <c:v>0.767643</c:v>
                </c:pt>
                <c:pt idx="77" formatCode="General">
                  <c:v>0.77782</c:v>
                </c:pt>
                <c:pt idx="78" formatCode="General">
                  <c:v>0.787994</c:v>
                </c:pt>
                <c:pt idx="79" formatCode="General">
                  <c:v>0.798164</c:v>
                </c:pt>
                <c:pt idx="80" formatCode="General">
                  <c:v>0.808331</c:v>
                </c:pt>
                <c:pt idx="81" formatCode="General">
                  <c:v>0.818495</c:v>
                </c:pt>
                <c:pt idx="82" formatCode="General">
                  <c:v>0.828658</c:v>
                </c:pt>
                <c:pt idx="83" formatCode="General">
                  <c:v>0.838819</c:v>
                </c:pt>
                <c:pt idx="84" formatCode="General">
                  <c:v>0.848978</c:v>
                </c:pt>
                <c:pt idx="85" formatCode="General">
                  <c:v>0.859136</c:v>
                </c:pt>
                <c:pt idx="86" formatCode="General">
                  <c:v>0.869293</c:v>
                </c:pt>
                <c:pt idx="87" formatCode="General">
                  <c:v>0.87945</c:v>
                </c:pt>
                <c:pt idx="88" formatCode="General">
                  <c:v>0.889604</c:v>
                </c:pt>
                <c:pt idx="89" formatCode="General">
                  <c:v>0.899756</c:v>
                </c:pt>
                <c:pt idx="90" formatCode="General">
                  <c:v>0.909905</c:v>
                </c:pt>
                <c:pt idx="91" formatCode="General">
                  <c:v>0.920046</c:v>
                </c:pt>
                <c:pt idx="92" formatCode="General">
                  <c:v>0.930178</c:v>
                </c:pt>
                <c:pt idx="93" formatCode="General">
                  <c:v>0.940296</c:v>
                </c:pt>
                <c:pt idx="94" formatCode="General">
                  <c:v>0.950394</c:v>
                </c:pt>
                <c:pt idx="95" formatCode="General">
                  <c:v>0.960464</c:v>
                </c:pt>
                <c:pt idx="96" formatCode="General">
                  <c:v>0.970494</c:v>
                </c:pt>
                <c:pt idx="97" formatCode="General">
                  <c:v>0.980467</c:v>
                </c:pt>
                <c:pt idx="98" formatCode="General">
                  <c:v>0.990346</c:v>
                </c:pt>
                <c:pt idx="99" formatCode="General">
                  <c:v>1.0</c:v>
                </c:pt>
              </c:numCache>
            </c:numRef>
          </c:xVal>
          <c:yVal>
            <c:numRef>
              <c:f>'at y = 16.44m'!$C$4:$C$2160</c:f>
              <c:numCache>
                <c:formatCode>General</c:formatCode>
                <c:ptCount val="2157"/>
                <c:pt idx="0">
                  <c:v>0.0</c:v>
                </c:pt>
                <c:pt idx="1">
                  <c:v>0.009096</c:v>
                </c:pt>
                <c:pt idx="2">
                  <c:v>0.014689</c:v>
                </c:pt>
                <c:pt idx="3">
                  <c:v>0.018655</c:v>
                </c:pt>
                <c:pt idx="4">
                  <c:v>0.021771</c:v>
                </c:pt>
                <c:pt idx="5">
                  <c:v>0.024369</c:v>
                </c:pt>
                <c:pt idx="6">
                  <c:v>0.026621</c:v>
                </c:pt>
                <c:pt idx="7">
                  <c:v>0.028624</c:v>
                </c:pt>
                <c:pt idx="8">
                  <c:v>0.030439</c:v>
                </c:pt>
                <c:pt idx="9">
                  <c:v>0.032103</c:v>
                </c:pt>
                <c:pt idx="10">
                  <c:v>0.033644</c:v>
                </c:pt>
                <c:pt idx="11">
                  <c:v>0.03508</c:v>
                </c:pt>
                <c:pt idx="12">
                  <c:v>0.036425</c:v>
                </c:pt>
                <c:pt idx="13">
                  <c:v>0.037688</c:v>
                </c:pt>
                <c:pt idx="14">
                  <c:v>0.03888</c:v>
                </c:pt>
                <c:pt idx="15">
                  <c:v>0.040006</c:v>
                </c:pt>
                <c:pt idx="16">
                  <c:v>0.041073</c:v>
                </c:pt>
                <c:pt idx="17">
                  <c:v>0.042086</c:v>
                </c:pt>
                <c:pt idx="18">
                  <c:v>0.043049</c:v>
                </c:pt>
                <c:pt idx="19">
                  <c:v>0.043967</c:v>
                </c:pt>
                <c:pt idx="20">
                  <c:v>0.044843</c:v>
                </c:pt>
                <c:pt idx="21">
                  <c:v>0.045678</c:v>
                </c:pt>
                <c:pt idx="22">
                  <c:v>0.046476</c:v>
                </c:pt>
                <c:pt idx="23">
                  <c:v>0.047238</c:v>
                </c:pt>
                <c:pt idx="24">
                  <c:v>0.047966</c:v>
                </c:pt>
                <c:pt idx="25">
                  <c:v>0.048659</c:v>
                </c:pt>
                <c:pt idx="26">
                  <c:v>0.04932</c:v>
                </c:pt>
                <c:pt idx="27">
                  <c:v>0.049948</c:v>
                </c:pt>
                <c:pt idx="28">
                  <c:v>0.050543</c:v>
                </c:pt>
                <c:pt idx="29">
                  <c:v>0.051106</c:v>
                </c:pt>
                <c:pt idx="30">
                  <c:v>0.051636</c:v>
                </c:pt>
                <c:pt idx="31">
                  <c:v>0.052134</c:v>
                </c:pt>
                <c:pt idx="32">
                  <c:v>0.0526</c:v>
                </c:pt>
                <c:pt idx="33">
                  <c:v>0.053032</c:v>
                </c:pt>
                <c:pt idx="34">
                  <c:v>0.053432</c:v>
                </c:pt>
                <c:pt idx="35">
                  <c:v>0.053799</c:v>
                </c:pt>
                <c:pt idx="36">
                  <c:v>0.054133</c:v>
                </c:pt>
                <c:pt idx="37">
                  <c:v>0.054435</c:v>
                </c:pt>
                <c:pt idx="38">
                  <c:v>0.054704</c:v>
                </c:pt>
                <c:pt idx="39">
                  <c:v>0.054941</c:v>
                </c:pt>
                <c:pt idx="40">
                  <c:v>0.055145</c:v>
                </c:pt>
                <c:pt idx="41">
                  <c:v>0.055319</c:v>
                </c:pt>
                <c:pt idx="42">
                  <c:v>0.05546</c:v>
                </c:pt>
                <c:pt idx="43">
                  <c:v>0.055569</c:v>
                </c:pt>
                <c:pt idx="44">
                  <c:v>0.055648</c:v>
                </c:pt>
                <c:pt idx="45">
                  <c:v>0.055695</c:v>
                </c:pt>
                <c:pt idx="46">
                  <c:v>0.055711</c:v>
                </c:pt>
                <c:pt idx="47">
                  <c:v>0.055696</c:v>
                </c:pt>
                <c:pt idx="48">
                  <c:v>0.055651</c:v>
                </c:pt>
                <c:pt idx="49">
                  <c:v>0.055574</c:v>
                </c:pt>
                <c:pt idx="50">
                  <c:v>0.055465</c:v>
                </c:pt>
                <c:pt idx="51">
                  <c:v>0.055325</c:v>
                </c:pt>
                <c:pt idx="52">
                  <c:v>0.055152</c:v>
                </c:pt>
                <c:pt idx="53">
                  <c:v>0.054946</c:v>
                </c:pt>
                <c:pt idx="54">
                  <c:v>0.054707</c:v>
                </c:pt>
                <c:pt idx="55">
                  <c:v>0.054434</c:v>
                </c:pt>
                <c:pt idx="56">
                  <c:v>0.054124</c:v>
                </c:pt>
                <c:pt idx="57">
                  <c:v>0.053778</c:v>
                </c:pt>
                <c:pt idx="58">
                  <c:v>0.053395</c:v>
                </c:pt>
                <c:pt idx="59">
                  <c:v>0.052972</c:v>
                </c:pt>
                <c:pt idx="60">
                  <c:v>0.05251</c:v>
                </c:pt>
                <c:pt idx="61">
                  <c:v>0.052005</c:v>
                </c:pt>
                <c:pt idx="62">
                  <c:v>0.051456</c:v>
                </c:pt>
                <c:pt idx="63">
                  <c:v>0.050864</c:v>
                </c:pt>
                <c:pt idx="64">
                  <c:v>0.050227</c:v>
                </c:pt>
                <c:pt idx="65">
                  <c:v>0.049542</c:v>
                </c:pt>
                <c:pt idx="66">
                  <c:v>0.048811</c:v>
                </c:pt>
                <c:pt idx="67">
                  <c:v>0.048031</c:v>
                </c:pt>
                <c:pt idx="68">
                  <c:v>0.047204</c:v>
                </c:pt>
                <c:pt idx="69">
                  <c:v>0.04633</c:v>
                </c:pt>
                <c:pt idx="70">
                  <c:v>0.045409</c:v>
                </c:pt>
                <c:pt idx="71">
                  <c:v>0.044441</c:v>
                </c:pt>
                <c:pt idx="72">
                  <c:v>0.043428</c:v>
                </c:pt>
                <c:pt idx="73">
                  <c:v>0.042371</c:v>
                </c:pt>
                <c:pt idx="74">
                  <c:v>0.041273</c:v>
                </c:pt>
                <c:pt idx="75">
                  <c:v>0.040135</c:v>
                </c:pt>
                <c:pt idx="76">
                  <c:v>0.038958</c:v>
                </c:pt>
                <c:pt idx="77">
                  <c:v>0.037747</c:v>
                </c:pt>
                <c:pt idx="78">
                  <c:v>0.036505</c:v>
                </c:pt>
                <c:pt idx="79">
                  <c:v>0.035235</c:v>
                </c:pt>
                <c:pt idx="80">
                  <c:v>0.03394</c:v>
                </c:pt>
                <c:pt idx="81">
                  <c:v>0.032626</c:v>
                </c:pt>
                <c:pt idx="82">
                  <c:v>0.031297</c:v>
                </c:pt>
                <c:pt idx="83">
                  <c:v>0.029959</c:v>
                </c:pt>
                <c:pt idx="84">
                  <c:v>0.028614</c:v>
                </c:pt>
                <c:pt idx="85">
                  <c:v>0.027266</c:v>
                </c:pt>
                <c:pt idx="86">
                  <c:v>0.025918</c:v>
                </c:pt>
                <c:pt idx="87">
                  <c:v>0.024568</c:v>
                </c:pt>
                <c:pt idx="88">
                  <c:v>0.023213</c:v>
                </c:pt>
                <c:pt idx="89">
                  <c:v>0.021843</c:v>
                </c:pt>
                <c:pt idx="90">
                  <c:v>0.020446</c:v>
                </c:pt>
                <c:pt idx="91">
                  <c:v>0.019003</c:v>
                </c:pt>
                <c:pt idx="92">
                  <c:v>0.017491</c:v>
                </c:pt>
                <c:pt idx="93">
                  <c:v>0.015877</c:v>
                </c:pt>
                <c:pt idx="94">
                  <c:v>0.014129</c:v>
                </c:pt>
                <c:pt idx="95">
                  <c:v>0.012204</c:v>
                </c:pt>
                <c:pt idx="96">
                  <c:v>0.010053</c:v>
                </c:pt>
                <c:pt idx="97">
                  <c:v>0.007613</c:v>
                </c:pt>
                <c:pt idx="98">
                  <c:v>0.004759</c:v>
                </c:pt>
                <c:pt idx="99">
                  <c:v>0.001125</c:v>
                </c:pt>
              </c:numCache>
            </c:numRef>
          </c:yVal>
          <c:smooth val="0"/>
        </c:ser>
        <c:ser>
          <c:idx val="1"/>
          <c:order val="1"/>
          <c:tx>
            <c:strRef>
              <c:f>'at y = 16.44m'!$E$3</c:f>
              <c:strCache>
                <c:ptCount val="1"/>
                <c:pt idx="0">
                  <c:v>YL</c:v>
                </c:pt>
              </c:strCache>
            </c:strRef>
          </c:tx>
          <c:spPr>
            <a:ln w="28575">
              <a:noFill/>
            </a:ln>
          </c:spPr>
          <c:marker>
            <c:symbol val="square"/>
            <c:size val="2"/>
          </c:marker>
          <c:xVal>
            <c:numRef>
              <c:f>'at y = 16.44m'!$D$4:$D$2090</c:f>
              <c:numCache>
                <c:formatCode>0.00E+00</c:formatCode>
                <c:ptCount val="2087"/>
                <c:pt idx="0" formatCode="General">
                  <c:v>0.0</c:v>
                </c:pt>
                <c:pt idx="1">
                  <c:v>0.005466</c:v>
                </c:pt>
                <c:pt idx="2">
                  <c:v>0.014599</c:v>
                </c:pt>
                <c:pt idx="3" formatCode="General">
                  <c:v>0.024302</c:v>
                </c:pt>
                <c:pt idx="4" formatCode="General">
                  <c:v>0.034198</c:v>
                </c:pt>
                <c:pt idx="5" formatCode="General">
                  <c:v>0.044184</c:v>
                </c:pt>
                <c:pt idx="6" formatCode="General">
                  <c:v>0.05422</c:v>
                </c:pt>
                <c:pt idx="7" formatCode="General">
                  <c:v>0.064289</c:v>
                </c:pt>
                <c:pt idx="8" formatCode="General">
                  <c:v>0.07438</c:v>
                </c:pt>
                <c:pt idx="9" formatCode="General">
                  <c:v>0.084487</c:v>
                </c:pt>
                <c:pt idx="10" formatCode="General">
                  <c:v>0.094606</c:v>
                </c:pt>
                <c:pt idx="11" formatCode="General">
                  <c:v>0.104737</c:v>
                </c:pt>
                <c:pt idx="12" formatCode="General">
                  <c:v>0.114876</c:v>
                </c:pt>
                <c:pt idx="13" formatCode="General">
                  <c:v>0.125024</c:v>
                </c:pt>
                <c:pt idx="14" formatCode="General">
                  <c:v>0.135178</c:v>
                </c:pt>
                <c:pt idx="15" formatCode="General">
                  <c:v>0.145339</c:v>
                </c:pt>
                <c:pt idx="16" formatCode="General">
                  <c:v>0.155505</c:v>
                </c:pt>
                <c:pt idx="17" formatCode="General">
                  <c:v>0.165677</c:v>
                </c:pt>
                <c:pt idx="18" formatCode="General">
                  <c:v>0.175853</c:v>
                </c:pt>
                <c:pt idx="19" formatCode="General">
                  <c:v>0.186033</c:v>
                </c:pt>
                <c:pt idx="20" formatCode="General">
                  <c:v>0.196218</c:v>
                </c:pt>
                <c:pt idx="21" formatCode="General">
                  <c:v>0.206407</c:v>
                </c:pt>
                <c:pt idx="22" formatCode="General">
                  <c:v>0.216598</c:v>
                </c:pt>
                <c:pt idx="23" formatCode="General">
                  <c:v>0.226793</c:v>
                </c:pt>
                <c:pt idx="24" formatCode="General">
                  <c:v>0.236991</c:v>
                </c:pt>
                <c:pt idx="25" formatCode="General">
                  <c:v>0.247191</c:v>
                </c:pt>
                <c:pt idx="26" formatCode="General">
                  <c:v>0.257394</c:v>
                </c:pt>
                <c:pt idx="27" formatCode="General">
                  <c:v>0.2676</c:v>
                </c:pt>
                <c:pt idx="28" formatCode="General">
                  <c:v>0.277807</c:v>
                </c:pt>
                <c:pt idx="29" formatCode="General">
                  <c:v>0.288016</c:v>
                </c:pt>
                <c:pt idx="30" formatCode="General">
                  <c:v>0.298226</c:v>
                </c:pt>
                <c:pt idx="31" formatCode="General">
                  <c:v>0.308438</c:v>
                </c:pt>
                <c:pt idx="32" formatCode="General">
                  <c:v>0.318652</c:v>
                </c:pt>
                <c:pt idx="33" formatCode="General">
                  <c:v>0.328866</c:v>
                </c:pt>
                <c:pt idx="34" formatCode="General">
                  <c:v>0.339081</c:v>
                </c:pt>
                <c:pt idx="35" formatCode="General">
                  <c:v>0.349297</c:v>
                </c:pt>
                <c:pt idx="36" formatCode="General">
                  <c:v>0.359513</c:v>
                </c:pt>
                <c:pt idx="37" formatCode="General">
                  <c:v>0.369729</c:v>
                </c:pt>
                <c:pt idx="38" formatCode="General">
                  <c:v>0.379945</c:v>
                </c:pt>
                <c:pt idx="39" formatCode="General">
                  <c:v>0.390161</c:v>
                </c:pt>
                <c:pt idx="40" formatCode="General">
                  <c:v>0.400377</c:v>
                </c:pt>
                <c:pt idx="41" formatCode="General">
                  <c:v>0.410593</c:v>
                </c:pt>
                <c:pt idx="42" formatCode="General">
                  <c:v>0.420807</c:v>
                </c:pt>
                <c:pt idx="43" formatCode="General">
                  <c:v>0.431021</c:v>
                </c:pt>
                <c:pt idx="44" formatCode="General">
                  <c:v>0.441233</c:v>
                </c:pt>
                <c:pt idx="45" formatCode="General">
                  <c:v>0.451444</c:v>
                </c:pt>
                <c:pt idx="46" formatCode="General">
                  <c:v>0.461654</c:v>
                </c:pt>
                <c:pt idx="47" formatCode="General">
                  <c:v>0.471861</c:v>
                </c:pt>
                <c:pt idx="48" formatCode="General">
                  <c:v>0.482067</c:v>
                </c:pt>
                <c:pt idx="49" formatCode="General">
                  <c:v>0.49227</c:v>
                </c:pt>
                <c:pt idx="50" formatCode="General">
                  <c:v>0.502471</c:v>
                </c:pt>
                <c:pt idx="51" formatCode="General">
                  <c:v>0.512669</c:v>
                </c:pt>
                <c:pt idx="52" formatCode="General">
                  <c:v>0.522864</c:v>
                </c:pt>
                <c:pt idx="53" formatCode="General">
                  <c:v>0.533056</c:v>
                </c:pt>
                <c:pt idx="54" formatCode="General">
                  <c:v>0.543245</c:v>
                </c:pt>
                <c:pt idx="55" formatCode="General">
                  <c:v>0.55343</c:v>
                </c:pt>
                <c:pt idx="56" formatCode="General">
                  <c:v>0.563612</c:v>
                </c:pt>
                <c:pt idx="57" formatCode="General">
                  <c:v>0.573789</c:v>
                </c:pt>
                <c:pt idx="58" formatCode="General">
                  <c:v>0.583963</c:v>
                </c:pt>
                <c:pt idx="59" formatCode="General">
                  <c:v>0.594132</c:v>
                </c:pt>
                <c:pt idx="60" formatCode="General">
                  <c:v>0.604297</c:v>
                </c:pt>
                <c:pt idx="61" formatCode="General">
                  <c:v>0.614457</c:v>
                </c:pt>
                <c:pt idx="62" formatCode="General">
                  <c:v>0.624614</c:v>
                </c:pt>
                <c:pt idx="63" formatCode="General">
                  <c:v>0.634765</c:v>
                </c:pt>
                <c:pt idx="64" formatCode="General">
                  <c:v>0.644912</c:v>
                </c:pt>
                <c:pt idx="65" formatCode="General">
                  <c:v>0.655055</c:v>
                </c:pt>
                <c:pt idx="66" formatCode="General">
                  <c:v>0.665193</c:v>
                </c:pt>
                <c:pt idx="67" formatCode="General">
                  <c:v>0.675327</c:v>
                </c:pt>
                <c:pt idx="68" formatCode="General">
                  <c:v>0.685458</c:v>
                </c:pt>
                <c:pt idx="69" formatCode="General">
                  <c:v>0.695585</c:v>
                </c:pt>
                <c:pt idx="70" formatCode="General">
                  <c:v>0.705708</c:v>
                </c:pt>
                <c:pt idx="71" formatCode="General">
                  <c:v>0.715829</c:v>
                </c:pt>
                <c:pt idx="72" formatCode="General">
                  <c:v>0.725948</c:v>
                </c:pt>
                <c:pt idx="73" formatCode="General">
                  <c:v>0.736065</c:v>
                </c:pt>
                <c:pt idx="74" formatCode="General">
                  <c:v>0.746181</c:v>
                </c:pt>
                <c:pt idx="75" formatCode="General">
                  <c:v>0.756297</c:v>
                </c:pt>
                <c:pt idx="76" formatCode="General">
                  <c:v>0.766413</c:v>
                </c:pt>
                <c:pt idx="77" formatCode="General">
                  <c:v>0.77653</c:v>
                </c:pt>
                <c:pt idx="78" formatCode="General">
                  <c:v>0.786649</c:v>
                </c:pt>
                <c:pt idx="79" formatCode="General">
                  <c:v>0.796771</c:v>
                </c:pt>
                <c:pt idx="80" formatCode="General">
                  <c:v>0.806895</c:v>
                </c:pt>
                <c:pt idx="81" formatCode="General">
                  <c:v>0.817024</c:v>
                </c:pt>
                <c:pt idx="82" formatCode="General">
                  <c:v>0.827157</c:v>
                </c:pt>
                <c:pt idx="83" formatCode="General">
                  <c:v>0.837296</c:v>
                </c:pt>
                <c:pt idx="84" formatCode="General">
                  <c:v>0.847441</c:v>
                </c:pt>
                <c:pt idx="85" formatCode="General">
                  <c:v>0.857594</c:v>
                </c:pt>
                <c:pt idx="86" formatCode="General">
                  <c:v>0.867753</c:v>
                </c:pt>
                <c:pt idx="87" formatCode="General">
                  <c:v>0.877922</c:v>
                </c:pt>
                <c:pt idx="88" formatCode="General">
                  <c:v>0.888099</c:v>
                </c:pt>
                <c:pt idx="89" formatCode="General">
                  <c:v>0.898285</c:v>
                </c:pt>
                <c:pt idx="90" formatCode="General">
                  <c:v>0.90848</c:v>
                </c:pt>
                <c:pt idx="91" formatCode="General">
                  <c:v>0.918683</c:v>
                </c:pt>
                <c:pt idx="92" formatCode="General">
                  <c:v>0.928892</c:v>
                </c:pt>
                <c:pt idx="93" formatCode="General">
                  <c:v>0.939106</c:v>
                </c:pt>
                <c:pt idx="94" formatCode="General">
                  <c:v>0.949318</c:v>
                </c:pt>
                <c:pt idx="95" formatCode="General">
                  <c:v>0.959521</c:v>
                </c:pt>
                <c:pt idx="96" formatCode="General">
                  <c:v>0.969707</c:v>
                </c:pt>
                <c:pt idx="97" formatCode="General">
                  <c:v>0.979858</c:v>
                </c:pt>
                <c:pt idx="98" formatCode="General">
                  <c:v>0.989944</c:v>
                </c:pt>
                <c:pt idx="99" formatCode="General">
                  <c:v>1.0</c:v>
                </c:pt>
              </c:numCache>
            </c:numRef>
          </c:xVal>
          <c:yVal>
            <c:numRef>
              <c:f>'at y = 16.44m'!$E$4:$E$2211</c:f>
              <c:numCache>
                <c:formatCode>General</c:formatCode>
                <c:ptCount val="2208"/>
                <c:pt idx="0">
                  <c:v>0.0</c:v>
                </c:pt>
                <c:pt idx="1">
                  <c:v>-0.007928</c:v>
                </c:pt>
                <c:pt idx="2">
                  <c:v>-0.012347</c:v>
                </c:pt>
                <c:pt idx="3">
                  <c:v>-0.015432</c:v>
                </c:pt>
                <c:pt idx="4">
                  <c:v>-0.017871</c:v>
                </c:pt>
                <c:pt idx="5">
                  <c:v>-0.019936</c:v>
                </c:pt>
                <c:pt idx="6">
                  <c:v>-0.021756</c:v>
                </c:pt>
                <c:pt idx="7">
                  <c:v>-0.023405</c:v>
                </c:pt>
                <c:pt idx="8">
                  <c:v>-0.024922</c:v>
                </c:pt>
                <c:pt idx="9">
                  <c:v>-0.026335</c:v>
                </c:pt>
                <c:pt idx="10">
                  <c:v>-0.027658</c:v>
                </c:pt>
                <c:pt idx="11">
                  <c:v>-0.028903</c:v>
                </c:pt>
                <c:pt idx="12">
                  <c:v>-0.030077</c:v>
                </c:pt>
                <c:pt idx="13">
                  <c:v>-0.031185</c:v>
                </c:pt>
                <c:pt idx="14">
                  <c:v>-0.032232</c:v>
                </c:pt>
                <c:pt idx="15">
                  <c:v>-0.033221</c:v>
                </c:pt>
                <c:pt idx="16">
                  <c:v>-0.034155</c:v>
                </c:pt>
                <c:pt idx="17">
                  <c:v>-0.035038</c:v>
                </c:pt>
                <c:pt idx="18">
                  <c:v>-0.035871</c:v>
                </c:pt>
                <c:pt idx="19">
                  <c:v>-0.036658</c:v>
                </c:pt>
                <c:pt idx="20">
                  <c:v>-0.0374</c:v>
                </c:pt>
                <c:pt idx="21">
                  <c:v>-0.038099</c:v>
                </c:pt>
                <c:pt idx="22">
                  <c:v>-0.038755</c:v>
                </c:pt>
                <c:pt idx="23">
                  <c:v>-0.039369</c:v>
                </c:pt>
                <c:pt idx="24">
                  <c:v>-0.039942</c:v>
                </c:pt>
                <c:pt idx="25">
                  <c:v>-0.040473</c:v>
                </c:pt>
                <c:pt idx="26">
                  <c:v>-0.040964</c:v>
                </c:pt>
                <c:pt idx="27">
                  <c:v>-0.041413</c:v>
                </c:pt>
                <c:pt idx="28">
                  <c:v>-0.041821</c:v>
                </c:pt>
                <c:pt idx="29">
                  <c:v>-0.042187</c:v>
                </c:pt>
                <c:pt idx="30">
                  <c:v>-0.042512</c:v>
                </c:pt>
                <c:pt idx="31">
                  <c:v>-0.042796</c:v>
                </c:pt>
                <c:pt idx="32">
                  <c:v>-0.043037</c:v>
                </c:pt>
                <c:pt idx="33">
                  <c:v>-0.043236</c:v>
                </c:pt>
                <c:pt idx="34">
                  <c:v>-0.043393</c:v>
                </c:pt>
                <c:pt idx="35">
                  <c:v>-0.043508</c:v>
                </c:pt>
                <c:pt idx="36">
                  <c:v>-0.043582</c:v>
                </c:pt>
                <c:pt idx="37">
                  <c:v>-0.043611</c:v>
                </c:pt>
                <c:pt idx="38">
                  <c:v>-0.043598</c:v>
                </c:pt>
                <c:pt idx="39">
                  <c:v>-0.043542</c:v>
                </c:pt>
                <c:pt idx="40">
                  <c:v>-0.043443</c:v>
                </c:pt>
                <c:pt idx="41">
                  <c:v>-0.043299</c:v>
                </c:pt>
                <c:pt idx="42">
                  <c:v>-0.043111</c:v>
                </c:pt>
                <c:pt idx="43">
                  <c:v>-0.04288</c:v>
                </c:pt>
                <c:pt idx="44">
                  <c:v>-0.042604</c:v>
                </c:pt>
                <c:pt idx="45">
                  <c:v>-0.042282</c:v>
                </c:pt>
                <c:pt idx="46">
                  <c:v>-0.041915</c:v>
                </c:pt>
                <c:pt idx="47">
                  <c:v>-0.041501</c:v>
                </c:pt>
                <c:pt idx="48">
                  <c:v>-0.041042</c:v>
                </c:pt>
                <c:pt idx="49">
                  <c:v>-0.040536</c:v>
                </c:pt>
                <c:pt idx="50">
                  <c:v>-0.039983</c:v>
                </c:pt>
                <c:pt idx="51">
                  <c:v>-0.039381</c:v>
                </c:pt>
                <c:pt idx="52">
                  <c:v>-0.038732</c:v>
                </c:pt>
                <c:pt idx="53">
                  <c:v>-0.038034</c:v>
                </c:pt>
                <c:pt idx="54">
                  <c:v>-0.037289</c:v>
                </c:pt>
                <c:pt idx="55">
                  <c:v>-0.036494</c:v>
                </c:pt>
                <c:pt idx="56">
                  <c:v>-0.03565</c:v>
                </c:pt>
                <c:pt idx="57">
                  <c:v>-0.034757</c:v>
                </c:pt>
                <c:pt idx="58">
                  <c:v>-0.033816</c:v>
                </c:pt>
                <c:pt idx="59">
                  <c:v>-0.032827</c:v>
                </c:pt>
                <c:pt idx="60">
                  <c:v>-0.031791</c:v>
                </c:pt>
                <c:pt idx="61">
                  <c:v>-0.030708</c:v>
                </c:pt>
                <c:pt idx="62">
                  <c:v>-0.029579</c:v>
                </c:pt>
                <c:pt idx="63">
                  <c:v>-0.028407</c:v>
                </c:pt>
                <c:pt idx="64">
                  <c:v>-0.027194</c:v>
                </c:pt>
                <c:pt idx="65">
                  <c:v>-0.025941</c:v>
                </c:pt>
                <c:pt idx="66">
                  <c:v>-0.02465</c:v>
                </c:pt>
                <c:pt idx="67">
                  <c:v>-0.023324</c:v>
                </c:pt>
                <c:pt idx="68">
                  <c:v>-0.021966</c:v>
                </c:pt>
                <c:pt idx="69">
                  <c:v>-0.020581</c:v>
                </c:pt>
                <c:pt idx="70">
                  <c:v>-0.019171</c:v>
                </c:pt>
                <c:pt idx="71">
                  <c:v>-0.017738</c:v>
                </c:pt>
                <c:pt idx="72">
                  <c:v>-0.016286</c:v>
                </c:pt>
                <c:pt idx="73">
                  <c:v>-0.014822</c:v>
                </c:pt>
                <c:pt idx="74">
                  <c:v>-0.013351</c:v>
                </c:pt>
                <c:pt idx="75">
                  <c:v>-0.011877</c:v>
                </c:pt>
                <c:pt idx="76">
                  <c:v>-0.010407</c:v>
                </c:pt>
                <c:pt idx="77">
                  <c:v>-0.008946</c:v>
                </c:pt>
                <c:pt idx="78">
                  <c:v>-0.0075</c:v>
                </c:pt>
                <c:pt idx="79">
                  <c:v>-0.006074</c:v>
                </c:pt>
                <c:pt idx="80">
                  <c:v>-0.004675</c:v>
                </c:pt>
                <c:pt idx="81">
                  <c:v>-0.00331</c:v>
                </c:pt>
                <c:pt idx="82">
                  <c:v>-0.001983</c:v>
                </c:pt>
                <c:pt idx="83">
                  <c:v>-0.000706</c:v>
                </c:pt>
                <c:pt idx="84">
                  <c:v>0.000512</c:v>
                </c:pt>
                <c:pt idx="85">
                  <c:v>0.00166</c:v>
                </c:pt>
                <c:pt idx="86">
                  <c:v>0.002723</c:v>
                </c:pt>
                <c:pt idx="87">
                  <c:v>0.003687</c:v>
                </c:pt>
                <c:pt idx="88">
                  <c:v>0.004541</c:v>
                </c:pt>
                <c:pt idx="89">
                  <c:v>0.005262</c:v>
                </c:pt>
                <c:pt idx="90">
                  <c:v>0.005829</c:v>
                </c:pt>
                <c:pt idx="91">
                  <c:v>0.006224</c:v>
                </c:pt>
                <c:pt idx="92">
                  <c:v>0.006419</c:v>
                </c:pt>
                <c:pt idx="93">
                  <c:v>0.006387</c:v>
                </c:pt>
                <c:pt idx="94">
                  <c:v>0.0061</c:v>
                </c:pt>
                <c:pt idx="95">
                  <c:v>0.005528</c:v>
                </c:pt>
                <c:pt idx="96">
                  <c:v>0.004627</c:v>
                </c:pt>
                <c:pt idx="97">
                  <c:v>0.003331</c:v>
                </c:pt>
                <c:pt idx="98">
                  <c:v>0.001526</c:v>
                </c:pt>
                <c:pt idx="99">
                  <c:v>-0.001125</c:v>
                </c:pt>
              </c:numCache>
            </c:numRef>
          </c:yVal>
          <c:smooth val="0"/>
        </c:ser>
        <c:dLbls>
          <c:showLegendKey val="0"/>
          <c:showVal val="0"/>
          <c:showCatName val="0"/>
          <c:showSerName val="0"/>
          <c:showPercent val="0"/>
          <c:showBubbleSize val="0"/>
        </c:dLbls>
        <c:axId val="-2075309520"/>
        <c:axId val="-2051931984"/>
      </c:scatterChart>
      <c:valAx>
        <c:axId val="-2075309520"/>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051931984"/>
        <c:crosses val="autoZero"/>
        <c:crossBetween val="midCat"/>
      </c:valAx>
      <c:valAx>
        <c:axId val="-2051931984"/>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075309520"/>
        <c:crosses val="autoZero"/>
        <c:crossBetween val="midCat"/>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Flight Envelope</a:t>
            </a:r>
          </a:p>
        </c:rich>
      </c:tx>
      <c:overlay val="0"/>
    </c:title>
    <c:autoTitleDeleted val="0"/>
    <c:plotArea>
      <c:layout/>
      <c:scatterChart>
        <c:scatterStyle val="lineMarker"/>
        <c:varyColors val="0"/>
        <c:ser>
          <c:idx val="0"/>
          <c:order val="0"/>
          <c:tx>
            <c:strRef>
              <c:f>'Flight Envelope'!$C$2</c:f>
              <c:strCache>
                <c:ptCount val="1"/>
                <c:pt idx="0">
                  <c:v>Altitude (m)</c:v>
                </c:pt>
              </c:strCache>
            </c:strRef>
          </c:tx>
          <c:marker>
            <c:symbol val="none"/>
          </c:marker>
          <c:xVal>
            <c:numRef>
              <c:f>'Flight Envelope'!$B$3:$B$50</c:f>
              <c:numCache>
                <c:formatCode>General</c:formatCode>
                <c:ptCount val="48"/>
                <c:pt idx="0">
                  <c:v>155.65</c:v>
                </c:pt>
                <c:pt idx="1">
                  <c:v>161.5</c:v>
                </c:pt>
                <c:pt idx="2">
                  <c:v>165.83</c:v>
                </c:pt>
                <c:pt idx="3">
                  <c:v>175.34</c:v>
                </c:pt>
                <c:pt idx="4">
                  <c:v>185.28</c:v>
                </c:pt>
                <c:pt idx="5">
                  <c:v>196.53</c:v>
                </c:pt>
                <c:pt idx="6">
                  <c:v>202.15</c:v>
                </c:pt>
                <c:pt idx="7">
                  <c:v>213.4</c:v>
                </c:pt>
                <c:pt idx="8">
                  <c:v>237.63</c:v>
                </c:pt>
                <c:pt idx="9">
                  <c:v>244.12</c:v>
                </c:pt>
                <c:pt idx="10">
                  <c:v>256.38</c:v>
                </c:pt>
                <c:pt idx="11">
                  <c:v>261.27</c:v>
                </c:pt>
                <c:pt idx="12">
                  <c:v>261.03</c:v>
                </c:pt>
                <c:pt idx="13">
                  <c:v>255.34</c:v>
                </c:pt>
                <c:pt idx="14">
                  <c:v>255.33</c:v>
                </c:pt>
                <c:pt idx="15">
                  <c:v>255.38</c:v>
                </c:pt>
                <c:pt idx="16">
                  <c:v>221.24</c:v>
                </c:pt>
                <c:pt idx="17">
                  <c:v>199.33</c:v>
                </c:pt>
                <c:pt idx="18">
                  <c:v>188.61</c:v>
                </c:pt>
                <c:pt idx="19">
                  <c:v>175.56</c:v>
                </c:pt>
                <c:pt idx="20">
                  <c:v>167.61</c:v>
                </c:pt>
                <c:pt idx="21">
                  <c:v>163.72</c:v>
                </c:pt>
                <c:pt idx="22">
                  <c:v>159.39</c:v>
                </c:pt>
                <c:pt idx="23">
                  <c:v>155.51</c:v>
                </c:pt>
                <c:pt idx="24">
                  <c:v>151.62</c:v>
                </c:pt>
                <c:pt idx="25">
                  <c:v>147.29</c:v>
                </c:pt>
                <c:pt idx="26">
                  <c:v>139.52</c:v>
                </c:pt>
                <c:pt idx="27">
                  <c:v>136.06</c:v>
                </c:pt>
                <c:pt idx="28">
                  <c:v>128.72</c:v>
                </c:pt>
                <c:pt idx="29">
                  <c:v>121.81</c:v>
                </c:pt>
                <c:pt idx="30">
                  <c:v>118.35</c:v>
                </c:pt>
                <c:pt idx="31">
                  <c:v>111.45</c:v>
                </c:pt>
                <c:pt idx="32">
                  <c:v>107.99</c:v>
                </c:pt>
                <c:pt idx="33">
                  <c:v>101.95</c:v>
                </c:pt>
                <c:pt idx="34">
                  <c:v>98.5</c:v>
                </c:pt>
                <c:pt idx="35">
                  <c:v>95.481</c:v>
                </c:pt>
                <c:pt idx="36">
                  <c:v>90.306</c:v>
                </c:pt>
                <c:pt idx="37">
                  <c:v>87.718</c:v>
                </c:pt>
                <c:pt idx="38">
                  <c:v>85.13500000000001</c:v>
                </c:pt>
                <c:pt idx="39">
                  <c:v>82.548</c:v>
                </c:pt>
                <c:pt idx="40">
                  <c:v>79.735</c:v>
                </c:pt>
                <c:pt idx="41">
                  <c:v>76.72</c:v>
                </c:pt>
                <c:pt idx="42">
                  <c:v>155.65</c:v>
                </c:pt>
              </c:numCache>
            </c:numRef>
          </c:xVal>
          <c:yVal>
            <c:numRef>
              <c:f>'Flight Envelope'!$C$3:$C$50</c:f>
              <c:numCache>
                <c:formatCode>General</c:formatCode>
                <c:ptCount val="48"/>
                <c:pt idx="0">
                  <c:v>0.0</c:v>
                </c:pt>
                <c:pt idx="1">
                  <c:v>692.04</c:v>
                </c:pt>
                <c:pt idx="2">
                  <c:v>1172.2</c:v>
                </c:pt>
                <c:pt idx="3">
                  <c:v>2154.6</c:v>
                </c:pt>
                <c:pt idx="4">
                  <c:v>3155.2</c:v>
                </c:pt>
                <c:pt idx="5">
                  <c:v>4234.4</c:v>
                </c:pt>
                <c:pt idx="6">
                  <c:v>4744.5</c:v>
                </c:pt>
                <c:pt idx="7">
                  <c:v>5719.7</c:v>
                </c:pt>
                <c:pt idx="8">
                  <c:v>7610.0</c:v>
                </c:pt>
                <c:pt idx="9">
                  <c:v>8096.7</c:v>
                </c:pt>
                <c:pt idx="10">
                  <c:v>8977.0</c:v>
                </c:pt>
                <c:pt idx="11">
                  <c:v>9320.1</c:v>
                </c:pt>
                <c:pt idx="12">
                  <c:v>9403.1</c:v>
                </c:pt>
                <c:pt idx="13">
                  <c:v>12770.0</c:v>
                </c:pt>
                <c:pt idx="14">
                  <c:v>13149.0</c:v>
                </c:pt>
                <c:pt idx="15">
                  <c:v>15120.0</c:v>
                </c:pt>
                <c:pt idx="16">
                  <c:v>15120.0</c:v>
                </c:pt>
                <c:pt idx="17">
                  <c:v>15087.0</c:v>
                </c:pt>
                <c:pt idx="18">
                  <c:v>14982.0</c:v>
                </c:pt>
                <c:pt idx="19">
                  <c:v>14675.0</c:v>
                </c:pt>
                <c:pt idx="20">
                  <c:v>14366.0</c:v>
                </c:pt>
                <c:pt idx="21">
                  <c:v>13944.0</c:v>
                </c:pt>
                <c:pt idx="22">
                  <c:v>13495.0</c:v>
                </c:pt>
                <c:pt idx="23">
                  <c:v>13025.0</c:v>
                </c:pt>
                <c:pt idx="24">
                  <c:v>12570.0</c:v>
                </c:pt>
                <c:pt idx="25">
                  <c:v>12085.0</c:v>
                </c:pt>
                <c:pt idx="26">
                  <c:v>11089.0</c:v>
                </c:pt>
                <c:pt idx="27">
                  <c:v>10588.0</c:v>
                </c:pt>
                <c:pt idx="28">
                  <c:v>9538.2</c:v>
                </c:pt>
                <c:pt idx="29">
                  <c:v>8513.7</c:v>
                </c:pt>
                <c:pt idx="30">
                  <c:v>8034.5</c:v>
                </c:pt>
                <c:pt idx="31">
                  <c:v>6938.3</c:v>
                </c:pt>
                <c:pt idx="32">
                  <c:v>6426.0</c:v>
                </c:pt>
                <c:pt idx="33">
                  <c:v>5329.7</c:v>
                </c:pt>
                <c:pt idx="34">
                  <c:v>4756.8</c:v>
                </c:pt>
                <c:pt idx="35">
                  <c:v>4176.5</c:v>
                </c:pt>
                <c:pt idx="36">
                  <c:v>3148.1</c:v>
                </c:pt>
                <c:pt idx="37">
                  <c:v>2663.3</c:v>
                </c:pt>
                <c:pt idx="38">
                  <c:v>2038.8</c:v>
                </c:pt>
                <c:pt idx="39">
                  <c:v>1487.9</c:v>
                </c:pt>
                <c:pt idx="40">
                  <c:v>750.16</c:v>
                </c:pt>
                <c:pt idx="41">
                  <c:v>0.0</c:v>
                </c:pt>
                <c:pt idx="42">
                  <c:v>0.0</c:v>
                </c:pt>
              </c:numCache>
            </c:numRef>
          </c:yVal>
          <c:smooth val="0"/>
        </c:ser>
        <c:dLbls>
          <c:showLegendKey val="0"/>
          <c:showVal val="0"/>
          <c:showCatName val="0"/>
          <c:showSerName val="0"/>
          <c:showPercent val="0"/>
          <c:showBubbleSize val="0"/>
        </c:dLbls>
        <c:axId val="-2071149408"/>
        <c:axId val="2098587072"/>
      </c:scatterChart>
      <c:valAx>
        <c:axId val="-2071149408"/>
        <c:scaling>
          <c:orientation val="minMax"/>
        </c:scaling>
        <c:delete val="0"/>
        <c:axPos val="b"/>
        <c:title>
          <c:tx>
            <c:rich>
              <a:bodyPr/>
              <a:lstStyle/>
              <a:p>
                <a:pPr>
                  <a:defRPr/>
                </a:pPr>
                <a:r>
                  <a:rPr lang="en-US"/>
                  <a:t>True air</a:t>
                </a:r>
                <a:r>
                  <a:rPr lang="en-US" baseline="0"/>
                  <a:t> speed (m/s)</a:t>
                </a:r>
                <a:endParaRPr lang="en-US"/>
              </a:p>
            </c:rich>
          </c:tx>
          <c:overlay val="0"/>
        </c:title>
        <c:numFmt formatCode="General" sourceLinked="1"/>
        <c:majorTickMark val="out"/>
        <c:minorTickMark val="none"/>
        <c:tickLblPos val="nextTo"/>
        <c:crossAx val="2098587072"/>
        <c:crosses val="autoZero"/>
        <c:crossBetween val="midCat"/>
      </c:valAx>
      <c:valAx>
        <c:axId val="2098587072"/>
        <c:scaling>
          <c:orientation val="minMax"/>
        </c:scaling>
        <c:delete val="0"/>
        <c:axPos val="l"/>
        <c:majorGridlines/>
        <c:title>
          <c:tx>
            <c:rich>
              <a:bodyPr rot="-5400000" vert="horz"/>
              <a:lstStyle/>
              <a:p>
                <a:pPr>
                  <a:defRPr/>
                </a:pPr>
                <a:r>
                  <a:rPr lang="en-US"/>
                  <a:t>Altitude</a:t>
                </a:r>
                <a:r>
                  <a:rPr lang="en-US" baseline="0"/>
                  <a:t> (m)</a:t>
                </a:r>
                <a:endParaRPr lang="en-US"/>
              </a:p>
            </c:rich>
          </c:tx>
          <c:overlay val="0"/>
        </c:title>
        <c:numFmt formatCode="General" sourceLinked="1"/>
        <c:majorTickMark val="out"/>
        <c:minorTickMark val="none"/>
        <c:tickLblPos val="nextTo"/>
        <c:crossAx val="-2071149408"/>
        <c:crosses val="autoZero"/>
        <c:crossBetween val="midCat"/>
      </c:valAx>
    </c:plotArea>
    <c:plotVisOnly val="1"/>
    <c:dispBlanksAs val="gap"/>
    <c:showDLblsOverMax val="0"/>
  </c:chart>
  <c:printSettings>
    <c:headerFooter/>
    <c:pageMargins b="1.0" l="0.75" r="0.75" t="1.0" header="0.5" footer="0.5"/>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18.30m'!$C$3</c:f>
              <c:strCache>
                <c:ptCount val="1"/>
                <c:pt idx="0">
                  <c:v>YU</c:v>
                </c:pt>
              </c:strCache>
            </c:strRef>
          </c:tx>
          <c:spPr>
            <a:ln w="28575">
              <a:noFill/>
            </a:ln>
          </c:spPr>
          <c:marker>
            <c:symbol val="diamond"/>
            <c:size val="3"/>
            <c:spPr>
              <a:solidFill>
                <a:schemeClr val="tx1"/>
              </a:solidFill>
              <a:ln>
                <a:solidFill>
                  <a:schemeClr val="tx1"/>
                </a:solidFill>
              </a:ln>
            </c:spPr>
          </c:marker>
          <c:xVal>
            <c:numRef>
              <c:f>'at y = 18.30m'!$B$4:$B$2160</c:f>
              <c:numCache>
                <c:formatCode>0.00E+00</c:formatCode>
                <c:ptCount val="2157"/>
                <c:pt idx="0" formatCode="General">
                  <c:v>0.0</c:v>
                </c:pt>
                <c:pt idx="1">
                  <c:v>0.004978</c:v>
                </c:pt>
                <c:pt idx="2" formatCode="General">
                  <c:v>0.013693</c:v>
                </c:pt>
                <c:pt idx="3" formatCode="General">
                  <c:v>0.023192</c:v>
                </c:pt>
                <c:pt idx="4" formatCode="General">
                  <c:v>0.032975</c:v>
                </c:pt>
                <c:pt idx="5" formatCode="General">
                  <c:v>0.042895</c:v>
                </c:pt>
                <c:pt idx="6" formatCode="General">
                  <c:v>0.052894</c:v>
                </c:pt>
                <c:pt idx="7" formatCode="General">
                  <c:v>0.062943</c:v>
                </c:pt>
                <c:pt idx="8" formatCode="General">
                  <c:v>0.073025</c:v>
                </c:pt>
                <c:pt idx="9" formatCode="General">
                  <c:v>0.083132</c:v>
                </c:pt>
                <c:pt idx="10" formatCode="General">
                  <c:v>0.093258</c:v>
                </c:pt>
                <c:pt idx="11" formatCode="General">
                  <c:v>0.103399</c:v>
                </c:pt>
                <c:pt idx="12" formatCode="General">
                  <c:v>0.113553</c:v>
                </c:pt>
                <c:pt idx="13" formatCode="General">
                  <c:v>0.123716</c:v>
                </c:pt>
                <c:pt idx="14" formatCode="General">
                  <c:v>0.133888</c:v>
                </c:pt>
                <c:pt idx="15" formatCode="General">
                  <c:v>0.144067</c:v>
                </c:pt>
                <c:pt idx="16" formatCode="General">
                  <c:v>0.154253</c:v>
                </c:pt>
                <c:pt idx="17" formatCode="General">
                  <c:v>0.164444</c:v>
                </c:pt>
                <c:pt idx="18" formatCode="General">
                  <c:v>0.17464</c:v>
                </c:pt>
                <c:pt idx="19" formatCode="General">
                  <c:v>0.18484</c:v>
                </c:pt>
                <c:pt idx="20" formatCode="General">
                  <c:v>0.195044</c:v>
                </c:pt>
                <c:pt idx="21" formatCode="General">
                  <c:v>0.205251</c:v>
                </c:pt>
                <c:pt idx="22" formatCode="General">
                  <c:v>0.215462</c:v>
                </c:pt>
                <c:pt idx="23" formatCode="General">
                  <c:v>0.225676</c:v>
                </c:pt>
                <c:pt idx="24" formatCode="General">
                  <c:v>0.235892</c:v>
                </c:pt>
                <c:pt idx="25" formatCode="General">
                  <c:v>0.24611</c:v>
                </c:pt>
                <c:pt idx="26" formatCode="General">
                  <c:v>0.256331</c:v>
                </c:pt>
                <c:pt idx="27" formatCode="General">
                  <c:v>0.266554</c:v>
                </c:pt>
                <c:pt idx="28" formatCode="General">
                  <c:v>0.276779</c:v>
                </c:pt>
                <c:pt idx="29" formatCode="General">
                  <c:v>0.287006</c:v>
                </c:pt>
                <c:pt idx="30" formatCode="General">
                  <c:v>0.297234</c:v>
                </c:pt>
                <c:pt idx="31" formatCode="General">
                  <c:v>0.307464</c:v>
                </c:pt>
                <c:pt idx="32" formatCode="General">
                  <c:v>0.317695</c:v>
                </c:pt>
                <c:pt idx="33" formatCode="General">
                  <c:v>0.327927</c:v>
                </c:pt>
                <c:pt idx="34" formatCode="General">
                  <c:v>0.338161</c:v>
                </c:pt>
                <c:pt idx="35" formatCode="General">
                  <c:v>0.348395</c:v>
                </c:pt>
                <c:pt idx="36" formatCode="General">
                  <c:v>0.358631</c:v>
                </c:pt>
                <c:pt idx="37" formatCode="General">
                  <c:v>0.368867</c:v>
                </c:pt>
                <c:pt idx="38" formatCode="General">
                  <c:v>0.379105</c:v>
                </c:pt>
                <c:pt idx="39" formatCode="General">
                  <c:v>0.389343</c:v>
                </c:pt>
                <c:pt idx="40" formatCode="General">
                  <c:v>0.399581</c:v>
                </c:pt>
                <c:pt idx="41" formatCode="General">
                  <c:v>0.40982</c:v>
                </c:pt>
                <c:pt idx="42" formatCode="General">
                  <c:v>0.420059</c:v>
                </c:pt>
                <c:pt idx="43" formatCode="General">
                  <c:v>0.430299</c:v>
                </c:pt>
                <c:pt idx="44" formatCode="General">
                  <c:v>0.440539</c:v>
                </c:pt>
                <c:pt idx="45" formatCode="General">
                  <c:v>0.450779</c:v>
                </c:pt>
                <c:pt idx="46" formatCode="General">
                  <c:v>0.461018</c:v>
                </c:pt>
                <c:pt idx="47" formatCode="General">
                  <c:v>0.471258</c:v>
                </c:pt>
                <c:pt idx="48" formatCode="General">
                  <c:v>0.481498</c:v>
                </c:pt>
                <c:pt idx="49" formatCode="General">
                  <c:v>0.491737</c:v>
                </c:pt>
                <c:pt idx="50" formatCode="General">
                  <c:v>0.501976</c:v>
                </c:pt>
                <c:pt idx="51" formatCode="General">
                  <c:v>0.512215</c:v>
                </c:pt>
                <c:pt idx="52" formatCode="General">
                  <c:v>0.522452</c:v>
                </c:pt>
                <c:pt idx="53" formatCode="General">
                  <c:v>0.53269</c:v>
                </c:pt>
                <c:pt idx="54" formatCode="General">
                  <c:v>0.542926</c:v>
                </c:pt>
                <c:pt idx="55" formatCode="General">
                  <c:v>0.553162</c:v>
                </c:pt>
                <c:pt idx="56" formatCode="General">
                  <c:v>0.563397</c:v>
                </c:pt>
                <c:pt idx="57" formatCode="General">
                  <c:v>0.573631</c:v>
                </c:pt>
                <c:pt idx="58" formatCode="General">
                  <c:v>0.583863</c:v>
                </c:pt>
                <c:pt idx="59" formatCode="General">
                  <c:v>0.594095</c:v>
                </c:pt>
                <c:pt idx="60" formatCode="General">
                  <c:v>0.604324</c:v>
                </c:pt>
                <c:pt idx="61" formatCode="General">
                  <c:v>0.614552</c:v>
                </c:pt>
                <c:pt idx="62" formatCode="General">
                  <c:v>0.624779</c:v>
                </c:pt>
                <c:pt idx="63" formatCode="General">
                  <c:v>0.635004</c:v>
                </c:pt>
                <c:pt idx="64" formatCode="General">
                  <c:v>0.645226</c:v>
                </c:pt>
                <c:pt idx="65" formatCode="General">
                  <c:v>0.655445</c:v>
                </c:pt>
                <c:pt idx="66" formatCode="General">
                  <c:v>0.665662</c:v>
                </c:pt>
                <c:pt idx="67" formatCode="General">
                  <c:v>0.675877</c:v>
                </c:pt>
                <c:pt idx="68" formatCode="General">
                  <c:v>0.686088</c:v>
                </c:pt>
                <c:pt idx="69" formatCode="General">
                  <c:v>0.696295</c:v>
                </c:pt>
                <c:pt idx="70" formatCode="General">
                  <c:v>0.7065</c:v>
                </c:pt>
                <c:pt idx="71" formatCode="General">
                  <c:v>0.7167</c:v>
                </c:pt>
                <c:pt idx="72" formatCode="General">
                  <c:v>0.726897</c:v>
                </c:pt>
                <c:pt idx="73" formatCode="General">
                  <c:v>0.73709</c:v>
                </c:pt>
                <c:pt idx="74" formatCode="General">
                  <c:v>0.747278</c:v>
                </c:pt>
                <c:pt idx="75" formatCode="General">
                  <c:v>0.757463</c:v>
                </c:pt>
                <c:pt idx="76" formatCode="General">
                  <c:v>0.767644</c:v>
                </c:pt>
                <c:pt idx="77" formatCode="General">
                  <c:v>0.777821</c:v>
                </c:pt>
                <c:pt idx="78" formatCode="General">
                  <c:v>0.787994</c:v>
                </c:pt>
                <c:pt idx="79" formatCode="General">
                  <c:v>0.798164</c:v>
                </c:pt>
                <c:pt idx="80" formatCode="General">
                  <c:v>0.808332</c:v>
                </c:pt>
                <c:pt idx="81" formatCode="General">
                  <c:v>0.818496</c:v>
                </c:pt>
                <c:pt idx="82" formatCode="General">
                  <c:v>0.828658</c:v>
                </c:pt>
                <c:pt idx="83" formatCode="General">
                  <c:v>0.838819</c:v>
                </c:pt>
                <c:pt idx="84" formatCode="General">
                  <c:v>0.848978</c:v>
                </c:pt>
                <c:pt idx="85" formatCode="General">
                  <c:v>0.859136</c:v>
                </c:pt>
                <c:pt idx="86" formatCode="General">
                  <c:v>0.869294</c:v>
                </c:pt>
                <c:pt idx="87" formatCode="General">
                  <c:v>0.87945</c:v>
                </c:pt>
                <c:pt idx="88" formatCode="General">
                  <c:v>0.889605</c:v>
                </c:pt>
                <c:pt idx="89" formatCode="General">
                  <c:v>0.899757</c:v>
                </c:pt>
                <c:pt idx="90" formatCode="General">
                  <c:v>0.909904</c:v>
                </c:pt>
                <c:pt idx="91" formatCode="General">
                  <c:v>0.920046</c:v>
                </c:pt>
                <c:pt idx="92" formatCode="General">
                  <c:v>0.930178</c:v>
                </c:pt>
                <c:pt idx="93" formatCode="General">
                  <c:v>0.940296</c:v>
                </c:pt>
                <c:pt idx="94" formatCode="General">
                  <c:v>0.950394</c:v>
                </c:pt>
                <c:pt idx="95" formatCode="General">
                  <c:v>0.960464</c:v>
                </c:pt>
                <c:pt idx="96" formatCode="General">
                  <c:v>0.970494</c:v>
                </c:pt>
                <c:pt idx="97" formatCode="General">
                  <c:v>0.980467</c:v>
                </c:pt>
                <c:pt idx="98" formatCode="General">
                  <c:v>0.990346</c:v>
                </c:pt>
                <c:pt idx="99" formatCode="General">
                  <c:v>1.0</c:v>
                </c:pt>
              </c:numCache>
            </c:numRef>
          </c:xVal>
          <c:yVal>
            <c:numRef>
              <c:f>'at y = 18.30m'!$C$4:$C$2160</c:f>
              <c:numCache>
                <c:formatCode>General</c:formatCode>
                <c:ptCount val="2157"/>
                <c:pt idx="0">
                  <c:v>0.0</c:v>
                </c:pt>
                <c:pt idx="1">
                  <c:v>0.009182</c:v>
                </c:pt>
                <c:pt idx="2">
                  <c:v>0.014838</c:v>
                </c:pt>
                <c:pt idx="3">
                  <c:v>0.018856</c:v>
                </c:pt>
                <c:pt idx="4">
                  <c:v>0.022016</c:v>
                </c:pt>
                <c:pt idx="5">
                  <c:v>0.024655</c:v>
                </c:pt>
                <c:pt idx="6">
                  <c:v>0.026942</c:v>
                </c:pt>
                <c:pt idx="7">
                  <c:v>0.028977</c:v>
                </c:pt>
                <c:pt idx="8">
                  <c:v>0.03082</c:v>
                </c:pt>
                <c:pt idx="9">
                  <c:v>0.03251</c:v>
                </c:pt>
                <c:pt idx="10">
                  <c:v>0.034073</c:v>
                </c:pt>
                <c:pt idx="11">
                  <c:v>0.035528</c:v>
                </c:pt>
                <c:pt idx="12">
                  <c:v>0.036889</c:v>
                </c:pt>
                <c:pt idx="13">
                  <c:v>0.038167</c:v>
                </c:pt>
                <c:pt idx="14">
                  <c:v>0.039371</c:v>
                </c:pt>
                <c:pt idx="15">
                  <c:v>0.040508</c:v>
                </c:pt>
                <c:pt idx="16">
                  <c:v>0.041583</c:v>
                </c:pt>
                <c:pt idx="17">
                  <c:v>0.042602</c:v>
                </c:pt>
                <c:pt idx="18">
                  <c:v>0.043571</c:v>
                </c:pt>
                <c:pt idx="19">
                  <c:v>0.044491</c:v>
                </c:pt>
                <c:pt idx="20">
                  <c:v>0.045367</c:v>
                </c:pt>
                <c:pt idx="21">
                  <c:v>0.046201</c:v>
                </c:pt>
                <c:pt idx="22">
                  <c:v>0.046996</c:v>
                </c:pt>
                <c:pt idx="23">
                  <c:v>0.047753</c:v>
                </c:pt>
                <c:pt idx="24">
                  <c:v>0.048472</c:v>
                </c:pt>
                <c:pt idx="25">
                  <c:v>0.049156</c:v>
                </c:pt>
                <c:pt idx="26">
                  <c:v>0.049805</c:v>
                </c:pt>
                <c:pt idx="27">
                  <c:v>0.050419</c:v>
                </c:pt>
                <c:pt idx="28">
                  <c:v>0.050998</c:v>
                </c:pt>
                <c:pt idx="29">
                  <c:v>0.051543</c:v>
                </c:pt>
                <c:pt idx="30">
                  <c:v>0.052054</c:v>
                </c:pt>
                <c:pt idx="31">
                  <c:v>0.052531</c:v>
                </c:pt>
                <c:pt idx="32">
                  <c:v>0.052974</c:v>
                </c:pt>
                <c:pt idx="33">
                  <c:v>0.053382</c:v>
                </c:pt>
                <c:pt idx="34">
                  <c:v>0.053757</c:v>
                </c:pt>
                <c:pt idx="35">
                  <c:v>0.054098</c:v>
                </c:pt>
                <c:pt idx="36">
                  <c:v>0.054406</c:v>
                </c:pt>
                <c:pt idx="37">
                  <c:v>0.054681</c:v>
                </c:pt>
                <c:pt idx="38">
                  <c:v>0.054922</c:v>
                </c:pt>
                <c:pt idx="39">
                  <c:v>0.055132</c:v>
                </c:pt>
                <c:pt idx="40">
                  <c:v>0.055309</c:v>
                </c:pt>
                <c:pt idx="41">
                  <c:v>0.055456</c:v>
                </c:pt>
                <c:pt idx="42">
                  <c:v>0.055572</c:v>
                </c:pt>
                <c:pt idx="43">
                  <c:v>0.055657</c:v>
                </c:pt>
                <c:pt idx="44">
                  <c:v>0.055712</c:v>
                </c:pt>
                <c:pt idx="45">
                  <c:v>0.055737</c:v>
                </c:pt>
                <c:pt idx="46">
                  <c:v>0.055734</c:v>
                </c:pt>
                <c:pt idx="47">
                  <c:v>0.055702</c:v>
                </c:pt>
                <c:pt idx="48">
                  <c:v>0.05564</c:v>
                </c:pt>
                <c:pt idx="49">
                  <c:v>0.055551</c:v>
                </c:pt>
                <c:pt idx="50">
                  <c:v>0.055432</c:v>
                </c:pt>
                <c:pt idx="51">
                  <c:v>0.055284</c:v>
                </c:pt>
                <c:pt idx="52">
                  <c:v>0.055107</c:v>
                </c:pt>
                <c:pt idx="53">
                  <c:v>0.0549</c:v>
                </c:pt>
                <c:pt idx="54">
                  <c:v>0.054663</c:v>
                </c:pt>
                <c:pt idx="55">
                  <c:v>0.054394</c:v>
                </c:pt>
                <c:pt idx="56">
                  <c:v>0.054093</c:v>
                </c:pt>
                <c:pt idx="57">
                  <c:v>0.053759</c:v>
                </c:pt>
                <c:pt idx="58">
                  <c:v>0.053391</c:v>
                </c:pt>
                <c:pt idx="59">
                  <c:v>0.052987</c:v>
                </c:pt>
                <c:pt idx="60">
                  <c:v>0.052547</c:v>
                </c:pt>
                <c:pt idx="61">
                  <c:v>0.052067</c:v>
                </c:pt>
                <c:pt idx="62">
                  <c:v>0.051546</c:v>
                </c:pt>
                <c:pt idx="63">
                  <c:v>0.050985</c:v>
                </c:pt>
                <c:pt idx="64">
                  <c:v>0.05038</c:v>
                </c:pt>
                <c:pt idx="65">
                  <c:v>0.049731</c:v>
                </c:pt>
                <c:pt idx="66">
                  <c:v>0.049036</c:v>
                </c:pt>
                <c:pt idx="67">
                  <c:v>0.048293</c:v>
                </c:pt>
                <c:pt idx="68">
                  <c:v>0.047504</c:v>
                </c:pt>
                <c:pt idx="69">
                  <c:v>0.046667</c:v>
                </c:pt>
                <c:pt idx="70">
                  <c:v>0.045782</c:v>
                </c:pt>
                <c:pt idx="71">
                  <c:v>0.044849</c:v>
                </c:pt>
                <c:pt idx="72">
                  <c:v>0.043869</c:v>
                </c:pt>
                <c:pt idx="73">
                  <c:v>0.042844</c:v>
                </c:pt>
                <c:pt idx="74">
                  <c:v>0.041774</c:v>
                </c:pt>
                <c:pt idx="75">
                  <c:v>0.040662</c:v>
                </c:pt>
                <c:pt idx="76">
                  <c:v>0.039509</c:v>
                </c:pt>
                <c:pt idx="77">
                  <c:v>0.038317</c:v>
                </c:pt>
                <c:pt idx="78">
                  <c:v>0.037091</c:v>
                </c:pt>
                <c:pt idx="79">
                  <c:v>0.035834</c:v>
                </c:pt>
                <c:pt idx="80">
                  <c:v>0.034549</c:v>
                </c:pt>
                <c:pt idx="81">
                  <c:v>0.033242</c:v>
                </c:pt>
                <c:pt idx="82">
                  <c:v>0.031916</c:v>
                </c:pt>
                <c:pt idx="83">
                  <c:v>0.030578</c:v>
                </c:pt>
                <c:pt idx="84">
                  <c:v>0.02923</c:v>
                </c:pt>
                <c:pt idx="85">
                  <c:v>0.027877</c:v>
                </c:pt>
                <c:pt idx="86">
                  <c:v>0.026521</c:v>
                </c:pt>
                <c:pt idx="87">
                  <c:v>0.02516</c:v>
                </c:pt>
                <c:pt idx="88">
                  <c:v>0.023791</c:v>
                </c:pt>
                <c:pt idx="89">
                  <c:v>0.022405</c:v>
                </c:pt>
                <c:pt idx="90">
                  <c:v>0.020989</c:v>
                </c:pt>
                <c:pt idx="91">
                  <c:v>0.019525</c:v>
                </c:pt>
                <c:pt idx="92">
                  <c:v>0.017987</c:v>
                </c:pt>
                <c:pt idx="93">
                  <c:v>0.016344</c:v>
                </c:pt>
                <c:pt idx="94">
                  <c:v>0.01456</c:v>
                </c:pt>
                <c:pt idx="95">
                  <c:v>0.012591</c:v>
                </c:pt>
                <c:pt idx="96">
                  <c:v>0.010388</c:v>
                </c:pt>
                <c:pt idx="97">
                  <c:v>0.007884</c:v>
                </c:pt>
                <c:pt idx="98">
                  <c:v>0.004951</c:v>
                </c:pt>
                <c:pt idx="99">
                  <c:v>0.001211</c:v>
                </c:pt>
              </c:numCache>
            </c:numRef>
          </c:yVal>
          <c:smooth val="0"/>
        </c:ser>
        <c:ser>
          <c:idx val="1"/>
          <c:order val="1"/>
          <c:tx>
            <c:strRef>
              <c:f>'at y = 18.30m'!$E$3</c:f>
              <c:strCache>
                <c:ptCount val="1"/>
                <c:pt idx="0">
                  <c:v>YL</c:v>
                </c:pt>
              </c:strCache>
            </c:strRef>
          </c:tx>
          <c:spPr>
            <a:ln w="28575">
              <a:noFill/>
            </a:ln>
          </c:spPr>
          <c:marker>
            <c:symbol val="square"/>
            <c:size val="2"/>
          </c:marker>
          <c:xVal>
            <c:numRef>
              <c:f>'at y = 18.30m'!$D$4:$D$2090</c:f>
              <c:numCache>
                <c:formatCode>0.00E+00</c:formatCode>
                <c:ptCount val="2087"/>
                <c:pt idx="0" formatCode="General">
                  <c:v>0.0</c:v>
                </c:pt>
                <c:pt idx="1">
                  <c:v>0.005535</c:v>
                </c:pt>
                <c:pt idx="2">
                  <c:v>0.014667</c:v>
                </c:pt>
                <c:pt idx="3" formatCode="General">
                  <c:v>0.02437</c:v>
                </c:pt>
                <c:pt idx="4" formatCode="General">
                  <c:v>0.034265</c:v>
                </c:pt>
                <c:pt idx="5" formatCode="General">
                  <c:v>0.044251</c:v>
                </c:pt>
                <c:pt idx="6" formatCode="General">
                  <c:v>0.054287</c:v>
                </c:pt>
                <c:pt idx="7" formatCode="General">
                  <c:v>0.064356</c:v>
                </c:pt>
                <c:pt idx="8" formatCode="General">
                  <c:v>0.074446</c:v>
                </c:pt>
                <c:pt idx="9" formatCode="General">
                  <c:v>0.084552</c:v>
                </c:pt>
                <c:pt idx="10" formatCode="General">
                  <c:v>0.094672</c:v>
                </c:pt>
                <c:pt idx="11" formatCode="General">
                  <c:v>0.104802</c:v>
                </c:pt>
                <c:pt idx="12" formatCode="General">
                  <c:v>0.114941</c:v>
                </c:pt>
                <c:pt idx="13" formatCode="General">
                  <c:v>0.125088</c:v>
                </c:pt>
                <c:pt idx="14" formatCode="General">
                  <c:v>0.135242</c:v>
                </c:pt>
                <c:pt idx="15" formatCode="General">
                  <c:v>0.145403</c:v>
                </c:pt>
                <c:pt idx="16" formatCode="General">
                  <c:v>0.155569</c:v>
                </c:pt>
                <c:pt idx="17" formatCode="General">
                  <c:v>0.16574</c:v>
                </c:pt>
                <c:pt idx="18" formatCode="General">
                  <c:v>0.175916</c:v>
                </c:pt>
                <c:pt idx="19" formatCode="General">
                  <c:v>0.186096</c:v>
                </c:pt>
                <c:pt idx="20" formatCode="General">
                  <c:v>0.19628</c:v>
                </c:pt>
                <c:pt idx="21" formatCode="General">
                  <c:v>0.206469</c:v>
                </c:pt>
                <c:pt idx="22" formatCode="General">
                  <c:v>0.21666</c:v>
                </c:pt>
                <c:pt idx="23" formatCode="General">
                  <c:v>0.226855</c:v>
                </c:pt>
                <c:pt idx="24" formatCode="General">
                  <c:v>0.237052</c:v>
                </c:pt>
                <c:pt idx="25" formatCode="General">
                  <c:v>0.247253</c:v>
                </c:pt>
                <c:pt idx="26" formatCode="General">
                  <c:v>0.257455</c:v>
                </c:pt>
                <c:pt idx="27" formatCode="General">
                  <c:v>0.26766</c:v>
                </c:pt>
                <c:pt idx="28" formatCode="General">
                  <c:v>0.277867</c:v>
                </c:pt>
                <c:pt idx="29" formatCode="General">
                  <c:v>0.288076</c:v>
                </c:pt>
                <c:pt idx="30" formatCode="General">
                  <c:v>0.298286</c:v>
                </c:pt>
                <c:pt idx="31" formatCode="General">
                  <c:v>0.308498</c:v>
                </c:pt>
                <c:pt idx="32" formatCode="General">
                  <c:v>0.318711</c:v>
                </c:pt>
                <c:pt idx="33" formatCode="General">
                  <c:v>0.328925</c:v>
                </c:pt>
                <c:pt idx="34" formatCode="General">
                  <c:v>0.33914</c:v>
                </c:pt>
                <c:pt idx="35" formatCode="General">
                  <c:v>0.349355</c:v>
                </c:pt>
                <c:pt idx="36" formatCode="General">
                  <c:v>0.359571</c:v>
                </c:pt>
                <c:pt idx="37" formatCode="General">
                  <c:v>0.369787</c:v>
                </c:pt>
                <c:pt idx="38" formatCode="General">
                  <c:v>0.380004</c:v>
                </c:pt>
                <c:pt idx="39" formatCode="General">
                  <c:v>0.39022</c:v>
                </c:pt>
                <c:pt idx="40" formatCode="General">
                  <c:v>0.400435</c:v>
                </c:pt>
                <c:pt idx="41" formatCode="General">
                  <c:v>0.41065</c:v>
                </c:pt>
                <c:pt idx="42" formatCode="General">
                  <c:v>0.420865</c:v>
                </c:pt>
                <c:pt idx="43" formatCode="General">
                  <c:v>0.431078</c:v>
                </c:pt>
                <c:pt idx="44" formatCode="General">
                  <c:v>0.44129</c:v>
                </c:pt>
                <c:pt idx="45" formatCode="General">
                  <c:v>0.451501</c:v>
                </c:pt>
                <c:pt idx="46" formatCode="General">
                  <c:v>0.46171</c:v>
                </c:pt>
                <c:pt idx="47" formatCode="General">
                  <c:v>0.471917</c:v>
                </c:pt>
                <c:pt idx="48" formatCode="General">
                  <c:v>0.482123</c:v>
                </c:pt>
                <c:pt idx="49" formatCode="General">
                  <c:v>0.492326</c:v>
                </c:pt>
                <c:pt idx="50" formatCode="General">
                  <c:v>0.502527</c:v>
                </c:pt>
                <c:pt idx="51" formatCode="General">
                  <c:v>0.512725</c:v>
                </c:pt>
                <c:pt idx="52" formatCode="General">
                  <c:v>0.52292</c:v>
                </c:pt>
                <c:pt idx="53" formatCode="General">
                  <c:v>0.533112</c:v>
                </c:pt>
                <c:pt idx="54" formatCode="General">
                  <c:v>0.5433</c:v>
                </c:pt>
                <c:pt idx="55" formatCode="General">
                  <c:v>0.553485</c:v>
                </c:pt>
                <c:pt idx="56" formatCode="General">
                  <c:v>0.563667</c:v>
                </c:pt>
                <c:pt idx="57" formatCode="General">
                  <c:v>0.573844</c:v>
                </c:pt>
                <c:pt idx="58" formatCode="General">
                  <c:v>0.584017</c:v>
                </c:pt>
                <c:pt idx="59" formatCode="General">
                  <c:v>0.594187</c:v>
                </c:pt>
                <c:pt idx="60" formatCode="General">
                  <c:v>0.604352</c:v>
                </c:pt>
                <c:pt idx="61" formatCode="General">
                  <c:v>0.614512</c:v>
                </c:pt>
                <c:pt idx="62" formatCode="General">
                  <c:v>0.624668</c:v>
                </c:pt>
                <c:pt idx="63" formatCode="General">
                  <c:v>0.634819</c:v>
                </c:pt>
                <c:pt idx="64" formatCode="General">
                  <c:v>0.644966</c:v>
                </c:pt>
                <c:pt idx="65" formatCode="General">
                  <c:v>0.655108</c:v>
                </c:pt>
                <c:pt idx="66" formatCode="General">
                  <c:v>0.665247</c:v>
                </c:pt>
                <c:pt idx="67" formatCode="General">
                  <c:v>0.675381</c:v>
                </c:pt>
                <c:pt idx="68" formatCode="General">
                  <c:v>0.685511</c:v>
                </c:pt>
                <c:pt idx="69" formatCode="General">
                  <c:v>0.695638</c:v>
                </c:pt>
                <c:pt idx="70" formatCode="General">
                  <c:v>0.705761</c:v>
                </c:pt>
                <c:pt idx="71" formatCode="General">
                  <c:v>0.715882</c:v>
                </c:pt>
                <c:pt idx="72" formatCode="General">
                  <c:v>0.726001</c:v>
                </c:pt>
                <c:pt idx="73" formatCode="General">
                  <c:v>0.736118</c:v>
                </c:pt>
                <c:pt idx="74" formatCode="General">
                  <c:v>0.746234</c:v>
                </c:pt>
                <c:pt idx="75" formatCode="General">
                  <c:v>0.756349</c:v>
                </c:pt>
                <c:pt idx="76" formatCode="General">
                  <c:v>0.766465</c:v>
                </c:pt>
                <c:pt idx="77" formatCode="General">
                  <c:v>0.776581</c:v>
                </c:pt>
                <c:pt idx="78" formatCode="General">
                  <c:v>0.7867</c:v>
                </c:pt>
                <c:pt idx="79" formatCode="General">
                  <c:v>0.796821</c:v>
                </c:pt>
                <c:pt idx="80" formatCode="General">
                  <c:v>0.806946</c:v>
                </c:pt>
                <c:pt idx="81" formatCode="General">
                  <c:v>0.817074</c:v>
                </c:pt>
                <c:pt idx="82" formatCode="General">
                  <c:v>0.827207</c:v>
                </c:pt>
                <c:pt idx="83" formatCode="General">
                  <c:v>0.837346</c:v>
                </c:pt>
                <c:pt idx="84" formatCode="General">
                  <c:v>0.847491</c:v>
                </c:pt>
                <c:pt idx="85" formatCode="General">
                  <c:v>0.857643</c:v>
                </c:pt>
                <c:pt idx="86" formatCode="General">
                  <c:v>0.867802</c:v>
                </c:pt>
                <c:pt idx="87" formatCode="General">
                  <c:v>0.877971</c:v>
                </c:pt>
                <c:pt idx="88" formatCode="General">
                  <c:v>0.888147</c:v>
                </c:pt>
                <c:pt idx="89" formatCode="General">
                  <c:v>0.898333</c:v>
                </c:pt>
                <c:pt idx="90" formatCode="General">
                  <c:v>0.908527</c:v>
                </c:pt>
                <c:pt idx="91" formatCode="General">
                  <c:v>0.91873</c:v>
                </c:pt>
                <c:pt idx="92" formatCode="General">
                  <c:v>0.928939</c:v>
                </c:pt>
                <c:pt idx="93" formatCode="General">
                  <c:v>0.939152</c:v>
                </c:pt>
                <c:pt idx="94" formatCode="General">
                  <c:v>0.949363</c:v>
                </c:pt>
                <c:pt idx="95" formatCode="General">
                  <c:v>0.959567</c:v>
                </c:pt>
                <c:pt idx="96" formatCode="General">
                  <c:v>0.969752</c:v>
                </c:pt>
                <c:pt idx="97" formatCode="General">
                  <c:v>0.979904</c:v>
                </c:pt>
                <c:pt idx="98" formatCode="General">
                  <c:v>0.98999</c:v>
                </c:pt>
                <c:pt idx="99" formatCode="General">
                  <c:v>1.0</c:v>
                </c:pt>
              </c:numCache>
            </c:numRef>
          </c:xVal>
          <c:yVal>
            <c:numRef>
              <c:f>'at y = 18.30m'!$E$4:$E$2211</c:f>
              <c:numCache>
                <c:formatCode>General</c:formatCode>
                <c:ptCount val="2208"/>
                <c:pt idx="0">
                  <c:v>0.0</c:v>
                </c:pt>
                <c:pt idx="1">
                  <c:v>-0.008053</c:v>
                </c:pt>
                <c:pt idx="2">
                  <c:v>-0.012531</c:v>
                </c:pt>
                <c:pt idx="3">
                  <c:v>-0.015637</c:v>
                </c:pt>
                <c:pt idx="4">
                  <c:v>-0.018076</c:v>
                </c:pt>
                <c:pt idx="5">
                  <c:v>-0.020124</c:v>
                </c:pt>
                <c:pt idx="6">
                  <c:v>-0.021918</c:v>
                </c:pt>
                <c:pt idx="7">
                  <c:v>-0.02353</c:v>
                </c:pt>
                <c:pt idx="8">
                  <c:v>-0.025006</c:v>
                </c:pt>
                <c:pt idx="9">
                  <c:v>-0.026373</c:v>
                </c:pt>
                <c:pt idx="10">
                  <c:v>-0.027647</c:v>
                </c:pt>
                <c:pt idx="11">
                  <c:v>-0.02884</c:v>
                </c:pt>
                <c:pt idx="12">
                  <c:v>-0.029961</c:v>
                </c:pt>
                <c:pt idx="13">
                  <c:v>-0.031015</c:v>
                </c:pt>
                <c:pt idx="14">
                  <c:v>-0.032008</c:v>
                </c:pt>
                <c:pt idx="15">
                  <c:v>-0.032943</c:v>
                </c:pt>
                <c:pt idx="16">
                  <c:v>-0.033823</c:v>
                </c:pt>
                <c:pt idx="17">
                  <c:v>-0.034653</c:v>
                </c:pt>
                <c:pt idx="18">
                  <c:v>-0.035435</c:v>
                </c:pt>
                <c:pt idx="19">
                  <c:v>-0.03617</c:v>
                </c:pt>
                <c:pt idx="20">
                  <c:v>-0.036861</c:v>
                </c:pt>
                <c:pt idx="21">
                  <c:v>-0.037509</c:v>
                </c:pt>
                <c:pt idx="22">
                  <c:v>-0.038116</c:v>
                </c:pt>
                <c:pt idx="23">
                  <c:v>-0.038682</c:v>
                </c:pt>
                <c:pt idx="24">
                  <c:v>-0.039207</c:v>
                </c:pt>
                <c:pt idx="25">
                  <c:v>-0.039692</c:v>
                </c:pt>
                <c:pt idx="26">
                  <c:v>-0.040136</c:v>
                </c:pt>
                <c:pt idx="27">
                  <c:v>-0.040541</c:v>
                </c:pt>
                <c:pt idx="28">
                  <c:v>-0.040904</c:v>
                </c:pt>
                <c:pt idx="29">
                  <c:v>-0.041228</c:v>
                </c:pt>
                <c:pt idx="30">
                  <c:v>-0.041511</c:v>
                </c:pt>
                <c:pt idx="31">
                  <c:v>-0.041754</c:v>
                </c:pt>
                <c:pt idx="32">
                  <c:v>-0.041957</c:v>
                </c:pt>
                <c:pt idx="33">
                  <c:v>-0.042119</c:v>
                </c:pt>
                <c:pt idx="34">
                  <c:v>-0.042239</c:v>
                </c:pt>
                <c:pt idx="35">
                  <c:v>-0.04232</c:v>
                </c:pt>
                <c:pt idx="36">
                  <c:v>-0.042361</c:v>
                </c:pt>
                <c:pt idx="37">
                  <c:v>-0.042359</c:v>
                </c:pt>
                <c:pt idx="38">
                  <c:v>-0.042317</c:v>
                </c:pt>
                <c:pt idx="39">
                  <c:v>-0.042234</c:v>
                </c:pt>
                <c:pt idx="40">
                  <c:v>-0.04211</c:v>
                </c:pt>
                <c:pt idx="41">
                  <c:v>-0.041943</c:v>
                </c:pt>
                <c:pt idx="42">
                  <c:v>-0.041734</c:v>
                </c:pt>
                <c:pt idx="43">
                  <c:v>-0.041485</c:v>
                </c:pt>
                <c:pt idx="44">
                  <c:v>-0.041193</c:v>
                </c:pt>
                <c:pt idx="45">
                  <c:v>-0.040858</c:v>
                </c:pt>
                <c:pt idx="46">
                  <c:v>-0.04048</c:v>
                </c:pt>
                <c:pt idx="47">
                  <c:v>-0.040059</c:v>
                </c:pt>
                <c:pt idx="48">
                  <c:v>-0.039596</c:v>
                </c:pt>
                <c:pt idx="49">
                  <c:v>-0.039089</c:v>
                </c:pt>
                <c:pt idx="50">
                  <c:v>-0.038537</c:v>
                </c:pt>
                <c:pt idx="51">
                  <c:v>-0.03794</c:v>
                </c:pt>
                <c:pt idx="52">
                  <c:v>-0.037298</c:v>
                </c:pt>
                <c:pt idx="53">
                  <c:v>-0.036611</c:v>
                </c:pt>
                <c:pt idx="54">
                  <c:v>-0.035878</c:v>
                </c:pt>
                <c:pt idx="55">
                  <c:v>-0.0351</c:v>
                </c:pt>
                <c:pt idx="56">
                  <c:v>-0.034275</c:v>
                </c:pt>
                <c:pt idx="57">
                  <c:v>-0.033403</c:v>
                </c:pt>
                <c:pt idx="58">
                  <c:v>-0.032486</c:v>
                </c:pt>
                <c:pt idx="59">
                  <c:v>-0.031524</c:v>
                </c:pt>
                <c:pt idx="60">
                  <c:v>-0.030516</c:v>
                </c:pt>
                <c:pt idx="61">
                  <c:v>-0.029464</c:v>
                </c:pt>
                <c:pt idx="62">
                  <c:v>-0.028369</c:v>
                </c:pt>
                <c:pt idx="63">
                  <c:v>-0.027232</c:v>
                </c:pt>
                <c:pt idx="64">
                  <c:v>-0.026055</c:v>
                </c:pt>
                <c:pt idx="65">
                  <c:v>-0.024839</c:v>
                </c:pt>
                <c:pt idx="66">
                  <c:v>-0.023587</c:v>
                </c:pt>
                <c:pt idx="67">
                  <c:v>-0.022301</c:v>
                </c:pt>
                <c:pt idx="68">
                  <c:v>-0.020985</c:v>
                </c:pt>
                <c:pt idx="69">
                  <c:v>-0.01964</c:v>
                </c:pt>
                <c:pt idx="70">
                  <c:v>-0.018272</c:v>
                </c:pt>
                <c:pt idx="71">
                  <c:v>-0.016882</c:v>
                </c:pt>
                <c:pt idx="72">
                  <c:v>-0.015475</c:v>
                </c:pt>
                <c:pt idx="73">
                  <c:v>-0.014055</c:v>
                </c:pt>
                <c:pt idx="74">
                  <c:v>-0.012627</c:v>
                </c:pt>
                <c:pt idx="75">
                  <c:v>-0.011195</c:v>
                </c:pt>
                <c:pt idx="76">
                  <c:v>-0.009764</c:v>
                </c:pt>
                <c:pt idx="77">
                  <c:v>-0.008339</c:v>
                </c:pt>
                <c:pt idx="78">
                  <c:v>-0.006927</c:v>
                </c:pt>
                <c:pt idx="79">
                  <c:v>-0.005532</c:v>
                </c:pt>
                <c:pt idx="80">
                  <c:v>-0.004162</c:v>
                </c:pt>
                <c:pt idx="81">
                  <c:v>-0.002822</c:v>
                </c:pt>
                <c:pt idx="82">
                  <c:v>-0.001522</c:v>
                </c:pt>
                <c:pt idx="83">
                  <c:v>-0.00027</c:v>
                </c:pt>
                <c:pt idx="84">
                  <c:v>0.000925</c:v>
                </c:pt>
                <c:pt idx="85">
                  <c:v>0.002052</c:v>
                </c:pt>
                <c:pt idx="86">
                  <c:v>0.003097</c:v>
                </c:pt>
                <c:pt idx="87">
                  <c:v>0.004045</c:v>
                </c:pt>
                <c:pt idx="88">
                  <c:v>0.004884</c:v>
                </c:pt>
                <c:pt idx="89">
                  <c:v>0.005592</c:v>
                </c:pt>
                <c:pt idx="90">
                  <c:v>0.006145</c:v>
                </c:pt>
                <c:pt idx="91">
                  <c:v>0.006525</c:v>
                </c:pt>
                <c:pt idx="92">
                  <c:v>0.006702</c:v>
                </c:pt>
                <c:pt idx="93">
                  <c:v>0.006651</c:v>
                </c:pt>
                <c:pt idx="94">
                  <c:v>0.006337</c:v>
                </c:pt>
                <c:pt idx="95">
                  <c:v>0.005727</c:v>
                </c:pt>
                <c:pt idx="96">
                  <c:v>0.004775</c:v>
                </c:pt>
                <c:pt idx="97">
                  <c:v>0.00342</c:v>
                </c:pt>
                <c:pt idx="98">
                  <c:v>0.001541</c:v>
                </c:pt>
                <c:pt idx="99">
                  <c:v>-0.001211</c:v>
                </c:pt>
              </c:numCache>
            </c:numRef>
          </c:yVal>
          <c:smooth val="0"/>
        </c:ser>
        <c:dLbls>
          <c:showLegendKey val="0"/>
          <c:showVal val="0"/>
          <c:showCatName val="0"/>
          <c:showSerName val="0"/>
          <c:showPercent val="0"/>
          <c:showBubbleSize val="0"/>
        </c:dLbls>
        <c:axId val="-2140056416"/>
        <c:axId val="-2139993888"/>
      </c:scatterChart>
      <c:valAx>
        <c:axId val="-2140056416"/>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139993888"/>
        <c:crosses val="autoZero"/>
        <c:crossBetween val="midCat"/>
      </c:valAx>
      <c:valAx>
        <c:axId val="-2139993888"/>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140056416"/>
        <c:crosses val="autoZero"/>
        <c:crossBetween val="midCat"/>
      </c:valAx>
    </c:plotArea>
    <c:plotVisOnly val="1"/>
    <c:dispBlanksAs val="gap"/>
    <c:showDLblsOverMax val="0"/>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20.15m'!$C$3</c:f>
              <c:strCache>
                <c:ptCount val="1"/>
                <c:pt idx="0">
                  <c:v>YU</c:v>
                </c:pt>
              </c:strCache>
            </c:strRef>
          </c:tx>
          <c:spPr>
            <a:ln w="28575">
              <a:noFill/>
            </a:ln>
          </c:spPr>
          <c:marker>
            <c:symbol val="diamond"/>
            <c:size val="3"/>
            <c:spPr>
              <a:solidFill>
                <a:schemeClr val="tx1"/>
              </a:solidFill>
              <a:ln>
                <a:solidFill>
                  <a:schemeClr val="tx1"/>
                </a:solidFill>
              </a:ln>
            </c:spPr>
          </c:marker>
          <c:xVal>
            <c:numRef>
              <c:f>'at y = 20.15m'!$B$4:$B$2160</c:f>
              <c:numCache>
                <c:formatCode>0.00E+00</c:formatCode>
                <c:ptCount val="2157"/>
                <c:pt idx="0" formatCode="General">
                  <c:v>0.0</c:v>
                </c:pt>
                <c:pt idx="1">
                  <c:v>0.004978</c:v>
                </c:pt>
                <c:pt idx="2" formatCode="General">
                  <c:v>0.013693</c:v>
                </c:pt>
                <c:pt idx="3" formatCode="General">
                  <c:v>0.023192</c:v>
                </c:pt>
                <c:pt idx="4" formatCode="General">
                  <c:v>0.032975</c:v>
                </c:pt>
                <c:pt idx="5" formatCode="General">
                  <c:v>0.042896</c:v>
                </c:pt>
                <c:pt idx="6" formatCode="General">
                  <c:v>0.052894</c:v>
                </c:pt>
                <c:pt idx="7" formatCode="General">
                  <c:v>0.062943</c:v>
                </c:pt>
                <c:pt idx="8" formatCode="General">
                  <c:v>0.073025</c:v>
                </c:pt>
                <c:pt idx="9" formatCode="General">
                  <c:v>0.083132</c:v>
                </c:pt>
                <c:pt idx="10" formatCode="General">
                  <c:v>0.093259</c:v>
                </c:pt>
                <c:pt idx="11" formatCode="General">
                  <c:v>0.1034</c:v>
                </c:pt>
                <c:pt idx="12" formatCode="General">
                  <c:v>0.113553</c:v>
                </c:pt>
                <c:pt idx="13" formatCode="General">
                  <c:v>0.123716</c:v>
                </c:pt>
                <c:pt idx="14" formatCode="General">
                  <c:v>0.133888</c:v>
                </c:pt>
                <c:pt idx="15" formatCode="General">
                  <c:v>0.144068</c:v>
                </c:pt>
                <c:pt idx="16" formatCode="General">
                  <c:v>0.154253</c:v>
                </c:pt>
                <c:pt idx="17" formatCode="General">
                  <c:v>0.164444</c:v>
                </c:pt>
                <c:pt idx="18" formatCode="General">
                  <c:v>0.17464</c:v>
                </c:pt>
                <c:pt idx="19" formatCode="General">
                  <c:v>0.18484</c:v>
                </c:pt>
                <c:pt idx="20" formatCode="General">
                  <c:v>0.195044</c:v>
                </c:pt>
                <c:pt idx="21" formatCode="General">
                  <c:v>0.205252</c:v>
                </c:pt>
                <c:pt idx="22" formatCode="General">
                  <c:v>0.215462</c:v>
                </c:pt>
                <c:pt idx="23" formatCode="General">
                  <c:v>0.225676</c:v>
                </c:pt>
                <c:pt idx="24" formatCode="General">
                  <c:v>0.235892</c:v>
                </c:pt>
                <c:pt idx="25" formatCode="General">
                  <c:v>0.246111</c:v>
                </c:pt>
                <c:pt idx="26" formatCode="General">
                  <c:v>0.256331</c:v>
                </c:pt>
                <c:pt idx="27" formatCode="General">
                  <c:v>0.266554</c:v>
                </c:pt>
                <c:pt idx="28" formatCode="General">
                  <c:v>0.276779</c:v>
                </c:pt>
                <c:pt idx="29" formatCode="General">
                  <c:v>0.287006</c:v>
                </c:pt>
                <c:pt idx="30" formatCode="General">
                  <c:v>0.297234</c:v>
                </c:pt>
                <c:pt idx="31" formatCode="General">
                  <c:v>0.307464</c:v>
                </c:pt>
                <c:pt idx="32" formatCode="General">
                  <c:v>0.317695</c:v>
                </c:pt>
                <c:pt idx="33" formatCode="General">
                  <c:v>0.327927</c:v>
                </c:pt>
                <c:pt idx="34" formatCode="General">
                  <c:v>0.338161</c:v>
                </c:pt>
                <c:pt idx="35" formatCode="General">
                  <c:v>0.348396</c:v>
                </c:pt>
                <c:pt idx="36" formatCode="General">
                  <c:v>0.358631</c:v>
                </c:pt>
                <c:pt idx="37" formatCode="General">
                  <c:v>0.368867</c:v>
                </c:pt>
                <c:pt idx="38" formatCode="General">
                  <c:v>0.379105</c:v>
                </c:pt>
                <c:pt idx="39" formatCode="General">
                  <c:v>0.389343</c:v>
                </c:pt>
                <c:pt idx="40" formatCode="General">
                  <c:v>0.399581</c:v>
                </c:pt>
                <c:pt idx="41" formatCode="General">
                  <c:v>0.40982</c:v>
                </c:pt>
                <c:pt idx="42" formatCode="General">
                  <c:v>0.420059</c:v>
                </c:pt>
                <c:pt idx="43" formatCode="General">
                  <c:v>0.430299</c:v>
                </c:pt>
                <c:pt idx="44" formatCode="General">
                  <c:v>0.440539</c:v>
                </c:pt>
                <c:pt idx="45" formatCode="General">
                  <c:v>0.450779</c:v>
                </c:pt>
                <c:pt idx="46" formatCode="General">
                  <c:v>0.461019</c:v>
                </c:pt>
                <c:pt idx="47" formatCode="General">
                  <c:v>0.471258</c:v>
                </c:pt>
                <c:pt idx="48" formatCode="General">
                  <c:v>0.481498</c:v>
                </c:pt>
                <c:pt idx="49" formatCode="General">
                  <c:v>0.491737</c:v>
                </c:pt>
                <c:pt idx="50" formatCode="General">
                  <c:v>0.501976</c:v>
                </c:pt>
                <c:pt idx="51" formatCode="General">
                  <c:v>0.512215</c:v>
                </c:pt>
                <c:pt idx="52" formatCode="General">
                  <c:v>0.522453</c:v>
                </c:pt>
                <c:pt idx="53" formatCode="General">
                  <c:v>0.53269</c:v>
                </c:pt>
                <c:pt idx="54" formatCode="General">
                  <c:v>0.542927</c:v>
                </c:pt>
                <c:pt idx="55" formatCode="General">
                  <c:v>0.553162</c:v>
                </c:pt>
                <c:pt idx="56" formatCode="General">
                  <c:v>0.563397</c:v>
                </c:pt>
                <c:pt idx="57" formatCode="General">
                  <c:v>0.573631</c:v>
                </c:pt>
                <c:pt idx="58" formatCode="General">
                  <c:v>0.583864</c:v>
                </c:pt>
                <c:pt idx="59" formatCode="General">
                  <c:v>0.594095</c:v>
                </c:pt>
                <c:pt idx="60" formatCode="General">
                  <c:v>0.604324</c:v>
                </c:pt>
                <c:pt idx="61" formatCode="General">
                  <c:v>0.614553</c:v>
                </c:pt>
                <c:pt idx="62" formatCode="General">
                  <c:v>0.624779</c:v>
                </c:pt>
                <c:pt idx="63" formatCode="General">
                  <c:v>0.635004</c:v>
                </c:pt>
                <c:pt idx="64" formatCode="General">
                  <c:v>0.645226</c:v>
                </c:pt>
                <c:pt idx="65" formatCode="General">
                  <c:v>0.655446</c:v>
                </c:pt>
                <c:pt idx="66" formatCode="General">
                  <c:v>0.665663</c:v>
                </c:pt>
                <c:pt idx="67" formatCode="General">
                  <c:v>0.675877</c:v>
                </c:pt>
                <c:pt idx="68" formatCode="General">
                  <c:v>0.686088</c:v>
                </c:pt>
                <c:pt idx="69" formatCode="General">
                  <c:v>0.696296</c:v>
                </c:pt>
                <c:pt idx="70" formatCode="General">
                  <c:v>0.7065</c:v>
                </c:pt>
                <c:pt idx="71" formatCode="General">
                  <c:v>0.7167</c:v>
                </c:pt>
                <c:pt idx="72" formatCode="General">
                  <c:v>0.726897</c:v>
                </c:pt>
                <c:pt idx="73" formatCode="General">
                  <c:v>0.73709</c:v>
                </c:pt>
                <c:pt idx="74" formatCode="General">
                  <c:v>0.747279</c:v>
                </c:pt>
                <c:pt idx="75" formatCode="General">
                  <c:v>0.757463</c:v>
                </c:pt>
                <c:pt idx="76" formatCode="General">
                  <c:v>0.767644</c:v>
                </c:pt>
                <c:pt idx="77" formatCode="General">
                  <c:v>0.777821</c:v>
                </c:pt>
                <c:pt idx="78" formatCode="General">
                  <c:v>0.787995</c:v>
                </c:pt>
                <c:pt idx="79" formatCode="General">
                  <c:v>0.798165</c:v>
                </c:pt>
                <c:pt idx="80" formatCode="General">
                  <c:v>0.808332</c:v>
                </c:pt>
                <c:pt idx="81" formatCode="General">
                  <c:v>0.818496</c:v>
                </c:pt>
                <c:pt idx="82" formatCode="General">
                  <c:v>0.828659</c:v>
                </c:pt>
                <c:pt idx="83" formatCode="General">
                  <c:v>0.83882</c:v>
                </c:pt>
                <c:pt idx="84" formatCode="General">
                  <c:v>0.848979</c:v>
                </c:pt>
                <c:pt idx="85" formatCode="General">
                  <c:v>0.859137</c:v>
                </c:pt>
                <c:pt idx="86" formatCode="General">
                  <c:v>0.869294</c:v>
                </c:pt>
                <c:pt idx="87" formatCode="General">
                  <c:v>0.87945</c:v>
                </c:pt>
                <c:pt idx="88" formatCode="General">
                  <c:v>0.889605</c:v>
                </c:pt>
                <c:pt idx="89" formatCode="General">
                  <c:v>0.899757</c:v>
                </c:pt>
                <c:pt idx="90" formatCode="General">
                  <c:v>0.909905</c:v>
                </c:pt>
                <c:pt idx="91" formatCode="General">
                  <c:v>0.920047</c:v>
                </c:pt>
                <c:pt idx="92" formatCode="General">
                  <c:v>0.930178</c:v>
                </c:pt>
                <c:pt idx="93" formatCode="General">
                  <c:v>0.940296</c:v>
                </c:pt>
                <c:pt idx="94" formatCode="General">
                  <c:v>0.950394</c:v>
                </c:pt>
                <c:pt idx="95" formatCode="General">
                  <c:v>0.960464</c:v>
                </c:pt>
                <c:pt idx="96" formatCode="General">
                  <c:v>0.970494</c:v>
                </c:pt>
                <c:pt idx="97" formatCode="General">
                  <c:v>0.980467</c:v>
                </c:pt>
                <c:pt idx="98" formatCode="General">
                  <c:v>0.990346</c:v>
                </c:pt>
                <c:pt idx="99" formatCode="General">
                  <c:v>1.0</c:v>
                </c:pt>
              </c:numCache>
            </c:numRef>
          </c:xVal>
          <c:yVal>
            <c:numRef>
              <c:f>'at y = 20.15m'!$C$4:$C$2160</c:f>
              <c:numCache>
                <c:formatCode>General</c:formatCode>
                <c:ptCount val="2157"/>
                <c:pt idx="0">
                  <c:v>0.0</c:v>
                </c:pt>
                <c:pt idx="1">
                  <c:v>0.00916</c:v>
                </c:pt>
                <c:pt idx="2">
                  <c:v>0.014816</c:v>
                </c:pt>
                <c:pt idx="3">
                  <c:v>0.018841</c:v>
                </c:pt>
                <c:pt idx="4">
                  <c:v>0.022011</c:v>
                </c:pt>
                <c:pt idx="5">
                  <c:v>0.02466</c:v>
                </c:pt>
                <c:pt idx="6">
                  <c:v>0.026958</c:v>
                </c:pt>
                <c:pt idx="7">
                  <c:v>0.029003</c:v>
                </c:pt>
                <c:pt idx="8">
                  <c:v>0.030855</c:v>
                </c:pt>
                <c:pt idx="9">
                  <c:v>0.032553</c:v>
                </c:pt>
                <c:pt idx="10">
                  <c:v>0.034123</c:v>
                </c:pt>
                <c:pt idx="11">
                  <c:v>0.035584</c:v>
                </c:pt>
                <c:pt idx="12">
                  <c:v>0.036951</c:v>
                </c:pt>
                <c:pt idx="13">
                  <c:v>0.038235</c:v>
                </c:pt>
                <c:pt idx="14">
                  <c:v>0.039444</c:v>
                </c:pt>
                <c:pt idx="15">
                  <c:v>0.040585</c:v>
                </c:pt>
                <c:pt idx="16">
                  <c:v>0.041665</c:v>
                </c:pt>
                <c:pt idx="17">
                  <c:v>0.042688</c:v>
                </c:pt>
                <c:pt idx="18">
                  <c:v>0.043659</c:v>
                </c:pt>
                <c:pt idx="19">
                  <c:v>0.044581</c:v>
                </c:pt>
                <c:pt idx="20">
                  <c:v>0.045456</c:v>
                </c:pt>
                <c:pt idx="21">
                  <c:v>0.046288</c:v>
                </c:pt>
                <c:pt idx="22">
                  <c:v>0.047077</c:v>
                </c:pt>
                <c:pt idx="23">
                  <c:v>0.047826</c:v>
                </c:pt>
                <c:pt idx="24">
                  <c:v>0.048536</c:v>
                </c:pt>
                <c:pt idx="25">
                  <c:v>0.049208</c:v>
                </c:pt>
                <c:pt idx="26">
                  <c:v>0.049843</c:v>
                </c:pt>
                <c:pt idx="27">
                  <c:v>0.050441</c:v>
                </c:pt>
                <c:pt idx="28">
                  <c:v>0.051003</c:v>
                </c:pt>
                <c:pt idx="29">
                  <c:v>0.05153</c:v>
                </c:pt>
                <c:pt idx="30">
                  <c:v>0.052022</c:v>
                </c:pt>
                <c:pt idx="31">
                  <c:v>0.052479</c:v>
                </c:pt>
                <c:pt idx="32">
                  <c:v>0.052902</c:v>
                </c:pt>
                <c:pt idx="33">
                  <c:v>0.05329</c:v>
                </c:pt>
                <c:pt idx="34">
                  <c:v>0.053645</c:v>
                </c:pt>
                <c:pt idx="35">
                  <c:v>0.053967</c:v>
                </c:pt>
                <c:pt idx="36">
                  <c:v>0.054256</c:v>
                </c:pt>
                <c:pt idx="37">
                  <c:v>0.054513</c:v>
                </c:pt>
                <c:pt idx="38">
                  <c:v>0.054737</c:v>
                </c:pt>
                <c:pt idx="39">
                  <c:v>0.054931</c:v>
                </c:pt>
                <c:pt idx="40">
                  <c:v>0.055094</c:v>
                </c:pt>
                <c:pt idx="41">
                  <c:v>0.055227</c:v>
                </c:pt>
                <c:pt idx="42">
                  <c:v>0.05533</c:v>
                </c:pt>
                <c:pt idx="43">
                  <c:v>0.055405</c:v>
                </c:pt>
                <c:pt idx="44">
                  <c:v>0.055451</c:v>
                </c:pt>
                <c:pt idx="45">
                  <c:v>0.055469</c:v>
                </c:pt>
                <c:pt idx="46">
                  <c:v>0.05546</c:v>
                </c:pt>
                <c:pt idx="47">
                  <c:v>0.055423</c:v>
                </c:pt>
                <c:pt idx="48">
                  <c:v>0.05536</c:v>
                </c:pt>
                <c:pt idx="49">
                  <c:v>0.05527</c:v>
                </c:pt>
                <c:pt idx="50">
                  <c:v>0.055153</c:v>
                </c:pt>
                <c:pt idx="51">
                  <c:v>0.055009</c:v>
                </c:pt>
                <c:pt idx="52">
                  <c:v>0.054837</c:v>
                </c:pt>
                <c:pt idx="53">
                  <c:v>0.054639</c:v>
                </c:pt>
                <c:pt idx="54">
                  <c:v>0.054412</c:v>
                </c:pt>
                <c:pt idx="55">
                  <c:v>0.054157</c:v>
                </c:pt>
                <c:pt idx="56">
                  <c:v>0.053873</c:v>
                </c:pt>
                <c:pt idx="57">
                  <c:v>0.053558</c:v>
                </c:pt>
                <c:pt idx="58">
                  <c:v>0.053212</c:v>
                </c:pt>
                <c:pt idx="59">
                  <c:v>0.052835</c:v>
                </c:pt>
                <c:pt idx="60">
                  <c:v>0.052423</c:v>
                </c:pt>
                <c:pt idx="61">
                  <c:v>0.051977</c:v>
                </c:pt>
                <c:pt idx="62">
                  <c:v>0.051493</c:v>
                </c:pt>
                <c:pt idx="63">
                  <c:v>0.050971</c:v>
                </c:pt>
                <c:pt idx="64">
                  <c:v>0.050408</c:v>
                </c:pt>
                <c:pt idx="65">
                  <c:v>0.049804</c:v>
                </c:pt>
                <c:pt idx="66">
                  <c:v>0.049155</c:v>
                </c:pt>
                <c:pt idx="67">
                  <c:v>0.048462</c:v>
                </c:pt>
                <c:pt idx="68">
                  <c:v>0.047722</c:v>
                </c:pt>
                <c:pt idx="69">
                  <c:v>0.046934</c:v>
                </c:pt>
                <c:pt idx="70">
                  <c:v>0.046099</c:v>
                </c:pt>
                <c:pt idx="71">
                  <c:v>0.045215</c:v>
                </c:pt>
                <c:pt idx="72">
                  <c:v>0.044283</c:v>
                </c:pt>
                <c:pt idx="73">
                  <c:v>0.043303</c:v>
                </c:pt>
                <c:pt idx="74">
                  <c:v>0.042277</c:v>
                </c:pt>
                <c:pt idx="75">
                  <c:v>0.041206</c:v>
                </c:pt>
                <c:pt idx="76">
                  <c:v>0.04009</c:v>
                </c:pt>
                <c:pt idx="77">
                  <c:v>0.038935</c:v>
                </c:pt>
                <c:pt idx="78">
                  <c:v>0.037741</c:v>
                </c:pt>
                <c:pt idx="79">
                  <c:v>0.036513</c:v>
                </c:pt>
                <c:pt idx="80">
                  <c:v>0.035254</c:v>
                </c:pt>
                <c:pt idx="81">
                  <c:v>0.03397</c:v>
                </c:pt>
                <c:pt idx="82">
                  <c:v>0.032665</c:v>
                </c:pt>
                <c:pt idx="83">
                  <c:v>0.031344</c:v>
                </c:pt>
                <c:pt idx="84">
                  <c:v>0.03001</c:v>
                </c:pt>
                <c:pt idx="85">
                  <c:v>0.028668</c:v>
                </c:pt>
                <c:pt idx="86">
                  <c:v>0.027318</c:v>
                </c:pt>
                <c:pt idx="87">
                  <c:v>0.02596</c:v>
                </c:pt>
                <c:pt idx="88">
                  <c:v>0.024589</c:v>
                </c:pt>
                <c:pt idx="89">
                  <c:v>0.023195</c:v>
                </c:pt>
                <c:pt idx="90">
                  <c:v>0.021766</c:v>
                </c:pt>
                <c:pt idx="91">
                  <c:v>0.02028</c:v>
                </c:pt>
                <c:pt idx="92">
                  <c:v>0.018712</c:v>
                </c:pt>
                <c:pt idx="93">
                  <c:v>0.01703</c:v>
                </c:pt>
                <c:pt idx="94">
                  <c:v>0.015194</c:v>
                </c:pt>
                <c:pt idx="95">
                  <c:v>0.01316</c:v>
                </c:pt>
                <c:pt idx="96">
                  <c:v>0.010875</c:v>
                </c:pt>
                <c:pt idx="97">
                  <c:v>0.00827</c:v>
                </c:pt>
                <c:pt idx="98">
                  <c:v>0.005215</c:v>
                </c:pt>
                <c:pt idx="99">
                  <c:v>0.001315</c:v>
                </c:pt>
              </c:numCache>
            </c:numRef>
          </c:yVal>
          <c:smooth val="0"/>
        </c:ser>
        <c:ser>
          <c:idx val="1"/>
          <c:order val="1"/>
          <c:tx>
            <c:strRef>
              <c:f>'at y = 20.15m'!$E$3</c:f>
              <c:strCache>
                <c:ptCount val="1"/>
                <c:pt idx="0">
                  <c:v>YL</c:v>
                </c:pt>
              </c:strCache>
            </c:strRef>
          </c:tx>
          <c:spPr>
            <a:ln w="28575">
              <a:noFill/>
            </a:ln>
          </c:spPr>
          <c:marker>
            <c:symbol val="square"/>
            <c:size val="2"/>
          </c:marker>
          <c:xVal>
            <c:numRef>
              <c:f>'at y = 20.15m'!$D$4:$D$2090</c:f>
              <c:numCache>
                <c:formatCode>0.00E+00</c:formatCode>
                <c:ptCount val="2087"/>
                <c:pt idx="0" formatCode="General">
                  <c:v>0.0</c:v>
                </c:pt>
                <c:pt idx="1">
                  <c:v>0.005634</c:v>
                </c:pt>
                <c:pt idx="2">
                  <c:v>0.014766</c:v>
                </c:pt>
                <c:pt idx="3" formatCode="General">
                  <c:v>0.024468</c:v>
                </c:pt>
                <c:pt idx="4" formatCode="General">
                  <c:v>0.034363</c:v>
                </c:pt>
                <c:pt idx="5" formatCode="General">
                  <c:v>0.044349</c:v>
                </c:pt>
                <c:pt idx="6" formatCode="General">
                  <c:v>0.054385</c:v>
                </c:pt>
                <c:pt idx="7" formatCode="General">
                  <c:v>0.064452</c:v>
                </c:pt>
                <c:pt idx="8" formatCode="General">
                  <c:v>0.074542</c:v>
                </c:pt>
                <c:pt idx="9" formatCode="General">
                  <c:v>0.084649</c:v>
                </c:pt>
                <c:pt idx="10" formatCode="General">
                  <c:v>0.094768</c:v>
                </c:pt>
                <c:pt idx="11" formatCode="General">
                  <c:v>0.104898</c:v>
                </c:pt>
                <c:pt idx="12" formatCode="General">
                  <c:v>0.115037</c:v>
                </c:pt>
                <c:pt idx="13" formatCode="General">
                  <c:v>0.125183</c:v>
                </c:pt>
                <c:pt idx="14" formatCode="General">
                  <c:v>0.135337</c:v>
                </c:pt>
                <c:pt idx="15" formatCode="General">
                  <c:v>0.145497</c:v>
                </c:pt>
                <c:pt idx="16" formatCode="General">
                  <c:v>0.155663</c:v>
                </c:pt>
                <c:pt idx="17" formatCode="General">
                  <c:v>0.165834</c:v>
                </c:pt>
                <c:pt idx="18" formatCode="General">
                  <c:v>0.17601</c:v>
                </c:pt>
                <c:pt idx="19" formatCode="General">
                  <c:v>0.186189</c:v>
                </c:pt>
                <c:pt idx="20" formatCode="General">
                  <c:v>0.196374</c:v>
                </c:pt>
                <c:pt idx="21" formatCode="General">
                  <c:v>0.206561</c:v>
                </c:pt>
                <c:pt idx="22" formatCode="General">
                  <c:v>0.216752</c:v>
                </c:pt>
                <c:pt idx="23" formatCode="General">
                  <c:v>0.226947</c:v>
                </c:pt>
                <c:pt idx="24" formatCode="General">
                  <c:v>0.237144</c:v>
                </c:pt>
                <c:pt idx="25" formatCode="General">
                  <c:v>0.247344</c:v>
                </c:pt>
                <c:pt idx="26" formatCode="General">
                  <c:v>0.257546</c:v>
                </c:pt>
                <c:pt idx="27" formatCode="General">
                  <c:v>0.26775</c:v>
                </c:pt>
                <c:pt idx="28" formatCode="General">
                  <c:v>0.277958</c:v>
                </c:pt>
                <c:pt idx="29" formatCode="General">
                  <c:v>0.288166</c:v>
                </c:pt>
                <c:pt idx="30" formatCode="General">
                  <c:v>0.298376</c:v>
                </c:pt>
                <c:pt idx="31" formatCode="General">
                  <c:v>0.308587</c:v>
                </c:pt>
                <c:pt idx="32" formatCode="General">
                  <c:v>0.3188</c:v>
                </c:pt>
                <c:pt idx="33" formatCode="General">
                  <c:v>0.329014</c:v>
                </c:pt>
                <c:pt idx="34" formatCode="General">
                  <c:v>0.339228</c:v>
                </c:pt>
                <c:pt idx="35" formatCode="General">
                  <c:v>0.349444</c:v>
                </c:pt>
                <c:pt idx="36" formatCode="General">
                  <c:v>0.359659</c:v>
                </c:pt>
                <c:pt idx="37" formatCode="General">
                  <c:v>0.369875</c:v>
                </c:pt>
                <c:pt idx="38" formatCode="General">
                  <c:v>0.380091</c:v>
                </c:pt>
                <c:pt idx="39" formatCode="General">
                  <c:v>0.390306</c:v>
                </c:pt>
                <c:pt idx="40" formatCode="General">
                  <c:v>0.400521</c:v>
                </c:pt>
                <c:pt idx="41" formatCode="General">
                  <c:v>0.410736</c:v>
                </c:pt>
                <c:pt idx="42" formatCode="General">
                  <c:v>0.420951</c:v>
                </c:pt>
                <c:pt idx="43" formatCode="General">
                  <c:v>0.431164</c:v>
                </c:pt>
                <c:pt idx="44" formatCode="General">
                  <c:v>0.441375</c:v>
                </c:pt>
                <c:pt idx="45" formatCode="General">
                  <c:v>0.451586</c:v>
                </c:pt>
                <c:pt idx="46" formatCode="General">
                  <c:v>0.461795</c:v>
                </c:pt>
                <c:pt idx="47" formatCode="General">
                  <c:v>0.472002</c:v>
                </c:pt>
                <c:pt idx="48" formatCode="General">
                  <c:v>0.482207</c:v>
                </c:pt>
                <c:pt idx="49" formatCode="General">
                  <c:v>0.492409</c:v>
                </c:pt>
                <c:pt idx="50" formatCode="General">
                  <c:v>0.50261</c:v>
                </c:pt>
                <c:pt idx="51" formatCode="General">
                  <c:v>0.512808</c:v>
                </c:pt>
                <c:pt idx="52" formatCode="General">
                  <c:v>0.523002</c:v>
                </c:pt>
                <c:pt idx="53" formatCode="General">
                  <c:v>0.533194</c:v>
                </c:pt>
                <c:pt idx="54" formatCode="General">
                  <c:v>0.543382</c:v>
                </c:pt>
                <c:pt idx="55" formatCode="General">
                  <c:v>0.553567</c:v>
                </c:pt>
                <c:pt idx="56" formatCode="General">
                  <c:v>0.563748</c:v>
                </c:pt>
                <c:pt idx="57" formatCode="General">
                  <c:v>0.573925</c:v>
                </c:pt>
                <c:pt idx="58" formatCode="General">
                  <c:v>0.584098</c:v>
                </c:pt>
                <c:pt idx="59" formatCode="General">
                  <c:v>0.594267</c:v>
                </c:pt>
                <c:pt idx="60" formatCode="General">
                  <c:v>0.604431</c:v>
                </c:pt>
                <c:pt idx="61" formatCode="General">
                  <c:v>0.614591</c:v>
                </c:pt>
                <c:pt idx="62" formatCode="General">
                  <c:v>0.624747</c:v>
                </c:pt>
                <c:pt idx="63" formatCode="General">
                  <c:v>0.634898</c:v>
                </c:pt>
                <c:pt idx="64" formatCode="General">
                  <c:v>0.645045</c:v>
                </c:pt>
                <c:pt idx="65" formatCode="General">
                  <c:v>0.655187</c:v>
                </c:pt>
                <c:pt idx="66" formatCode="General">
                  <c:v>0.665325</c:v>
                </c:pt>
                <c:pt idx="67" formatCode="General">
                  <c:v>0.675459</c:v>
                </c:pt>
                <c:pt idx="68" formatCode="General">
                  <c:v>0.685588</c:v>
                </c:pt>
                <c:pt idx="69" formatCode="General">
                  <c:v>0.695715</c:v>
                </c:pt>
                <c:pt idx="70" formatCode="General">
                  <c:v>0.705838</c:v>
                </c:pt>
                <c:pt idx="71" formatCode="General">
                  <c:v>0.715958</c:v>
                </c:pt>
                <c:pt idx="72" formatCode="General">
                  <c:v>0.726077</c:v>
                </c:pt>
                <c:pt idx="73" formatCode="General">
                  <c:v>0.736193</c:v>
                </c:pt>
                <c:pt idx="74" formatCode="General">
                  <c:v>0.746309</c:v>
                </c:pt>
                <c:pt idx="75" formatCode="General">
                  <c:v>0.756424</c:v>
                </c:pt>
                <c:pt idx="76" formatCode="General">
                  <c:v>0.76654</c:v>
                </c:pt>
                <c:pt idx="77" formatCode="General">
                  <c:v>0.776656</c:v>
                </c:pt>
                <c:pt idx="78" formatCode="General">
                  <c:v>0.786774</c:v>
                </c:pt>
                <c:pt idx="79" formatCode="General">
                  <c:v>0.796895</c:v>
                </c:pt>
                <c:pt idx="80" formatCode="General">
                  <c:v>0.807019</c:v>
                </c:pt>
                <c:pt idx="81" formatCode="General">
                  <c:v>0.817147</c:v>
                </c:pt>
                <c:pt idx="82" formatCode="General">
                  <c:v>0.82728</c:v>
                </c:pt>
                <c:pt idx="83" formatCode="General">
                  <c:v>0.837418</c:v>
                </c:pt>
                <c:pt idx="84" formatCode="General">
                  <c:v>0.847563</c:v>
                </c:pt>
                <c:pt idx="85" formatCode="General">
                  <c:v>0.857715</c:v>
                </c:pt>
                <c:pt idx="86" formatCode="General">
                  <c:v>0.867874</c:v>
                </c:pt>
                <c:pt idx="87" formatCode="General">
                  <c:v>0.878042</c:v>
                </c:pt>
                <c:pt idx="88" formatCode="General">
                  <c:v>0.888218</c:v>
                </c:pt>
                <c:pt idx="89" formatCode="General">
                  <c:v>0.898403</c:v>
                </c:pt>
                <c:pt idx="90" formatCode="General">
                  <c:v>0.908598</c:v>
                </c:pt>
                <c:pt idx="91" formatCode="General">
                  <c:v>0.9188</c:v>
                </c:pt>
                <c:pt idx="92" formatCode="General">
                  <c:v>0.929009</c:v>
                </c:pt>
                <c:pt idx="93" formatCode="General">
                  <c:v>0.939222</c:v>
                </c:pt>
                <c:pt idx="94" formatCode="General">
                  <c:v>0.949433</c:v>
                </c:pt>
                <c:pt idx="95" formatCode="General">
                  <c:v>0.959636</c:v>
                </c:pt>
                <c:pt idx="96" formatCode="General">
                  <c:v>0.969821</c:v>
                </c:pt>
                <c:pt idx="97" formatCode="General">
                  <c:v>0.979972</c:v>
                </c:pt>
                <c:pt idx="98" formatCode="General">
                  <c:v>0.990057</c:v>
                </c:pt>
                <c:pt idx="99" formatCode="General">
                  <c:v>0.999981</c:v>
                </c:pt>
              </c:numCache>
            </c:numRef>
          </c:xVal>
          <c:yVal>
            <c:numRef>
              <c:f>'at y = 20.15m'!$E$4:$E$2211</c:f>
              <c:numCache>
                <c:formatCode>General</c:formatCode>
                <c:ptCount val="2208"/>
                <c:pt idx="0">
                  <c:v>0.0</c:v>
                </c:pt>
                <c:pt idx="1">
                  <c:v>-0.008119</c:v>
                </c:pt>
                <c:pt idx="2">
                  <c:v>-0.012644</c:v>
                </c:pt>
                <c:pt idx="3">
                  <c:v>-0.015777</c:v>
                </c:pt>
                <c:pt idx="4">
                  <c:v>-0.018226</c:v>
                </c:pt>
                <c:pt idx="5">
                  <c:v>-0.020274</c:v>
                </c:pt>
                <c:pt idx="6">
                  <c:v>-0.022058</c:v>
                </c:pt>
                <c:pt idx="7">
                  <c:v>-0.023656</c:v>
                </c:pt>
                <c:pt idx="8">
                  <c:v>-0.025112</c:v>
                </c:pt>
                <c:pt idx="9">
                  <c:v>-0.026454</c:v>
                </c:pt>
                <c:pt idx="10">
                  <c:v>-0.027701</c:v>
                </c:pt>
                <c:pt idx="11">
                  <c:v>-0.028866</c:v>
                </c:pt>
                <c:pt idx="12">
                  <c:v>-0.029957</c:v>
                </c:pt>
                <c:pt idx="13">
                  <c:v>-0.030981</c:v>
                </c:pt>
                <c:pt idx="14">
                  <c:v>-0.031943</c:v>
                </c:pt>
                <c:pt idx="15">
                  <c:v>-0.032847</c:v>
                </c:pt>
                <c:pt idx="16">
                  <c:v>-0.033697</c:v>
                </c:pt>
                <c:pt idx="17">
                  <c:v>-0.034495</c:v>
                </c:pt>
                <c:pt idx="18">
                  <c:v>-0.035245</c:v>
                </c:pt>
                <c:pt idx="19">
                  <c:v>-0.035947</c:v>
                </c:pt>
                <c:pt idx="20">
                  <c:v>-0.036605</c:v>
                </c:pt>
                <c:pt idx="21">
                  <c:v>-0.03722</c:v>
                </c:pt>
                <c:pt idx="22">
                  <c:v>-0.037792</c:v>
                </c:pt>
                <c:pt idx="23">
                  <c:v>-0.038323</c:v>
                </c:pt>
                <c:pt idx="24">
                  <c:v>-0.038812</c:v>
                </c:pt>
                <c:pt idx="25">
                  <c:v>-0.039262</c:v>
                </c:pt>
                <c:pt idx="26">
                  <c:v>-0.039671</c:v>
                </c:pt>
                <c:pt idx="27">
                  <c:v>-0.040041</c:v>
                </c:pt>
                <c:pt idx="28">
                  <c:v>-0.040372</c:v>
                </c:pt>
                <c:pt idx="29">
                  <c:v>-0.040663</c:v>
                </c:pt>
                <c:pt idx="30">
                  <c:v>-0.040915</c:v>
                </c:pt>
                <c:pt idx="31">
                  <c:v>-0.041129</c:v>
                </c:pt>
                <c:pt idx="32">
                  <c:v>-0.041304</c:v>
                </c:pt>
                <c:pt idx="33">
                  <c:v>-0.04144</c:v>
                </c:pt>
                <c:pt idx="34">
                  <c:v>-0.041537</c:v>
                </c:pt>
                <c:pt idx="35">
                  <c:v>-0.041595</c:v>
                </c:pt>
                <c:pt idx="36">
                  <c:v>-0.041615</c:v>
                </c:pt>
                <c:pt idx="37">
                  <c:v>-0.041594</c:v>
                </c:pt>
                <c:pt idx="38">
                  <c:v>-0.041535</c:v>
                </c:pt>
                <c:pt idx="39">
                  <c:v>-0.041436</c:v>
                </c:pt>
                <c:pt idx="40">
                  <c:v>-0.041297</c:v>
                </c:pt>
                <c:pt idx="41">
                  <c:v>-0.041117</c:v>
                </c:pt>
                <c:pt idx="42">
                  <c:v>-0.040898</c:v>
                </c:pt>
                <c:pt idx="43">
                  <c:v>-0.040639</c:v>
                </c:pt>
                <c:pt idx="44">
                  <c:v>-0.04034</c:v>
                </c:pt>
                <c:pt idx="45">
                  <c:v>-0.040001</c:v>
                </c:pt>
                <c:pt idx="46">
                  <c:v>-0.03962</c:v>
                </c:pt>
                <c:pt idx="47">
                  <c:v>-0.039199</c:v>
                </c:pt>
                <c:pt idx="48">
                  <c:v>-0.038738</c:v>
                </c:pt>
                <c:pt idx="49">
                  <c:v>-0.038236</c:v>
                </c:pt>
                <c:pt idx="50">
                  <c:v>-0.037692</c:v>
                </c:pt>
                <c:pt idx="51">
                  <c:v>-0.037106</c:v>
                </c:pt>
                <c:pt idx="52">
                  <c:v>-0.036478</c:v>
                </c:pt>
                <c:pt idx="53">
                  <c:v>-0.035808</c:v>
                </c:pt>
                <c:pt idx="54">
                  <c:v>-0.035096</c:v>
                </c:pt>
                <c:pt idx="55">
                  <c:v>-0.03434</c:v>
                </c:pt>
                <c:pt idx="56">
                  <c:v>-0.033541</c:v>
                </c:pt>
                <c:pt idx="57">
                  <c:v>-0.032698</c:v>
                </c:pt>
                <c:pt idx="58">
                  <c:v>-0.031813</c:v>
                </c:pt>
                <c:pt idx="59">
                  <c:v>-0.030884</c:v>
                </c:pt>
                <c:pt idx="60">
                  <c:v>-0.029912</c:v>
                </c:pt>
                <c:pt idx="61">
                  <c:v>-0.028898</c:v>
                </c:pt>
                <c:pt idx="62">
                  <c:v>-0.027841</c:v>
                </c:pt>
                <c:pt idx="63">
                  <c:v>-0.026744</c:v>
                </c:pt>
                <c:pt idx="64">
                  <c:v>-0.025608</c:v>
                </c:pt>
                <c:pt idx="65">
                  <c:v>-0.024433</c:v>
                </c:pt>
                <c:pt idx="66">
                  <c:v>-0.023221</c:v>
                </c:pt>
                <c:pt idx="67">
                  <c:v>-0.021975</c:v>
                </c:pt>
                <c:pt idx="68">
                  <c:v>-0.020696</c:v>
                </c:pt>
                <c:pt idx="69">
                  <c:v>-0.019389</c:v>
                </c:pt>
                <c:pt idx="70">
                  <c:v>-0.018054</c:v>
                </c:pt>
                <c:pt idx="71">
                  <c:v>-0.016697</c:v>
                </c:pt>
                <c:pt idx="72">
                  <c:v>-0.01532</c:v>
                </c:pt>
                <c:pt idx="73">
                  <c:v>-0.013927</c:v>
                </c:pt>
                <c:pt idx="74">
                  <c:v>-0.012524</c:v>
                </c:pt>
                <c:pt idx="75">
                  <c:v>-0.011114</c:v>
                </c:pt>
                <c:pt idx="76">
                  <c:v>-0.009703</c:v>
                </c:pt>
                <c:pt idx="77">
                  <c:v>-0.008295</c:v>
                </c:pt>
                <c:pt idx="78">
                  <c:v>-0.006897</c:v>
                </c:pt>
                <c:pt idx="79">
                  <c:v>-0.005514</c:v>
                </c:pt>
                <c:pt idx="80">
                  <c:v>-0.004153</c:v>
                </c:pt>
                <c:pt idx="81">
                  <c:v>-0.002819</c:v>
                </c:pt>
                <c:pt idx="82">
                  <c:v>-0.001523</c:v>
                </c:pt>
                <c:pt idx="83">
                  <c:v>-0.000271</c:v>
                </c:pt>
                <c:pt idx="84">
                  <c:v>0.000928</c:v>
                </c:pt>
                <c:pt idx="85">
                  <c:v>0.002063</c:v>
                </c:pt>
                <c:pt idx="86">
                  <c:v>0.00312</c:v>
                </c:pt>
                <c:pt idx="87">
                  <c:v>0.004085</c:v>
                </c:pt>
                <c:pt idx="88">
                  <c:v>0.004943</c:v>
                </c:pt>
                <c:pt idx="89">
                  <c:v>0.005674</c:v>
                </c:pt>
                <c:pt idx="90">
                  <c:v>0.006251</c:v>
                </c:pt>
                <c:pt idx="91">
                  <c:v>0.006654</c:v>
                </c:pt>
                <c:pt idx="92">
                  <c:v>0.006853</c:v>
                </c:pt>
                <c:pt idx="93">
                  <c:v>0.006818</c:v>
                </c:pt>
                <c:pt idx="94">
                  <c:v>0.006511</c:v>
                </c:pt>
                <c:pt idx="95">
                  <c:v>0.005896</c:v>
                </c:pt>
                <c:pt idx="96">
                  <c:v>0.004922</c:v>
                </c:pt>
                <c:pt idx="97">
                  <c:v>0.003522</c:v>
                </c:pt>
                <c:pt idx="98">
                  <c:v>0.001566</c:v>
                </c:pt>
                <c:pt idx="99">
                  <c:v>-0.001315</c:v>
                </c:pt>
              </c:numCache>
            </c:numRef>
          </c:yVal>
          <c:smooth val="0"/>
        </c:ser>
        <c:dLbls>
          <c:showLegendKey val="0"/>
          <c:showVal val="0"/>
          <c:showCatName val="0"/>
          <c:showSerName val="0"/>
          <c:showPercent val="0"/>
          <c:showBubbleSize val="0"/>
        </c:dLbls>
        <c:axId val="-2073845024"/>
        <c:axId val="-2139548544"/>
      </c:scatterChart>
      <c:valAx>
        <c:axId val="-2073845024"/>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139548544"/>
        <c:crosses val="autoZero"/>
        <c:crossBetween val="midCat"/>
      </c:valAx>
      <c:valAx>
        <c:axId val="-2139548544"/>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073845024"/>
        <c:crosses val="autoZero"/>
        <c:crossBetween val="midCat"/>
      </c:valAx>
    </c:plotArea>
    <c:plotVisOnly val="1"/>
    <c:dispBlanksAs val="gap"/>
    <c:showDLblsOverMax val="0"/>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22.00m'!$C$3</c:f>
              <c:strCache>
                <c:ptCount val="1"/>
                <c:pt idx="0">
                  <c:v>YU</c:v>
                </c:pt>
              </c:strCache>
            </c:strRef>
          </c:tx>
          <c:spPr>
            <a:ln w="28575">
              <a:noFill/>
            </a:ln>
          </c:spPr>
          <c:marker>
            <c:symbol val="diamond"/>
            <c:size val="3"/>
            <c:spPr>
              <a:solidFill>
                <a:schemeClr val="tx1"/>
              </a:solidFill>
              <a:ln>
                <a:solidFill>
                  <a:schemeClr val="tx1"/>
                </a:solidFill>
              </a:ln>
            </c:spPr>
          </c:marker>
          <c:xVal>
            <c:numRef>
              <c:f>'at y = 22.00m'!$B$4:$B$2160</c:f>
              <c:numCache>
                <c:formatCode>0.00E+00</c:formatCode>
                <c:ptCount val="2157"/>
                <c:pt idx="0" formatCode="General">
                  <c:v>0.0</c:v>
                </c:pt>
                <c:pt idx="1">
                  <c:v>0.004978</c:v>
                </c:pt>
                <c:pt idx="2" formatCode="General">
                  <c:v>0.013692</c:v>
                </c:pt>
                <c:pt idx="3" formatCode="General">
                  <c:v>0.023191</c:v>
                </c:pt>
                <c:pt idx="4" formatCode="General">
                  <c:v>0.032974</c:v>
                </c:pt>
                <c:pt idx="5" formatCode="General">
                  <c:v>0.042894</c:v>
                </c:pt>
                <c:pt idx="6" formatCode="General">
                  <c:v>0.052892</c:v>
                </c:pt>
                <c:pt idx="7" formatCode="General">
                  <c:v>0.062939</c:v>
                </c:pt>
                <c:pt idx="8" formatCode="General">
                  <c:v>0.073021</c:v>
                </c:pt>
                <c:pt idx="9" formatCode="General">
                  <c:v>0.083128</c:v>
                </c:pt>
                <c:pt idx="10" formatCode="General">
                  <c:v>0.093253</c:v>
                </c:pt>
                <c:pt idx="11" formatCode="General">
                  <c:v>0.103394</c:v>
                </c:pt>
                <c:pt idx="12" formatCode="General">
                  <c:v>0.113547</c:v>
                </c:pt>
                <c:pt idx="13" formatCode="General">
                  <c:v>0.12371</c:v>
                </c:pt>
                <c:pt idx="14" formatCode="General">
                  <c:v>0.133881</c:v>
                </c:pt>
                <c:pt idx="15" formatCode="General">
                  <c:v>0.14406</c:v>
                </c:pt>
                <c:pt idx="16" formatCode="General">
                  <c:v>0.154245</c:v>
                </c:pt>
                <c:pt idx="17" formatCode="General">
                  <c:v>0.164435</c:v>
                </c:pt>
                <c:pt idx="18" formatCode="General">
                  <c:v>0.174631</c:v>
                </c:pt>
                <c:pt idx="19" formatCode="General">
                  <c:v>0.18483</c:v>
                </c:pt>
                <c:pt idx="20" formatCode="General">
                  <c:v>0.195033</c:v>
                </c:pt>
                <c:pt idx="21" formatCode="General">
                  <c:v>0.205241</c:v>
                </c:pt>
                <c:pt idx="22" formatCode="General">
                  <c:v>0.21545</c:v>
                </c:pt>
                <c:pt idx="23" formatCode="General">
                  <c:v>0.225664</c:v>
                </c:pt>
                <c:pt idx="24" formatCode="General">
                  <c:v>0.235879</c:v>
                </c:pt>
                <c:pt idx="25" formatCode="General">
                  <c:v>0.246097</c:v>
                </c:pt>
                <c:pt idx="26" formatCode="General">
                  <c:v>0.256318</c:v>
                </c:pt>
                <c:pt idx="27" formatCode="General">
                  <c:v>0.26654</c:v>
                </c:pt>
                <c:pt idx="28" formatCode="General">
                  <c:v>0.276764</c:v>
                </c:pt>
                <c:pt idx="29" formatCode="General">
                  <c:v>0.28699</c:v>
                </c:pt>
                <c:pt idx="30" formatCode="General">
                  <c:v>0.297218</c:v>
                </c:pt>
                <c:pt idx="31" formatCode="General">
                  <c:v>0.307447</c:v>
                </c:pt>
                <c:pt idx="32" formatCode="General">
                  <c:v>0.317678</c:v>
                </c:pt>
                <c:pt idx="33" formatCode="General">
                  <c:v>0.327909</c:v>
                </c:pt>
                <c:pt idx="34" formatCode="General">
                  <c:v>0.338142</c:v>
                </c:pt>
                <c:pt idx="35" formatCode="General">
                  <c:v>0.348376</c:v>
                </c:pt>
                <c:pt idx="36" formatCode="General">
                  <c:v>0.358611</c:v>
                </c:pt>
                <c:pt idx="37" formatCode="General">
                  <c:v>0.368847</c:v>
                </c:pt>
                <c:pt idx="38" formatCode="General">
                  <c:v>0.379084</c:v>
                </c:pt>
                <c:pt idx="39" formatCode="General">
                  <c:v>0.389321</c:v>
                </c:pt>
                <c:pt idx="40" formatCode="General">
                  <c:v>0.399559</c:v>
                </c:pt>
                <c:pt idx="41" formatCode="General">
                  <c:v>0.409798</c:v>
                </c:pt>
                <c:pt idx="42" formatCode="General">
                  <c:v>0.420036</c:v>
                </c:pt>
                <c:pt idx="43" formatCode="General">
                  <c:v>0.430275</c:v>
                </c:pt>
                <c:pt idx="44" formatCode="General">
                  <c:v>0.440515</c:v>
                </c:pt>
                <c:pt idx="45" formatCode="General">
                  <c:v>0.450754</c:v>
                </c:pt>
                <c:pt idx="46" formatCode="General">
                  <c:v>0.460993</c:v>
                </c:pt>
                <c:pt idx="47" formatCode="General">
                  <c:v>0.471232</c:v>
                </c:pt>
                <c:pt idx="48" formatCode="General">
                  <c:v>0.481471</c:v>
                </c:pt>
                <c:pt idx="49" formatCode="General">
                  <c:v>0.49171</c:v>
                </c:pt>
                <c:pt idx="50" formatCode="General">
                  <c:v>0.501948</c:v>
                </c:pt>
                <c:pt idx="51" formatCode="General">
                  <c:v>0.512186</c:v>
                </c:pt>
                <c:pt idx="52" formatCode="General">
                  <c:v>0.522424</c:v>
                </c:pt>
                <c:pt idx="53" formatCode="General">
                  <c:v>0.53266</c:v>
                </c:pt>
                <c:pt idx="54" formatCode="General">
                  <c:v>0.542896</c:v>
                </c:pt>
                <c:pt idx="55" formatCode="General">
                  <c:v>0.553131</c:v>
                </c:pt>
                <c:pt idx="56" formatCode="General">
                  <c:v>0.563366</c:v>
                </c:pt>
                <c:pt idx="57" formatCode="General">
                  <c:v>0.573599</c:v>
                </c:pt>
                <c:pt idx="58" formatCode="General">
                  <c:v>0.583831</c:v>
                </c:pt>
                <c:pt idx="59" formatCode="General">
                  <c:v>0.594062</c:v>
                </c:pt>
                <c:pt idx="60" formatCode="General">
                  <c:v>0.604291</c:v>
                </c:pt>
                <c:pt idx="61" formatCode="General">
                  <c:v>0.614518</c:v>
                </c:pt>
                <c:pt idx="62" formatCode="General">
                  <c:v>0.624745</c:v>
                </c:pt>
                <c:pt idx="63" formatCode="General">
                  <c:v>0.634968</c:v>
                </c:pt>
                <c:pt idx="64" formatCode="General">
                  <c:v>0.645189</c:v>
                </c:pt>
                <c:pt idx="65" formatCode="General">
                  <c:v>0.655409</c:v>
                </c:pt>
                <c:pt idx="66" formatCode="General">
                  <c:v>0.665626</c:v>
                </c:pt>
                <c:pt idx="67" formatCode="General">
                  <c:v>0.675839</c:v>
                </c:pt>
                <c:pt idx="68" formatCode="General">
                  <c:v>0.686049</c:v>
                </c:pt>
                <c:pt idx="69" formatCode="General">
                  <c:v>0.696257</c:v>
                </c:pt>
                <c:pt idx="70" formatCode="General">
                  <c:v>0.70646</c:v>
                </c:pt>
                <c:pt idx="71" formatCode="General">
                  <c:v>0.71666</c:v>
                </c:pt>
                <c:pt idx="72" formatCode="General">
                  <c:v>0.726856</c:v>
                </c:pt>
                <c:pt idx="73" formatCode="General">
                  <c:v>0.737048</c:v>
                </c:pt>
                <c:pt idx="74" formatCode="General">
                  <c:v>0.747237</c:v>
                </c:pt>
                <c:pt idx="75" formatCode="General">
                  <c:v>0.757421</c:v>
                </c:pt>
                <c:pt idx="76" formatCode="General">
                  <c:v>0.767601</c:v>
                </c:pt>
                <c:pt idx="77" formatCode="General">
                  <c:v>0.777777</c:v>
                </c:pt>
                <c:pt idx="78" formatCode="General">
                  <c:v>0.78795</c:v>
                </c:pt>
                <c:pt idx="79" formatCode="General">
                  <c:v>0.79812</c:v>
                </c:pt>
                <c:pt idx="80" formatCode="General">
                  <c:v>0.808286</c:v>
                </c:pt>
                <c:pt idx="81" formatCode="General">
                  <c:v>0.81845</c:v>
                </c:pt>
                <c:pt idx="82" formatCode="General">
                  <c:v>0.828612</c:v>
                </c:pt>
                <c:pt idx="83" formatCode="General">
                  <c:v>0.838772</c:v>
                </c:pt>
                <c:pt idx="84" formatCode="General">
                  <c:v>0.848931</c:v>
                </c:pt>
                <c:pt idx="85" formatCode="General">
                  <c:v>0.859088</c:v>
                </c:pt>
                <c:pt idx="86" formatCode="General">
                  <c:v>0.869245</c:v>
                </c:pt>
                <c:pt idx="87" formatCode="General">
                  <c:v>0.8794</c:v>
                </c:pt>
                <c:pt idx="88" formatCode="General">
                  <c:v>0.889555</c:v>
                </c:pt>
                <c:pt idx="89" formatCode="General">
                  <c:v>0.899706</c:v>
                </c:pt>
                <c:pt idx="90" formatCode="General">
                  <c:v>0.909853</c:v>
                </c:pt>
                <c:pt idx="91" formatCode="General">
                  <c:v>0.919994</c:v>
                </c:pt>
                <c:pt idx="92" formatCode="General">
                  <c:v>0.930126</c:v>
                </c:pt>
                <c:pt idx="93" formatCode="General">
                  <c:v>0.940243</c:v>
                </c:pt>
                <c:pt idx="94" formatCode="General">
                  <c:v>0.95034</c:v>
                </c:pt>
                <c:pt idx="95" formatCode="General">
                  <c:v>0.960409</c:v>
                </c:pt>
                <c:pt idx="96" formatCode="General">
                  <c:v>0.970439</c:v>
                </c:pt>
                <c:pt idx="97" formatCode="General">
                  <c:v>0.980412</c:v>
                </c:pt>
                <c:pt idx="98" formatCode="General">
                  <c:v>0.99029</c:v>
                </c:pt>
                <c:pt idx="99" formatCode="General">
                  <c:v>0.999944</c:v>
                </c:pt>
              </c:numCache>
            </c:numRef>
          </c:xVal>
          <c:yVal>
            <c:numRef>
              <c:f>'at y = 22.00m'!$C$4:$C$2160</c:f>
              <c:numCache>
                <c:formatCode>General</c:formatCode>
                <c:ptCount val="2157"/>
                <c:pt idx="0">
                  <c:v>0.0</c:v>
                </c:pt>
                <c:pt idx="1">
                  <c:v>0.009038</c:v>
                </c:pt>
                <c:pt idx="2">
                  <c:v>0.014633</c:v>
                </c:pt>
                <c:pt idx="3">
                  <c:v>0.018629</c:v>
                </c:pt>
                <c:pt idx="4">
                  <c:v>0.021789</c:v>
                </c:pt>
                <c:pt idx="5">
                  <c:v>0.024437</c:v>
                </c:pt>
                <c:pt idx="6">
                  <c:v>0.026738</c:v>
                </c:pt>
                <c:pt idx="7">
                  <c:v>0.028788</c:v>
                </c:pt>
                <c:pt idx="8">
                  <c:v>0.030644</c:v>
                </c:pt>
                <c:pt idx="9">
                  <c:v>0.032345</c:v>
                </c:pt>
                <c:pt idx="10">
                  <c:v>0.033916</c:v>
                </c:pt>
                <c:pt idx="11">
                  <c:v>0.035377</c:v>
                </c:pt>
                <c:pt idx="12">
                  <c:v>0.036743</c:v>
                </c:pt>
                <c:pt idx="13">
                  <c:v>0.038024</c:v>
                </c:pt>
                <c:pt idx="14">
                  <c:v>0.039231</c:v>
                </c:pt>
                <c:pt idx="15">
                  <c:v>0.04037</c:v>
                </c:pt>
                <c:pt idx="16">
                  <c:v>0.041447</c:v>
                </c:pt>
                <c:pt idx="17">
                  <c:v>0.042468</c:v>
                </c:pt>
                <c:pt idx="18">
                  <c:v>0.043437</c:v>
                </c:pt>
                <c:pt idx="19">
                  <c:v>0.044357</c:v>
                </c:pt>
                <c:pt idx="20">
                  <c:v>0.04523</c:v>
                </c:pt>
                <c:pt idx="21">
                  <c:v>0.046058</c:v>
                </c:pt>
                <c:pt idx="22">
                  <c:v>0.046845</c:v>
                </c:pt>
                <c:pt idx="23">
                  <c:v>0.047591</c:v>
                </c:pt>
                <c:pt idx="24">
                  <c:v>0.048296</c:v>
                </c:pt>
                <c:pt idx="25">
                  <c:v>0.048964</c:v>
                </c:pt>
                <c:pt idx="26">
                  <c:v>0.049594</c:v>
                </c:pt>
                <c:pt idx="27">
                  <c:v>0.050187</c:v>
                </c:pt>
                <c:pt idx="28">
                  <c:v>0.050744</c:v>
                </c:pt>
                <c:pt idx="29">
                  <c:v>0.051265</c:v>
                </c:pt>
                <c:pt idx="30">
                  <c:v>0.051752</c:v>
                </c:pt>
                <c:pt idx="31">
                  <c:v>0.052204</c:v>
                </c:pt>
                <c:pt idx="32">
                  <c:v>0.052623</c:v>
                </c:pt>
                <c:pt idx="33">
                  <c:v>0.053008</c:v>
                </c:pt>
                <c:pt idx="34">
                  <c:v>0.05336</c:v>
                </c:pt>
                <c:pt idx="35">
                  <c:v>0.05368</c:v>
                </c:pt>
                <c:pt idx="36">
                  <c:v>0.053969</c:v>
                </c:pt>
                <c:pt idx="37">
                  <c:v>0.054226</c:v>
                </c:pt>
                <c:pt idx="38">
                  <c:v>0.054453</c:v>
                </c:pt>
                <c:pt idx="39">
                  <c:v>0.054649</c:v>
                </c:pt>
                <c:pt idx="40">
                  <c:v>0.054817</c:v>
                </c:pt>
                <c:pt idx="41">
                  <c:v>0.054956</c:v>
                </c:pt>
                <c:pt idx="42">
                  <c:v>0.055066</c:v>
                </c:pt>
                <c:pt idx="43">
                  <c:v>0.055149</c:v>
                </c:pt>
                <c:pt idx="44">
                  <c:v>0.055205</c:v>
                </c:pt>
                <c:pt idx="45">
                  <c:v>0.055235</c:v>
                </c:pt>
                <c:pt idx="46">
                  <c:v>0.055239</c:v>
                </c:pt>
                <c:pt idx="47">
                  <c:v>0.055216</c:v>
                </c:pt>
                <c:pt idx="48">
                  <c:v>0.055169</c:v>
                </c:pt>
                <c:pt idx="49">
                  <c:v>0.055097</c:v>
                </c:pt>
                <c:pt idx="50">
                  <c:v>0.055</c:v>
                </c:pt>
                <c:pt idx="51">
                  <c:v>0.054877</c:v>
                </c:pt>
                <c:pt idx="52">
                  <c:v>0.054729</c:v>
                </c:pt>
                <c:pt idx="53">
                  <c:v>0.054556</c:v>
                </c:pt>
                <c:pt idx="54">
                  <c:v>0.054357</c:v>
                </c:pt>
                <c:pt idx="55">
                  <c:v>0.054132</c:v>
                </c:pt>
                <c:pt idx="56">
                  <c:v>0.053879</c:v>
                </c:pt>
                <c:pt idx="57">
                  <c:v>0.053597</c:v>
                </c:pt>
                <c:pt idx="58">
                  <c:v>0.053287</c:v>
                </c:pt>
                <c:pt idx="59">
                  <c:v>0.052946</c:v>
                </c:pt>
                <c:pt idx="60">
                  <c:v>0.052572</c:v>
                </c:pt>
                <c:pt idx="61">
                  <c:v>0.052165</c:v>
                </c:pt>
                <c:pt idx="62">
                  <c:v>0.051721</c:v>
                </c:pt>
                <c:pt idx="63">
                  <c:v>0.051239</c:v>
                </c:pt>
                <c:pt idx="64">
                  <c:v>0.050718</c:v>
                </c:pt>
                <c:pt idx="65">
                  <c:v>0.050154</c:v>
                </c:pt>
                <c:pt idx="66">
                  <c:v>0.049546</c:v>
                </c:pt>
                <c:pt idx="67">
                  <c:v>0.048892</c:v>
                </c:pt>
                <c:pt idx="68">
                  <c:v>0.048191</c:v>
                </c:pt>
                <c:pt idx="69">
                  <c:v>0.047442</c:v>
                </c:pt>
                <c:pt idx="70">
                  <c:v>0.046643</c:v>
                </c:pt>
                <c:pt idx="71">
                  <c:v>0.045795</c:v>
                </c:pt>
                <c:pt idx="72">
                  <c:v>0.044896</c:v>
                </c:pt>
                <c:pt idx="73">
                  <c:v>0.043949</c:v>
                </c:pt>
                <c:pt idx="74">
                  <c:v>0.042955</c:v>
                </c:pt>
                <c:pt idx="75">
                  <c:v>0.041913</c:v>
                </c:pt>
                <c:pt idx="76">
                  <c:v>0.040827</c:v>
                </c:pt>
                <c:pt idx="77">
                  <c:v>0.039698</c:v>
                </c:pt>
                <c:pt idx="78">
                  <c:v>0.038531</c:v>
                </c:pt>
                <c:pt idx="79">
                  <c:v>0.037327</c:v>
                </c:pt>
                <c:pt idx="80">
                  <c:v>0.036091</c:v>
                </c:pt>
                <c:pt idx="81">
                  <c:v>0.034826</c:v>
                </c:pt>
                <c:pt idx="82">
                  <c:v>0.033538</c:v>
                </c:pt>
                <c:pt idx="83">
                  <c:v>0.03223</c:v>
                </c:pt>
                <c:pt idx="84">
                  <c:v>0.030906</c:v>
                </c:pt>
                <c:pt idx="85">
                  <c:v>0.029567</c:v>
                </c:pt>
                <c:pt idx="86">
                  <c:v>0.028216</c:v>
                </c:pt>
                <c:pt idx="87">
                  <c:v>0.026849</c:v>
                </c:pt>
                <c:pt idx="88">
                  <c:v>0.025461</c:v>
                </c:pt>
                <c:pt idx="89">
                  <c:v>0.024043</c:v>
                </c:pt>
                <c:pt idx="90">
                  <c:v>0.02258</c:v>
                </c:pt>
                <c:pt idx="91">
                  <c:v>0.021053</c:v>
                </c:pt>
                <c:pt idx="92">
                  <c:v>0.019436</c:v>
                </c:pt>
                <c:pt idx="93">
                  <c:v>0.017695</c:v>
                </c:pt>
                <c:pt idx="94">
                  <c:v>0.015792</c:v>
                </c:pt>
                <c:pt idx="95">
                  <c:v>0.013684</c:v>
                </c:pt>
                <c:pt idx="96">
                  <c:v>0.011318</c:v>
                </c:pt>
                <c:pt idx="97">
                  <c:v>0.008622</c:v>
                </c:pt>
                <c:pt idx="98">
                  <c:v>0.005463</c:v>
                </c:pt>
                <c:pt idx="99">
                  <c:v>0.001436</c:v>
                </c:pt>
              </c:numCache>
            </c:numRef>
          </c:yVal>
          <c:smooth val="0"/>
        </c:ser>
        <c:ser>
          <c:idx val="1"/>
          <c:order val="1"/>
          <c:tx>
            <c:strRef>
              <c:f>'at y = 22.00m'!$E$3</c:f>
              <c:strCache>
                <c:ptCount val="1"/>
                <c:pt idx="0">
                  <c:v>YL</c:v>
                </c:pt>
              </c:strCache>
            </c:strRef>
          </c:tx>
          <c:spPr>
            <a:ln w="28575">
              <a:noFill/>
            </a:ln>
          </c:spPr>
          <c:marker>
            <c:symbol val="square"/>
            <c:size val="2"/>
          </c:marker>
          <c:xVal>
            <c:numRef>
              <c:f>'at y = 22.00m'!$D$4:$D$2090</c:f>
              <c:numCache>
                <c:formatCode>0.00E+00</c:formatCode>
                <c:ptCount val="2087"/>
                <c:pt idx="0" formatCode="General">
                  <c:v>0.0</c:v>
                </c:pt>
                <c:pt idx="1">
                  <c:v>0.005745</c:v>
                </c:pt>
                <c:pt idx="2">
                  <c:v>0.014876</c:v>
                </c:pt>
                <c:pt idx="3" formatCode="General">
                  <c:v>0.024577</c:v>
                </c:pt>
                <c:pt idx="4" formatCode="General">
                  <c:v>0.034472</c:v>
                </c:pt>
                <c:pt idx="5" formatCode="General">
                  <c:v>0.044456</c:v>
                </c:pt>
                <c:pt idx="6" formatCode="General">
                  <c:v>0.054491</c:v>
                </c:pt>
                <c:pt idx="7" formatCode="General">
                  <c:v>0.064558</c:v>
                </c:pt>
                <c:pt idx="8" formatCode="General">
                  <c:v>0.074647</c:v>
                </c:pt>
                <c:pt idx="9" formatCode="General">
                  <c:v>0.084753</c:v>
                </c:pt>
                <c:pt idx="10" formatCode="General">
                  <c:v>0.094871</c:v>
                </c:pt>
                <c:pt idx="11" formatCode="General">
                  <c:v>0.105</c:v>
                </c:pt>
                <c:pt idx="12" formatCode="General">
                  <c:v>0.115138</c:v>
                </c:pt>
                <c:pt idx="13" formatCode="General">
                  <c:v>0.125284</c:v>
                </c:pt>
                <c:pt idx="14" formatCode="General">
                  <c:v>0.135436</c:v>
                </c:pt>
                <c:pt idx="15" formatCode="General">
                  <c:v>0.145595</c:v>
                </c:pt>
                <c:pt idx="16" formatCode="General">
                  <c:v>0.155761</c:v>
                </c:pt>
                <c:pt idx="17" formatCode="General">
                  <c:v>0.16593</c:v>
                </c:pt>
                <c:pt idx="18" formatCode="General">
                  <c:v>0.176105</c:v>
                </c:pt>
                <c:pt idx="19" formatCode="General">
                  <c:v>0.186284</c:v>
                </c:pt>
                <c:pt idx="20" formatCode="General">
                  <c:v>0.196467</c:v>
                </c:pt>
                <c:pt idx="21" formatCode="General">
                  <c:v>0.206654</c:v>
                </c:pt>
                <c:pt idx="22" formatCode="General">
                  <c:v>0.216844</c:v>
                </c:pt>
                <c:pt idx="23" formatCode="General">
                  <c:v>0.227037</c:v>
                </c:pt>
                <c:pt idx="24" formatCode="General">
                  <c:v>0.237234</c:v>
                </c:pt>
                <c:pt idx="25" formatCode="General">
                  <c:v>0.247433</c:v>
                </c:pt>
                <c:pt idx="26" formatCode="General">
                  <c:v>0.257634</c:v>
                </c:pt>
                <c:pt idx="27" formatCode="General">
                  <c:v>0.267838</c:v>
                </c:pt>
                <c:pt idx="28" formatCode="General">
                  <c:v>0.278043</c:v>
                </c:pt>
                <c:pt idx="29" formatCode="General">
                  <c:v>0.288251</c:v>
                </c:pt>
                <c:pt idx="30" formatCode="General">
                  <c:v>0.29846</c:v>
                </c:pt>
                <c:pt idx="31" formatCode="General">
                  <c:v>0.308671</c:v>
                </c:pt>
                <c:pt idx="32" formatCode="General">
                  <c:v>0.318882</c:v>
                </c:pt>
                <c:pt idx="33" formatCode="General">
                  <c:v>0.329095</c:v>
                </c:pt>
                <c:pt idx="34" formatCode="General">
                  <c:v>0.339308</c:v>
                </c:pt>
                <c:pt idx="35" formatCode="General">
                  <c:v>0.349523</c:v>
                </c:pt>
                <c:pt idx="36" formatCode="General">
                  <c:v>0.359737</c:v>
                </c:pt>
                <c:pt idx="37" formatCode="General">
                  <c:v>0.369952</c:v>
                </c:pt>
                <c:pt idx="38" formatCode="General">
                  <c:v>0.380167</c:v>
                </c:pt>
                <c:pt idx="39" formatCode="General">
                  <c:v>0.390382</c:v>
                </c:pt>
                <c:pt idx="40" formatCode="General">
                  <c:v>0.400596</c:v>
                </c:pt>
                <c:pt idx="41" formatCode="General">
                  <c:v>0.41081</c:v>
                </c:pt>
                <c:pt idx="42" formatCode="General">
                  <c:v>0.421023</c:v>
                </c:pt>
                <c:pt idx="43" formatCode="General">
                  <c:v>0.431235</c:v>
                </c:pt>
                <c:pt idx="44" formatCode="General">
                  <c:v>0.441446</c:v>
                </c:pt>
                <c:pt idx="45" formatCode="General">
                  <c:v>0.451656</c:v>
                </c:pt>
                <c:pt idx="46" formatCode="General">
                  <c:v>0.461864</c:v>
                </c:pt>
                <c:pt idx="47" formatCode="General">
                  <c:v>0.47207</c:v>
                </c:pt>
                <c:pt idx="48" formatCode="General">
                  <c:v>0.482274</c:v>
                </c:pt>
                <c:pt idx="49" formatCode="General">
                  <c:v>0.492476</c:v>
                </c:pt>
                <c:pt idx="50" formatCode="General">
                  <c:v>0.502675</c:v>
                </c:pt>
                <c:pt idx="51" formatCode="General">
                  <c:v>0.512872</c:v>
                </c:pt>
                <c:pt idx="52" formatCode="General">
                  <c:v>0.523066</c:v>
                </c:pt>
                <c:pt idx="53" formatCode="General">
                  <c:v>0.533257</c:v>
                </c:pt>
                <c:pt idx="54" formatCode="General">
                  <c:v>0.543444</c:v>
                </c:pt>
                <c:pt idx="55" formatCode="General">
                  <c:v>0.553627</c:v>
                </c:pt>
                <c:pt idx="56" formatCode="General">
                  <c:v>0.563808</c:v>
                </c:pt>
                <c:pt idx="57" formatCode="General">
                  <c:v>0.573984</c:v>
                </c:pt>
                <c:pt idx="58" formatCode="General">
                  <c:v>0.584156</c:v>
                </c:pt>
                <c:pt idx="59" formatCode="General">
                  <c:v>0.594324</c:v>
                </c:pt>
                <c:pt idx="60" formatCode="General">
                  <c:v>0.604487</c:v>
                </c:pt>
                <c:pt idx="61" formatCode="General">
                  <c:v>0.614646</c:v>
                </c:pt>
                <c:pt idx="62" formatCode="General">
                  <c:v>0.624801</c:v>
                </c:pt>
                <c:pt idx="63" formatCode="General">
                  <c:v>0.634951</c:v>
                </c:pt>
                <c:pt idx="64" formatCode="General">
                  <c:v>0.645097</c:v>
                </c:pt>
                <c:pt idx="65" formatCode="General">
                  <c:v>0.655238</c:v>
                </c:pt>
                <c:pt idx="66" formatCode="General">
                  <c:v>0.665375</c:v>
                </c:pt>
                <c:pt idx="67" formatCode="General">
                  <c:v>0.675508</c:v>
                </c:pt>
                <c:pt idx="68" formatCode="General">
                  <c:v>0.685637</c:v>
                </c:pt>
                <c:pt idx="69" formatCode="General">
                  <c:v>0.695762</c:v>
                </c:pt>
                <c:pt idx="70" formatCode="General">
                  <c:v>0.705885</c:v>
                </c:pt>
                <c:pt idx="71" formatCode="General">
                  <c:v>0.716004</c:v>
                </c:pt>
                <c:pt idx="72" formatCode="General">
                  <c:v>0.726122</c:v>
                </c:pt>
                <c:pt idx="73" formatCode="General">
                  <c:v>0.736237</c:v>
                </c:pt>
                <c:pt idx="74" formatCode="General">
                  <c:v>0.746352</c:v>
                </c:pt>
                <c:pt idx="75" formatCode="General">
                  <c:v>0.756466</c:v>
                </c:pt>
                <c:pt idx="76" formatCode="General">
                  <c:v>0.766581</c:v>
                </c:pt>
                <c:pt idx="77" formatCode="General">
                  <c:v>0.776696</c:v>
                </c:pt>
                <c:pt idx="78" formatCode="General">
                  <c:v>0.786814</c:v>
                </c:pt>
                <c:pt idx="79" formatCode="General">
                  <c:v>0.796933</c:v>
                </c:pt>
                <c:pt idx="80" formatCode="General">
                  <c:v>0.807057</c:v>
                </c:pt>
                <c:pt idx="81" formatCode="General">
                  <c:v>0.817184</c:v>
                </c:pt>
                <c:pt idx="82" formatCode="General">
                  <c:v>0.827316</c:v>
                </c:pt>
                <c:pt idx="83" formatCode="General">
                  <c:v>0.837453</c:v>
                </c:pt>
                <c:pt idx="84" formatCode="General">
                  <c:v>0.847597</c:v>
                </c:pt>
                <c:pt idx="85" formatCode="General">
                  <c:v>0.857747</c:v>
                </c:pt>
                <c:pt idx="86" formatCode="General">
                  <c:v>0.867906</c:v>
                </c:pt>
                <c:pt idx="87" formatCode="General">
                  <c:v>0.878072</c:v>
                </c:pt>
                <c:pt idx="88" formatCode="General">
                  <c:v>0.888248</c:v>
                </c:pt>
                <c:pt idx="89" formatCode="General">
                  <c:v>0.898432</c:v>
                </c:pt>
                <c:pt idx="90" formatCode="General">
                  <c:v>0.908626</c:v>
                </c:pt>
                <c:pt idx="91" formatCode="General">
                  <c:v>0.918827</c:v>
                </c:pt>
                <c:pt idx="92" formatCode="General">
                  <c:v>0.929035</c:v>
                </c:pt>
                <c:pt idx="93" formatCode="General">
                  <c:v>0.939247</c:v>
                </c:pt>
                <c:pt idx="94" formatCode="General">
                  <c:v>0.949457</c:v>
                </c:pt>
                <c:pt idx="95" formatCode="General">
                  <c:v>0.959659</c:v>
                </c:pt>
                <c:pt idx="96" formatCode="General">
                  <c:v>0.969843</c:v>
                </c:pt>
                <c:pt idx="97" formatCode="General">
                  <c:v>0.979993</c:v>
                </c:pt>
                <c:pt idx="98" formatCode="General">
                  <c:v>0.990078</c:v>
                </c:pt>
                <c:pt idx="99" formatCode="General">
                  <c:v>1.0</c:v>
                </c:pt>
              </c:numCache>
            </c:numRef>
          </c:xVal>
          <c:yVal>
            <c:numRef>
              <c:f>'at y = 22.00m'!$E$4:$E$2211</c:f>
              <c:numCache>
                <c:formatCode>General</c:formatCode>
                <c:ptCount val="2208"/>
                <c:pt idx="0">
                  <c:v>0.0</c:v>
                </c:pt>
                <c:pt idx="1">
                  <c:v>-0.00809</c:v>
                </c:pt>
                <c:pt idx="2">
                  <c:v>-0.012616</c:v>
                </c:pt>
                <c:pt idx="3">
                  <c:v>-0.015753</c:v>
                </c:pt>
                <c:pt idx="4">
                  <c:v>-0.01821</c:v>
                </c:pt>
                <c:pt idx="5">
                  <c:v>-0.020266</c:v>
                </c:pt>
                <c:pt idx="6">
                  <c:v>-0.022058</c:v>
                </c:pt>
                <c:pt idx="7">
                  <c:v>-0.023662</c:v>
                </c:pt>
                <c:pt idx="8">
                  <c:v>-0.025123</c:v>
                </c:pt>
                <c:pt idx="9">
                  <c:v>-0.026469</c:v>
                </c:pt>
                <c:pt idx="10">
                  <c:v>-0.02772</c:v>
                </c:pt>
                <c:pt idx="11">
                  <c:v>-0.028887</c:v>
                </c:pt>
                <c:pt idx="12">
                  <c:v>-0.02998</c:v>
                </c:pt>
                <c:pt idx="13">
                  <c:v>-0.031004</c:v>
                </c:pt>
                <c:pt idx="14">
                  <c:v>-0.031966</c:v>
                </c:pt>
                <c:pt idx="15">
                  <c:v>-0.032868</c:v>
                </c:pt>
                <c:pt idx="16">
                  <c:v>-0.033715</c:v>
                </c:pt>
                <c:pt idx="17">
                  <c:v>-0.034509</c:v>
                </c:pt>
                <c:pt idx="18">
                  <c:v>-0.035253</c:v>
                </c:pt>
                <c:pt idx="19">
                  <c:v>-0.035947</c:v>
                </c:pt>
                <c:pt idx="20">
                  <c:v>-0.036594</c:v>
                </c:pt>
                <c:pt idx="21">
                  <c:v>-0.037195</c:v>
                </c:pt>
                <c:pt idx="22">
                  <c:v>-0.037752</c:v>
                </c:pt>
                <c:pt idx="23">
                  <c:v>-0.038264</c:v>
                </c:pt>
                <c:pt idx="24">
                  <c:v>-0.038733</c:v>
                </c:pt>
                <c:pt idx="25">
                  <c:v>-0.03916</c:v>
                </c:pt>
                <c:pt idx="26">
                  <c:v>-0.039546</c:v>
                </c:pt>
                <c:pt idx="27">
                  <c:v>-0.039892</c:v>
                </c:pt>
                <c:pt idx="28">
                  <c:v>-0.040197</c:v>
                </c:pt>
                <c:pt idx="29">
                  <c:v>-0.040464</c:v>
                </c:pt>
                <c:pt idx="30">
                  <c:v>-0.040693</c:v>
                </c:pt>
                <c:pt idx="31">
                  <c:v>-0.040885</c:v>
                </c:pt>
                <c:pt idx="32">
                  <c:v>-0.04104</c:v>
                </c:pt>
                <c:pt idx="33">
                  <c:v>-0.041158</c:v>
                </c:pt>
                <c:pt idx="34">
                  <c:v>-0.041239</c:v>
                </c:pt>
                <c:pt idx="35">
                  <c:v>-0.041284</c:v>
                </c:pt>
                <c:pt idx="36">
                  <c:v>-0.041292</c:v>
                </c:pt>
                <c:pt idx="37">
                  <c:v>-0.041264</c:v>
                </c:pt>
                <c:pt idx="38">
                  <c:v>-0.041198</c:v>
                </c:pt>
                <c:pt idx="39">
                  <c:v>-0.041096</c:v>
                </c:pt>
                <c:pt idx="40">
                  <c:v>-0.040956</c:v>
                </c:pt>
                <c:pt idx="41">
                  <c:v>-0.040777</c:v>
                </c:pt>
                <c:pt idx="42">
                  <c:v>-0.040561</c:v>
                </c:pt>
                <c:pt idx="43">
                  <c:v>-0.040306</c:v>
                </c:pt>
                <c:pt idx="44">
                  <c:v>-0.040013</c:v>
                </c:pt>
                <c:pt idx="45">
                  <c:v>-0.03968</c:v>
                </c:pt>
                <c:pt idx="46">
                  <c:v>-0.039307</c:v>
                </c:pt>
                <c:pt idx="47">
                  <c:v>-0.038894</c:v>
                </c:pt>
                <c:pt idx="48">
                  <c:v>-0.038442</c:v>
                </c:pt>
                <c:pt idx="49">
                  <c:v>-0.037949</c:v>
                </c:pt>
                <c:pt idx="50">
                  <c:v>-0.037414</c:v>
                </c:pt>
                <c:pt idx="51">
                  <c:v>-0.036838</c:v>
                </c:pt>
                <c:pt idx="52">
                  <c:v>-0.036221</c:v>
                </c:pt>
                <c:pt idx="53">
                  <c:v>-0.035561</c:v>
                </c:pt>
                <c:pt idx="54">
                  <c:v>-0.03486</c:v>
                </c:pt>
                <c:pt idx="55">
                  <c:v>-0.034116</c:v>
                </c:pt>
                <c:pt idx="56">
                  <c:v>-0.033329</c:v>
                </c:pt>
                <c:pt idx="57">
                  <c:v>-0.032499</c:v>
                </c:pt>
                <c:pt idx="58">
                  <c:v>-0.031626</c:v>
                </c:pt>
                <c:pt idx="59">
                  <c:v>-0.030711</c:v>
                </c:pt>
                <c:pt idx="60">
                  <c:v>-0.029754</c:v>
                </c:pt>
                <c:pt idx="61">
                  <c:v>-0.028754</c:v>
                </c:pt>
                <c:pt idx="62">
                  <c:v>-0.027712</c:v>
                </c:pt>
                <c:pt idx="63">
                  <c:v>-0.026629</c:v>
                </c:pt>
                <c:pt idx="64">
                  <c:v>-0.025507</c:v>
                </c:pt>
                <c:pt idx="65">
                  <c:v>-0.024346</c:v>
                </c:pt>
                <c:pt idx="66">
                  <c:v>-0.023148</c:v>
                </c:pt>
                <c:pt idx="67">
                  <c:v>-0.021915</c:v>
                </c:pt>
                <c:pt idx="68">
                  <c:v>-0.020648</c:v>
                </c:pt>
                <c:pt idx="69">
                  <c:v>-0.01935</c:v>
                </c:pt>
                <c:pt idx="70">
                  <c:v>-0.018025</c:v>
                </c:pt>
                <c:pt idx="71">
                  <c:v>-0.016675</c:v>
                </c:pt>
                <c:pt idx="72">
                  <c:v>-0.015304</c:v>
                </c:pt>
                <c:pt idx="73">
                  <c:v>-0.013916</c:v>
                </c:pt>
                <c:pt idx="74">
                  <c:v>-0.012516</c:v>
                </c:pt>
                <c:pt idx="75">
                  <c:v>-0.011109</c:v>
                </c:pt>
                <c:pt idx="76">
                  <c:v>-0.009698</c:v>
                </c:pt>
                <c:pt idx="77">
                  <c:v>-0.00829</c:v>
                </c:pt>
                <c:pt idx="78">
                  <c:v>-0.006892</c:v>
                </c:pt>
                <c:pt idx="79">
                  <c:v>-0.005509</c:v>
                </c:pt>
                <c:pt idx="80">
                  <c:v>-0.004146</c:v>
                </c:pt>
                <c:pt idx="81">
                  <c:v>-0.002812</c:v>
                </c:pt>
                <c:pt idx="82">
                  <c:v>-0.001513</c:v>
                </c:pt>
                <c:pt idx="83">
                  <c:v>-0.000259</c:v>
                </c:pt>
                <c:pt idx="84">
                  <c:v>0.000943</c:v>
                </c:pt>
                <c:pt idx="85">
                  <c:v>0.002083</c:v>
                </c:pt>
                <c:pt idx="86">
                  <c:v>0.003146</c:v>
                </c:pt>
                <c:pt idx="87">
                  <c:v>0.004118</c:v>
                </c:pt>
                <c:pt idx="88">
                  <c:v>0.004985</c:v>
                </c:pt>
                <c:pt idx="89">
                  <c:v>0.005726</c:v>
                </c:pt>
                <c:pt idx="90">
                  <c:v>0.006314</c:v>
                </c:pt>
                <c:pt idx="91">
                  <c:v>0.006728</c:v>
                </c:pt>
                <c:pt idx="92">
                  <c:v>0.006935</c:v>
                </c:pt>
                <c:pt idx="93">
                  <c:v>0.006904</c:v>
                </c:pt>
                <c:pt idx="94">
                  <c:v>0.006595</c:v>
                </c:pt>
                <c:pt idx="95">
                  <c:v>0.005969</c:v>
                </c:pt>
                <c:pt idx="96">
                  <c:v>0.004974</c:v>
                </c:pt>
                <c:pt idx="97">
                  <c:v>0.003538</c:v>
                </c:pt>
                <c:pt idx="98">
                  <c:v>0.001529</c:v>
                </c:pt>
                <c:pt idx="99">
                  <c:v>-0.001436</c:v>
                </c:pt>
              </c:numCache>
            </c:numRef>
          </c:yVal>
          <c:smooth val="0"/>
        </c:ser>
        <c:dLbls>
          <c:showLegendKey val="0"/>
          <c:showVal val="0"/>
          <c:showCatName val="0"/>
          <c:showSerName val="0"/>
          <c:showPercent val="0"/>
          <c:showBubbleSize val="0"/>
        </c:dLbls>
        <c:axId val="-2075730848"/>
        <c:axId val="-2051841280"/>
      </c:scatterChart>
      <c:valAx>
        <c:axId val="-2075730848"/>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051841280"/>
        <c:crosses val="autoZero"/>
        <c:crossBetween val="midCat"/>
      </c:valAx>
      <c:valAx>
        <c:axId val="-2051841280"/>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075730848"/>
        <c:crosses val="autoZero"/>
        <c:crossBetween val="midCat"/>
      </c:valAx>
    </c:plotArea>
    <c:plotVisOnly val="1"/>
    <c:dispBlanksAs val="gap"/>
    <c:showDLblsOverMax val="0"/>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23.85m'!$C$3</c:f>
              <c:strCache>
                <c:ptCount val="1"/>
                <c:pt idx="0">
                  <c:v>YU</c:v>
                </c:pt>
              </c:strCache>
            </c:strRef>
          </c:tx>
          <c:spPr>
            <a:ln w="28575">
              <a:noFill/>
            </a:ln>
          </c:spPr>
          <c:marker>
            <c:symbol val="diamond"/>
            <c:size val="3"/>
            <c:spPr>
              <a:solidFill>
                <a:schemeClr val="tx1"/>
              </a:solidFill>
              <a:ln>
                <a:solidFill>
                  <a:schemeClr val="tx1"/>
                </a:solidFill>
              </a:ln>
            </c:spPr>
          </c:marker>
          <c:xVal>
            <c:numRef>
              <c:f>'at y = 23.85m'!$B$4:$B$2160</c:f>
              <c:numCache>
                <c:formatCode>0.00E+00</c:formatCode>
                <c:ptCount val="2157"/>
                <c:pt idx="0" formatCode="General">
                  <c:v>0.0</c:v>
                </c:pt>
                <c:pt idx="1">
                  <c:v>0.004978</c:v>
                </c:pt>
                <c:pt idx="2" formatCode="General">
                  <c:v>0.013692</c:v>
                </c:pt>
                <c:pt idx="3" formatCode="General">
                  <c:v>0.02319</c:v>
                </c:pt>
                <c:pt idx="4" formatCode="General">
                  <c:v>0.032972</c:v>
                </c:pt>
                <c:pt idx="5" formatCode="General">
                  <c:v>0.042892</c:v>
                </c:pt>
                <c:pt idx="6" formatCode="General">
                  <c:v>0.05289</c:v>
                </c:pt>
                <c:pt idx="7" formatCode="General">
                  <c:v>0.062937</c:v>
                </c:pt>
                <c:pt idx="8" formatCode="General">
                  <c:v>0.073018</c:v>
                </c:pt>
                <c:pt idx="9" formatCode="General">
                  <c:v>0.083125</c:v>
                </c:pt>
                <c:pt idx="10" formatCode="General">
                  <c:v>0.09325</c:v>
                </c:pt>
                <c:pt idx="11" formatCode="General">
                  <c:v>0.10339</c:v>
                </c:pt>
                <c:pt idx="12" formatCode="General">
                  <c:v>0.113542</c:v>
                </c:pt>
                <c:pt idx="13" formatCode="General">
                  <c:v>0.123704</c:v>
                </c:pt>
                <c:pt idx="14" formatCode="General">
                  <c:v>0.133876</c:v>
                </c:pt>
                <c:pt idx="15" formatCode="General">
                  <c:v>0.144054</c:v>
                </c:pt>
                <c:pt idx="16" formatCode="General">
                  <c:v>0.154238</c:v>
                </c:pt>
                <c:pt idx="17" formatCode="General">
                  <c:v>0.164428</c:v>
                </c:pt>
                <c:pt idx="18" formatCode="General">
                  <c:v>0.174623</c:v>
                </c:pt>
                <c:pt idx="19" formatCode="General">
                  <c:v>0.184823</c:v>
                </c:pt>
                <c:pt idx="20" formatCode="General">
                  <c:v>0.195025</c:v>
                </c:pt>
                <c:pt idx="21" formatCode="General">
                  <c:v>0.205232</c:v>
                </c:pt>
                <c:pt idx="22" formatCode="General">
                  <c:v>0.215442</c:v>
                </c:pt>
                <c:pt idx="23" formatCode="General">
                  <c:v>0.225654</c:v>
                </c:pt>
                <c:pt idx="24" formatCode="General">
                  <c:v>0.235869</c:v>
                </c:pt>
                <c:pt idx="25" formatCode="General">
                  <c:v>0.246087</c:v>
                </c:pt>
                <c:pt idx="26" formatCode="General">
                  <c:v>0.256307</c:v>
                </c:pt>
                <c:pt idx="27" formatCode="General">
                  <c:v>0.266529</c:v>
                </c:pt>
                <c:pt idx="28" formatCode="General">
                  <c:v>0.276753</c:v>
                </c:pt>
                <c:pt idx="29" formatCode="General">
                  <c:v>0.286978</c:v>
                </c:pt>
                <c:pt idx="30" formatCode="General">
                  <c:v>0.297206</c:v>
                </c:pt>
                <c:pt idx="31" formatCode="General">
                  <c:v>0.307434</c:v>
                </c:pt>
                <c:pt idx="32" formatCode="General">
                  <c:v>0.317664</c:v>
                </c:pt>
                <c:pt idx="33" formatCode="General">
                  <c:v>0.327896</c:v>
                </c:pt>
                <c:pt idx="34" formatCode="General">
                  <c:v>0.338129</c:v>
                </c:pt>
                <c:pt idx="35" formatCode="General">
                  <c:v>0.348362</c:v>
                </c:pt>
                <c:pt idx="36" formatCode="General">
                  <c:v>0.358596</c:v>
                </c:pt>
                <c:pt idx="37" formatCode="General">
                  <c:v>0.368832</c:v>
                </c:pt>
                <c:pt idx="38" formatCode="General">
                  <c:v>0.379068</c:v>
                </c:pt>
                <c:pt idx="39" formatCode="General">
                  <c:v>0.389305</c:v>
                </c:pt>
                <c:pt idx="40" formatCode="General">
                  <c:v>0.399543</c:v>
                </c:pt>
                <c:pt idx="41" formatCode="General">
                  <c:v>0.409781</c:v>
                </c:pt>
                <c:pt idx="42" formatCode="General">
                  <c:v>0.420019</c:v>
                </c:pt>
                <c:pt idx="43" formatCode="General">
                  <c:v>0.430258</c:v>
                </c:pt>
                <c:pt idx="44" formatCode="General">
                  <c:v>0.440496</c:v>
                </c:pt>
                <c:pt idx="45" formatCode="General">
                  <c:v>0.450735</c:v>
                </c:pt>
                <c:pt idx="46" formatCode="General">
                  <c:v>0.460974</c:v>
                </c:pt>
                <c:pt idx="47" formatCode="General">
                  <c:v>0.471213</c:v>
                </c:pt>
                <c:pt idx="48" formatCode="General">
                  <c:v>0.481452</c:v>
                </c:pt>
                <c:pt idx="49" formatCode="General">
                  <c:v>0.49169</c:v>
                </c:pt>
                <c:pt idx="50" formatCode="General">
                  <c:v>0.501928</c:v>
                </c:pt>
                <c:pt idx="51" formatCode="General">
                  <c:v>0.512165</c:v>
                </c:pt>
                <c:pt idx="52" formatCode="General">
                  <c:v>0.522402</c:v>
                </c:pt>
                <c:pt idx="53" formatCode="General">
                  <c:v>0.532638</c:v>
                </c:pt>
                <c:pt idx="54" formatCode="General">
                  <c:v>0.542874</c:v>
                </c:pt>
                <c:pt idx="55" formatCode="General">
                  <c:v>0.553109</c:v>
                </c:pt>
                <c:pt idx="56" formatCode="General">
                  <c:v>0.563343</c:v>
                </c:pt>
                <c:pt idx="57" formatCode="General">
                  <c:v>0.573575</c:v>
                </c:pt>
                <c:pt idx="58" formatCode="General">
                  <c:v>0.583807</c:v>
                </c:pt>
                <c:pt idx="59" formatCode="General">
                  <c:v>0.594037</c:v>
                </c:pt>
                <c:pt idx="60" formatCode="General">
                  <c:v>0.604266</c:v>
                </c:pt>
                <c:pt idx="61" formatCode="General">
                  <c:v>0.614493</c:v>
                </c:pt>
                <c:pt idx="62" formatCode="General">
                  <c:v>0.624718</c:v>
                </c:pt>
                <c:pt idx="63" formatCode="General">
                  <c:v>0.634942</c:v>
                </c:pt>
                <c:pt idx="64" formatCode="General">
                  <c:v>0.645163</c:v>
                </c:pt>
                <c:pt idx="65" formatCode="General">
                  <c:v>0.655382</c:v>
                </c:pt>
                <c:pt idx="66" formatCode="General">
                  <c:v>0.665598</c:v>
                </c:pt>
                <c:pt idx="67" formatCode="General">
                  <c:v>0.675811</c:v>
                </c:pt>
                <c:pt idx="68" formatCode="General">
                  <c:v>0.686021</c:v>
                </c:pt>
                <c:pt idx="69" formatCode="General">
                  <c:v>0.696228</c:v>
                </c:pt>
                <c:pt idx="70" formatCode="General">
                  <c:v>0.706431</c:v>
                </c:pt>
                <c:pt idx="71" formatCode="General">
                  <c:v>0.716631</c:v>
                </c:pt>
                <c:pt idx="72" formatCode="General">
                  <c:v>0.726826</c:v>
                </c:pt>
                <c:pt idx="73" formatCode="General">
                  <c:v>0.737018</c:v>
                </c:pt>
                <c:pt idx="74" formatCode="General">
                  <c:v>0.747205</c:v>
                </c:pt>
                <c:pt idx="75" formatCode="General">
                  <c:v>0.757389</c:v>
                </c:pt>
                <c:pt idx="76" formatCode="General">
                  <c:v>0.767569</c:v>
                </c:pt>
                <c:pt idx="77" formatCode="General">
                  <c:v>0.777745</c:v>
                </c:pt>
                <c:pt idx="78" formatCode="General">
                  <c:v>0.787917</c:v>
                </c:pt>
                <c:pt idx="79" formatCode="General">
                  <c:v>0.798087</c:v>
                </c:pt>
                <c:pt idx="80" formatCode="General">
                  <c:v>0.808253</c:v>
                </c:pt>
                <c:pt idx="81" formatCode="General">
                  <c:v>0.818416</c:v>
                </c:pt>
                <c:pt idx="82" formatCode="General">
                  <c:v>0.828577</c:v>
                </c:pt>
                <c:pt idx="83" formatCode="General">
                  <c:v>0.838737</c:v>
                </c:pt>
                <c:pt idx="84" formatCode="General">
                  <c:v>0.848895</c:v>
                </c:pt>
                <c:pt idx="85" formatCode="General">
                  <c:v>0.859052</c:v>
                </c:pt>
                <c:pt idx="86" formatCode="General">
                  <c:v>0.869208</c:v>
                </c:pt>
                <c:pt idx="87" formatCode="General">
                  <c:v>0.879364</c:v>
                </c:pt>
                <c:pt idx="88" formatCode="General">
                  <c:v>0.889517</c:v>
                </c:pt>
                <c:pt idx="89" formatCode="General">
                  <c:v>0.899668</c:v>
                </c:pt>
                <c:pt idx="90" formatCode="General">
                  <c:v>0.909815</c:v>
                </c:pt>
                <c:pt idx="91" formatCode="General">
                  <c:v>0.919956</c:v>
                </c:pt>
                <c:pt idx="92" formatCode="General">
                  <c:v>0.930087</c:v>
                </c:pt>
                <c:pt idx="93" formatCode="General">
                  <c:v>0.940204</c:v>
                </c:pt>
                <c:pt idx="94" formatCode="General">
                  <c:v>0.950301</c:v>
                </c:pt>
                <c:pt idx="95" formatCode="General">
                  <c:v>0.960369</c:v>
                </c:pt>
                <c:pt idx="96" formatCode="General">
                  <c:v>0.970398</c:v>
                </c:pt>
                <c:pt idx="97" formatCode="General">
                  <c:v>0.980371</c:v>
                </c:pt>
                <c:pt idx="98" formatCode="General">
                  <c:v>0.990249</c:v>
                </c:pt>
                <c:pt idx="99" formatCode="General">
                  <c:v>0.999902</c:v>
                </c:pt>
              </c:numCache>
            </c:numRef>
          </c:xVal>
          <c:yVal>
            <c:numRef>
              <c:f>'at y = 23.85m'!$C$4:$C$2160</c:f>
              <c:numCache>
                <c:formatCode>General</c:formatCode>
                <c:ptCount val="2157"/>
                <c:pt idx="0">
                  <c:v>0.0</c:v>
                </c:pt>
                <c:pt idx="1">
                  <c:v>0.008774</c:v>
                </c:pt>
                <c:pt idx="2">
                  <c:v>0.014226</c:v>
                </c:pt>
                <c:pt idx="3">
                  <c:v>0.01814</c:v>
                </c:pt>
                <c:pt idx="4">
                  <c:v>0.021251</c:v>
                </c:pt>
                <c:pt idx="5">
                  <c:v>0.023871</c:v>
                </c:pt>
                <c:pt idx="6">
                  <c:v>0.026157</c:v>
                </c:pt>
                <c:pt idx="7">
                  <c:v>0.0282</c:v>
                </c:pt>
                <c:pt idx="8">
                  <c:v>0.030054</c:v>
                </c:pt>
                <c:pt idx="9">
                  <c:v>0.031756</c:v>
                </c:pt>
                <c:pt idx="10">
                  <c:v>0.033331</c:v>
                </c:pt>
                <c:pt idx="11">
                  <c:v>0.034797</c:v>
                </c:pt>
                <c:pt idx="12">
                  <c:v>0.036168</c:v>
                </c:pt>
                <c:pt idx="13">
                  <c:v>0.037454</c:v>
                </c:pt>
                <c:pt idx="14">
                  <c:v>0.038665</c:v>
                </c:pt>
                <c:pt idx="15">
                  <c:v>0.039807</c:v>
                </c:pt>
                <c:pt idx="16">
                  <c:v>0.040887</c:v>
                </c:pt>
                <c:pt idx="17">
                  <c:v>0.04191</c:v>
                </c:pt>
                <c:pt idx="18">
                  <c:v>0.042879</c:v>
                </c:pt>
                <c:pt idx="19">
                  <c:v>0.043797</c:v>
                </c:pt>
                <c:pt idx="20">
                  <c:v>0.044669</c:v>
                </c:pt>
                <c:pt idx="21">
                  <c:v>0.045495</c:v>
                </c:pt>
                <c:pt idx="22">
                  <c:v>0.046278</c:v>
                </c:pt>
                <c:pt idx="23">
                  <c:v>0.04702</c:v>
                </c:pt>
                <c:pt idx="24">
                  <c:v>0.047722</c:v>
                </c:pt>
                <c:pt idx="25">
                  <c:v>0.048386</c:v>
                </c:pt>
                <c:pt idx="26">
                  <c:v>0.049013</c:v>
                </c:pt>
                <c:pt idx="27">
                  <c:v>0.049604</c:v>
                </c:pt>
                <c:pt idx="28">
                  <c:v>0.05016</c:v>
                </c:pt>
                <c:pt idx="29">
                  <c:v>0.050682</c:v>
                </c:pt>
                <c:pt idx="30">
                  <c:v>0.051171</c:v>
                </c:pt>
                <c:pt idx="31">
                  <c:v>0.051628</c:v>
                </c:pt>
                <c:pt idx="32">
                  <c:v>0.052052</c:v>
                </c:pt>
                <c:pt idx="33">
                  <c:v>0.052445</c:v>
                </c:pt>
                <c:pt idx="34">
                  <c:v>0.052808</c:v>
                </c:pt>
                <c:pt idx="35">
                  <c:v>0.053141</c:v>
                </c:pt>
                <c:pt idx="36">
                  <c:v>0.053444</c:v>
                </c:pt>
                <c:pt idx="37">
                  <c:v>0.053718</c:v>
                </c:pt>
                <c:pt idx="38">
                  <c:v>0.053963</c:v>
                </c:pt>
                <c:pt idx="39">
                  <c:v>0.054179</c:v>
                </c:pt>
                <c:pt idx="40">
                  <c:v>0.054368</c:v>
                </c:pt>
                <c:pt idx="41">
                  <c:v>0.05453</c:v>
                </c:pt>
                <c:pt idx="42">
                  <c:v>0.054665</c:v>
                </c:pt>
                <c:pt idx="43">
                  <c:v>0.054772</c:v>
                </c:pt>
                <c:pt idx="44">
                  <c:v>0.054854</c:v>
                </c:pt>
                <c:pt idx="45">
                  <c:v>0.054909</c:v>
                </c:pt>
                <c:pt idx="46">
                  <c:v>0.054938</c:v>
                </c:pt>
                <c:pt idx="47">
                  <c:v>0.054941</c:v>
                </c:pt>
                <c:pt idx="48">
                  <c:v>0.054918</c:v>
                </c:pt>
                <c:pt idx="49">
                  <c:v>0.054869</c:v>
                </c:pt>
                <c:pt idx="50">
                  <c:v>0.054793</c:v>
                </c:pt>
                <c:pt idx="51">
                  <c:v>0.054691</c:v>
                </c:pt>
                <c:pt idx="52">
                  <c:v>0.054562</c:v>
                </c:pt>
                <c:pt idx="53">
                  <c:v>0.054405</c:v>
                </c:pt>
                <c:pt idx="54">
                  <c:v>0.054221</c:v>
                </c:pt>
                <c:pt idx="55">
                  <c:v>0.054009</c:v>
                </c:pt>
                <c:pt idx="56">
                  <c:v>0.053766</c:v>
                </c:pt>
                <c:pt idx="57">
                  <c:v>0.053493</c:v>
                </c:pt>
                <c:pt idx="58">
                  <c:v>0.053189</c:v>
                </c:pt>
                <c:pt idx="59">
                  <c:v>0.052852</c:v>
                </c:pt>
                <c:pt idx="60">
                  <c:v>0.05248</c:v>
                </c:pt>
                <c:pt idx="61">
                  <c:v>0.052073</c:v>
                </c:pt>
                <c:pt idx="62">
                  <c:v>0.051628</c:v>
                </c:pt>
                <c:pt idx="63">
                  <c:v>0.051144</c:v>
                </c:pt>
                <c:pt idx="64">
                  <c:v>0.050619</c:v>
                </c:pt>
                <c:pt idx="65">
                  <c:v>0.050051</c:v>
                </c:pt>
                <c:pt idx="66">
                  <c:v>0.049438</c:v>
                </c:pt>
                <c:pt idx="67">
                  <c:v>0.04878</c:v>
                </c:pt>
                <c:pt idx="68">
                  <c:v>0.048074</c:v>
                </c:pt>
                <c:pt idx="69">
                  <c:v>0.047321</c:v>
                </c:pt>
                <c:pt idx="70">
                  <c:v>0.046519</c:v>
                </c:pt>
                <c:pt idx="71">
                  <c:v>0.045668</c:v>
                </c:pt>
                <c:pt idx="72">
                  <c:v>0.044769</c:v>
                </c:pt>
                <c:pt idx="73">
                  <c:v>0.043822</c:v>
                </c:pt>
                <c:pt idx="74">
                  <c:v>0.042827</c:v>
                </c:pt>
                <c:pt idx="75">
                  <c:v>0.041788</c:v>
                </c:pt>
                <c:pt idx="76">
                  <c:v>0.040703</c:v>
                </c:pt>
                <c:pt idx="77">
                  <c:v>0.039576</c:v>
                </c:pt>
                <c:pt idx="78">
                  <c:v>0.03841</c:v>
                </c:pt>
                <c:pt idx="79">
                  <c:v>0.037207</c:v>
                </c:pt>
                <c:pt idx="80">
                  <c:v>0.035969</c:v>
                </c:pt>
                <c:pt idx="81">
                  <c:v>0.0347</c:v>
                </c:pt>
                <c:pt idx="82">
                  <c:v>0.033404</c:v>
                </c:pt>
                <c:pt idx="83">
                  <c:v>0.032083</c:v>
                </c:pt>
                <c:pt idx="84">
                  <c:v>0.030741</c:v>
                </c:pt>
                <c:pt idx="85">
                  <c:v>0.02938</c:v>
                </c:pt>
                <c:pt idx="86">
                  <c:v>0.027999</c:v>
                </c:pt>
                <c:pt idx="87">
                  <c:v>0.026598</c:v>
                </c:pt>
                <c:pt idx="88">
                  <c:v>0.025172</c:v>
                </c:pt>
                <c:pt idx="89">
                  <c:v>0.023714</c:v>
                </c:pt>
                <c:pt idx="90">
                  <c:v>0.022211</c:v>
                </c:pt>
                <c:pt idx="91">
                  <c:v>0.020647</c:v>
                </c:pt>
                <c:pt idx="92">
                  <c:v>0.019001</c:v>
                </c:pt>
                <c:pt idx="93">
                  <c:v>0.017245</c:v>
                </c:pt>
                <c:pt idx="94">
                  <c:v>0.015348</c:v>
                </c:pt>
                <c:pt idx="95">
                  <c:v>0.013271</c:v>
                </c:pt>
                <c:pt idx="96">
                  <c:v>0.010968</c:v>
                </c:pt>
                <c:pt idx="97">
                  <c:v>0.008378</c:v>
                </c:pt>
                <c:pt idx="98">
                  <c:v>0.005376</c:v>
                </c:pt>
                <c:pt idx="99">
                  <c:v>0.00159</c:v>
                </c:pt>
              </c:numCache>
            </c:numRef>
          </c:yVal>
          <c:smooth val="0"/>
        </c:ser>
        <c:ser>
          <c:idx val="1"/>
          <c:order val="1"/>
          <c:tx>
            <c:strRef>
              <c:f>'at y = 23.85m'!$E$3</c:f>
              <c:strCache>
                <c:ptCount val="1"/>
                <c:pt idx="0">
                  <c:v>YL</c:v>
                </c:pt>
              </c:strCache>
            </c:strRef>
          </c:tx>
          <c:spPr>
            <a:ln w="28575">
              <a:noFill/>
            </a:ln>
          </c:spPr>
          <c:marker>
            <c:symbol val="square"/>
            <c:size val="2"/>
          </c:marker>
          <c:xVal>
            <c:numRef>
              <c:f>'at y = 23.85m'!$D$4:$D$2090</c:f>
              <c:numCache>
                <c:formatCode>0.00E+00</c:formatCode>
                <c:ptCount val="2087"/>
                <c:pt idx="0" formatCode="General">
                  <c:v>0.0</c:v>
                </c:pt>
                <c:pt idx="1">
                  <c:v>0.005806</c:v>
                </c:pt>
                <c:pt idx="2">
                  <c:v>0.014937</c:v>
                </c:pt>
                <c:pt idx="3" formatCode="General">
                  <c:v>0.024637</c:v>
                </c:pt>
                <c:pt idx="4" formatCode="General">
                  <c:v>0.034531</c:v>
                </c:pt>
                <c:pt idx="5" formatCode="General">
                  <c:v>0.044515</c:v>
                </c:pt>
                <c:pt idx="6" formatCode="General">
                  <c:v>0.05455</c:v>
                </c:pt>
                <c:pt idx="7" formatCode="General">
                  <c:v>0.064616</c:v>
                </c:pt>
                <c:pt idx="8" formatCode="General">
                  <c:v>0.074704</c:v>
                </c:pt>
                <c:pt idx="9" formatCode="General">
                  <c:v>0.084809</c:v>
                </c:pt>
                <c:pt idx="10" formatCode="General">
                  <c:v>0.094927</c:v>
                </c:pt>
                <c:pt idx="11" formatCode="General">
                  <c:v>0.105055</c:v>
                </c:pt>
                <c:pt idx="12" formatCode="General">
                  <c:v>0.115192</c:v>
                </c:pt>
                <c:pt idx="13" formatCode="General">
                  <c:v>0.125337</c:v>
                </c:pt>
                <c:pt idx="14" formatCode="General">
                  <c:v>0.13549</c:v>
                </c:pt>
                <c:pt idx="15" formatCode="General">
                  <c:v>0.145648</c:v>
                </c:pt>
                <c:pt idx="16" formatCode="General">
                  <c:v>0.155812</c:v>
                </c:pt>
                <c:pt idx="17" formatCode="General">
                  <c:v>0.165981</c:v>
                </c:pt>
                <c:pt idx="18" formatCode="General">
                  <c:v>0.176156</c:v>
                </c:pt>
                <c:pt idx="19" formatCode="General">
                  <c:v>0.186334</c:v>
                </c:pt>
                <c:pt idx="20" formatCode="General">
                  <c:v>0.196516</c:v>
                </c:pt>
                <c:pt idx="21" formatCode="General">
                  <c:v>0.206703</c:v>
                </c:pt>
                <c:pt idx="22" formatCode="General">
                  <c:v>0.216892</c:v>
                </c:pt>
                <c:pt idx="23" formatCode="General">
                  <c:v>0.227085</c:v>
                </c:pt>
                <c:pt idx="24" formatCode="General">
                  <c:v>0.237281</c:v>
                </c:pt>
                <c:pt idx="25" formatCode="General">
                  <c:v>0.247479</c:v>
                </c:pt>
                <c:pt idx="26" formatCode="General">
                  <c:v>0.257679</c:v>
                </c:pt>
                <c:pt idx="27" formatCode="General">
                  <c:v>0.267882</c:v>
                </c:pt>
                <c:pt idx="28" formatCode="General">
                  <c:v>0.278088</c:v>
                </c:pt>
                <c:pt idx="29" formatCode="General">
                  <c:v>0.288295</c:v>
                </c:pt>
                <c:pt idx="30" formatCode="General">
                  <c:v>0.298504</c:v>
                </c:pt>
                <c:pt idx="31" formatCode="General">
                  <c:v>0.308713</c:v>
                </c:pt>
                <c:pt idx="32" formatCode="General">
                  <c:v>0.318924</c:v>
                </c:pt>
                <c:pt idx="33" formatCode="General">
                  <c:v>0.329136</c:v>
                </c:pt>
                <c:pt idx="34" formatCode="General">
                  <c:v>0.339349</c:v>
                </c:pt>
                <c:pt idx="35" formatCode="General">
                  <c:v>0.349563</c:v>
                </c:pt>
                <c:pt idx="36" formatCode="General">
                  <c:v>0.359777</c:v>
                </c:pt>
                <c:pt idx="37" formatCode="General">
                  <c:v>0.369991</c:v>
                </c:pt>
                <c:pt idx="38" formatCode="General">
                  <c:v>0.380206</c:v>
                </c:pt>
                <c:pt idx="39" formatCode="General">
                  <c:v>0.39042</c:v>
                </c:pt>
                <c:pt idx="40" formatCode="General">
                  <c:v>0.400633</c:v>
                </c:pt>
                <c:pt idx="41" formatCode="General">
                  <c:v>0.410847</c:v>
                </c:pt>
                <c:pt idx="42" formatCode="General">
                  <c:v>0.421059</c:v>
                </c:pt>
                <c:pt idx="43" formatCode="General">
                  <c:v>0.431271</c:v>
                </c:pt>
                <c:pt idx="44" formatCode="General">
                  <c:v>0.441481</c:v>
                </c:pt>
                <c:pt idx="45" formatCode="General">
                  <c:v>0.45169</c:v>
                </c:pt>
                <c:pt idx="46" formatCode="General">
                  <c:v>0.461897</c:v>
                </c:pt>
                <c:pt idx="47" formatCode="General">
                  <c:v>0.472103</c:v>
                </c:pt>
                <c:pt idx="48" formatCode="General">
                  <c:v>0.482306</c:v>
                </c:pt>
                <c:pt idx="49" formatCode="General">
                  <c:v>0.492507</c:v>
                </c:pt>
                <c:pt idx="50" formatCode="General">
                  <c:v>0.502706</c:v>
                </c:pt>
                <c:pt idx="51" formatCode="General">
                  <c:v>0.512902</c:v>
                </c:pt>
                <c:pt idx="52" formatCode="General">
                  <c:v>0.523095</c:v>
                </c:pt>
                <c:pt idx="53" formatCode="General">
                  <c:v>0.533285</c:v>
                </c:pt>
                <c:pt idx="54" formatCode="General">
                  <c:v>0.543472</c:v>
                </c:pt>
                <c:pt idx="55" formatCode="General">
                  <c:v>0.553655</c:v>
                </c:pt>
                <c:pt idx="56" formatCode="General">
                  <c:v>0.563835</c:v>
                </c:pt>
                <c:pt idx="57" formatCode="General">
                  <c:v>0.57401</c:v>
                </c:pt>
                <c:pt idx="58" formatCode="General">
                  <c:v>0.584182</c:v>
                </c:pt>
                <c:pt idx="59" formatCode="General">
                  <c:v>0.594349</c:v>
                </c:pt>
                <c:pt idx="60" formatCode="General">
                  <c:v>0.604512</c:v>
                </c:pt>
                <c:pt idx="61" formatCode="General">
                  <c:v>0.61467</c:v>
                </c:pt>
                <c:pt idx="62" formatCode="General">
                  <c:v>0.624824</c:v>
                </c:pt>
                <c:pt idx="63" formatCode="General">
                  <c:v>0.634974</c:v>
                </c:pt>
                <c:pt idx="64" formatCode="General">
                  <c:v>0.645119</c:v>
                </c:pt>
                <c:pt idx="65" formatCode="General">
                  <c:v>0.655259</c:v>
                </c:pt>
                <c:pt idx="66" formatCode="General">
                  <c:v>0.665396</c:v>
                </c:pt>
                <c:pt idx="67" formatCode="General">
                  <c:v>0.675528</c:v>
                </c:pt>
                <c:pt idx="68" formatCode="General">
                  <c:v>0.685656</c:v>
                </c:pt>
                <c:pt idx="69" formatCode="General">
                  <c:v>0.695781</c:v>
                </c:pt>
                <c:pt idx="70" formatCode="General">
                  <c:v>0.705903</c:v>
                </c:pt>
                <c:pt idx="71" formatCode="General">
                  <c:v>0.716022</c:v>
                </c:pt>
                <c:pt idx="72" formatCode="General">
                  <c:v>0.726139</c:v>
                </c:pt>
                <c:pt idx="73" formatCode="General">
                  <c:v>0.736254</c:v>
                </c:pt>
                <c:pt idx="74" formatCode="General">
                  <c:v>0.746368</c:v>
                </c:pt>
                <c:pt idx="75" formatCode="General">
                  <c:v>0.756481</c:v>
                </c:pt>
                <c:pt idx="76" formatCode="General">
                  <c:v>0.766595</c:v>
                </c:pt>
                <c:pt idx="77" formatCode="General">
                  <c:v>0.77671</c:v>
                </c:pt>
                <c:pt idx="78" formatCode="General">
                  <c:v>0.786827</c:v>
                </c:pt>
                <c:pt idx="79" formatCode="General">
                  <c:v>0.796946</c:v>
                </c:pt>
                <c:pt idx="80" formatCode="General">
                  <c:v>0.807069</c:v>
                </c:pt>
                <c:pt idx="81" formatCode="General">
                  <c:v>0.817195</c:v>
                </c:pt>
                <c:pt idx="82" formatCode="General">
                  <c:v>0.827327</c:v>
                </c:pt>
                <c:pt idx="83" formatCode="General">
                  <c:v>0.837464</c:v>
                </c:pt>
                <c:pt idx="84" formatCode="General">
                  <c:v>0.847606</c:v>
                </c:pt>
                <c:pt idx="85" formatCode="General">
                  <c:v>0.857757</c:v>
                </c:pt>
                <c:pt idx="86" formatCode="General">
                  <c:v>0.867914</c:v>
                </c:pt>
                <c:pt idx="87" formatCode="General">
                  <c:v>0.87808</c:v>
                </c:pt>
                <c:pt idx="88" formatCode="General">
                  <c:v>0.888255</c:v>
                </c:pt>
                <c:pt idx="89" formatCode="General">
                  <c:v>0.898439</c:v>
                </c:pt>
                <c:pt idx="90" formatCode="General">
                  <c:v>0.908632</c:v>
                </c:pt>
                <c:pt idx="91" formatCode="General">
                  <c:v>0.918832</c:v>
                </c:pt>
                <c:pt idx="92" formatCode="General">
                  <c:v>0.92904</c:v>
                </c:pt>
                <c:pt idx="93" formatCode="General">
                  <c:v>0.93925</c:v>
                </c:pt>
                <c:pt idx="94" formatCode="General">
                  <c:v>0.94946</c:v>
                </c:pt>
                <c:pt idx="95" formatCode="General">
                  <c:v>0.959662</c:v>
                </c:pt>
                <c:pt idx="96" formatCode="General">
                  <c:v>0.969845</c:v>
                </c:pt>
                <c:pt idx="97" formatCode="General">
                  <c:v>0.979995</c:v>
                </c:pt>
                <c:pt idx="98" formatCode="General">
                  <c:v>0.990078</c:v>
                </c:pt>
                <c:pt idx="99" formatCode="General">
                  <c:v>1.0</c:v>
                </c:pt>
              </c:numCache>
            </c:numRef>
          </c:xVal>
          <c:yVal>
            <c:numRef>
              <c:f>'at y = 23.85m'!$E$4:$E$2211</c:f>
              <c:numCache>
                <c:formatCode>General</c:formatCode>
                <c:ptCount val="2208"/>
                <c:pt idx="0">
                  <c:v>0.0</c:v>
                </c:pt>
                <c:pt idx="1">
                  <c:v>-0.008162</c:v>
                </c:pt>
                <c:pt idx="2">
                  <c:v>-0.012732</c:v>
                </c:pt>
                <c:pt idx="3">
                  <c:v>-0.015903</c:v>
                </c:pt>
                <c:pt idx="4">
                  <c:v>-0.01839</c:v>
                </c:pt>
                <c:pt idx="5">
                  <c:v>-0.020477</c:v>
                </c:pt>
                <c:pt idx="6">
                  <c:v>-0.022299</c:v>
                </c:pt>
                <c:pt idx="7">
                  <c:v>-0.023933</c:v>
                </c:pt>
                <c:pt idx="8">
                  <c:v>-0.025423</c:v>
                </c:pt>
                <c:pt idx="9">
                  <c:v>-0.026796</c:v>
                </c:pt>
                <c:pt idx="10">
                  <c:v>-0.02807</c:v>
                </c:pt>
                <c:pt idx="11">
                  <c:v>-0.029257</c:v>
                </c:pt>
                <c:pt idx="12">
                  <c:v>-0.030366</c:v>
                </c:pt>
                <c:pt idx="13">
                  <c:v>-0.031404</c:v>
                </c:pt>
                <c:pt idx="14">
                  <c:v>-0.032377</c:v>
                </c:pt>
                <c:pt idx="15">
                  <c:v>-0.033288</c:v>
                </c:pt>
                <c:pt idx="16">
                  <c:v>-0.03414</c:v>
                </c:pt>
                <c:pt idx="17">
                  <c:v>-0.034938</c:v>
                </c:pt>
                <c:pt idx="18">
                  <c:v>-0.035683</c:v>
                </c:pt>
                <c:pt idx="19">
                  <c:v>-0.036378</c:v>
                </c:pt>
                <c:pt idx="20">
                  <c:v>-0.037025</c:v>
                </c:pt>
                <c:pt idx="21">
                  <c:v>-0.037624</c:v>
                </c:pt>
                <c:pt idx="22">
                  <c:v>-0.038177</c:v>
                </c:pt>
                <c:pt idx="23">
                  <c:v>-0.038685</c:v>
                </c:pt>
                <c:pt idx="24">
                  <c:v>-0.039148</c:v>
                </c:pt>
                <c:pt idx="25">
                  <c:v>-0.039568</c:v>
                </c:pt>
                <c:pt idx="26">
                  <c:v>-0.039945</c:v>
                </c:pt>
                <c:pt idx="27">
                  <c:v>-0.04028</c:v>
                </c:pt>
                <c:pt idx="28">
                  <c:v>-0.040573</c:v>
                </c:pt>
                <c:pt idx="29">
                  <c:v>-0.040825</c:v>
                </c:pt>
                <c:pt idx="30">
                  <c:v>-0.041037</c:v>
                </c:pt>
                <c:pt idx="31">
                  <c:v>-0.04121</c:v>
                </c:pt>
                <c:pt idx="32">
                  <c:v>-0.041343</c:v>
                </c:pt>
                <c:pt idx="33">
                  <c:v>-0.041437</c:v>
                </c:pt>
                <c:pt idx="34">
                  <c:v>-0.041492</c:v>
                </c:pt>
                <c:pt idx="35">
                  <c:v>-0.04151</c:v>
                </c:pt>
                <c:pt idx="36">
                  <c:v>-0.041489</c:v>
                </c:pt>
                <c:pt idx="37">
                  <c:v>-0.04143</c:v>
                </c:pt>
                <c:pt idx="38">
                  <c:v>-0.041333</c:v>
                </c:pt>
                <c:pt idx="39">
                  <c:v>-0.041198</c:v>
                </c:pt>
                <c:pt idx="40">
                  <c:v>-0.041025</c:v>
                </c:pt>
                <c:pt idx="41">
                  <c:v>-0.040812</c:v>
                </c:pt>
                <c:pt idx="42">
                  <c:v>-0.040562</c:v>
                </c:pt>
                <c:pt idx="43">
                  <c:v>-0.040273</c:v>
                </c:pt>
                <c:pt idx="44">
                  <c:v>-0.039946</c:v>
                </c:pt>
                <c:pt idx="45">
                  <c:v>-0.039579</c:v>
                </c:pt>
                <c:pt idx="46">
                  <c:v>-0.039172</c:v>
                </c:pt>
                <c:pt idx="47">
                  <c:v>-0.038725</c:v>
                </c:pt>
                <c:pt idx="48">
                  <c:v>-0.038239</c:v>
                </c:pt>
                <c:pt idx="49">
                  <c:v>-0.037713</c:v>
                </c:pt>
                <c:pt idx="50">
                  <c:v>-0.037145</c:v>
                </c:pt>
                <c:pt idx="51">
                  <c:v>-0.036536</c:v>
                </c:pt>
                <c:pt idx="52">
                  <c:v>-0.035885</c:v>
                </c:pt>
                <c:pt idx="53">
                  <c:v>-0.035192</c:v>
                </c:pt>
                <c:pt idx="54">
                  <c:v>-0.034457</c:v>
                </c:pt>
                <c:pt idx="55">
                  <c:v>-0.033679</c:v>
                </c:pt>
                <c:pt idx="56">
                  <c:v>-0.032857</c:v>
                </c:pt>
                <c:pt idx="57">
                  <c:v>-0.031993</c:v>
                </c:pt>
                <c:pt idx="58">
                  <c:v>-0.031086</c:v>
                </c:pt>
                <c:pt idx="59">
                  <c:v>-0.030137</c:v>
                </c:pt>
                <c:pt idx="60">
                  <c:v>-0.029146</c:v>
                </c:pt>
                <c:pt idx="61">
                  <c:v>-0.028113</c:v>
                </c:pt>
                <c:pt idx="62">
                  <c:v>-0.02704</c:v>
                </c:pt>
                <c:pt idx="63">
                  <c:v>-0.025928</c:v>
                </c:pt>
                <c:pt idx="64">
                  <c:v>-0.024777</c:v>
                </c:pt>
                <c:pt idx="65">
                  <c:v>-0.023591</c:v>
                </c:pt>
                <c:pt idx="66">
                  <c:v>-0.02237</c:v>
                </c:pt>
                <c:pt idx="67">
                  <c:v>-0.021117</c:v>
                </c:pt>
                <c:pt idx="68">
                  <c:v>-0.019836</c:v>
                </c:pt>
                <c:pt idx="69">
                  <c:v>-0.018528</c:v>
                </c:pt>
                <c:pt idx="70">
                  <c:v>-0.017198</c:v>
                </c:pt>
                <c:pt idx="71">
                  <c:v>-0.015848</c:v>
                </c:pt>
                <c:pt idx="72">
                  <c:v>-0.014484</c:v>
                </c:pt>
                <c:pt idx="73">
                  <c:v>-0.013109</c:v>
                </c:pt>
                <c:pt idx="74">
                  <c:v>-0.01173</c:v>
                </c:pt>
                <c:pt idx="75">
                  <c:v>-0.01035</c:v>
                </c:pt>
                <c:pt idx="76">
                  <c:v>-0.008975</c:v>
                </c:pt>
                <c:pt idx="77">
                  <c:v>-0.007611</c:v>
                </c:pt>
                <c:pt idx="78">
                  <c:v>-0.006264</c:v>
                </c:pt>
                <c:pt idx="79">
                  <c:v>-0.004939</c:v>
                </c:pt>
                <c:pt idx="80">
                  <c:v>-0.003643</c:v>
                </c:pt>
                <c:pt idx="81">
                  <c:v>-0.002383</c:v>
                </c:pt>
                <c:pt idx="82">
                  <c:v>-0.001166</c:v>
                </c:pt>
                <c:pt idx="83">
                  <c:v>0.0</c:v>
                </c:pt>
                <c:pt idx="84">
                  <c:v>0.001108</c:v>
                </c:pt>
                <c:pt idx="85">
                  <c:v>0.002148</c:v>
                </c:pt>
                <c:pt idx="86">
                  <c:v>0.003108</c:v>
                </c:pt>
                <c:pt idx="87">
                  <c:v>0.003975</c:v>
                </c:pt>
                <c:pt idx="88">
                  <c:v>0.004737</c:v>
                </c:pt>
                <c:pt idx="89">
                  <c:v>0.005375</c:v>
                </c:pt>
                <c:pt idx="90">
                  <c:v>0.005866</c:v>
                </c:pt>
                <c:pt idx="91">
                  <c:v>0.006194</c:v>
                </c:pt>
                <c:pt idx="92">
                  <c:v>0.006328</c:v>
                </c:pt>
                <c:pt idx="93">
                  <c:v>0.006245</c:v>
                </c:pt>
                <c:pt idx="94">
                  <c:v>0.005909</c:v>
                </c:pt>
                <c:pt idx="95">
                  <c:v>0.005287</c:v>
                </c:pt>
                <c:pt idx="96">
                  <c:v>0.004335</c:v>
                </c:pt>
                <c:pt idx="97">
                  <c:v>0.002991</c:v>
                </c:pt>
                <c:pt idx="98">
                  <c:v>0.001133</c:v>
                </c:pt>
                <c:pt idx="99">
                  <c:v>-0.00159</c:v>
                </c:pt>
              </c:numCache>
            </c:numRef>
          </c:yVal>
          <c:smooth val="0"/>
        </c:ser>
        <c:dLbls>
          <c:showLegendKey val="0"/>
          <c:showVal val="0"/>
          <c:showCatName val="0"/>
          <c:showSerName val="0"/>
          <c:showPercent val="0"/>
          <c:showBubbleSize val="0"/>
        </c:dLbls>
        <c:axId val="2132524224"/>
        <c:axId val="-2079812384"/>
      </c:scatterChart>
      <c:valAx>
        <c:axId val="2132524224"/>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079812384"/>
        <c:crosses val="autoZero"/>
        <c:crossBetween val="midCat"/>
      </c:valAx>
      <c:valAx>
        <c:axId val="-2079812384"/>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132524224"/>
        <c:crosses val="autoZero"/>
        <c:crossBetween val="midCat"/>
      </c:valAx>
    </c:plotArea>
    <c:plotVisOnly val="1"/>
    <c:dispBlanksAs val="gap"/>
    <c:showDLblsOverMax val="0"/>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25.70m'!$C$3</c:f>
              <c:strCache>
                <c:ptCount val="1"/>
                <c:pt idx="0">
                  <c:v>YU</c:v>
                </c:pt>
              </c:strCache>
            </c:strRef>
          </c:tx>
          <c:spPr>
            <a:ln w="28575">
              <a:noFill/>
            </a:ln>
          </c:spPr>
          <c:marker>
            <c:symbol val="diamond"/>
            <c:size val="3"/>
            <c:spPr>
              <a:solidFill>
                <a:schemeClr val="tx1"/>
              </a:solidFill>
              <a:ln>
                <a:solidFill>
                  <a:schemeClr val="tx1"/>
                </a:solidFill>
              </a:ln>
            </c:spPr>
          </c:marker>
          <c:xVal>
            <c:numRef>
              <c:f>'at y = 25.70m'!$B$4:$B$2160</c:f>
              <c:numCache>
                <c:formatCode>0.00E+00</c:formatCode>
                <c:ptCount val="2157"/>
                <c:pt idx="0" formatCode="General">
                  <c:v>0.0</c:v>
                </c:pt>
                <c:pt idx="1">
                  <c:v>0.004985</c:v>
                </c:pt>
                <c:pt idx="2" formatCode="General">
                  <c:v>0.013696</c:v>
                </c:pt>
                <c:pt idx="3" formatCode="General">
                  <c:v>0.023186</c:v>
                </c:pt>
                <c:pt idx="4" formatCode="General">
                  <c:v>0.032963</c:v>
                </c:pt>
                <c:pt idx="5" formatCode="General">
                  <c:v>0.042879</c:v>
                </c:pt>
                <c:pt idx="6" formatCode="General">
                  <c:v>0.052875</c:v>
                </c:pt>
                <c:pt idx="7" formatCode="General">
                  <c:v>0.06292</c:v>
                </c:pt>
                <c:pt idx="8" formatCode="General">
                  <c:v>0.073</c:v>
                </c:pt>
                <c:pt idx="9" formatCode="General">
                  <c:v>0.083105</c:v>
                </c:pt>
                <c:pt idx="10" formatCode="General">
                  <c:v>0.093229</c:v>
                </c:pt>
                <c:pt idx="11" formatCode="General">
                  <c:v>0.103369</c:v>
                </c:pt>
                <c:pt idx="12" formatCode="General">
                  <c:v>0.11352</c:v>
                </c:pt>
                <c:pt idx="13" formatCode="General">
                  <c:v>0.123682</c:v>
                </c:pt>
                <c:pt idx="14" formatCode="General">
                  <c:v>0.133852</c:v>
                </c:pt>
                <c:pt idx="15" formatCode="General">
                  <c:v>0.144029</c:v>
                </c:pt>
                <c:pt idx="16" formatCode="General">
                  <c:v>0.154214</c:v>
                </c:pt>
                <c:pt idx="17" formatCode="General">
                  <c:v>0.164403</c:v>
                </c:pt>
                <c:pt idx="18" formatCode="General">
                  <c:v>0.174597</c:v>
                </c:pt>
                <c:pt idx="19" formatCode="General">
                  <c:v>0.184796</c:v>
                </c:pt>
                <c:pt idx="20" formatCode="General">
                  <c:v>0.194999</c:v>
                </c:pt>
                <c:pt idx="21" formatCode="General">
                  <c:v>0.205205</c:v>
                </c:pt>
                <c:pt idx="22" formatCode="General">
                  <c:v>0.215414</c:v>
                </c:pt>
                <c:pt idx="23" formatCode="General">
                  <c:v>0.225626</c:v>
                </c:pt>
                <c:pt idx="24" formatCode="General">
                  <c:v>0.235841</c:v>
                </c:pt>
                <c:pt idx="25" formatCode="General">
                  <c:v>0.246058</c:v>
                </c:pt>
                <c:pt idx="26" formatCode="General">
                  <c:v>0.256277</c:v>
                </c:pt>
                <c:pt idx="27" formatCode="General">
                  <c:v>0.266499</c:v>
                </c:pt>
                <c:pt idx="28" formatCode="General">
                  <c:v>0.276723</c:v>
                </c:pt>
                <c:pt idx="29" formatCode="General">
                  <c:v>0.286948</c:v>
                </c:pt>
                <c:pt idx="30" formatCode="General">
                  <c:v>0.297175</c:v>
                </c:pt>
                <c:pt idx="31" formatCode="General">
                  <c:v>0.307403</c:v>
                </c:pt>
                <c:pt idx="32" formatCode="General">
                  <c:v>0.317633</c:v>
                </c:pt>
                <c:pt idx="33" formatCode="General">
                  <c:v>0.327864</c:v>
                </c:pt>
                <c:pt idx="34" formatCode="General">
                  <c:v>0.338096</c:v>
                </c:pt>
                <c:pt idx="35" formatCode="General">
                  <c:v>0.34833</c:v>
                </c:pt>
                <c:pt idx="36" formatCode="General">
                  <c:v>0.358564</c:v>
                </c:pt>
                <c:pt idx="37" formatCode="General">
                  <c:v>0.368799</c:v>
                </c:pt>
                <c:pt idx="38" formatCode="General">
                  <c:v>0.379035</c:v>
                </c:pt>
                <c:pt idx="39" formatCode="General">
                  <c:v>0.389272</c:v>
                </c:pt>
                <c:pt idx="40" formatCode="General">
                  <c:v>0.399509</c:v>
                </c:pt>
                <c:pt idx="41" formatCode="General">
                  <c:v>0.409747</c:v>
                </c:pt>
                <c:pt idx="42" formatCode="General">
                  <c:v>0.419985</c:v>
                </c:pt>
                <c:pt idx="43" formatCode="General">
                  <c:v>0.430223</c:v>
                </c:pt>
                <c:pt idx="44" formatCode="General">
                  <c:v>0.440462</c:v>
                </c:pt>
                <c:pt idx="45" formatCode="General">
                  <c:v>0.4507</c:v>
                </c:pt>
                <c:pt idx="46" formatCode="General">
                  <c:v>0.460939</c:v>
                </c:pt>
                <c:pt idx="47" formatCode="General">
                  <c:v>0.471177</c:v>
                </c:pt>
                <c:pt idx="48" formatCode="General">
                  <c:v>0.481415</c:v>
                </c:pt>
                <c:pt idx="49" formatCode="General">
                  <c:v>0.491653</c:v>
                </c:pt>
                <c:pt idx="50" formatCode="General">
                  <c:v>0.501891</c:v>
                </c:pt>
                <c:pt idx="51" formatCode="General">
                  <c:v>0.512129</c:v>
                </c:pt>
                <c:pt idx="52" formatCode="General">
                  <c:v>0.522365</c:v>
                </c:pt>
                <c:pt idx="53" formatCode="General">
                  <c:v>0.532601</c:v>
                </c:pt>
                <c:pt idx="54" formatCode="General">
                  <c:v>0.542837</c:v>
                </c:pt>
                <c:pt idx="55" formatCode="General">
                  <c:v>0.553071</c:v>
                </c:pt>
                <c:pt idx="56" formatCode="General">
                  <c:v>0.563305</c:v>
                </c:pt>
                <c:pt idx="57" formatCode="General">
                  <c:v>0.573537</c:v>
                </c:pt>
                <c:pt idx="58" formatCode="General">
                  <c:v>0.583769</c:v>
                </c:pt>
                <c:pt idx="59" formatCode="General">
                  <c:v>0.593999</c:v>
                </c:pt>
                <c:pt idx="60" formatCode="General">
                  <c:v>0.604227</c:v>
                </c:pt>
                <c:pt idx="61" formatCode="General">
                  <c:v>0.614454</c:v>
                </c:pt>
                <c:pt idx="62" formatCode="General">
                  <c:v>0.624679</c:v>
                </c:pt>
                <c:pt idx="63" formatCode="General">
                  <c:v>0.634903</c:v>
                </c:pt>
                <c:pt idx="64" formatCode="General">
                  <c:v>0.645124</c:v>
                </c:pt>
                <c:pt idx="65" formatCode="General">
                  <c:v>0.655343</c:v>
                </c:pt>
                <c:pt idx="66" formatCode="General">
                  <c:v>0.665559</c:v>
                </c:pt>
                <c:pt idx="67" formatCode="General">
                  <c:v>0.675772</c:v>
                </c:pt>
                <c:pt idx="68" formatCode="General">
                  <c:v>0.685982</c:v>
                </c:pt>
                <c:pt idx="69" formatCode="General">
                  <c:v>0.696189</c:v>
                </c:pt>
                <c:pt idx="70" formatCode="General">
                  <c:v>0.706392</c:v>
                </c:pt>
                <c:pt idx="71" formatCode="General">
                  <c:v>0.716591</c:v>
                </c:pt>
                <c:pt idx="72" formatCode="General">
                  <c:v>0.726787</c:v>
                </c:pt>
                <c:pt idx="73" formatCode="General">
                  <c:v>0.736978</c:v>
                </c:pt>
                <c:pt idx="74" formatCode="General">
                  <c:v>0.747166</c:v>
                </c:pt>
                <c:pt idx="75" formatCode="General">
                  <c:v>0.75735</c:v>
                </c:pt>
                <c:pt idx="76" formatCode="General">
                  <c:v>0.76753</c:v>
                </c:pt>
                <c:pt idx="77" formatCode="General">
                  <c:v>0.777706</c:v>
                </c:pt>
                <c:pt idx="78" formatCode="General">
                  <c:v>0.787879</c:v>
                </c:pt>
                <c:pt idx="79" formatCode="General">
                  <c:v>0.798048</c:v>
                </c:pt>
                <c:pt idx="80" formatCode="General">
                  <c:v>0.808214</c:v>
                </c:pt>
                <c:pt idx="81" formatCode="General">
                  <c:v>0.818378</c:v>
                </c:pt>
                <c:pt idx="82" formatCode="General">
                  <c:v>0.828539</c:v>
                </c:pt>
                <c:pt idx="83" formatCode="General">
                  <c:v>0.838699</c:v>
                </c:pt>
                <c:pt idx="84" formatCode="General">
                  <c:v>0.848858</c:v>
                </c:pt>
                <c:pt idx="85" formatCode="General">
                  <c:v>0.859015</c:v>
                </c:pt>
                <c:pt idx="86" formatCode="General">
                  <c:v>0.869172</c:v>
                </c:pt>
                <c:pt idx="87" formatCode="General">
                  <c:v>0.879327</c:v>
                </c:pt>
                <c:pt idx="88" formatCode="General">
                  <c:v>0.889481</c:v>
                </c:pt>
                <c:pt idx="89" formatCode="General">
                  <c:v>0.899632</c:v>
                </c:pt>
                <c:pt idx="90" formatCode="General">
                  <c:v>0.90978</c:v>
                </c:pt>
                <c:pt idx="91" formatCode="General">
                  <c:v>0.91992</c:v>
                </c:pt>
                <c:pt idx="92" formatCode="General">
                  <c:v>0.930052</c:v>
                </c:pt>
                <c:pt idx="93" formatCode="General">
                  <c:v>0.940169</c:v>
                </c:pt>
                <c:pt idx="94" formatCode="General">
                  <c:v>0.950267</c:v>
                </c:pt>
                <c:pt idx="95" formatCode="General">
                  <c:v>0.960336</c:v>
                </c:pt>
                <c:pt idx="96" formatCode="General">
                  <c:v>0.970366</c:v>
                </c:pt>
                <c:pt idx="97" formatCode="General">
                  <c:v>0.980339</c:v>
                </c:pt>
                <c:pt idx="98" formatCode="General">
                  <c:v>0.990218</c:v>
                </c:pt>
                <c:pt idx="99" formatCode="General">
                  <c:v>0.999873</c:v>
                </c:pt>
              </c:numCache>
            </c:numRef>
          </c:xVal>
          <c:yVal>
            <c:numRef>
              <c:f>'at y = 25.70m'!$C$4:$C$2160</c:f>
              <c:numCache>
                <c:formatCode>General</c:formatCode>
                <c:ptCount val="2157"/>
                <c:pt idx="0">
                  <c:v>0.0</c:v>
                </c:pt>
                <c:pt idx="1">
                  <c:v>0.00824</c:v>
                </c:pt>
                <c:pt idx="2">
                  <c:v>0.013434</c:v>
                </c:pt>
                <c:pt idx="3">
                  <c:v>0.017234</c:v>
                </c:pt>
                <c:pt idx="4">
                  <c:v>0.020277</c:v>
                </c:pt>
                <c:pt idx="5">
                  <c:v>0.022858</c:v>
                </c:pt>
                <c:pt idx="6">
                  <c:v>0.025125</c:v>
                </c:pt>
                <c:pt idx="7">
                  <c:v>0.027165</c:v>
                </c:pt>
                <c:pt idx="8">
                  <c:v>0.029025</c:v>
                </c:pt>
                <c:pt idx="9">
                  <c:v>0.030742</c:v>
                </c:pt>
                <c:pt idx="10">
                  <c:v>0.032337</c:v>
                </c:pt>
                <c:pt idx="11">
                  <c:v>0.033826</c:v>
                </c:pt>
                <c:pt idx="12">
                  <c:v>0.035224</c:v>
                </c:pt>
                <c:pt idx="13">
                  <c:v>0.036539</c:v>
                </c:pt>
                <c:pt idx="14">
                  <c:v>0.03778</c:v>
                </c:pt>
                <c:pt idx="15">
                  <c:v>0.038952</c:v>
                </c:pt>
                <c:pt idx="16">
                  <c:v>0.040062</c:v>
                </c:pt>
                <c:pt idx="17">
                  <c:v>0.041114</c:v>
                </c:pt>
                <c:pt idx="18">
                  <c:v>0.042113</c:v>
                </c:pt>
                <c:pt idx="19">
                  <c:v>0.04306</c:v>
                </c:pt>
                <c:pt idx="20">
                  <c:v>0.043959</c:v>
                </c:pt>
                <c:pt idx="21">
                  <c:v>0.044813</c:v>
                </c:pt>
                <c:pt idx="22">
                  <c:v>0.045624</c:v>
                </c:pt>
                <c:pt idx="23">
                  <c:v>0.046394</c:v>
                </c:pt>
                <c:pt idx="24">
                  <c:v>0.047124</c:v>
                </c:pt>
                <c:pt idx="25">
                  <c:v>0.047816</c:v>
                </c:pt>
                <c:pt idx="26">
                  <c:v>0.048472</c:v>
                </c:pt>
                <c:pt idx="27">
                  <c:v>0.049092</c:v>
                </c:pt>
                <c:pt idx="28">
                  <c:v>0.049678</c:v>
                </c:pt>
                <c:pt idx="29">
                  <c:v>0.050229</c:v>
                </c:pt>
                <c:pt idx="30">
                  <c:v>0.050749</c:v>
                </c:pt>
                <c:pt idx="31">
                  <c:v>0.051237</c:v>
                </c:pt>
                <c:pt idx="32">
                  <c:v>0.051693</c:v>
                </c:pt>
                <c:pt idx="33">
                  <c:v>0.052119</c:v>
                </c:pt>
                <c:pt idx="34">
                  <c:v>0.052514</c:v>
                </c:pt>
                <c:pt idx="35">
                  <c:v>0.05288</c:v>
                </c:pt>
                <c:pt idx="36">
                  <c:v>0.053218</c:v>
                </c:pt>
                <c:pt idx="37">
                  <c:v>0.053526</c:v>
                </c:pt>
                <c:pt idx="38">
                  <c:v>0.053807</c:v>
                </c:pt>
                <c:pt idx="39">
                  <c:v>0.054059</c:v>
                </c:pt>
                <c:pt idx="40">
                  <c:v>0.054283</c:v>
                </c:pt>
                <c:pt idx="41">
                  <c:v>0.054481</c:v>
                </c:pt>
                <c:pt idx="42">
                  <c:v>0.054651</c:v>
                </c:pt>
                <c:pt idx="43">
                  <c:v>0.054794</c:v>
                </c:pt>
                <c:pt idx="44">
                  <c:v>0.054909</c:v>
                </c:pt>
                <c:pt idx="45">
                  <c:v>0.054997</c:v>
                </c:pt>
                <c:pt idx="46">
                  <c:v>0.055058</c:v>
                </c:pt>
                <c:pt idx="47">
                  <c:v>0.055091</c:v>
                </c:pt>
                <c:pt idx="48">
                  <c:v>0.055096</c:v>
                </c:pt>
                <c:pt idx="49">
                  <c:v>0.055072</c:v>
                </c:pt>
                <c:pt idx="50">
                  <c:v>0.05502</c:v>
                </c:pt>
                <c:pt idx="51">
                  <c:v>0.054937</c:v>
                </c:pt>
                <c:pt idx="52">
                  <c:v>0.054823</c:v>
                </c:pt>
                <c:pt idx="53">
                  <c:v>0.054679</c:v>
                </c:pt>
                <c:pt idx="54">
                  <c:v>0.054503</c:v>
                </c:pt>
                <c:pt idx="55">
                  <c:v>0.054294</c:v>
                </c:pt>
                <c:pt idx="56">
                  <c:v>0.054052</c:v>
                </c:pt>
                <c:pt idx="57">
                  <c:v>0.053774</c:v>
                </c:pt>
                <c:pt idx="58">
                  <c:v>0.053462</c:v>
                </c:pt>
                <c:pt idx="59">
                  <c:v>0.053113</c:v>
                </c:pt>
                <c:pt idx="60">
                  <c:v>0.052727</c:v>
                </c:pt>
                <c:pt idx="61">
                  <c:v>0.052301</c:v>
                </c:pt>
                <c:pt idx="62">
                  <c:v>0.051835</c:v>
                </c:pt>
                <c:pt idx="63">
                  <c:v>0.051328</c:v>
                </c:pt>
                <c:pt idx="64">
                  <c:v>0.050779</c:v>
                </c:pt>
                <c:pt idx="65">
                  <c:v>0.050186</c:v>
                </c:pt>
                <c:pt idx="66">
                  <c:v>0.049548</c:v>
                </c:pt>
                <c:pt idx="67">
                  <c:v>0.048863</c:v>
                </c:pt>
                <c:pt idx="68">
                  <c:v>0.048133</c:v>
                </c:pt>
                <c:pt idx="69">
                  <c:v>0.047356</c:v>
                </c:pt>
                <c:pt idx="70">
                  <c:v>0.046532</c:v>
                </c:pt>
                <c:pt idx="71">
                  <c:v>0.04566</c:v>
                </c:pt>
                <c:pt idx="72">
                  <c:v>0.044742</c:v>
                </c:pt>
                <c:pt idx="73">
                  <c:v>0.043778</c:v>
                </c:pt>
                <c:pt idx="74">
                  <c:v>0.042769</c:v>
                </c:pt>
                <c:pt idx="75">
                  <c:v>0.041716</c:v>
                </c:pt>
                <c:pt idx="76">
                  <c:v>0.04062</c:v>
                </c:pt>
                <c:pt idx="77">
                  <c:v>0.039483</c:v>
                </c:pt>
                <c:pt idx="78">
                  <c:v>0.038306</c:v>
                </c:pt>
                <c:pt idx="79">
                  <c:v>0.037092</c:v>
                </c:pt>
                <c:pt idx="80">
                  <c:v>0.035842</c:v>
                </c:pt>
                <c:pt idx="81">
                  <c:v>0.034559</c:v>
                </c:pt>
                <c:pt idx="82">
                  <c:v>0.033247</c:v>
                </c:pt>
                <c:pt idx="83">
                  <c:v>0.031907</c:v>
                </c:pt>
                <c:pt idx="84">
                  <c:v>0.030542</c:v>
                </c:pt>
                <c:pt idx="85">
                  <c:v>0.029152</c:v>
                </c:pt>
                <c:pt idx="86">
                  <c:v>0.027739</c:v>
                </c:pt>
                <c:pt idx="87">
                  <c:v>0.026304</c:v>
                </c:pt>
                <c:pt idx="88">
                  <c:v>0.02484</c:v>
                </c:pt>
                <c:pt idx="89">
                  <c:v>0.023343</c:v>
                </c:pt>
                <c:pt idx="90">
                  <c:v>0.021805</c:v>
                </c:pt>
                <c:pt idx="91">
                  <c:v>0.020209</c:v>
                </c:pt>
                <c:pt idx="92">
                  <c:v>0.018543</c:v>
                </c:pt>
                <c:pt idx="93">
                  <c:v>0.01678</c:v>
                </c:pt>
                <c:pt idx="94">
                  <c:v>0.014897</c:v>
                </c:pt>
                <c:pt idx="95">
                  <c:v>0.012863</c:v>
                </c:pt>
                <c:pt idx="96">
                  <c:v>0.010638</c:v>
                </c:pt>
                <c:pt idx="97">
                  <c:v>0.008171</c:v>
                </c:pt>
                <c:pt idx="98">
                  <c:v>0.005344</c:v>
                </c:pt>
                <c:pt idx="99">
                  <c:v>0.001785</c:v>
                </c:pt>
              </c:numCache>
            </c:numRef>
          </c:yVal>
          <c:smooth val="0"/>
        </c:ser>
        <c:ser>
          <c:idx val="1"/>
          <c:order val="1"/>
          <c:tx>
            <c:strRef>
              <c:f>'at y = 25.70m'!$E$3</c:f>
              <c:strCache>
                <c:ptCount val="1"/>
                <c:pt idx="0">
                  <c:v>YL</c:v>
                </c:pt>
              </c:strCache>
            </c:strRef>
          </c:tx>
          <c:spPr>
            <a:ln w="28575">
              <a:noFill/>
            </a:ln>
          </c:spPr>
          <c:marker>
            <c:symbol val="square"/>
            <c:size val="2"/>
          </c:marker>
          <c:xVal>
            <c:numRef>
              <c:f>'at y = 25.70m'!$D$4:$D$2090</c:f>
              <c:numCache>
                <c:formatCode>0.00E+00</c:formatCode>
                <c:ptCount val="2087"/>
                <c:pt idx="0" formatCode="General">
                  <c:v>0.0</c:v>
                </c:pt>
                <c:pt idx="1">
                  <c:v>0.005855</c:v>
                </c:pt>
                <c:pt idx="2">
                  <c:v>0.014986</c:v>
                </c:pt>
                <c:pt idx="3" formatCode="General">
                  <c:v>0.024678</c:v>
                </c:pt>
                <c:pt idx="4" formatCode="General">
                  <c:v>0.034566</c:v>
                </c:pt>
                <c:pt idx="5" formatCode="General">
                  <c:v>0.044547</c:v>
                </c:pt>
                <c:pt idx="6" formatCode="General">
                  <c:v>0.054579</c:v>
                </c:pt>
                <c:pt idx="7" formatCode="General">
                  <c:v>0.064644</c:v>
                </c:pt>
                <c:pt idx="8" formatCode="General">
                  <c:v>0.074731</c:v>
                </c:pt>
                <c:pt idx="9" formatCode="General">
                  <c:v>0.084835</c:v>
                </c:pt>
                <c:pt idx="10" formatCode="General">
                  <c:v>0.094952</c:v>
                </c:pt>
                <c:pt idx="11" formatCode="General">
                  <c:v>0.105079</c:v>
                </c:pt>
                <c:pt idx="12" formatCode="General">
                  <c:v>0.115216</c:v>
                </c:pt>
                <c:pt idx="13" formatCode="General">
                  <c:v>0.125361</c:v>
                </c:pt>
                <c:pt idx="14" formatCode="General">
                  <c:v>0.135512</c:v>
                </c:pt>
                <c:pt idx="15" formatCode="General">
                  <c:v>0.14567</c:v>
                </c:pt>
                <c:pt idx="16" formatCode="General">
                  <c:v>0.155834</c:v>
                </c:pt>
                <c:pt idx="17" formatCode="General">
                  <c:v>0.166003</c:v>
                </c:pt>
                <c:pt idx="18" formatCode="General">
                  <c:v>0.176177</c:v>
                </c:pt>
                <c:pt idx="19" formatCode="General">
                  <c:v>0.186355</c:v>
                </c:pt>
                <c:pt idx="20" formatCode="General">
                  <c:v>0.196537</c:v>
                </c:pt>
                <c:pt idx="21" formatCode="General">
                  <c:v>0.206723</c:v>
                </c:pt>
                <c:pt idx="22" formatCode="General">
                  <c:v>0.216912</c:v>
                </c:pt>
                <c:pt idx="23" formatCode="General">
                  <c:v>0.227104</c:v>
                </c:pt>
                <c:pt idx="24" formatCode="General">
                  <c:v>0.2373</c:v>
                </c:pt>
                <c:pt idx="25" formatCode="General">
                  <c:v>0.247497</c:v>
                </c:pt>
                <c:pt idx="26" formatCode="General">
                  <c:v>0.257698</c:v>
                </c:pt>
                <c:pt idx="27" formatCode="General">
                  <c:v>0.267901</c:v>
                </c:pt>
                <c:pt idx="28" formatCode="General">
                  <c:v>0.278106</c:v>
                </c:pt>
                <c:pt idx="29" formatCode="General">
                  <c:v>0.288312</c:v>
                </c:pt>
                <c:pt idx="30" formatCode="General">
                  <c:v>0.29852</c:v>
                </c:pt>
                <c:pt idx="31" formatCode="General">
                  <c:v>0.30873</c:v>
                </c:pt>
                <c:pt idx="32" formatCode="General">
                  <c:v>0.318941</c:v>
                </c:pt>
                <c:pt idx="33" formatCode="General">
                  <c:v>0.329152</c:v>
                </c:pt>
                <c:pt idx="34" formatCode="General">
                  <c:v>0.339365</c:v>
                </c:pt>
                <c:pt idx="35" formatCode="General">
                  <c:v>0.349578</c:v>
                </c:pt>
                <c:pt idx="36" formatCode="General">
                  <c:v>0.359792</c:v>
                </c:pt>
                <c:pt idx="37" formatCode="General">
                  <c:v>0.370006</c:v>
                </c:pt>
                <c:pt idx="38" formatCode="General">
                  <c:v>0.380219</c:v>
                </c:pt>
                <c:pt idx="39" formatCode="General">
                  <c:v>0.390434</c:v>
                </c:pt>
                <c:pt idx="40" formatCode="General">
                  <c:v>0.400647</c:v>
                </c:pt>
                <c:pt idx="41" formatCode="General">
                  <c:v>0.410859</c:v>
                </c:pt>
                <c:pt idx="42" formatCode="General">
                  <c:v>0.421072</c:v>
                </c:pt>
                <c:pt idx="43" formatCode="General">
                  <c:v>0.431283</c:v>
                </c:pt>
                <c:pt idx="44" formatCode="General">
                  <c:v>0.441492</c:v>
                </c:pt>
                <c:pt idx="45" formatCode="General">
                  <c:v>0.451701</c:v>
                </c:pt>
                <c:pt idx="46" formatCode="General">
                  <c:v>0.461908</c:v>
                </c:pt>
                <c:pt idx="47" formatCode="General">
                  <c:v>0.472113</c:v>
                </c:pt>
                <c:pt idx="48" formatCode="General">
                  <c:v>0.482317</c:v>
                </c:pt>
                <c:pt idx="49" formatCode="General">
                  <c:v>0.492517</c:v>
                </c:pt>
                <c:pt idx="50" formatCode="General">
                  <c:v>0.502716</c:v>
                </c:pt>
                <c:pt idx="51" formatCode="General">
                  <c:v>0.512911</c:v>
                </c:pt>
                <c:pt idx="52" formatCode="General">
                  <c:v>0.523104</c:v>
                </c:pt>
                <c:pt idx="53" formatCode="General">
                  <c:v>0.533294</c:v>
                </c:pt>
                <c:pt idx="54" formatCode="General">
                  <c:v>0.54348</c:v>
                </c:pt>
                <c:pt idx="55" formatCode="General">
                  <c:v>0.553663</c:v>
                </c:pt>
                <c:pt idx="56" formatCode="General">
                  <c:v>0.563842</c:v>
                </c:pt>
                <c:pt idx="57" formatCode="General">
                  <c:v>0.574017</c:v>
                </c:pt>
                <c:pt idx="58" formatCode="General">
                  <c:v>0.584188</c:v>
                </c:pt>
                <c:pt idx="59" formatCode="General">
                  <c:v>0.594355</c:v>
                </c:pt>
                <c:pt idx="60" formatCode="General">
                  <c:v>0.604517</c:v>
                </c:pt>
                <c:pt idx="61" formatCode="General">
                  <c:v>0.614675</c:v>
                </c:pt>
                <c:pt idx="62" formatCode="General">
                  <c:v>0.624829</c:v>
                </c:pt>
                <c:pt idx="63" formatCode="General">
                  <c:v>0.634978</c:v>
                </c:pt>
                <c:pt idx="64" formatCode="General">
                  <c:v>0.645122</c:v>
                </c:pt>
                <c:pt idx="65" formatCode="General">
                  <c:v>0.655262</c:v>
                </c:pt>
                <c:pt idx="66" formatCode="General">
                  <c:v>0.665398</c:v>
                </c:pt>
                <c:pt idx="67" formatCode="General">
                  <c:v>0.67553</c:v>
                </c:pt>
                <c:pt idx="68" formatCode="General">
                  <c:v>0.685658</c:v>
                </c:pt>
                <c:pt idx="69" formatCode="General">
                  <c:v>0.695782</c:v>
                </c:pt>
                <c:pt idx="70" formatCode="General">
                  <c:v>0.705903</c:v>
                </c:pt>
                <c:pt idx="71" formatCode="General">
                  <c:v>0.716022</c:v>
                </c:pt>
                <c:pt idx="72" formatCode="General">
                  <c:v>0.726138</c:v>
                </c:pt>
                <c:pt idx="73" formatCode="General">
                  <c:v>0.736252</c:v>
                </c:pt>
                <c:pt idx="74" formatCode="General">
                  <c:v>0.746366</c:v>
                </c:pt>
                <c:pt idx="75" formatCode="General">
                  <c:v>0.756479</c:v>
                </c:pt>
                <c:pt idx="76" formatCode="General">
                  <c:v>0.766593</c:v>
                </c:pt>
                <c:pt idx="77" formatCode="General">
                  <c:v>0.776707</c:v>
                </c:pt>
                <c:pt idx="78" formatCode="General">
                  <c:v>0.786823</c:v>
                </c:pt>
                <c:pt idx="79" formatCode="General">
                  <c:v>0.796942</c:v>
                </c:pt>
                <c:pt idx="80" formatCode="General">
                  <c:v>0.807064</c:v>
                </c:pt>
                <c:pt idx="81" formatCode="General">
                  <c:v>0.81719</c:v>
                </c:pt>
                <c:pt idx="82" formatCode="General">
                  <c:v>0.827321</c:v>
                </c:pt>
                <c:pt idx="83" formatCode="General">
                  <c:v>0.837458</c:v>
                </c:pt>
                <c:pt idx="84" formatCode="General">
                  <c:v>0.8476</c:v>
                </c:pt>
                <c:pt idx="85" formatCode="General">
                  <c:v>0.85775</c:v>
                </c:pt>
                <c:pt idx="86" formatCode="General">
                  <c:v>0.867907</c:v>
                </c:pt>
                <c:pt idx="87" formatCode="General">
                  <c:v>0.878073</c:v>
                </c:pt>
                <c:pt idx="88" formatCode="General">
                  <c:v>0.888248</c:v>
                </c:pt>
                <c:pt idx="89" formatCode="General">
                  <c:v>0.898431</c:v>
                </c:pt>
                <c:pt idx="90" formatCode="General">
                  <c:v>0.908624</c:v>
                </c:pt>
                <c:pt idx="91" formatCode="General">
                  <c:v>0.918825</c:v>
                </c:pt>
                <c:pt idx="92" formatCode="General">
                  <c:v>0.929032</c:v>
                </c:pt>
                <c:pt idx="93" formatCode="General">
                  <c:v>0.939243</c:v>
                </c:pt>
                <c:pt idx="94" formatCode="General">
                  <c:v>0.949453</c:v>
                </c:pt>
                <c:pt idx="95" formatCode="General">
                  <c:v>0.959655</c:v>
                </c:pt>
                <c:pt idx="96" formatCode="General">
                  <c:v>0.969839</c:v>
                </c:pt>
                <c:pt idx="97" formatCode="General">
                  <c:v>0.979989</c:v>
                </c:pt>
                <c:pt idx="98" formatCode="General">
                  <c:v>0.990075</c:v>
                </c:pt>
                <c:pt idx="99" formatCode="General">
                  <c:v>1.0</c:v>
                </c:pt>
              </c:numCache>
            </c:numRef>
          </c:xVal>
          <c:yVal>
            <c:numRef>
              <c:f>'at y = 25.70m'!$E$4:$E$2211</c:f>
              <c:numCache>
                <c:formatCode>General</c:formatCode>
                <c:ptCount val="2208"/>
                <c:pt idx="0">
                  <c:v>0.0</c:v>
                </c:pt>
                <c:pt idx="1">
                  <c:v>-0.008256</c:v>
                </c:pt>
                <c:pt idx="2">
                  <c:v>-0.012875</c:v>
                </c:pt>
                <c:pt idx="3">
                  <c:v>-0.016024</c:v>
                </c:pt>
                <c:pt idx="4">
                  <c:v>-0.018497</c:v>
                </c:pt>
                <c:pt idx="5">
                  <c:v>-0.020572</c:v>
                </c:pt>
                <c:pt idx="6">
                  <c:v>-0.022385</c:v>
                </c:pt>
                <c:pt idx="7">
                  <c:v>-0.024011</c:v>
                </c:pt>
                <c:pt idx="8">
                  <c:v>-0.025495</c:v>
                </c:pt>
                <c:pt idx="9">
                  <c:v>-0.026865</c:v>
                </c:pt>
                <c:pt idx="10">
                  <c:v>-0.028136</c:v>
                </c:pt>
                <c:pt idx="11">
                  <c:v>-0.029322</c:v>
                </c:pt>
                <c:pt idx="12">
                  <c:v>-0.030431</c:v>
                </c:pt>
                <c:pt idx="13">
                  <c:v>-0.031469</c:v>
                </c:pt>
                <c:pt idx="14">
                  <c:v>-0.032441</c:v>
                </c:pt>
                <c:pt idx="15">
                  <c:v>-0.033351</c:v>
                </c:pt>
                <c:pt idx="16">
                  <c:v>-0.034202</c:v>
                </c:pt>
                <c:pt idx="17">
                  <c:v>-0.034999</c:v>
                </c:pt>
                <c:pt idx="18">
                  <c:v>-0.035742</c:v>
                </c:pt>
                <c:pt idx="19">
                  <c:v>-0.036435</c:v>
                </c:pt>
                <c:pt idx="20">
                  <c:v>-0.037078</c:v>
                </c:pt>
                <c:pt idx="21">
                  <c:v>-0.037673</c:v>
                </c:pt>
                <c:pt idx="22">
                  <c:v>-0.038223</c:v>
                </c:pt>
                <c:pt idx="23">
                  <c:v>-0.038726</c:v>
                </c:pt>
                <c:pt idx="24">
                  <c:v>-0.039185</c:v>
                </c:pt>
                <c:pt idx="25">
                  <c:v>-0.039599</c:v>
                </c:pt>
                <c:pt idx="26">
                  <c:v>-0.039971</c:v>
                </c:pt>
                <c:pt idx="27">
                  <c:v>-0.040301</c:v>
                </c:pt>
                <c:pt idx="28">
                  <c:v>-0.040587</c:v>
                </c:pt>
                <c:pt idx="29">
                  <c:v>-0.040832</c:v>
                </c:pt>
                <c:pt idx="30">
                  <c:v>-0.041037</c:v>
                </c:pt>
                <c:pt idx="31">
                  <c:v>-0.041202</c:v>
                </c:pt>
                <c:pt idx="32">
                  <c:v>-0.041326</c:v>
                </c:pt>
                <c:pt idx="33">
                  <c:v>-0.04141</c:v>
                </c:pt>
                <c:pt idx="34">
                  <c:v>-0.041454</c:v>
                </c:pt>
                <c:pt idx="35">
                  <c:v>-0.04146</c:v>
                </c:pt>
                <c:pt idx="36">
                  <c:v>-0.041425</c:v>
                </c:pt>
                <c:pt idx="37">
                  <c:v>-0.041351</c:v>
                </c:pt>
                <c:pt idx="38">
                  <c:v>-0.041238</c:v>
                </c:pt>
                <c:pt idx="39">
                  <c:v>-0.041086</c:v>
                </c:pt>
                <c:pt idx="40">
                  <c:v>-0.040894</c:v>
                </c:pt>
                <c:pt idx="41">
                  <c:v>-0.04066</c:v>
                </c:pt>
                <c:pt idx="42">
                  <c:v>-0.040388</c:v>
                </c:pt>
                <c:pt idx="43">
                  <c:v>-0.040075</c:v>
                </c:pt>
                <c:pt idx="44">
                  <c:v>-0.039723</c:v>
                </c:pt>
                <c:pt idx="45">
                  <c:v>-0.039329</c:v>
                </c:pt>
                <c:pt idx="46">
                  <c:v>-0.038895</c:v>
                </c:pt>
                <c:pt idx="47">
                  <c:v>-0.038419</c:v>
                </c:pt>
                <c:pt idx="48">
                  <c:v>-0.037903</c:v>
                </c:pt>
                <c:pt idx="49">
                  <c:v>-0.037346</c:v>
                </c:pt>
                <c:pt idx="50">
                  <c:v>-0.036748</c:v>
                </c:pt>
                <c:pt idx="51">
                  <c:v>-0.036107</c:v>
                </c:pt>
                <c:pt idx="52">
                  <c:v>-0.035425</c:v>
                </c:pt>
                <c:pt idx="53">
                  <c:v>-0.034701</c:v>
                </c:pt>
                <c:pt idx="54">
                  <c:v>-0.033936</c:v>
                </c:pt>
                <c:pt idx="55">
                  <c:v>-0.03313</c:v>
                </c:pt>
                <c:pt idx="56">
                  <c:v>-0.032282</c:v>
                </c:pt>
                <c:pt idx="57">
                  <c:v>-0.031393</c:v>
                </c:pt>
                <c:pt idx="58">
                  <c:v>-0.030464</c:v>
                </c:pt>
                <c:pt idx="59">
                  <c:v>-0.029496</c:v>
                </c:pt>
                <c:pt idx="60">
                  <c:v>-0.02849</c:v>
                </c:pt>
                <c:pt idx="61">
                  <c:v>-0.027445</c:v>
                </c:pt>
                <c:pt idx="62">
                  <c:v>-0.026365</c:v>
                </c:pt>
                <c:pt idx="63">
                  <c:v>-0.02525</c:v>
                </c:pt>
                <c:pt idx="64">
                  <c:v>-0.024102</c:v>
                </c:pt>
                <c:pt idx="65">
                  <c:v>-0.022924</c:v>
                </c:pt>
                <c:pt idx="66">
                  <c:v>-0.021716</c:v>
                </c:pt>
                <c:pt idx="67">
                  <c:v>-0.020482</c:v>
                </c:pt>
                <c:pt idx="68">
                  <c:v>-0.019225</c:v>
                </c:pt>
                <c:pt idx="69">
                  <c:v>-0.017948</c:v>
                </c:pt>
                <c:pt idx="70">
                  <c:v>-0.016653</c:v>
                </c:pt>
                <c:pt idx="71">
                  <c:v>-0.015346</c:v>
                </c:pt>
                <c:pt idx="72">
                  <c:v>-0.014028</c:v>
                </c:pt>
                <c:pt idx="73">
                  <c:v>-0.012705</c:v>
                </c:pt>
                <c:pt idx="74">
                  <c:v>-0.011382</c:v>
                </c:pt>
                <c:pt idx="75">
                  <c:v>-0.010064</c:v>
                </c:pt>
                <c:pt idx="76">
                  <c:v>-0.008753</c:v>
                </c:pt>
                <c:pt idx="77">
                  <c:v>-0.007458</c:v>
                </c:pt>
                <c:pt idx="78">
                  <c:v>-0.006183</c:v>
                </c:pt>
                <c:pt idx="79">
                  <c:v>-0.004933</c:v>
                </c:pt>
                <c:pt idx="80">
                  <c:v>-0.003716</c:v>
                </c:pt>
                <c:pt idx="81">
                  <c:v>-0.002536</c:v>
                </c:pt>
                <c:pt idx="82">
                  <c:v>-0.001402</c:v>
                </c:pt>
                <c:pt idx="83">
                  <c:v>-0.00032</c:v>
                </c:pt>
                <c:pt idx="84">
                  <c:v>0.000702</c:v>
                </c:pt>
                <c:pt idx="85">
                  <c:v>0.001657</c:v>
                </c:pt>
                <c:pt idx="86">
                  <c:v>0.002532</c:v>
                </c:pt>
                <c:pt idx="87">
                  <c:v>0.003317</c:v>
                </c:pt>
                <c:pt idx="88">
                  <c:v>0.004003</c:v>
                </c:pt>
                <c:pt idx="89">
                  <c:v>0.004571</c:v>
                </c:pt>
                <c:pt idx="90">
                  <c:v>0.005004</c:v>
                </c:pt>
                <c:pt idx="91">
                  <c:v>0.005287</c:v>
                </c:pt>
                <c:pt idx="92">
                  <c:v>0.005397</c:v>
                </c:pt>
                <c:pt idx="93">
                  <c:v>0.00531</c:v>
                </c:pt>
                <c:pt idx="94">
                  <c:v>0.005</c:v>
                </c:pt>
                <c:pt idx="95">
                  <c:v>0.004437</c:v>
                </c:pt>
                <c:pt idx="96">
                  <c:v>0.00358</c:v>
                </c:pt>
                <c:pt idx="97">
                  <c:v>0.002377</c:v>
                </c:pt>
                <c:pt idx="98">
                  <c:v>0.000705</c:v>
                </c:pt>
                <c:pt idx="99">
                  <c:v>-0.001785</c:v>
                </c:pt>
              </c:numCache>
            </c:numRef>
          </c:yVal>
          <c:smooth val="0"/>
        </c:ser>
        <c:dLbls>
          <c:showLegendKey val="0"/>
          <c:showVal val="0"/>
          <c:showCatName val="0"/>
          <c:showSerName val="0"/>
          <c:showPercent val="0"/>
          <c:showBubbleSize val="0"/>
        </c:dLbls>
        <c:axId val="2131804560"/>
        <c:axId val="-2079830768"/>
      </c:scatterChart>
      <c:valAx>
        <c:axId val="2131804560"/>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079830768"/>
        <c:crosses val="autoZero"/>
        <c:crossBetween val="midCat"/>
      </c:valAx>
      <c:valAx>
        <c:axId val="-2079830768"/>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131804560"/>
        <c:crosses val="autoZero"/>
        <c:crossBetween val="midCat"/>
      </c:valAx>
    </c:plotArea>
    <c:plotVisOnly val="1"/>
    <c:dispBlanksAs val="gap"/>
    <c:showDLblsOverMax val="0"/>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27.54m'!$C$3</c:f>
              <c:strCache>
                <c:ptCount val="1"/>
                <c:pt idx="0">
                  <c:v>YU</c:v>
                </c:pt>
              </c:strCache>
            </c:strRef>
          </c:tx>
          <c:spPr>
            <a:ln w="28575">
              <a:noFill/>
            </a:ln>
          </c:spPr>
          <c:marker>
            <c:symbol val="diamond"/>
            <c:size val="3"/>
            <c:spPr>
              <a:solidFill>
                <a:schemeClr val="tx1"/>
              </a:solidFill>
              <a:ln>
                <a:solidFill>
                  <a:schemeClr val="tx1"/>
                </a:solidFill>
              </a:ln>
            </c:spPr>
          </c:marker>
          <c:xVal>
            <c:numRef>
              <c:f>'at y = 27.54m'!$B$4:$B$2160</c:f>
              <c:numCache>
                <c:formatCode>0.00E+00</c:formatCode>
                <c:ptCount val="2157"/>
                <c:pt idx="0" formatCode="General">
                  <c:v>0.0</c:v>
                </c:pt>
                <c:pt idx="1">
                  <c:v>0.004972</c:v>
                </c:pt>
                <c:pt idx="2" formatCode="General">
                  <c:v>0.013688</c:v>
                </c:pt>
                <c:pt idx="3" formatCode="General">
                  <c:v>0.023193</c:v>
                </c:pt>
                <c:pt idx="4" formatCode="General">
                  <c:v>0.03298</c:v>
                </c:pt>
                <c:pt idx="5" formatCode="General">
                  <c:v>0.042903</c:v>
                </c:pt>
                <c:pt idx="6" formatCode="General">
                  <c:v>0.052904</c:v>
                </c:pt>
                <c:pt idx="7" formatCode="General">
                  <c:v>0.062954</c:v>
                </c:pt>
                <c:pt idx="8" formatCode="General">
                  <c:v>0.073038</c:v>
                </c:pt>
                <c:pt idx="9" formatCode="General">
                  <c:v>0.083146</c:v>
                </c:pt>
                <c:pt idx="10" formatCode="General">
                  <c:v>0.093273</c:v>
                </c:pt>
                <c:pt idx="11" formatCode="General">
                  <c:v>0.103415</c:v>
                </c:pt>
                <c:pt idx="12" formatCode="General">
                  <c:v>0.113569</c:v>
                </c:pt>
                <c:pt idx="13" formatCode="General">
                  <c:v>0.123732</c:v>
                </c:pt>
                <c:pt idx="14" formatCode="General">
                  <c:v>0.133905</c:v>
                </c:pt>
                <c:pt idx="15" formatCode="General">
                  <c:v>0.144084</c:v>
                </c:pt>
                <c:pt idx="16" formatCode="General">
                  <c:v>0.15427</c:v>
                </c:pt>
                <c:pt idx="17" formatCode="General">
                  <c:v>0.164461</c:v>
                </c:pt>
                <c:pt idx="18" formatCode="General">
                  <c:v>0.174657</c:v>
                </c:pt>
                <c:pt idx="19" formatCode="General">
                  <c:v>0.184857</c:v>
                </c:pt>
                <c:pt idx="20" formatCode="General">
                  <c:v>0.195061</c:v>
                </c:pt>
                <c:pt idx="21" formatCode="General">
                  <c:v>0.205268</c:v>
                </c:pt>
                <c:pt idx="22" formatCode="General">
                  <c:v>0.215478</c:v>
                </c:pt>
                <c:pt idx="23" formatCode="General">
                  <c:v>0.225692</c:v>
                </c:pt>
                <c:pt idx="24" formatCode="General">
                  <c:v>0.235907</c:v>
                </c:pt>
                <c:pt idx="25" formatCode="General">
                  <c:v>0.246126</c:v>
                </c:pt>
                <c:pt idx="26" formatCode="General">
                  <c:v>0.256346</c:v>
                </c:pt>
                <c:pt idx="27" formatCode="General">
                  <c:v>0.266569</c:v>
                </c:pt>
                <c:pt idx="28" formatCode="General">
                  <c:v>0.276793</c:v>
                </c:pt>
                <c:pt idx="29" formatCode="General">
                  <c:v>0.287019</c:v>
                </c:pt>
                <c:pt idx="30" formatCode="General">
                  <c:v>0.297247</c:v>
                </c:pt>
                <c:pt idx="31" formatCode="General">
                  <c:v>0.307476</c:v>
                </c:pt>
                <c:pt idx="32" formatCode="General">
                  <c:v>0.317707</c:v>
                </c:pt>
                <c:pt idx="33" formatCode="General">
                  <c:v>0.327939</c:v>
                </c:pt>
                <c:pt idx="34" formatCode="General">
                  <c:v>0.338172</c:v>
                </c:pt>
                <c:pt idx="35" formatCode="General">
                  <c:v>0.348406</c:v>
                </c:pt>
                <c:pt idx="36" formatCode="General">
                  <c:v>0.358641</c:v>
                </c:pt>
                <c:pt idx="37" formatCode="General">
                  <c:v>0.368877</c:v>
                </c:pt>
                <c:pt idx="38" formatCode="General">
                  <c:v>0.379114</c:v>
                </c:pt>
                <c:pt idx="39" formatCode="General">
                  <c:v>0.389351</c:v>
                </c:pt>
                <c:pt idx="40" formatCode="General">
                  <c:v>0.399589</c:v>
                </c:pt>
                <c:pt idx="41" formatCode="General">
                  <c:v>0.409827</c:v>
                </c:pt>
                <c:pt idx="42" formatCode="General">
                  <c:v>0.420066</c:v>
                </c:pt>
                <c:pt idx="43" formatCode="General">
                  <c:v>0.430305</c:v>
                </c:pt>
                <c:pt idx="44" formatCode="General">
                  <c:v>0.440544</c:v>
                </c:pt>
                <c:pt idx="45" formatCode="General">
                  <c:v>0.450784</c:v>
                </c:pt>
                <c:pt idx="46" formatCode="General">
                  <c:v>0.461023</c:v>
                </c:pt>
                <c:pt idx="47" formatCode="General">
                  <c:v>0.471262</c:v>
                </c:pt>
                <c:pt idx="48" formatCode="General">
                  <c:v>0.481501</c:v>
                </c:pt>
                <c:pt idx="49" formatCode="General">
                  <c:v>0.49174</c:v>
                </c:pt>
                <c:pt idx="50" formatCode="General">
                  <c:v>0.501978</c:v>
                </c:pt>
                <c:pt idx="51" formatCode="General">
                  <c:v>0.512216</c:v>
                </c:pt>
                <c:pt idx="52" formatCode="General">
                  <c:v>0.522453</c:v>
                </c:pt>
                <c:pt idx="53" formatCode="General">
                  <c:v>0.53269</c:v>
                </c:pt>
                <c:pt idx="54" formatCode="General">
                  <c:v>0.542926</c:v>
                </c:pt>
                <c:pt idx="55" formatCode="General">
                  <c:v>0.553161</c:v>
                </c:pt>
                <c:pt idx="56" formatCode="General">
                  <c:v>0.563395</c:v>
                </c:pt>
                <c:pt idx="57" formatCode="General">
                  <c:v>0.573628</c:v>
                </c:pt>
                <c:pt idx="58" formatCode="General">
                  <c:v>0.58386</c:v>
                </c:pt>
                <c:pt idx="59" formatCode="General">
                  <c:v>0.59409</c:v>
                </c:pt>
                <c:pt idx="60" formatCode="General">
                  <c:v>0.604319</c:v>
                </c:pt>
                <c:pt idx="61" formatCode="General">
                  <c:v>0.614547</c:v>
                </c:pt>
                <c:pt idx="62" formatCode="General">
                  <c:v>0.624772</c:v>
                </c:pt>
                <c:pt idx="63" formatCode="General">
                  <c:v>0.634995</c:v>
                </c:pt>
                <c:pt idx="64" formatCode="General">
                  <c:v>0.645217</c:v>
                </c:pt>
                <c:pt idx="65" formatCode="General">
                  <c:v>0.655435</c:v>
                </c:pt>
                <c:pt idx="66" formatCode="General">
                  <c:v>0.665651</c:v>
                </c:pt>
                <c:pt idx="67" formatCode="General">
                  <c:v>0.675864</c:v>
                </c:pt>
                <c:pt idx="68" formatCode="General">
                  <c:v>0.686074</c:v>
                </c:pt>
                <c:pt idx="69" formatCode="General">
                  <c:v>0.696281</c:v>
                </c:pt>
                <c:pt idx="70" formatCode="General">
                  <c:v>0.706484</c:v>
                </c:pt>
                <c:pt idx="71" formatCode="General">
                  <c:v>0.716683</c:v>
                </c:pt>
                <c:pt idx="72" formatCode="General">
                  <c:v>0.726879</c:v>
                </c:pt>
                <c:pt idx="73" formatCode="General">
                  <c:v>0.73707</c:v>
                </c:pt>
                <c:pt idx="74" formatCode="General">
                  <c:v>0.747257</c:v>
                </c:pt>
                <c:pt idx="75" formatCode="General">
                  <c:v>0.757441</c:v>
                </c:pt>
                <c:pt idx="76" formatCode="General">
                  <c:v>0.76762</c:v>
                </c:pt>
                <c:pt idx="77" formatCode="General">
                  <c:v>0.777796</c:v>
                </c:pt>
                <c:pt idx="78" formatCode="General">
                  <c:v>0.787968</c:v>
                </c:pt>
                <c:pt idx="79" formatCode="General">
                  <c:v>0.798137</c:v>
                </c:pt>
                <c:pt idx="80" formatCode="General">
                  <c:v>0.808302</c:v>
                </c:pt>
                <c:pt idx="81" formatCode="General">
                  <c:v>0.818465</c:v>
                </c:pt>
                <c:pt idx="82" formatCode="General">
                  <c:v>0.828626</c:v>
                </c:pt>
                <c:pt idx="83" formatCode="General">
                  <c:v>0.838785</c:v>
                </c:pt>
                <c:pt idx="84" formatCode="General">
                  <c:v>0.848943</c:v>
                </c:pt>
                <c:pt idx="85" formatCode="General">
                  <c:v>0.8591</c:v>
                </c:pt>
                <c:pt idx="86" formatCode="General">
                  <c:v>0.869255</c:v>
                </c:pt>
                <c:pt idx="87" formatCode="General">
                  <c:v>0.87941</c:v>
                </c:pt>
                <c:pt idx="88" formatCode="General">
                  <c:v>0.889563</c:v>
                </c:pt>
                <c:pt idx="89" formatCode="General">
                  <c:v>0.899713</c:v>
                </c:pt>
                <c:pt idx="90" formatCode="General">
                  <c:v>0.90986</c:v>
                </c:pt>
                <c:pt idx="91" formatCode="General">
                  <c:v>0.92</c:v>
                </c:pt>
                <c:pt idx="92" formatCode="General">
                  <c:v>0.930131</c:v>
                </c:pt>
                <c:pt idx="93" formatCode="General">
                  <c:v>0.940247</c:v>
                </c:pt>
                <c:pt idx="94" formatCode="General">
                  <c:v>0.950343</c:v>
                </c:pt>
                <c:pt idx="95" formatCode="General">
                  <c:v>0.960412</c:v>
                </c:pt>
                <c:pt idx="96" formatCode="General">
                  <c:v>0.970441</c:v>
                </c:pt>
                <c:pt idx="97" formatCode="General">
                  <c:v>0.980412</c:v>
                </c:pt>
                <c:pt idx="98" formatCode="General">
                  <c:v>0.990291</c:v>
                </c:pt>
                <c:pt idx="99" formatCode="General">
                  <c:v>1.0</c:v>
                </c:pt>
              </c:numCache>
            </c:numRef>
          </c:xVal>
          <c:yVal>
            <c:numRef>
              <c:f>'at y = 27.54m'!$C$4:$C$2160</c:f>
              <c:numCache>
                <c:formatCode>General</c:formatCode>
                <c:ptCount val="2157"/>
                <c:pt idx="0">
                  <c:v>0.0</c:v>
                </c:pt>
                <c:pt idx="1">
                  <c:v>0.007487</c:v>
                </c:pt>
                <c:pt idx="2">
                  <c:v>0.012236</c:v>
                </c:pt>
                <c:pt idx="3">
                  <c:v>0.015726</c:v>
                </c:pt>
                <c:pt idx="4">
                  <c:v>0.018583</c:v>
                </c:pt>
                <c:pt idx="5">
                  <c:v>0.021048</c:v>
                </c:pt>
                <c:pt idx="6">
                  <c:v>0.023243</c:v>
                </c:pt>
                <c:pt idx="7">
                  <c:v>0.025238</c:v>
                </c:pt>
                <c:pt idx="8">
                  <c:v>0.027075</c:v>
                </c:pt>
                <c:pt idx="9">
                  <c:v>0.028782</c:v>
                </c:pt>
                <c:pt idx="10">
                  <c:v>0.03038</c:v>
                </c:pt>
                <c:pt idx="11">
                  <c:v>0.031882</c:v>
                </c:pt>
                <c:pt idx="12">
                  <c:v>0.0333</c:v>
                </c:pt>
                <c:pt idx="13">
                  <c:v>0.034641</c:v>
                </c:pt>
                <c:pt idx="14">
                  <c:v>0.035912</c:v>
                </c:pt>
                <c:pt idx="15">
                  <c:v>0.03712</c:v>
                </c:pt>
                <c:pt idx="16">
                  <c:v>0.038269</c:v>
                </c:pt>
                <c:pt idx="17">
                  <c:v>0.039363</c:v>
                </c:pt>
                <c:pt idx="18">
                  <c:v>0.040405</c:v>
                </c:pt>
                <c:pt idx="19">
                  <c:v>0.041399</c:v>
                </c:pt>
                <c:pt idx="20">
                  <c:v>0.042347</c:v>
                </c:pt>
                <c:pt idx="21">
                  <c:v>0.043251</c:v>
                </c:pt>
                <c:pt idx="22">
                  <c:v>0.044113</c:v>
                </c:pt>
                <c:pt idx="23">
                  <c:v>0.044935</c:v>
                </c:pt>
                <c:pt idx="24">
                  <c:v>0.045718</c:v>
                </c:pt>
                <c:pt idx="25">
                  <c:v>0.046463</c:v>
                </c:pt>
                <c:pt idx="26">
                  <c:v>0.047172</c:v>
                </c:pt>
                <c:pt idx="27">
                  <c:v>0.047845</c:v>
                </c:pt>
                <c:pt idx="28">
                  <c:v>0.048483</c:v>
                </c:pt>
                <c:pt idx="29">
                  <c:v>0.049087</c:v>
                </c:pt>
                <c:pt idx="30">
                  <c:v>0.049657</c:v>
                </c:pt>
                <c:pt idx="31">
                  <c:v>0.050193</c:v>
                </c:pt>
                <c:pt idx="32">
                  <c:v>0.050697</c:v>
                </c:pt>
                <c:pt idx="33">
                  <c:v>0.051167</c:v>
                </c:pt>
                <c:pt idx="34">
                  <c:v>0.051604</c:v>
                </c:pt>
                <c:pt idx="35">
                  <c:v>0.05201</c:v>
                </c:pt>
                <c:pt idx="36">
                  <c:v>0.052382</c:v>
                </c:pt>
                <c:pt idx="37">
                  <c:v>0.052723</c:v>
                </c:pt>
                <c:pt idx="38">
                  <c:v>0.05303</c:v>
                </c:pt>
                <c:pt idx="39">
                  <c:v>0.053304</c:v>
                </c:pt>
                <c:pt idx="40">
                  <c:v>0.053546</c:v>
                </c:pt>
                <c:pt idx="41">
                  <c:v>0.053755</c:v>
                </c:pt>
                <c:pt idx="42">
                  <c:v>0.053931</c:v>
                </c:pt>
                <c:pt idx="43">
                  <c:v>0.054073</c:v>
                </c:pt>
                <c:pt idx="44">
                  <c:v>0.054181</c:v>
                </c:pt>
                <c:pt idx="45">
                  <c:v>0.054255</c:v>
                </c:pt>
                <c:pt idx="46">
                  <c:v>0.054294</c:v>
                </c:pt>
                <c:pt idx="47">
                  <c:v>0.054298</c:v>
                </c:pt>
                <c:pt idx="48">
                  <c:v>0.054267</c:v>
                </c:pt>
                <c:pt idx="49">
                  <c:v>0.0542</c:v>
                </c:pt>
                <c:pt idx="50">
                  <c:v>0.054098</c:v>
                </c:pt>
                <c:pt idx="51">
                  <c:v>0.053958</c:v>
                </c:pt>
                <c:pt idx="52">
                  <c:v>0.053781</c:v>
                </c:pt>
                <c:pt idx="53">
                  <c:v>0.053566</c:v>
                </c:pt>
                <c:pt idx="54">
                  <c:v>0.053314</c:v>
                </c:pt>
                <c:pt idx="55">
                  <c:v>0.053024</c:v>
                </c:pt>
                <c:pt idx="56">
                  <c:v>0.052694</c:v>
                </c:pt>
                <c:pt idx="57">
                  <c:v>0.052325</c:v>
                </c:pt>
                <c:pt idx="58">
                  <c:v>0.051918</c:v>
                </c:pt>
                <c:pt idx="59">
                  <c:v>0.051472</c:v>
                </c:pt>
                <c:pt idx="60">
                  <c:v>0.050987</c:v>
                </c:pt>
                <c:pt idx="61">
                  <c:v>0.050461</c:v>
                </c:pt>
                <c:pt idx="62">
                  <c:v>0.049896</c:v>
                </c:pt>
                <c:pt idx="63">
                  <c:v>0.04929</c:v>
                </c:pt>
                <c:pt idx="64">
                  <c:v>0.048644</c:v>
                </c:pt>
                <c:pt idx="65">
                  <c:v>0.047958</c:v>
                </c:pt>
                <c:pt idx="66">
                  <c:v>0.047231</c:v>
                </c:pt>
                <c:pt idx="67">
                  <c:v>0.046462</c:v>
                </c:pt>
                <c:pt idx="68">
                  <c:v>0.045654</c:v>
                </c:pt>
                <c:pt idx="69">
                  <c:v>0.044805</c:v>
                </c:pt>
                <c:pt idx="70">
                  <c:v>0.043915</c:v>
                </c:pt>
                <c:pt idx="71">
                  <c:v>0.042985</c:v>
                </c:pt>
                <c:pt idx="72">
                  <c:v>0.042016</c:v>
                </c:pt>
                <c:pt idx="73">
                  <c:v>0.041009</c:v>
                </c:pt>
                <c:pt idx="74">
                  <c:v>0.039964</c:v>
                </c:pt>
                <c:pt idx="75">
                  <c:v>0.038881</c:v>
                </c:pt>
                <c:pt idx="76">
                  <c:v>0.037764</c:v>
                </c:pt>
                <c:pt idx="77">
                  <c:v>0.036611</c:v>
                </c:pt>
                <c:pt idx="78">
                  <c:v>0.035427</c:v>
                </c:pt>
                <c:pt idx="79">
                  <c:v>0.034211</c:v>
                </c:pt>
                <c:pt idx="80">
                  <c:v>0.032965</c:v>
                </c:pt>
                <c:pt idx="81">
                  <c:v>0.031692</c:v>
                </c:pt>
                <c:pt idx="82">
                  <c:v>0.030394</c:v>
                </c:pt>
                <c:pt idx="83">
                  <c:v>0.029072</c:v>
                </c:pt>
                <c:pt idx="84">
                  <c:v>0.027731</c:v>
                </c:pt>
                <c:pt idx="85">
                  <c:v>0.026373</c:v>
                </c:pt>
                <c:pt idx="86">
                  <c:v>0.024997</c:v>
                </c:pt>
                <c:pt idx="87">
                  <c:v>0.0236</c:v>
                </c:pt>
                <c:pt idx="88">
                  <c:v>0.022186</c:v>
                </c:pt>
                <c:pt idx="89">
                  <c:v>0.020751</c:v>
                </c:pt>
                <c:pt idx="90">
                  <c:v>0.019284</c:v>
                </c:pt>
                <c:pt idx="91">
                  <c:v>0.017785</c:v>
                </c:pt>
                <c:pt idx="92">
                  <c:v>0.016233</c:v>
                </c:pt>
                <c:pt idx="93">
                  <c:v>0.014621</c:v>
                </c:pt>
                <c:pt idx="94">
                  <c:v>0.01293</c:v>
                </c:pt>
                <c:pt idx="95">
                  <c:v>0.011137</c:v>
                </c:pt>
                <c:pt idx="96">
                  <c:v>0.00922</c:v>
                </c:pt>
                <c:pt idx="97">
                  <c:v>0.007144</c:v>
                </c:pt>
                <c:pt idx="98">
                  <c:v>0.004837</c:v>
                </c:pt>
                <c:pt idx="99">
                  <c:v>0.002054</c:v>
                </c:pt>
              </c:numCache>
            </c:numRef>
          </c:yVal>
          <c:smooth val="0"/>
        </c:ser>
        <c:ser>
          <c:idx val="1"/>
          <c:order val="1"/>
          <c:tx>
            <c:strRef>
              <c:f>'at y = 27.54m'!$E$3</c:f>
              <c:strCache>
                <c:ptCount val="1"/>
                <c:pt idx="0">
                  <c:v>YL</c:v>
                </c:pt>
              </c:strCache>
            </c:strRef>
          </c:tx>
          <c:spPr>
            <a:ln w="28575">
              <a:noFill/>
            </a:ln>
          </c:spPr>
          <c:marker>
            <c:symbol val="square"/>
            <c:size val="2"/>
          </c:marker>
          <c:xVal>
            <c:numRef>
              <c:f>'at y = 27.54m'!$D$4:$D$2090</c:f>
              <c:numCache>
                <c:formatCode>0.00E+00</c:formatCode>
                <c:ptCount val="2087"/>
                <c:pt idx="0" formatCode="General">
                  <c:v>0.0</c:v>
                </c:pt>
                <c:pt idx="1">
                  <c:v>0.005738</c:v>
                </c:pt>
                <c:pt idx="2">
                  <c:v>0.014869</c:v>
                </c:pt>
                <c:pt idx="3" formatCode="General">
                  <c:v>0.024576</c:v>
                </c:pt>
                <c:pt idx="4" formatCode="General">
                  <c:v>0.034474</c:v>
                </c:pt>
                <c:pt idx="5" formatCode="General">
                  <c:v>0.044461</c:v>
                </c:pt>
                <c:pt idx="6" formatCode="General">
                  <c:v>0.054498</c:v>
                </c:pt>
                <c:pt idx="7" formatCode="General">
                  <c:v>0.064567</c:v>
                </c:pt>
                <c:pt idx="8" formatCode="General">
                  <c:v>0.074657</c:v>
                </c:pt>
                <c:pt idx="9" formatCode="General">
                  <c:v>0.084763</c:v>
                </c:pt>
                <c:pt idx="10" formatCode="General">
                  <c:v>0.094883</c:v>
                </c:pt>
                <c:pt idx="11" formatCode="General">
                  <c:v>0.105012</c:v>
                </c:pt>
                <c:pt idx="12" formatCode="General">
                  <c:v>0.11515</c:v>
                </c:pt>
                <c:pt idx="13" formatCode="General">
                  <c:v>0.125297</c:v>
                </c:pt>
                <c:pt idx="14" formatCode="General">
                  <c:v>0.13545</c:v>
                </c:pt>
                <c:pt idx="15" formatCode="General">
                  <c:v>0.145609</c:v>
                </c:pt>
                <c:pt idx="16" formatCode="General">
                  <c:v>0.155775</c:v>
                </c:pt>
                <c:pt idx="17" formatCode="General">
                  <c:v>0.165945</c:v>
                </c:pt>
                <c:pt idx="18" formatCode="General">
                  <c:v>0.17612</c:v>
                </c:pt>
                <c:pt idx="19" formatCode="General">
                  <c:v>0.186299</c:v>
                </c:pt>
                <c:pt idx="20" formatCode="General">
                  <c:v>0.196482</c:v>
                </c:pt>
                <c:pt idx="21" formatCode="General">
                  <c:v>0.206669</c:v>
                </c:pt>
                <c:pt idx="22" formatCode="General">
                  <c:v>0.216859</c:v>
                </c:pt>
                <c:pt idx="23" formatCode="General">
                  <c:v>0.227053</c:v>
                </c:pt>
                <c:pt idx="24" formatCode="General">
                  <c:v>0.237249</c:v>
                </c:pt>
                <c:pt idx="25" formatCode="General">
                  <c:v>0.247447</c:v>
                </c:pt>
                <c:pt idx="26" formatCode="General">
                  <c:v>0.257649</c:v>
                </c:pt>
                <c:pt idx="27" formatCode="General">
                  <c:v>0.267852</c:v>
                </c:pt>
                <c:pt idx="28" formatCode="General">
                  <c:v>0.278058</c:v>
                </c:pt>
                <c:pt idx="29" formatCode="General">
                  <c:v>0.288266</c:v>
                </c:pt>
                <c:pt idx="30" formatCode="General">
                  <c:v>0.298475</c:v>
                </c:pt>
                <c:pt idx="31" formatCode="General">
                  <c:v>0.308685</c:v>
                </c:pt>
                <c:pt idx="32" formatCode="General">
                  <c:v>0.318897</c:v>
                </c:pt>
                <c:pt idx="33" formatCode="General">
                  <c:v>0.32911</c:v>
                </c:pt>
                <c:pt idx="34" formatCode="General">
                  <c:v>0.339323</c:v>
                </c:pt>
                <c:pt idx="35" formatCode="General">
                  <c:v>0.349537</c:v>
                </c:pt>
                <c:pt idx="36" formatCode="General">
                  <c:v>0.359751</c:v>
                </c:pt>
                <c:pt idx="37" formatCode="General">
                  <c:v>0.369967</c:v>
                </c:pt>
                <c:pt idx="38" formatCode="General">
                  <c:v>0.380181</c:v>
                </c:pt>
                <c:pt idx="39" formatCode="General">
                  <c:v>0.390396</c:v>
                </c:pt>
                <c:pt idx="40" formatCode="General">
                  <c:v>0.40061</c:v>
                </c:pt>
                <c:pt idx="41" formatCode="General">
                  <c:v>0.410823</c:v>
                </c:pt>
                <c:pt idx="42" formatCode="General">
                  <c:v>0.421037</c:v>
                </c:pt>
                <c:pt idx="43" formatCode="General">
                  <c:v>0.431248</c:v>
                </c:pt>
                <c:pt idx="44" formatCode="General">
                  <c:v>0.441459</c:v>
                </c:pt>
                <c:pt idx="45" formatCode="General">
                  <c:v>0.451668</c:v>
                </c:pt>
                <c:pt idx="46" formatCode="General">
                  <c:v>0.461876</c:v>
                </c:pt>
                <c:pt idx="47" formatCode="General">
                  <c:v>0.472083</c:v>
                </c:pt>
                <c:pt idx="48" formatCode="General">
                  <c:v>0.482286</c:v>
                </c:pt>
                <c:pt idx="49" formatCode="General">
                  <c:v>0.492488</c:v>
                </c:pt>
                <c:pt idx="50" formatCode="General">
                  <c:v>0.502688</c:v>
                </c:pt>
                <c:pt idx="51" formatCode="General">
                  <c:v>0.512884</c:v>
                </c:pt>
                <c:pt idx="52" formatCode="General">
                  <c:v>0.523078</c:v>
                </c:pt>
                <c:pt idx="53" formatCode="General">
                  <c:v>0.533268</c:v>
                </c:pt>
                <c:pt idx="54" formatCode="General">
                  <c:v>0.543455</c:v>
                </c:pt>
                <c:pt idx="55" formatCode="General">
                  <c:v>0.553639</c:v>
                </c:pt>
                <c:pt idx="56" formatCode="General">
                  <c:v>0.563819</c:v>
                </c:pt>
                <c:pt idx="57" formatCode="General">
                  <c:v>0.573995</c:v>
                </c:pt>
                <c:pt idx="58" formatCode="General">
                  <c:v>0.584167</c:v>
                </c:pt>
                <c:pt idx="59" formatCode="General">
                  <c:v>0.594335</c:v>
                </c:pt>
                <c:pt idx="60" formatCode="General">
                  <c:v>0.604499</c:v>
                </c:pt>
                <c:pt idx="61" formatCode="General">
                  <c:v>0.614658</c:v>
                </c:pt>
                <c:pt idx="62" formatCode="General">
                  <c:v>0.624813</c:v>
                </c:pt>
                <c:pt idx="63" formatCode="General">
                  <c:v>0.634963</c:v>
                </c:pt>
                <c:pt idx="64" formatCode="General">
                  <c:v>0.645108</c:v>
                </c:pt>
                <c:pt idx="65" formatCode="General">
                  <c:v>0.655249</c:v>
                </c:pt>
                <c:pt idx="66" formatCode="General">
                  <c:v>0.665386</c:v>
                </c:pt>
                <c:pt idx="67" formatCode="General">
                  <c:v>0.675519</c:v>
                </c:pt>
                <c:pt idx="68" formatCode="General">
                  <c:v>0.685648</c:v>
                </c:pt>
                <c:pt idx="69" formatCode="General">
                  <c:v>0.695773</c:v>
                </c:pt>
                <c:pt idx="70" formatCode="General">
                  <c:v>0.705895</c:v>
                </c:pt>
                <c:pt idx="71" formatCode="General">
                  <c:v>0.716015</c:v>
                </c:pt>
                <c:pt idx="72" formatCode="General">
                  <c:v>0.726132</c:v>
                </c:pt>
                <c:pt idx="73" formatCode="General">
                  <c:v>0.736248</c:v>
                </c:pt>
                <c:pt idx="74" formatCode="General">
                  <c:v>0.746363</c:v>
                </c:pt>
                <c:pt idx="75" formatCode="General">
                  <c:v>0.756477</c:v>
                </c:pt>
                <c:pt idx="76" formatCode="General">
                  <c:v>0.766591</c:v>
                </c:pt>
                <c:pt idx="77" formatCode="General">
                  <c:v>0.776707</c:v>
                </c:pt>
                <c:pt idx="78" formatCode="General">
                  <c:v>0.786824</c:v>
                </c:pt>
                <c:pt idx="79" formatCode="General">
                  <c:v>0.796944</c:v>
                </c:pt>
                <c:pt idx="80" formatCode="General">
                  <c:v>0.807067</c:v>
                </c:pt>
                <c:pt idx="81" formatCode="General">
                  <c:v>0.817194</c:v>
                </c:pt>
                <c:pt idx="82" formatCode="General">
                  <c:v>0.827325</c:v>
                </c:pt>
                <c:pt idx="83" formatCode="General">
                  <c:v>0.837463</c:v>
                </c:pt>
                <c:pt idx="84" formatCode="General">
                  <c:v>0.847607</c:v>
                </c:pt>
                <c:pt idx="85" formatCode="General">
                  <c:v>0.857756</c:v>
                </c:pt>
                <c:pt idx="86" formatCode="General">
                  <c:v>0.867915</c:v>
                </c:pt>
                <c:pt idx="87" formatCode="General">
                  <c:v>0.878081</c:v>
                </c:pt>
                <c:pt idx="88" formatCode="General">
                  <c:v>0.888256</c:v>
                </c:pt>
                <c:pt idx="89" formatCode="General">
                  <c:v>0.89844</c:v>
                </c:pt>
                <c:pt idx="90" formatCode="General">
                  <c:v>0.908633</c:v>
                </c:pt>
                <c:pt idx="91" formatCode="General">
                  <c:v>0.918834</c:v>
                </c:pt>
                <c:pt idx="92" formatCode="General">
                  <c:v>0.929041</c:v>
                </c:pt>
                <c:pt idx="93" formatCode="General">
                  <c:v>0.939252</c:v>
                </c:pt>
                <c:pt idx="94" formatCode="General">
                  <c:v>0.949462</c:v>
                </c:pt>
                <c:pt idx="95" formatCode="General">
                  <c:v>0.959663</c:v>
                </c:pt>
                <c:pt idx="96" formatCode="General">
                  <c:v>0.969847</c:v>
                </c:pt>
                <c:pt idx="97" formatCode="General">
                  <c:v>0.979996</c:v>
                </c:pt>
                <c:pt idx="98" formatCode="General">
                  <c:v>0.990079</c:v>
                </c:pt>
                <c:pt idx="99" formatCode="General">
                  <c:v>1.0</c:v>
                </c:pt>
              </c:numCache>
            </c:numRef>
          </c:xVal>
          <c:yVal>
            <c:numRef>
              <c:f>'at y = 27.54m'!$E$4:$E$2211</c:f>
              <c:numCache>
                <c:formatCode>General</c:formatCode>
                <c:ptCount val="2208"/>
                <c:pt idx="0">
                  <c:v>0.0</c:v>
                </c:pt>
                <c:pt idx="1">
                  <c:v>-0.008054</c:v>
                </c:pt>
                <c:pt idx="2">
                  <c:v>-0.012585</c:v>
                </c:pt>
                <c:pt idx="3">
                  <c:v>-0.01575</c:v>
                </c:pt>
                <c:pt idx="4">
                  <c:v>-0.018217</c:v>
                </c:pt>
                <c:pt idx="5">
                  <c:v>-0.020274</c:v>
                </c:pt>
                <c:pt idx="6">
                  <c:v>-0.022067</c:v>
                </c:pt>
                <c:pt idx="7">
                  <c:v>-0.023674</c:v>
                </c:pt>
                <c:pt idx="8">
                  <c:v>-0.025143</c:v>
                </c:pt>
                <c:pt idx="9">
                  <c:v>-0.026505</c:v>
                </c:pt>
                <c:pt idx="10">
                  <c:v>-0.027775</c:v>
                </c:pt>
                <c:pt idx="11">
                  <c:v>-0.028969</c:v>
                </c:pt>
                <c:pt idx="12">
                  <c:v>-0.030091</c:v>
                </c:pt>
                <c:pt idx="13">
                  <c:v>-0.031152</c:v>
                </c:pt>
                <c:pt idx="14">
                  <c:v>-0.032152</c:v>
                </c:pt>
                <c:pt idx="15">
                  <c:v>-0.033096</c:v>
                </c:pt>
                <c:pt idx="16">
                  <c:v>-0.033986</c:v>
                </c:pt>
                <c:pt idx="17">
                  <c:v>-0.034825</c:v>
                </c:pt>
                <c:pt idx="18">
                  <c:v>-0.035613</c:v>
                </c:pt>
                <c:pt idx="19">
                  <c:v>-0.036353</c:v>
                </c:pt>
                <c:pt idx="20">
                  <c:v>-0.037044</c:v>
                </c:pt>
                <c:pt idx="21">
                  <c:v>-0.037689</c:v>
                </c:pt>
                <c:pt idx="22">
                  <c:v>-0.038287</c:v>
                </c:pt>
                <c:pt idx="23">
                  <c:v>-0.03884</c:v>
                </c:pt>
                <c:pt idx="24">
                  <c:v>-0.039347</c:v>
                </c:pt>
                <c:pt idx="25">
                  <c:v>-0.039809</c:v>
                </c:pt>
                <c:pt idx="26">
                  <c:v>-0.040227</c:v>
                </c:pt>
                <c:pt idx="27">
                  <c:v>-0.040601</c:v>
                </c:pt>
                <c:pt idx="28">
                  <c:v>-0.040931</c:v>
                </c:pt>
                <c:pt idx="29">
                  <c:v>-0.041216</c:v>
                </c:pt>
                <c:pt idx="30">
                  <c:v>-0.041459</c:v>
                </c:pt>
                <c:pt idx="31">
                  <c:v>-0.04166</c:v>
                </c:pt>
                <c:pt idx="32">
                  <c:v>-0.041817</c:v>
                </c:pt>
                <c:pt idx="33">
                  <c:v>-0.04193</c:v>
                </c:pt>
                <c:pt idx="34">
                  <c:v>-0.042001</c:v>
                </c:pt>
                <c:pt idx="35">
                  <c:v>-0.04203</c:v>
                </c:pt>
                <c:pt idx="36">
                  <c:v>-0.042015</c:v>
                </c:pt>
                <c:pt idx="37">
                  <c:v>-0.041958</c:v>
                </c:pt>
                <c:pt idx="38">
                  <c:v>-0.041858</c:v>
                </c:pt>
                <c:pt idx="39">
                  <c:v>-0.041715</c:v>
                </c:pt>
                <c:pt idx="40">
                  <c:v>-0.04153</c:v>
                </c:pt>
                <c:pt idx="41">
                  <c:v>-0.041301</c:v>
                </c:pt>
                <c:pt idx="42">
                  <c:v>-0.041029</c:v>
                </c:pt>
                <c:pt idx="43">
                  <c:v>-0.040716</c:v>
                </c:pt>
                <c:pt idx="44">
                  <c:v>-0.040361</c:v>
                </c:pt>
                <c:pt idx="45">
                  <c:v>-0.039962</c:v>
                </c:pt>
                <c:pt idx="46">
                  <c:v>-0.039522</c:v>
                </c:pt>
                <c:pt idx="47">
                  <c:v>-0.039039</c:v>
                </c:pt>
                <c:pt idx="48">
                  <c:v>-0.038516</c:v>
                </c:pt>
                <c:pt idx="49">
                  <c:v>-0.037952</c:v>
                </c:pt>
                <c:pt idx="50">
                  <c:v>-0.037347</c:v>
                </c:pt>
                <c:pt idx="51">
                  <c:v>-0.036701</c:v>
                </c:pt>
                <c:pt idx="52">
                  <c:v>-0.036016</c:v>
                </c:pt>
                <c:pt idx="53">
                  <c:v>-0.035291</c:v>
                </c:pt>
                <c:pt idx="54">
                  <c:v>-0.034528</c:v>
                </c:pt>
                <c:pt idx="55">
                  <c:v>-0.033727</c:v>
                </c:pt>
                <c:pt idx="56">
                  <c:v>-0.032889</c:v>
                </c:pt>
                <c:pt idx="57">
                  <c:v>-0.032014</c:v>
                </c:pt>
                <c:pt idx="58">
                  <c:v>-0.031105</c:v>
                </c:pt>
                <c:pt idx="59">
                  <c:v>-0.030163</c:v>
                </c:pt>
                <c:pt idx="60">
                  <c:v>-0.029187</c:v>
                </c:pt>
                <c:pt idx="61">
                  <c:v>-0.028181</c:v>
                </c:pt>
                <c:pt idx="62">
                  <c:v>-0.027144</c:v>
                </c:pt>
                <c:pt idx="63">
                  <c:v>-0.026079</c:v>
                </c:pt>
                <c:pt idx="64">
                  <c:v>-0.024987</c:v>
                </c:pt>
                <c:pt idx="65">
                  <c:v>-0.023871</c:v>
                </c:pt>
                <c:pt idx="66">
                  <c:v>-0.022732</c:v>
                </c:pt>
                <c:pt idx="67">
                  <c:v>-0.021572</c:v>
                </c:pt>
                <c:pt idx="68">
                  <c:v>-0.020395</c:v>
                </c:pt>
                <c:pt idx="69">
                  <c:v>-0.019202</c:v>
                </c:pt>
                <c:pt idx="70">
                  <c:v>-0.017996</c:v>
                </c:pt>
                <c:pt idx="71">
                  <c:v>-0.016781</c:v>
                </c:pt>
                <c:pt idx="72">
                  <c:v>-0.015558</c:v>
                </c:pt>
                <c:pt idx="73">
                  <c:v>-0.014333</c:v>
                </c:pt>
                <c:pt idx="74">
                  <c:v>-0.013109</c:v>
                </c:pt>
                <c:pt idx="75">
                  <c:v>-0.01189</c:v>
                </c:pt>
                <c:pt idx="76">
                  <c:v>-0.01068</c:v>
                </c:pt>
                <c:pt idx="77">
                  <c:v>-0.009483</c:v>
                </c:pt>
                <c:pt idx="78">
                  <c:v>-0.008305</c:v>
                </c:pt>
                <c:pt idx="79">
                  <c:v>-0.007151</c:v>
                </c:pt>
                <c:pt idx="80">
                  <c:v>-0.006025</c:v>
                </c:pt>
                <c:pt idx="81">
                  <c:v>-0.004934</c:v>
                </c:pt>
                <c:pt idx="82">
                  <c:v>-0.003883</c:v>
                </c:pt>
                <c:pt idx="83">
                  <c:v>-0.00288</c:v>
                </c:pt>
                <c:pt idx="84">
                  <c:v>-0.001929</c:v>
                </c:pt>
                <c:pt idx="85">
                  <c:v>-0.001038</c:v>
                </c:pt>
                <c:pt idx="86">
                  <c:v>-0.000216</c:v>
                </c:pt>
                <c:pt idx="87">
                  <c:v>0.000528</c:v>
                </c:pt>
                <c:pt idx="88">
                  <c:v>0.001185</c:v>
                </c:pt>
                <c:pt idx="89">
                  <c:v>0.001746</c:v>
                </c:pt>
                <c:pt idx="90">
                  <c:v>0.002194</c:v>
                </c:pt>
                <c:pt idx="91">
                  <c:v>0.00252</c:v>
                </c:pt>
                <c:pt idx="92">
                  <c:v>0.002707</c:v>
                </c:pt>
                <c:pt idx="93">
                  <c:v>0.002741</c:v>
                </c:pt>
                <c:pt idx="94">
                  <c:v>0.002599</c:v>
                </c:pt>
                <c:pt idx="95">
                  <c:v>0.002262</c:v>
                </c:pt>
                <c:pt idx="96">
                  <c:v>0.001702</c:v>
                </c:pt>
                <c:pt idx="97">
                  <c:v>0.000873</c:v>
                </c:pt>
                <c:pt idx="98">
                  <c:v>-0.000302</c:v>
                </c:pt>
                <c:pt idx="99">
                  <c:v>-0.002054</c:v>
                </c:pt>
              </c:numCache>
            </c:numRef>
          </c:yVal>
          <c:smooth val="0"/>
        </c:ser>
        <c:dLbls>
          <c:showLegendKey val="0"/>
          <c:showVal val="0"/>
          <c:showCatName val="0"/>
          <c:showSerName val="0"/>
          <c:showPercent val="0"/>
          <c:showBubbleSize val="0"/>
        </c:dLbls>
        <c:axId val="2131846304"/>
        <c:axId val="-2079948352"/>
      </c:scatterChart>
      <c:valAx>
        <c:axId val="2131846304"/>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079948352"/>
        <c:crosses val="autoZero"/>
        <c:crossBetween val="midCat"/>
      </c:valAx>
      <c:valAx>
        <c:axId val="-2079948352"/>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131846304"/>
        <c:crosses val="autoZero"/>
        <c:crossBetween val="midCat"/>
      </c:valAx>
    </c:plotArea>
    <c:plotVisOnly val="1"/>
    <c:dispBlanksAs val="gap"/>
    <c:showDLblsOverMax val="0"/>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tip'!$C$3</c:f>
              <c:strCache>
                <c:ptCount val="1"/>
                <c:pt idx="0">
                  <c:v>YU</c:v>
                </c:pt>
              </c:strCache>
            </c:strRef>
          </c:tx>
          <c:spPr>
            <a:ln w="28575">
              <a:noFill/>
            </a:ln>
          </c:spPr>
          <c:marker>
            <c:symbol val="diamond"/>
            <c:size val="3"/>
            <c:spPr>
              <a:solidFill>
                <a:schemeClr val="tx1"/>
              </a:solidFill>
              <a:ln>
                <a:solidFill>
                  <a:schemeClr val="tx1"/>
                </a:solidFill>
              </a:ln>
            </c:spPr>
          </c:marker>
          <c:xVal>
            <c:numRef>
              <c:f>'at y = tip'!$B$4:$B$2160</c:f>
              <c:numCache>
                <c:formatCode>General</c:formatCode>
                <c:ptCount val="2157"/>
                <c:pt idx="0">
                  <c:v>0.0</c:v>
                </c:pt>
                <c:pt idx="1">
                  <c:v>0.004978</c:v>
                </c:pt>
                <c:pt idx="2">
                  <c:v>0.013693</c:v>
                </c:pt>
                <c:pt idx="3">
                  <c:v>0.023192</c:v>
                </c:pt>
                <c:pt idx="4">
                  <c:v>0.032975</c:v>
                </c:pt>
                <c:pt idx="5">
                  <c:v>0.042896</c:v>
                </c:pt>
                <c:pt idx="6">
                  <c:v>0.052894</c:v>
                </c:pt>
                <c:pt idx="7">
                  <c:v>0.062943</c:v>
                </c:pt>
                <c:pt idx="8">
                  <c:v>0.073025</c:v>
                </c:pt>
                <c:pt idx="9">
                  <c:v>0.083132</c:v>
                </c:pt>
                <c:pt idx="10">
                  <c:v>0.093258</c:v>
                </c:pt>
                <c:pt idx="11">
                  <c:v>0.103399</c:v>
                </c:pt>
                <c:pt idx="12">
                  <c:v>0.113553</c:v>
                </c:pt>
                <c:pt idx="13">
                  <c:v>0.123717</c:v>
                </c:pt>
                <c:pt idx="14">
                  <c:v>0.133888</c:v>
                </c:pt>
                <c:pt idx="15">
                  <c:v>0.144068</c:v>
                </c:pt>
                <c:pt idx="16">
                  <c:v>0.154253</c:v>
                </c:pt>
                <c:pt idx="17">
                  <c:v>0.164444</c:v>
                </c:pt>
                <c:pt idx="18">
                  <c:v>0.17464</c:v>
                </c:pt>
                <c:pt idx="19">
                  <c:v>0.18484</c:v>
                </c:pt>
                <c:pt idx="20">
                  <c:v>0.195044</c:v>
                </c:pt>
                <c:pt idx="21">
                  <c:v>0.205252</c:v>
                </c:pt>
                <c:pt idx="22">
                  <c:v>0.215463</c:v>
                </c:pt>
                <c:pt idx="23">
                  <c:v>0.225676</c:v>
                </c:pt>
                <c:pt idx="24">
                  <c:v>0.235892</c:v>
                </c:pt>
                <c:pt idx="25">
                  <c:v>0.246111</c:v>
                </c:pt>
                <c:pt idx="26">
                  <c:v>0.256332</c:v>
                </c:pt>
                <c:pt idx="27">
                  <c:v>0.266554</c:v>
                </c:pt>
                <c:pt idx="28">
                  <c:v>0.276779</c:v>
                </c:pt>
                <c:pt idx="29">
                  <c:v>0.287006</c:v>
                </c:pt>
                <c:pt idx="30">
                  <c:v>0.297234</c:v>
                </c:pt>
                <c:pt idx="31">
                  <c:v>0.307464</c:v>
                </c:pt>
                <c:pt idx="32">
                  <c:v>0.317695</c:v>
                </c:pt>
                <c:pt idx="33">
                  <c:v>0.327927</c:v>
                </c:pt>
                <c:pt idx="34">
                  <c:v>0.338161</c:v>
                </c:pt>
                <c:pt idx="35">
                  <c:v>0.348395</c:v>
                </c:pt>
                <c:pt idx="36">
                  <c:v>0.358631</c:v>
                </c:pt>
                <c:pt idx="37">
                  <c:v>0.368868</c:v>
                </c:pt>
                <c:pt idx="38">
                  <c:v>0.379105</c:v>
                </c:pt>
                <c:pt idx="39">
                  <c:v>0.389343</c:v>
                </c:pt>
                <c:pt idx="40">
                  <c:v>0.399581</c:v>
                </c:pt>
                <c:pt idx="41">
                  <c:v>0.40982</c:v>
                </c:pt>
                <c:pt idx="42">
                  <c:v>0.42006</c:v>
                </c:pt>
                <c:pt idx="43">
                  <c:v>0.430299</c:v>
                </c:pt>
                <c:pt idx="44">
                  <c:v>0.440539</c:v>
                </c:pt>
                <c:pt idx="45">
                  <c:v>0.450779</c:v>
                </c:pt>
                <c:pt idx="46">
                  <c:v>0.461019</c:v>
                </c:pt>
                <c:pt idx="47">
                  <c:v>0.471259</c:v>
                </c:pt>
                <c:pt idx="48">
                  <c:v>0.481498</c:v>
                </c:pt>
                <c:pt idx="49">
                  <c:v>0.491737</c:v>
                </c:pt>
                <c:pt idx="50">
                  <c:v>0.501976</c:v>
                </c:pt>
                <c:pt idx="51">
                  <c:v>0.512215</c:v>
                </c:pt>
                <c:pt idx="52">
                  <c:v>0.522453</c:v>
                </c:pt>
                <c:pt idx="53">
                  <c:v>0.53269</c:v>
                </c:pt>
                <c:pt idx="54">
                  <c:v>0.542927</c:v>
                </c:pt>
                <c:pt idx="55">
                  <c:v>0.553162</c:v>
                </c:pt>
                <c:pt idx="56">
                  <c:v>0.563397</c:v>
                </c:pt>
                <c:pt idx="57">
                  <c:v>0.573631</c:v>
                </c:pt>
                <c:pt idx="58">
                  <c:v>0.583864</c:v>
                </c:pt>
                <c:pt idx="59">
                  <c:v>0.594095</c:v>
                </c:pt>
                <c:pt idx="60">
                  <c:v>0.604324</c:v>
                </c:pt>
                <c:pt idx="61">
                  <c:v>0.614553</c:v>
                </c:pt>
                <c:pt idx="62">
                  <c:v>0.624779</c:v>
                </c:pt>
                <c:pt idx="63">
                  <c:v>0.635003</c:v>
                </c:pt>
                <c:pt idx="64">
                  <c:v>0.645225</c:v>
                </c:pt>
                <c:pt idx="65">
                  <c:v>0.655445</c:v>
                </c:pt>
                <c:pt idx="66">
                  <c:v>0.665663</c:v>
                </c:pt>
                <c:pt idx="67">
                  <c:v>0.675877</c:v>
                </c:pt>
                <c:pt idx="68">
                  <c:v>0.686088</c:v>
                </c:pt>
                <c:pt idx="69">
                  <c:v>0.696296</c:v>
                </c:pt>
                <c:pt idx="70">
                  <c:v>0.7065</c:v>
                </c:pt>
                <c:pt idx="71">
                  <c:v>0.7167</c:v>
                </c:pt>
                <c:pt idx="72">
                  <c:v>0.726897</c:v>
                </c:pt>
                <c:pt idx="73">
                  <c:v>0.73709</c:v>
                </c:pt>
                <c:pt idx="74">
                  <c:v>0.747279</c:v>
                </c:pt>
                <c:pt idx="75">
                  <c:v>0.757464</c:v>
                </c:pt>
                <c:pt idx="76">
                  <c:v>0.767644</c:v>
                </c:pt>
                <c:pt idx="77">
                  <c:v>0.777821</c:v>
                </c:pt>
                <c:pt idx="78">
                  <c:v>0.787994</c:v>
                </c:pt>
                <c:pt idx="79">
                  <c:v>0.798164</c:v>
                </c:pt>
                <c:pt idx="80">
                  <c:v>0.808332</c:v>
                </c:pt>
                <c:pt idx="81">
                  <c:v>0.818496</c:v>
                </c:pt>
                <c:pt idx="82">
                  <c:v>0.828658</c:v>
                </c:pt>
                <c:pt idx="83">
                  <c:v>0.838819</c:v>
                </c:pt>
                <c:pt idx="84">
                  <c:v>0.848978</c:v>
                </c:pt>
                <c:pt idx="85">
                  <c:v>0.859136</c:v>
                </c:pt>
                <c:pt idx="86">
                  <c:v>0.869294</c:v>
                </c:pt>
                <c:pt idx="87">
                  <c:v>0.87945</c:v>
                </c:pt>
                <c:pt idx="88">
                  <c:v>0.889604</c:v>
                </c:pt>
                <c:pt idx="89">
                  <c:v>0.899757</c:v>
                </c:pt>
                <c:pt idx="90">
                  <c:v>0.909905</c:v>
                </c:pt>
                <c:pt idx="91">
                  <c:v>0.920046</c:v>
                </c:pt>
                <c:pt idx="92">
                  <c:v>0.930178</c:v>
                </c:pt>
                <c:pt idx="93">
                  <c:v>0.940296</c:v>
                </c:pt>
                <c:pt idx="94">
                  <c:v>0.950394</c:v>
                </c:pt>
                <c:pt idx="95">
                  <c:v>0.960464</c:v>
                </c:pt>
                <c:pt idx="96">
                  <c:v>0.970494</c:v>
                </c:pt>
                <c:pt idx="97">
                  <c:v>0.980467</c:v>
                </c:pt>
                <c:pt idx="98">
                  <c:v>0.990346</c:v>
                </c:pt>
                <c:pt idx="99">
                  <c:v>1.0</c:v>
                </c:pt>
              </c:numCache>
            </c:numRef>
          </c:xVal>
          <c:yVal>
            <c:numRef>
              <c:f>'at y = tip'!$C$4:$C$2160</c:f>
              <c:numCache>
                <c:formatCode>General</c:formatCode>
                <c:ptCount val="2157"/>
                <c:pt idx="0">
                  <c:v>0.0</c:v>
                </c:pt>
                <c:pt idx="1">
                  <c:v>0.005636</c:v>
                </c:pt>
                <c:pt idx="2">
                  <c:v>0.009102</c:v>
                </c:pt>
                <c:pt idx="3">
                  <c:v>0.011613</c:v>
                </c:pt>
                <c:pt idx="4">
                  <c:v>0.013643</c:v>
                </c:pt>
                <c:pt idx="5">
                  <c:v>0.01538</c:v>
                </c:pt>
                <c:pt idx="6">
                  <c:v>0.016916</c:v>
                </c:pt>
                <c:pt idx="7">
                  <c:v>0.0183</c:v>
                </c:pt>
                <c:pt idx="8">
                  <c:v>0.019566</c:v>
                </c:pt>
                <c:pt idx="9">
                  <c:v>0.020735</c:v>
                </c:pt>
                <c:pt idx="10">
                  <c:v>0.021823</c:v>
                </c:pt>
                <c:pt idx="11">
                  <c:v>0.02284</c:v>
                </c:pt>
                <c:pt idx="12">
                  <c:v>0.023796</c:v>
                </c:pt>
                <c:pt idx="13">
                  <c:v>0.024695</c:v>
                </c:pt>
                <c:pt idx="14">
                  <c:v>0.025545</c:v>
                </c:pt>
                <c:pt idx="15">
                  <c:v>0.026348</c:v>
                </c:pt>
                <c:pt idx="16">
                  <c:v>0.027109</c:v>
                </c:pt>
                <c:pt idx="17">
                  <c:v>0.027829</c:v>
                </c:pt>
                <c:pt idx="18">
                  <c:v>0.028512</c:v>
                </c:pt>
                <c:pt idx="19">
                  <c:v>0.02916</c:v>
                </c:pt>
                <c:pt idx="20">
                  <c:v>0.029775</c:v>
                </c:pt>
                <c:pt idx="21">
                  <c:v>0.030358</c:v>
                </c:pt>
                <c:pt idx="22">
                  <c:v>0.03091</c:v>
                </c:pt>
                <c:pt idx="23">
                  <c:v>0.031434</c:v>
                </c:pt>
                <c:pt idx="24">
                  <c:v>0.03193</c:v>
                </c:pt>
                <c:pt idx="25">
                  <c:v>0.032399</c:v>
                </c:pt>
                <c:pt idx="26">
                  <c:v>0.032841</c:v>
                </c:pt>
                <c:pt idx="27">
                  <c:v>0.033257</c:v>
                </c:pt>
                <c:pt idx="28">
                  <c:v>0.033648</c:v>
                </c:pt>
                <c:pt idx="29">
                  <c:v>0.034013</c:v>
                </c:pt>
                <c:pt idx="30">
                  <c:v>0.034353</c:v>
                </c:pt>
                <c:pt idx="31">
                  <c:v>0.034667</c:v>
                </c:pt>
                <c:pt idx="32">
                  <c:v>0.034956</c:v>
                </c:pt>
                <c:pt idx="33">
                  <c:v>0.035219</c:v>
                </c:pt>
                <c:pt idx="34">
                  <c:v>0.035456</c:v>
                </c:pt>
                <c:pt idx="35">
                  <c:v>0.035667</c:v>
                </c:pt>
                <c:pt idx="36">
                  <c:v>0.035851</c:v>
                </c:pt>
                <c:pt idx="37">
                  <c:v>0.036009</c:v>
                </c:pt>
                <c:pt idx="38">
                  <c:v>0.036138</c:v>
                </c:pt>
                <c:pt idx="39">
                  <c:v>0.03624</c:v>
                </c:pt>
                <c:pt idx="40">
                  <c:v>0.036313</c:v>
                </c:pt>
                <c:pt idx="41">
                  <c:v>0.036358</c:v>
                </c:pt>
                <c:pt idx="42">
                  <c:v>0.036373</c:v>
                </c:pt>
                <c:pt idx="43">
                  <c:v>0.036358</c:v>
                </c:pt>
                <c:pt idx="44">
                  <c:v>0.036313</c:v>
                </c:pt>
                <c:pt idx="45">
                  <c:v>0.036237</c:v>
                </c:pt>
                <c:pt idx="46">
                  <c:v>0.036129</c:v>
                </c:pt>
                <c:pt idx="47">
                  <c:v>0.03599</c:v>
                </c:pt>
                <c:pt idx="48">
                  <c:v>0.035819</c:v>
                </c:pt>
                <c:pt idx="49">
                  <c:v>0.035616</c:v>
                </c:pt>
                <c:pt idx="50">
                  <c:v>0.035381</c:v>
                </c:pt>
                <c:pt idx="51">
                  <c:v>0.035113</c:v>
                </c:pt>
                <c:pt idx="52">
                  <c:v>0.034813</c:v>
                </c:pt>
                <c:pt idx="53">
                  <c:v>0.034481</c:v>
                </c:pt>
                <c:pt idx="54">
                  <c:v>0.034119</c:v>
                </c:pt>
                <c:pt idx="55">
                  <c:v>0.033726</c:v>
                </c:pt>
                <c:pt idx="56">
                  <c:v>0.033304</c:v>
                </c:pt>
                <c:pt idx="57">
                  <c:v>0.032852</c:v>
                </c:pt>
                <c:pt idx="58">
                  <c:v>0.032373</c:v>
                </c:pt>
                <c:pt idx="59">
                  <c:v>0.031868</c:v>
                </c:pt>
                <c:pt idx="60">
                  <c:v>0.031339</c:v>
                </c:pt>
                <c:pt idx="61">
                  <c:v>0.030785</c:v>
                </c:pt>
                <c:pt idx="62">
                  <c:v>0.03021</c:v>
                </c:pt>
                <c:pt idx="63">
                  <c:v>0.029613</c:v>
                </c:pt>
                <c:pt idx="64">
                  <c:v>0.028998</c:v>
                </c:pt>
                <c:pt idx="65">
                  <c:v>0.028364</c:v>
                </c:pt>
                <c:pt idx="66">
                  <c:v>0.027713</c:v>
                </c:pt>
                <c:pt idx="67">
                  <c:v>0.027046</c:v>
                </c:pt>
                <c:pt idx="68">
                  <c:v>0.026364</c:v>
                </c:pt>
                <c:pt idx="69">
                  <c:v>0.025668</c:v>
                </c:pt>
                <c:pt idx="70">
                  <c:v>0.024958</c:v>
                </c:pt>
                <c:pt idx="71">
                  <c:v>0.024235</c:v>
                </c:pt>
                <c:pt idx="72">
                  <c:v>0.023499</c:v>
                </c:pt>
                <c:pt idx="73">
                  <c:v>0.02275</c:v>
                </c:pt>
                <c:pt idx="74">
                  <c:v>0.021989</c:v>
                </c:pt>
                <c:pt idx="75">
                  <c:v>0.021217</c:v>
                </c:pt>
                <c:pt idx="76">
                  <c:v>0.020433</c:v>
                </c:pt>
                <c:pt idx="77">
                  <c:v>0.019638</c:v>
                </c:pt>
                <c:pt idx="78">
                  <c:v>0.018834</c:v>
                </c:pt>
                <c:pt idx="79">
                  <c:v>0.018022</c:v>
                </c:pt>
                <c:pt idx="80">
                  <c:v>0.017202</c:v>
                </c:pt>
                <c:pt idx="81">
                  <c:v>0.016377</c:v>
                </c:pt>
                <c:pt idx="82">
                  <c:v>0.015549</c:v>
                </c:pt>
                <c:pt idx="83">
                  <c:v>0.014721</c:v>
                </c:pt>
                <c:pt idx="84">
                  <c:v>0.013893</c:v>
                </c:pt>
                <c:pt idx="85">
                  <c:v>0.01307</c:v>
                </c:pt>
                <c:pt idx="86">
                  <c:v>0.012254</c:v>
                </c:pt>
                <c:pt idx="87">
                  <c:v>0.011446</c:v>
                </c:pt>
                <c:pt idx="88">
                  <c:v>0.010649</c:v>
                </c:pt>
                <c:pt idx="89">
                  <c:v>0.009864</c:v>
                </c:pt>
                <c:pt idx="90">
                  <c:v>0.009091</c:v>
                </c:pt>
                <c:pt idx="91">
                  <c:v>0.00833</c:v>
                </c:pt>
                <c:pt idx="92">
                  <c:v>0.00758</c:v>
                </c:pt>
                <c:pt idx="93">
                  <c:v>0.00684</c:v>
                </c:pt>
                <c:pt idx="94">
                  <c:v>0.006107</c:v>
                </c:pt>
                <c:pt idx="95">
                  <c:v>0.005381</c:v>
                </c:pt>
                <c:pt idx="96">
                  <c:v>0.00466</c:v>
                </c:pt>
                <c:pt idx="97">
                  <c:v>0.003939</c:v>
                </c:pt>
                <c:pt idx="98">
                  <c:v>0.003207</c:v>
                </c:pt>
                <c:pt idx="99">
                  <c:v>0.002417</c:v>
                </c:pt>
              </c:numCache>
            </c:numRef>
          </c:yVal>
          <c:smooth val="0"/>
        </c:ser>
        <c:ser>
          <c:idx val="1"/>
          <c:order val="1"/>
          <c:tx>
            <c:strRef>
              <c:f>'at y = tip'!$E$3</c:f>
              <c:strCache>
                <c:ptCount val="1"/>
                <c:pt idx="0">
                  <c:v>YL</c:v>
                </c:pt>
              </c:strCache>
            </c:strRef>
          </c:tx>
          <c:spPr>
            <a:ln w="28575">
              <a:noFill/>
            </a:ln>
          </c:spPr>
          <c:marker>
            <c:symbol val="square"/>
            <c:size val="2"/>
          </c:marker>
          <c:xVal>
            <c:numRef>
              <c:f>'at y = tip'!$D$4:$D$2090</c:f>
              <c:numCache>
                <c:formatCode>General</c:formatCode>
                <c:ptCount val="2087"/>
                <c:pt idx="0">
                  <c:v>0.0</c:v>
                </c:pt>
                <c:pt idx="1">
                  <c:v>0.005663</c:v>
                </c:pt>
                <c:pt idx="2">
                  <c:v>0.014795</c:v>
                </c:pt>
                <c:pt idx="3">
                  <c:v>0.024496</c:v>
                </c:pt>
                <c:pt idx="4">
                  <c:v>0.034391</c:v>
                </c:pt>
                <c:pt idx="5">
                  <c:v>0.044377</c:v>
                </c:pt>
                <c:pt idx="6">
                  <c:v>0.054413</c:v>
                </c:pt>
                <c:pt idx="7">
                  <c:v>0.064481</c:v>
                </c:pt>
                <c:pt idx="8">
                  <c:v>0.07457</c:v>
                </c:pt>
                <c:pt idx="9">
                  <c:v>0.084677</c:v>
                </c:pt>
                <c:pt idx="10">
                  <c:v>0.094796</c:v>
                </c:pt>
                <c:pt idx="11">
                  <c:v>0.104926</c:v>
                </c:pt>
                <c:pt idx="12">
                  <c:v>0.115064</c:v>
                </c:pt>
                <c:pt idx="13">
                  <c:v>0.125211</c:v>
                </c:pt>
                <c:pt idx="14">
                  <c:v>0.135365</c:v>
                </c:pt>
                <c:pt idx="15">
                  <c:v>0.145525</c:v>
                </c:pt>
                <c:pt idx="16">
                  <c:v>0.15569</c:v>
                </c:pt>
                <c:pt idx="17">
                  <c:v>0.165861</c:v>
                </c:pt>
                <c:pt idx="18">
                  <c:v>0.176037</c:v>
                </c:pt>
                <c:pt idx="19">
                  <c:v>0.186216</c:v>
                </c:pt>
                <c:pt idx="20">
                  <c:v>0.1964</c:v>
                </c:pt>
                <c:pt idx="21">
                  <c:v>0.206588</c:v>
                </c:pt>
                <c:pt idx="22">
                  <c:v>0.216779</c:v>
                </c:pt>
                <c:pt idx="23">
                  <c:v>0.226973</c:v>
                </c:pt>
                <c:pt idx="24">
                  <c:v>0.23717</c:v>
                </c:pt>
                <c:pt idx="25">
                  <c:v>0.24737</c:v>
                </c:pt>
                <c:pt idx="26">
                  <c:v>0.257573</c:v>
                </c:pt>
                <c:pt idx="27">
                  <c:v>0.267777</c:v>
                </c:pt>
                <c:pt idx="28">
                  <c:v>0.277983</c:v>
                </c:pt>
                <c:pt idx="29">
                  <c:v>0.288192</c:v>
                </c:pt>
                <c:pt idx="30">
                  <c:v>0.298402</c:v>
                </c:pt>
                <c:pt idx="31">
                  <c:v>0.308613</c:v>
                </c:pt>
                <c:pt idx="32">
                  <c:v>0.318826</c:v>
                </c:pt>
                <c:pt idx="33">
                  <c:v>0.32904</c:v>
                </c:pt>
                <c:pt idx="34">
                  <c:v>0.339254</c:v>
                </c:pt>
                <c:pt idx="35">
                  <c:v>0.349469</c:v>
                </c:pt>
                <c:pt idx="36">
                  <c:v>0.359685</c:v>
                </c:pt>
                <c:pt idx="37">
                  <c:v>0.3699</c:v>
                </c:pt>
                <c:pt idx="38">
                  <c:v>0.380116</c:v>
                </c:pt>
                <c:pt idx="39">
                  <c:v>0.390331</c:v>
                </c:pt>
                <c:pt idx="40">
                  <c:v>0.400546</c:v>
                </c:pt>
                <c:pt idx="41">
                  <c:v>0.410761</c:v>
                </c:pt>
                <c:pt idx="42">
                  <c:v>0.420975</c:v>
                </c:pt>
                <c:pt idx="43">
                  <c:v>0.431188</c:v>
                </c:pt>
                <c:pt idx="44">
                  <c:v>0.4414</c:v>
                </c:pt>
                <c:pt idx="45">
                  <c:v>0.451611</c:v>
                </c:pt>
                <c:pt idx="46">
                  <c:v>0.461819</c:v>
                </c:pt>
                <c:pt idx="47">
                  <c:v>0.472026</c:v>
                </c:pt>
                <c:pt idx="48">
                  <c:v>0.482231</c:v>
                </c:pt>
                <c:pt idx="49">
                  <c:v>0.492433</c:v>
                </c:pt>
                <c:pt idx="50">
                  <c:v>0.502634</c:v>
                </c:pt>
                <c:pt idx="51">
                  <c:v>0.512832</c:v>
                </c:pt>
                <c:pt idx="52">
                  <c:v>0.523026</c:v>
                </c:pt>
                <c:pt idx="53">
                  <c:v>0.533217</c:v>
                </c:pt>
                <c:pt idx="54">
                  <c:v>0.543406</c:v>
                </c:pt>
                <c:pt idx="55">
                  <c:v>0.553591</c:v>
                </c:pt>
                <c:pt idx="56">
                  <c:v>0.563772</c:v>
                </c:pt>
                <c:pt idx="57">
                  <c:v>0.573948</c:v>
                </c:pt>
                <c:pt idx="58">
                  <c:v>0.584121</c:v>
                </c:pt>
                <c:pt idx="59">
                  <c:v>0.59429</c:v>
                </c:pt>
                <c:pt idx="60">
                  <c:v>0.604454</c:v>
                </c:pt>
                <c:pt idx="61">
                  <c:v>0.614614</c:v>
                </c:pt>
                <c:pt idx="62">
                  <c:v>0.62477</c:v>
                </c:pt>
                <c:pt idx="63">
                  <c:v>0.634921</c:v>
                </c:pt>
                <c:pt idx="64">
                  <c:v>0.645068</c:v>
                </c:pt>
                <c:pt idx="65">
                  <c:v>0.655209</c:v>
                </c:pt>
                <c:pt idx="66">
                  <c:v>0.665347</c:v>
                </c:pt>
                <c:pt idx="67">
                  <c:v>0.675481</c:v>
                </c:pt>
                <c:pt idx="68">
                  <c:v>0.68561</c:v>
                </c:pt>
                <c:pt idx="69">
                  <c:v>0.695736</c:v>
                </c:pt>
                <c:pt idx="70">
                  <c:v>0.70586</c:v>
                </c:pt>
                <c:pt idx="71">
                  <c:v>0.715981</c:v>
                </c:pt>
                <c:pt idx="72">
                  <c:v>0.726099</c:v>
                </c:pt>
                <c:pt idx="73">
                  <c:v>0.736215</c:v>
                </c:pt>
                <c:pt idx="74">
                  <c:v>0.746331</c:v>
                </c:pt>
                <c:pt idx="75">
                  <c:v>0.756446</c:v>
                </c:pt>
                <c:pt idx="76">
                  <c:v>0.766561</c:v>
                </c:pt>
                <c:pt idx="77">
                  <c:v>0.776677</c:v>
                </c:pt>
                <c:pt idx="78">
                  <c:v>0.786796</c:v>
                </c:pt>
                <c:pt idx="79">
                  <c:v>0.796917</c:v>
                </c:pt>
                <c:pt idx="80">
                  <c:v>0.807041</c:v>
                </c:pt>
                <c:pt idx="81">
                  <c:v>0.817168</c:v>
                </c:pt>
                <c:pt idx="82">
                  <c:v>0.827301</c:v>
                </c:pt>
                <c:pt idx="83">
                  <c:v>0.837439</c:v>
                </c:pt>
                <c:pt idx="84">
                  <c:v>0.847584</c:v>
                </c:pt>
                <c:pt idx="85">
                  <c:v>0.857735</c:v>
                </c:pt>
                <c:pt idx="86">
                  <c:v>0.867895</c:v>
                </c:pt>
                <c:pt idx="87">
                  <c:v>0.878062</c:v>
                </c:pt>
                <c:pt idx="88">
                  <c:v>0.888238</c:v>
                </c:pt>
                <c:pt idx="89">
                  <c:v>0.898424</c:v>
                </c:pt>
                <c:pt idx="90">
                  <c:v>0.908618</c:v>
                </c:pt>
                <c:pt idx="91">
                  <c:v>0.91882</c:v>
                </c:pt>
                <c:pt idx="92">
                  <c:v>0.929029</c:v>
                </c:pt>
                <c:pt idx="93">
                  <c:v>0.939241</c:v>
                </c:pt>
                <c:pt idx="94">
                  <c:v>0.949453</c:v>
                </c:pt>
                <c:pt idx="95">
                  <c:v>0.959656</c:v>
                </c:pt>
                <c:pt idx="96">
                  <c:v>0.969841</c:v>
                </c:pt>
                <c:pt idx="97">
                  <c:v>0.979992</c:v>
                </c:pt>
                <c:pt idx="98">
                  <c:v>0.990077</c:v>
                </c:pt>
                <c:pt idx="99">
                  <c:v>1.0</c:v>
                </c:pt>
              </c:numCache>
            </c:numRef>
          </c:xVal>
          <c:yVal>
            <c:numRef>
              <c:f>'at y = tip'!$E$4:$E$2211</c:f>
              <c:numCache>
                <c:formatCode>General</c:formatCode>
                <c:ptCount val="2208"/>
                <c:pt idx="0">
                  <c:v>0.0</c:v>
                </c:pt>
                <c:pt idx="1">
                  <c:v>-0.008469</c:v>
                </c:pt>
                <c:pt idx="2">
                  <c:v>-0.013465</c:v>
                </c:pt>
                <c:pt idx="3">
                  <c:v>-0.017101</c:v>
                </c:pt>
                <c:pt idx="4">
                  <c:v>-0.020066</c:v>
                </c:pt>
                <c:pt idx="5">
                  <c:v>-0.022636</c:v>
                </c:pt>
                <c:pt idx="6">
                  <c:v>-0.02495</c:v>
                </c:pt>
                <c:pt idx="7">
                  <c:v>-0.027086</c:v>
                </c:pt>
                <c:pt idx="8">
                  <c:v>-0.029092</c:v>
                </c:pt>
                <c:pt idx="9">
                  <c:v>-0.030995</c:v>
                </c:pt>
                <c:pt idx="10">
                  <c:v>-0.032814</c:v>
                </c:pt>
                <c:pt idx="11">
                  <c:v>-0.034559</c:v>
                </c:pt>
                <c:pt idx="12">
                  <c:v>-0.036237</c:v>
                </c:pt>
                <c:pt idx="13">
                  <c:v>-0.037852</c:v>
                </c:pt>
                <c:pt idx="14">
                  <c:v>-0.039407</c:v>
                </c:pt>
                <c:pt idx="15">
                  <c:v>-0.040902</c:v>
                </c:pt>
                <c:pt idx="16">
                  <c:v>-0.042339</c:v>
                </c:pt>
                <c:pt idx="17">
                  <c:v>-0.043717</c:v>
                </c:pt>
                <c:pt idx="18">
                  <c:v>-0.045036</c:v>
                </c:pt>
                <c:pt idx="19">
                  <c:v>-0.046297</c:v>
                </c:pt>
                <c:pt idx="20">
                  <c:v>-0.0475</c:v>
                </c:pt>
                <c:pt idx="21">
                  <c:v>-0.048643</c:v>
                </c:pt>
                <c:pt idx="22">
                  <c:v>-0.049728</c:v>
                </c:pt>
                <c:pt idx="23">
                  <c:v>-0.050752</c:v>
                </c:pt>
                <c:pt idx="24">
                  <c:v>-0.051717</c:v>
                </c:pt>
                <c:pt idx="25">
                  <c:v>-0.052621</c:v>
                </c:pt>
                <c:pt idx="26">
                  <c:v>-0.053465</c:v>
                </c:pt>
                <c:pt idx="27">
                  <c:v>-0.054248</c:v>
                </c:pt>
                <c:pt idx="28">
                  <c:v>-0.054969</c:v>
                </c:pt>
                <c:pt idx="29">
                  <c:v>-0.055627</c:v>
                </c:pt>
                <c:pt idx="30">
                  <c:v>-0.056223</c:v>
                </c:pt>
                <c:pt idx="31">
                  <c:v>-0.056756</c:v>
                </c:pt>
                <c:pt idx="32">
                  <c:v>-0.057226</c:v>
                </c:pt>
                <c:pt idx="33">
                  <c:v>-0.057631</c:v>
                </c:pt>
                <c:pt idx="34">
                  <c:v>-0.057971</c:v>
                </c:pt>
                <c:pt idx="35">
                  <c:v>-0.058248</c:v>
                </c:pt>
                <c:pt idx="36">
                  <c:v>-0.058463</c:v>
                </c:pt>
                <c:pt idx="37">
                  <c:v>-0.058612</c:v>
                </c:pt>
                <c:pt idx="38">
                  <c:v>-0.058696</c:v>
                </c:pt>
                <c:pt idx="39">
                  <c:v>-0.058719</c:v>
                </c:pt>
                <c:pt idx="40">
                  <c:v>-0.05868</c:v>
                </c:pt>
                <c:pt idx="41">
                  <c:v>-0.058576</c:v>
                </c:pt>
                <c:pt idx="42">
                  <c:v>-0.058411</c:v>
                </c:pt>
                <c:pt idx="43">
                  <c:v>-0.058187</c:v>
                </c:pt>
                <c:pt idx="44">
                  <c:v>-0.057903</c:v>
                </c:pt>
                <c:pt idx="45">
                  <c:v>-0.057559</c:v>
                </c:pt>
                <c:pt idx="46">
                  <c:v>-0.057155</c:v>
                </c:pt>
                <c:pt idx="47">
                  <c:v>-0.056696</c:v>
                </c:pt>
                <c:pt idx="48">
                  <c:v>-0.056182</c:v>
                </c:pt>
                <c:pt idx="49">
                  <c:v>-0.055613</c:v>
                </c:pt>
                <c:pt idx="50">
                  <c:v>-0.05499</c:v>
                </c:pt>
                <c:pt idx="51">
                  <c:v>-0.054315</c:v>
                </c:pt>
                <c:pt idx="52">
                  <c:v>-0.053588</c:v>
                </c:pt>
                <c:pt idx="53">
                  <c:v>-0.052814</c:v>
                </c:pt>
                <c:pt idx="54">
                  <c:v>-0.051991</c:v>
                </c:pt>
                <c:pt idx="55">
                  <c:v>-0.051121</c:v>
                </c:pt>
                <c:pt idx="56">
                  <c:v>-0.050206</c:v>
                </c:pt>
                <c:pt idx="57">
                  <c:v>-0.049247</c:v>
                </c:pt>
                <c:pt idx="58">
                  <c:v>-0.048247</c:v>
                </c:pt>
                <c:pt idx="59">
                  <c:v>-0.047206</c:v>
                </c:pt>
                <c:pt idx="60">
                  <c:v>-0.046126</c:v>
                </c:pt>
                <c:pt idx="61">
                  <c:v>-0.045009</c:v>
                </c:pt>
                <c:pt idx="62">
                  <c:v>-0.043856</c:v>
                </c:pt>
                <c:pt idx="63">
                  <c:v>-0.04267</c:v>
                </c:pt>
                <c:pt idx="64">
                  <c:v>-0.041452</c:v>
                </c:pt>
                <c:pt idx="65">
                  <c:v>-0.040204</c:v>
                </c:pt>
                <c:pt idx="66">
                  <c:v>-0.038928</c:v>
                </c:pt>
                <c:pt idx="67">
                  <c:v>-0.037626</c:v>
                </c:pt>
                <c:pt idx="68">
                  <c:v>-0.0363</c:v>
                </c:pt>
                <c:pt idx="69">
                  <c:v>-0.034952</c:v>
                </c:pt>
                <c:pt idx="70">
                  <c:v>-0.033585</c:v>
                </c:pt>
                <c:pt idx="71">
                  <c:v>-0.032201</c:v>
                </c:pt>
                <c:pt idx="72">
                  <c:v>-0.030803</c:v>
                </c:pt>
                <c:pt idx="73">
                  <c:v>-0.029393</c:v>
                </c:pt>
                <c:pt idx="74">
                  <c:v>-0.027975</c:v>
                </c:pt>
                <c:pt idx="75">
                  <c:v>-0.026553</c:v>
                </c:pt>
                <c:pt idx="76">
                  <c:v>-0.025128</c:v>
                </c:pt>
                <c:pt idx="77">
                  <c:v>-0.023707</c:v>
                </c:pt>
                <c:pt idx="78">
                  <c:v>-0.022292</c:v>
                </c:pt>
                <c:pt idx="79">
                  <c:v>-0.020888</c:v>
                </c:pt>
                <c:pt idx="80">
                  <c:v>-0.0195</c:v>
                </c:pt>
                <c:pt idx="81">
                  <c:v>-0.018133</c:v>
                </c:pt>
                <c:pt idx="82">
                  <c:v>-0.016793</c:v>
                </c:pt>
                <c:pt idx="83">
                  <c:v>-0.015484</c:v>
                </c:pt>
                <c:pt idx="84">
                  <c:v>-0.014211</c:v>
                </c:pt>
                <c:pt idx="85">
                  <c:v>-0.012979</c:v>
                </c:pt>
                <c:pt idx="86">
                  <c:v>-0.011795</c:v>
                </c:pt>
                <c:pt idx="87">
                  <c:v>-0.010663</c:v>
                </c:pt>
                <c:pt idx="88">
                  <c:v>-0.009585</c:v>
                </c:pt>
                <c:pt idx="89">
                  <c:v>-0.008567</c:v>
                </c:pt>
                <c:pt idx="90">
                  <c:v>-0.007611</c:v>
                </c:pt>
                <c:pt idx="91">
                  <c:v>-0.00672</c:v>
                </c:pt>
                <c:pt idx="92">
                  <c:v>-0.005896</c:v>
                </c:pt>
                <c:pt idx="93">
                  <c:v>-0.005143</c:v>
                </c:pt>
                <c:pt idx="94">
                  <c:v>-0.004463</c:v>
                </c:pt>
                <c:pt idx="95">
                  <c:v>-0.00386</c:v>
                </c:pt>
                <c:pt idx="96">
                  <c:v>-0.003342</c:v>
                </c:pt>
                <c:pt idx="97">
                  <c:v>-0.002919</c:v>
                </c:pt>
                <c:pt idx="98">
                  <c:v>-0.002606</c:v>
                </c:pt>
                <c:pt idx="99">
                  <c:v>-0.002417</c:v>
                </c:pt>
              </c:numCache>
            </c:numRef>
          </c:yVal>
          <c:smooth val="0"/>
        </c:ser>
        <c:ser>
          <c:idx val="2"/>
          <c:order val="2"/>
          <c:tx>
            <c:v>YU0.5</c:v>
          </c:tx>
          <c:spPr>
            <a:ln w="28575">
              <a:noFill/>
            </a:ln>
          </c:spPr>
          <c:marker>
            <c:symbol val="circle"/>
            <c:size val="2"/>
          </c:marker>
          <c:xVal>
            <c:numRef>
              <c:f>'at y = tip'!$F$4:$F$148</c:f>
              <c:numCache>
                <c:formatCode>General</c:formatCode>
                <c:ptCount val="145"/>
              </c:numCache>
            </c:numRef>
          </c:xVal>
          <c:yVal>
            <c:numRef>
              <c:f>'at y = tip'!$G$4:$G$148</c:f>
              <c:numCache>
                <c:formatCode>General</c:formatCode>
                <c:ptCount val="145"/>
              </c:numCache>
            </c:numRef>
          </c:yVal>
          <c:smooth val="0"/>
        </c:ser>
        <c:ser>
          <c:idx val="3"/>
          <c:order val="3"/>
          <c:tx>
            <c:v>YL0.5</c:v>
          </c:tx>
          <c:spPr>
            <a:ln w="28575">
              <a:noFill/>
            </a:ln>
          </c:spPr>
          <c:marker>
            <c:symbol val="triangle"/>
            <c:size val="2"/>
          </c:marker>
          <c:xVal>
            <c:numRef>
              <c:f>'at y = tip'!$H$4:$H$181</c:f>
              <c:numCache>
                <c:formatCode>General</c:formatCode>
                <c:ptCount val="178"/>
              </c:numCache>
            </c:numRef>
          </c:xVal>
          <c:yVal>
            <c:numRef>
              <c:f>'at y = tip'!$I$4:$I$181</c:f>
              <c:numCache>
                <c:formatCode>General</c:formatCode>
                <c:ptCount val="178"/>
              </c:numCache>
            </c:numRef>
          </c:yVal>
          <c:smooth val="0"/>
        </c:ser>
        <c:ser>
          <c:idx val="4"/>
          <c:order val="4"/>
          <c:tx>
            <c:v>YU1</c:v>
          </c:tx>
          <c:spPr>
            <a:ln w="28575">
              <a:noFill/>
            </a:ln>
          </c:spPr>
          <c:marker>
            <c:symbol val="star"/>
            <c:size val="2"/>
          </c:marker>
          <c:xVal>
            <c:numRef>
              <c:f>'at y = tip'!$J$4:$J$148</c:f>
              <c:numCache>
                <c:formatCode>General</c:formatCode>
                <c:ptCount val="145"/>
              </c:numCache>
            </c:numRef>
          </c:xVal>
          <c:yVal>
            <c:numRef>
              <c:f>'at y = tip'!$K$4:$K$148</c:f>
              <c:numCache>
                <c:formatCode>General</c:formatCode>
                <c:ptCount val="145"/>
              </c:numCache>
            </c:numRef>
          </c:yVal>
          <c:smooth val="0"/>
        </c:ser>
        <c:ser>
          <c:idx val="5"/>
          <c:order val="5"/>
          <c:tx>
            <c:v>YL1</c:v>
          </c:tx>
          <c:spPr>
            <a:ln w="28575">
              <a:noFill/>
            </a:ln>
          </c:spPr>
          <c:marker>
            <c:symbol val="x"/>
            <c:size val="2"/>
          </c:marker>
          <c:xVal>
            <c:numRef>
              <c:f>'at y = tip'!$L$4:$L$181</c:f>
              <c:numCache>
                <c:formatCode>General</c:formatCode>
                <c:ptCount val="178"/>
              </c:numCache>
            </c:numRef>
          </c:xVal>
          <c:yVal>
            <c:numRef>
              <c:f>'at y = tip'!$M$4:$M$181</c:f>
              <c:numCache>
                <c:formatCode>General</c:formatCode>
                <c:ptCount val="178"/>
              </c:numCache>
            </c:numRef>
          </c:yVal>
          <c:smooth val="0"/>
        </c:ser>
        <c:dLbls>
          <c:showLegendKey val="0"/>
          <c:showVal val="0"/>
          <c:showCatName val="0"/>
          <c:showSerName val="0"/>
          <c:showPercent val="0"/>
          <c:showBubbleSize val="0"/>
        </c:dLbls>
        <c:axId val="-2075476320"/>
        <c:axId val="-2051670304"/>
      </c:scatterChart>
      <c:valAx>
        <c:axId val="-2075476320"/>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051670304"/>
        <c:crosses val="autoZero"/>
        <c:crossBetween val="midCat"/>
      </c:valAx>
      <c:valAx>
        <c:axId val="-2051670304"/>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075476320"/>
        <c:crosses val="autoZero"/>
        <c:crossBetween val="midCat"/>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-tip'!$C$3</c:f>
              <c:strCache>
                <c:ptCount val="1"/>
                <c:pt idx="0">
                  <c:v>YU</c:v>
                </c:pt>
              </c:strCache>
            </c:strRef>
          </c:tx>
          <c:spPr>
            <a:ln w="28575">
              <a:noFill/>
            </a:ln>
          </c:spPr>
          <c:marker>
            <c:symbol val="diamond"/>
            <c:size val="3"/>
            <c:spPr>
              <a:solidFill>
                <a:schemeClr val="tx1"/>
              </a:solidFill>
              <a:ln>
                <a:solidFill>
                  <a:schemeClr val="tx1"/>
                </a:solidFill>
              </a:ln>
            </c:spPr>
          </c:marker>
          <c:xVal>
            <c:numRef>
              <c:f>'at y = -tip'!$B$4:$B$2160</c:f>
              <c:numCache>
                <c:formatCode>General</c:formatCode>
                <c:ptCount val="2157"/>
                <c:pt idx="0">
                  <c:v>0.0</c:v>
                </c:pt>
                <c:pt idx="1">
                  <c:v>0.004978</c:v>
                </c:pt>
                <c:pt idx="2">
                  <c:v>0.013693</c:v>
                </c:pt>
                <c:pt idx="3">
                  <c:v>0.023192</c:v>
                </c:pt>
                <c:pt idx="4">
                  <c:v>0.032975</c:v>
                </c:pt>
                <c:pt idx="5">
                  <c:v>0.042896</c:v>
                </c:pt>
                <c:pt idx="6">
                  <c:v>0.052894</c:v>
                </c:pt>
                <c:pt idx="7">
                  <c:v>0.062943</c:v>
                </c:pt>
                <c:pt idx="8">
                  <c:v>0.073025</c:v>
                </c:pt>
                <c:pt idx="9">
                  <c:v>0.083132</c:v>
                </c:pt>
                <c:pt idx="10">
                  <c:v>0.093258</c:v>
                </c:pt>
                <c:pt idx="11">
                  <c:v>0.103399</c:v>
                </c:pt>
                <c:pt idx="12">
                  <c:v>0.113553</c:v>
                </c:pt>
                <c:pt idx="13">
                  <c:v>0.123717</c:v>
                </c:pt>
                <c:pt idx="14">
                  <c:v>0.133888</c:v>
                </c:pt>
                <c:pt idx="15">
                  <c:v>0.144068</c:v>
                </c:pt>
                <c:pt idx="16">
                  <c:v>0.154253</c:v>
                </c:pt>
                <c:pt idx="17">
                  <c:v>0.164444</c:v>
                </c:pt>
                <c:pt idx="18">
                  <c:v>0.17464</c:v>
                </c:pt>
                <c:pt idx="19">
                  <c:v>0.18484</c:v>
                </c:pt>
                <c:pt idx="20">
                  <c:v>0.195044</c:v>
                </c:pt>
                <c:pt idx="21">
                  <c:v>0.205252</c:v>
                </c:pt>
                <c:pt idx="22">
                  <c:v>0.215463</c:v>
                </c:pt>
                <c:pt idx="23">
                  <c:v>0.225676</c:v>
                </c:pt>
                <c:pt idx="24">
                  <c:v>0.235892</c:v>
                </c:pt>
                <c:pt idx="25">
                  <c:v>0.246111</c:v>
                </c:pt>
                <c:pt idx="26">
                  <c:v>0.256332</c:v>
                </c:pt>
                <c:pt idx="27">
                  <c:v>0.266554</c:v>
                </c:pt>
                <c:pt idx="28">
                  <c:v>0.276779</c:v>
                </c:pt>
                <c:pt idx="29">
                  <c:v>0.287006</c:v>
                </c:pt>
                <c:pt idx="30">
                  <c:v>0.297234</c:v>
                </c:pt>
                <c:pt idx="31">
                  <c:v>0.307464</c:v>
                </c:pt>
                <c:pt idx="32">
                  <c:v>0.317695</c:v>
                </c:pt>
                <c:pt idx="33">
                  <c:v>0.327927</c:v>
                </c:pt>
                <c:pt idx="34">
                  <c:v>0.338161</c:v>
                </c:pt>
                <c:pt idx="35">
                  <c:v>0.348395</c:v>
                </c:pt>
                <c:pt idx="36">
                  <c:v>0.358631</c:v>
                </c:pt>
                <c:pt idx="37">
                  <c:v>0.368868</c:v>
                </c:pt>
                <c:pt idx="38">
                  <c:v>0.379105</c:v>
                </c:pt>
                <c:pt idx="39">
                  <c:v>0.389343</c:v>
                </c:pt>
                <c:pt idx="40">
                  <c:v>0.399581</c:v>
                </c:pt>
                <c:pt idx="41">
                  <c:v>0.40982</c:v>
                </c:pt>
                <c:pt idx="42">
                  <c:v>0.42006</c:v>
                </c:pt>
                <c:pt idx="43">
                  <c:v>0.430299</c:v>
                </c:pt>
                <c:pt idx="44">
                  <c:v>0.440539</c:v>
                </c:pt>
                <c:pt idx="45">
                  <c:v>0.450779</c:v>
                </c:pt>
                <c:pt idx="46">
                  <c:v>0.461019</c:v>
                </c:pt>
                <c:pt idx="47">
                  <c:v>0.471259</c:v>
                </c:pt>
                <c:pt idx="48">
                  <c:v>0.481498</c:v>
                </c:pt>
                <c:pt idx="49">
                  <c:v>0.491737</c:v>
                </c:pt>
                <c:pt idx="50">
                  <c:v>0.501976</c:v>
                </c:pt>
                <c:pt idx="51">
                  <c:v>0.512215</c:v>
                </c:pt>
                <c:pt idx="52">
                  <c:v>0.522453</c:v>
                </c:pt>
                <c:pt idx="53">
                  <c:v>0.53269</c:v>
                </c:pt>
                <c:pt idx="54">
                  <c:v>0.542927</c:v>
                </c:pt>
                <c:pt idx="55">
                  <c:v>0.553162</c:v>
                </c:pt>
                <c:pt idx="56">
                  <c:v>0.563397</c:v>
                </c:pt>
                <c:pt idx="57">
                  <c:v>0.573631</c:v>
                </c:pt>
                <c:pt idx="58">
                  <c:v>0.583864</c:v>
                </c:pt>
                <c:pt idx="59">
                  <c:v>0.594095</c:v>
                </c:pt>
                <c:pt idx="60">
                  <c:v>0.604324</c:v>
                </c:pt>
                <c:pt idx="61">
                  <c:v>0.614553</c:v>
                </c:pt>
                <c:pt idx="62">
                  <c:v>0.624779</c:v>
                </c:pt>
                <c:pt idx="63">
                  <c:v>0.635003</c:v>
                </c:pt>
                <c:pt idx="64">
                  <c:v>0.645225</c:v>
                </c:pt>
                <c:pt idx="65">
                  <c:v>0.655445</c:v>
                </c:pt>
                <c:pt idx="66">
                  <c:v>0.665663</c:v>
                </c:pt>
                <c:pt idx="67">
                  <c:v>0.675877</c:v>
                </c:pt>
                <c:pt idx="68">
                  <c:v>0.686088</c:v>
                </c:pt>
                <c:pt idx="69">
                  <c:v>0.696296</c:v>
                </c:pt>
                <c:pt idx="70">
                  <c:v>0.7065</c:v>
                </c:pt>
                <c:pt idx="71">
                  <c:v>0.7167</c:v>
                </c:pt>
                <c:pt idx="72">
                  <c:v>0.726897</c:v>
                </c:pt>
                <c:pt idx="73">
                  <c:v>0.73709</c:v>
                </c:pt>
                <c:pt idx="74">
                  <c:v>0.747279</c:v>
                </c:pt>
                <c:pt idx="75">
                  <c:v>0.757464</c:v>
                </c:pt>
                <c:pt idx="76">
                  <c:v>0.767644</c:v>
                </c:pt>
                <c:pt idx="77">
                  <c:v>0.777821</c:v>
                </c:pt>
                <c:pt idx="78">
                  <c:v>0.787994</c:v>
                </c:pt>
                <c:pt idx="79">
                  <c:v>0.798164</c:v>
                </c:pt>
                <c:pt idx="80">
                  <c:v>0.808332</c:v>
                </c:pt>
                <c:pt idx="81">
                  <c:v>0.818496</c:v>
                </c:pt>
                <c:pt idx="82">
                  <c:v>0.828658</c:v>
                </c:pt>
                <c:pt idx="83">
                  <c:v>0.838819</c:v>
                </c:pt>
                <c:pt idx="84">
                  <c:v>0.848978</c:v>
                </c:pt>
                <c:pt idx="85">
                  <c:v>0.859136</c:v>
                </c:pt>
                <c:pt idx="86">
                  <c:v>0.869294</c:v>
                </c:pt>
                <c:pt idx="87">
                  <c:v>0.87945</c:v>
                </c:pt>
                <c:pt idx="88">
                  <c:v>0.889604</c:v>
                </c:pt>
                <c:pt idx="89">
                  <c:v>0.899757</c:v>
                </c:pt>
                <c:pt idx="90">
                  <c:v>0.909905</c:v>
                </c:pt>
                <c:pt idx="91">
                  <c:v>0.920046</c:v>
                </c:pt>
                <c:pt idx="92">
                  <c:v>0.930178</c:v>
                </c:pt>
                <c:pt idx="93">
                  <c:v>0.940296</c:v>
                </c:pt>
                <c:pt idx="94">
                  <c:v>0.950394</c:v>
                </c:pt>
                <c:pt idx="95">
                  <c:v>0.960464</c:v>
                </c:pt>
                <c:pt idx="96">
                  <c:v>0.970494</c:v>
                </c:pt>
                <c:pt idx="97">
                  <c:v>0.980467</c:v>
                </c:pt>
                <c:pt idx="98">
                  <c:v>0.990346</c:v>
                </c:pt>
                <c:pt idx="99">
                  <c:v>1.0</c:v>
                </c:pt>
              </c:numCache>
            </c:numRef>
          </c:xVal>
          <c:yVal>
            <c:numRef>
              <c:f>'at y = -tip'!$C$4:$C$2160</c:f>
              <c:numCache>
                <c:formatCode>General</c:formatCode>
                <c:ptCount val="2157"/>
                <c:pt idx="0">
                  <c:v>0.0</c:v>
                </c:pt>
                <c:pt idx="1">
                  <c:v>0.005636</c:v>
                </c:pt>
                <c:pt idx="2">
                  <c:v>0.009102</c:v>
                </c:pt>
                <c:pt idx="3">
                  <c:v>0.011613</c:v>
                </c:pt>
                <c:pt idx="4">
                  <c:v>0.013643</c:v>
                </c:pt>
                <c:pt idx="5">
                  <c:v>0.01538</c:v>
                </c:pt>
                <c:pt idx="6">
                  <c:v>0.016916</c:v>
                </c:pt>
                <c:pt idx="7">
                  <c:v>0.0183</c:v>
                </c:pt>
                <c:pt idx="8">
                  <c:v>0.019566</c:v>
                </c:pt>
                <c:pt idx="9">
                  <c:v>0.020735</c:v>
                </c:pt>
                <c:pt idx="10">
                  <c:v>0.021823</c:v>
                </c:pt>
                <c:pt idx="11">
                  <c:v>0.02284</c:v>
                </c:pt>
                <c:pt idx="12">
                  <c:v>0.023796</c:v>
                </c:pt>
                <c:pt idx="13">
                  <c:v>0.024695</c:v>
                </c:pt>
                <c:pt idx="14">
                  <c:v>0.025545</c:v>
                </c:pt>
                <c:pt idx="15">
                  <c:v>0.026348</c:v>
                </c:pt>
                <c:pt idx="16">
                  <c:v>0.027109</c:v>
                </c:pt>
                <c:pt idx="17">
                  <c:v>0.027829</c:v>
                </c:pt>
                <c:pt idx="18">
                  <c:v>0.028512</c:v>
                </c:pt>
                <c:pt idx="19">
                  <c:v>0.02916</c:v>
                </c:pt>
                <c:pt idx="20">
                  <c:v>0.029775</c:v>
                </c:pt>
                <c:pt idx="21">
                  <c:v>0.030358</c:v>
                </c:pt>
                <c:pt idx="22">
                  <c:v>0.03091</c:v>
                </c:pt>
                <c:pt idx="23">
                  <c:v>0.031434</c:v>
                </c:pt>
                <c:pt idx="24">
                  <c:v>0.03193</c:v>
                </c:pt>
                <c:pt idx="25">
                  <c:v>0.032399</c:v>
                </c:pt>
                <c:pt idx="26">
                  <c:v>0.032841</c:v>
                </c:pt>
                <c:pt idx="27">
                  <c:v>0.033257</c:v>
                </c:pt>
                <c:pt idx="28">
                  <c:v>0.033648</c:v>
                </c:pt>
                <c:pt idx="29">
                  <c:v>0.034013</c:v>
                </c:pt>
                <c:pt idx="30">
                  <c:v>0.034353</c:v>
                </c:pt>
                <c:pt idx="31">
                  <c:v>0.034667</c:v>
                </c:pt>
                <c:pt idx="32">
                  <c:v>0.034956</c:v>
                </c:pt>
                <c:pt idx="33">
                  <c:v>0.035219</c:v>
                </c:pt>
                <c:pt idx="34">
                  <c:v>0.035456</c:v>
                </c:pt>
                <c:pt idx="35">
                  <c:v>0.035667</c:v>
                </c:pt>
                <c:pt idx="36">
                  <c:v>0.035851</c:v>
                </c:pt>
                <c:pt idx="37">
                  <c:v>0.036009</c:v>
                </c:pt>
                <c:pt idx="38">
                  <c:v>0.036138</c:v>
                </c:pt>
                <c:pt idx="39">
                  <c:v>0.03624</c:v>
                </c:pt>
                <c:pt idx="40">
                  <c:v>0.036313</c:v>
                </c:pt>
                <c:pt idx="41">
                  <c:v>0.036358</c:v>
                </c:pt>
                <c:pt idx="42">
                  <c:v>0.036373</c:v>
                </c:pt>
                <c:pt idx="43">
                  <c:v>0.036358</c:v>
                </c:pt>
                <c:pt idx="44">
                  <c:v>0.036313</c:v>
                </c:pt>
                <c:pt idx="45">
                  <c:v>0.036237</c:v>
                </c:pt>
                <c:pt idx="46">
                  <c:v>0.036129</c:v>
                </c:pt>
                <c:pt idx="47">
                  <c:v>0.03599</c:v>
                </c:pt>
                <c:pt idx="48">
                  <c:v>0.035819</c:v>
                </c:pt>
                <c:pt idx="49">
                  <c:v>0.035616</c:v>
                </c:pt>
                <c:pt idx="50">
                  <c:v>0.035381</c:v>
                </c:pt>
                <c:pt idx="51">
                  <c:v>0.035113</c:v>
                </c:pt>
                <c:pt idx="52">
                  <c:v>0.034813</c:v>
                </c:pt>
                <c:pt idx="53">
                  <c:v>0.034481</c:v>
                </c:pt>
                <c:pt idx="54">
                  <c:v>0.034119</c:v>
                </c:pt>
                <c:pt idx="55">
                  <c:v>0.033726</c:v>
                </c:pt>
                <c:pt idx="56">
                  <c:v>0.033304</c:v>
                </c:pt>
                <c:pt idx="57">
                  <c:v>0.032852</c:v>
                </c:pt>
                <c:pt idx="58">
                  <c:v>0.032373</c:v>
                </c:pt>
                <c:pt idx="59">
                  <c:v>0.031868</c:v>
                </c:pt>
                <c:pt idx="60">
                  <c:v>0.031339</c:v>
                </c:pt>
                <c:pt idx="61">
                  <c:v>0.030785</c:v>
                </c:pt>
                <c:pt idx="62">
                  <c:v>0.03021</c:v>
                </c:pt>
                <c:pt idx="63">
                  <c:v>0.029613</c:v>
                </c:pt>
                <c:pt idx="64">
                  <c:v>0.028998</c:v>
                </c:pt>
                <c:pt idx="65">
                  <c:v>0.028364</c:v>
                </c:pt>
                <c:pt idx="66">
                  <c:v>0.027713</c:v>
                </c:pt>
                <c:pt idx="67">
                  <c:v>0.027046</c:v>
                </c:pt>
                <c:pt idx="68">
                  <c:v>0.026364</c:v>
                </c:pt>
                <c:pt idx="69">
                  <c:v>0.025668</c:v>
                </c:pt>
                <c:pt idx="70">
                  <c:v>0.024958</c:v>
                </c:pt>
                <c:pt idx="71">
                  <c:v>0.024235</c:v>
                </c:pt>
                <c:pt idx="72">
                  <c:v>0.023499</c:v>
                </c:pt>
                <c:pt idx="73">
                  <c:v>0.02275</c:v>
                </c:pt>
                <c:pt idx="74">
                  <c:v>0.021989</c:v>
                </c:pt>
                <c:pt idx="75">
                  <c:v>0.021217</c:v>
                </c:pt>
                <c:pt idx="76">
                  <c:v>0.020433</c:v>
                </c:pt>
                <c:pt idx="77">
                  <c:v>0.019638</c:v>
                </c:pt>
                <c:pt idx="78">
                  <c:v>0.018834</c:v>
                </c:pt>
                <c:pt idx="79">
                  <c:v>0.018022</c:v>
                </c:pt>
                <c:pt idx="80">
                  <c:v>0.017202</c:v>
                </c:pt>
                <c:pt idx="81">
                  <c:v>0.016377</c:v>
                </c:pt>
                <c:pt idx="82">
                  <c:v>0.015549</c:v>
                </c:pt>
                <c:pt idx="83">
                  <c:v>0.014721</c:v>
                </c:pt>
                <c:pt idx="84">
                  <c:v>0.013893</c:v>
                </c:pt>
                <c:pt idx="85">
                  <c:v>0.01307</c:v>
                </c:pt>
                <c:pt idx="86">
                  <c:v>0.012254</c:v>
                </c:pt>
                <c:pt idx="87">
                  <c:v>0.011446</c:v>
                </c:pt>
                <c:pt idx="88">
                  <c:v>0.010649</c:v>
                </c:pt>
                <c:pt idx="89">
                  <c:v>0.009864</c:v>
                </c:pt>
                <c:pt idx="90">
                  <c:v>0.009091</c:v>
                </c:pt>
                <c:pt idx="91">
                  <c:v>0.00833</c:v>
                </c:pt>
                <c:pt idx="92">
                  <c:v>0.00758</c:v>
                </c:pt>
                <c:pt idx="93">
                  <c:v>0.00684</c:v>
                </c:pt>
                <c:pt idx="94">
                  <c:v>0.006107</c:v>
                </c:pt>
                <c:pt idx="95">
                  <c:v>0.005381</c:v>
                </c:pt>
                <c:pt idx="96">
                  <c:v>0.00466</c:v>
                </c:pt>
                <c:pt idx="97">
                  <c:v>0.003939</c:v>
                </c:pt>
                <c:pt idx="98">
                  <c:v>0.003207</c:v>
                </c:pt>
                <c:pt idx="99">
                  <c:v>0.002417</c:v>
                </c:pt>
              </c:numCache>
            </c:numRef>
          </c:yVal>
          <c:smooth val="0"/>
        </c:ser>
        <c:ser>
          <c:idx val="1"/>
          <c:order val="1"/>
          <c:tx>
            <c:strRef>
              <c:f>'at y = -tip'!$E$3</c:f>
              <c:strCache>
                <c:ptCount val="1"/>
                <c:pt idx="0">
                  <c:v>YL</c:v>
                </c:pt>
              </c:strCache>
            </c:strRef>
          </c:tx>
          <c:spPr>
            <a:ln w="28575">
              <a:noFill/>
            </a:ln>
          </c:spPr>
          <c:marker>
            <c:symbol val="square"/>
            <c:size val="2"/>
          </c:marker>
          <c:xVal>
            <c:numRef>
              <c:f>'at y = -tip'!$D$4:$D$2090</c:f>
              <c:numCache>
                <c:formatCode>General</c:formatCode>
                <c:ptCount val="2087"/>
                <c:pt idx="0">
                  <c:v>0.0</c:v>
                </c:pt>
                <c:pt idx="1">
                  <c:v>0.005663</c:v>
                </c:pt>
                <c:pt idx="2">
                  <c:v>0.014795</c:v>
                </c:pt>
                <c:pt idx="3">
                  <c:v>0.024496</c:v>
                </c:pt>
                <c:pt idx="4">
                  <c:v>0.034391</c:v>
                </c:pt>
                <c:pt idx="5">
                  <c:v>0.044377</c:v>
                </c:pt>
                <c:pt idx="6">
                  <c:v>0.054413</c:v>
                </c:pt>
                <c:pt idx="7">
                  <c:v>0.064481</c:v>
                </c:pt>
                <c:pt idx="8">
                  <c:v>0.07457</c:v>
                </c:pt>
                <c:pt idx="9">
                  <c:v>0.084677</c:v>
                </c:pt>
                <c:pt idx="10">
                  <c:v>0.094796</c:v>
                </c:pt>
                <c:pt idx="11">
                  <c:v>0.104926</c:v>
                </c:pt>
                <c:pt idx="12">
                  <c:v>0.115064</c:v>
                </c:pt>
                <c:pt idx="13">
                  <c:v>0.125211</c:v>
                </c:pt>
                <c:pt idx="14">
                  <c:v>0.135365</c:v>
                </c:pt>
                <c:pt idx="15">
                  <c:v>0.145525</c:v>
                </c:pt>
                <c:pt idx="16">
                  <c:v>0.15569</c:v>
                </c:pt>
                <c:pt idx="17">
                  <c:v>0.165861</c:v>
                </c:pt>
                <c:pt idx="18">
                  <c:v>0.176037</c:v>
                </c:pt>
                <c:pt idx="19">
                  <c:v>0.186216</c:v>
                </c:pt>
                <c:pt idx="20">
                  <c:v>0.1964</c:v>
                </c:pt>
                <c:pt idx="21">
                  <c:v>0.206588</c:v>
                </c:pt>
                <c:pt idx="22">
                  <c:v>0.216779</c:v>
                </c:pt>
                <c:pt idx="23">
                  <c:v>0.226973</c:v>
                </c:pt>
                <c:pt idx="24">
                  <c:v>0.23717</c:v>
                </c:pt>
                <c:pt idx="25">
                  <c:v>0.24737</c:v>
                </c:pt>
                <c:pt idx="26">
                  <c:v>0.257573</c:v>
                </c:pt>
                <c:pt idx="27">
                  <c:v>0.267777</c:v>
                </c:pt>
                <c:pt idx="28">
                  <c:v>0.277983</c:v>
                </c:pt>
                <c:pt idx="29">
                  <c:v>0.288192</c:v>
                </c:pt>
                <c:pt idx="30">
                  <c:v>0.298402</c:v>
                </c:pt>
                <c:pt idx="31">
                  <c:v>0.308613</c:v>
                </c:pt>
                <c:pt idx="32">
                  <c:v>0.318826</c:v>
                </c:pt>
                <c:pt idx="33">
                  <c:v>0.32904</c:v>
                </c:pt>
                <c:pt idx="34">
                  <c:v>0.339254</c:v>
                </c:pt>
                <c:pt idx="35">
                  <c:v>0.349469</c:v>
                </c:pt>
                <c:pt idx="36">
                  <c:v>0.359685</c:v>
                </c:pt>
                <c:pt idx="37">
                  <c:v>0.3699</c:v>
                </c:pt>
                <c:pt idx="38">
                  <c:v>0.380116</c:v>
                </c:pt>
                <c:pt idx="39">
                  <c:v>0.390331</c:v>
                </c:pt>
                <c:pt idx="40">
                  <c:v>0.400546</c:v>
                </c:pt>
                <c:pt idx="41">
                  <c:v>0.410761</c:v>
                </c:pt>
                <c:pt idx="42">
                  <c:v>0.420975</c:v>
                </c:pt>
                <c:pt idx="43">
                  <c:v>0.431188</c:v>
                </c:pt>
                <c:pt idx="44">
                  <c:v>0.4414</c:v>
                </c:pt>
                <c:pt idx="45">
                  <c:v>0.451611</c:v>
                </c:pt>
                <c:pt idx="46">
                  <c:v>0.461819</c:v>
                </c:pt>
                <c:pt idx="47">
                  <c:v>0.472026</c:v>
                </c:pt>
                <c:pt idx="48">
                  <c:v>0.482231</c:v>
                </c:pt>
                <c:pt idx="49">
                  <c:v>0.492433</c:v>
                </c:pt>
                <c:pt idx="50">
                  <c:v>0.502634</c:v>
                </c:pt>
                <c:pt idx="51">
                  <c:v>0.512832</c:v>
                </c:pt>
                <c:pt idx="52">
                  <c:v>0.523026</c:v>
                </c:pt>
                <c:pt idx="53">
                  <c:v>0.533217</c:v>
                </c:pt>
                <c:pt idx="54">
                  <c:v>0.543406</c:v>
                </c:pt>
                <c:pt idx="55">
                  <c:v>0.553591</c:v>
                </c:pt>
                <c:pt idx="56">
                  <c:v>0.563772</c:v>
                </c:pt>
                <c:pt idx="57">
                  <c:v>0.573948</c:v>
                </c:pt>
                <c:pt idx="58">
                  <c:v>0.584121</c:v>
                </c:pt>
                <c:pt idx="59">
                  <c:v>0.59429</c:v>
                </c:pt>
                <c:pt idx="60">
                  <c:v>0.604454</c:v>
                </c:pt>
                <c:pt idx="61">
                  <c:v>0.614614</c:v>
                </c:pt>
                <c:pt idx="62">
                  <c:v>0.62477</c:v>
                </c:pt>
                <c:pt idx="63">
                  <c:v>0.634921</c:v>
                </c:pt>
                <c:pt idx="64">
                  <c:v>0.645068</c:v>
                </c:pt>
                <c:pt idx="65">
                  <c:v>0.655209</c:v>
                </c:pt>
                <c:pt idx="66">
                  <c:v>0.665347</c:v>
                </c:pt>
                <c:pt idx="67">
                  <c:v>0.675481</c:v>
                </c:pt>
                <c:pt idx="68">
                  <c:v>0.68561</c:v>
                </c:pt>
                <c:pt idx="69">
                  <c:v>0.695736</c:v>
                </c:pt>
                <c:pt idx="70">
                  <c:v>0.70586</c:v>
                </c:pt>
                <c:pt idx="71">
                  <c:v>0.715981</c:v>
                </c:pt>
                <c:pt idx="72">
                  <c:v>0.726099</c:v>
                </c:pt>
                <c:pt idx="73">
                  <c:v>0.736215</c:v>
                </c:pt>
                <c:pt idx="74">
                  <c:v>0.746331</c:v>
                </c:pt>
                <c:pt idx="75">
                  <c:v>0.756446</c:v>
                </c:pt>
                <c:pt idx="76">
                  <c:v>0.766561</c:v>
                </c:pt>
                <c:pt idx="77">
                  <c:v>0.776677</c:v>
                </c:pt>
                <c:pt idx="78">
                  <c:v>0.786796</c:v>
                </c:pt>
                <c:pt idx="79">
                  <c:v>0.796917</c:v>
                </c:pt>
                <c:pt idx="80">
                  <c:v>0.807041</c:v>
                </c:pt>
                <c:pt idx="81">
                  <c:v>0.817168</c:v>
                </c:pt>
                <c:pt idx="82">
                  <c:v>0.827301</c:v>
                </c:pt>
                <c:pt idx="83">
                  <c:v>0.837439</c:v>
                </c:pt>
                <c:pt idx="84">
                  <c:v>0.847584</c:v>
                </c:pt>
                <c:pt idx="85">
                  <c:v>0.857735</c:v>
                </c:pt>
                <c:pt idx="86">
                  <c:v>0.867895</c:v>
                </c:pt>
                <c:pt idx="87">
                  <c:v>0.878062</c:v>
                </c:pt>
                <c:pt idx="88">
                  <c:v>0.888238</c:v>
                </c:pt>
                <c:pt idx="89">
                  <c:v>0.898424</c:v>
                </c:pt>
                <c:pt idx="90">
                  <c:v>0.908618</c:v>
                </c:pt>
                <c:pt idx="91">
                  <c:v>0.91882</c:v>
                </c:pt>
                <c:pt idx="92">
                  <c:v>0.929029</c:v>
                </c:pt>
                <c:pt idx="93">
                  <c:v>0.939241</c:v>
                </c:pt>
                <c:pt idx="94">
                  <c:v>0.949453</c:v>
                </c:pt>
                <c:pt idx="95">
                  <c:v>0.959656</c:v>
                </c:pt>
                <c:pt idx="96">
                  <c:v>0.969841</c:v>
                </c:pt>
                <c:pt idx="97">
                  <c:v>0.979992</c:v>
                </c:pt>
                <c:pt idx="98">
                  <c:v>0.990077</c:v>
                </c:pt>
                <c:pt idx="99">
                  <c:v>1.0</c:v>
                </c:pt>
              </c:numCache>
            </c:numRef>
          </c:xVal>
          <c:yVal>
            <c:numRef>
              <c:f>'at y = -tip'!$E$4:$E$2211</c:f>
              <c:numCache>
                <c:formatCode>General</c:formatCode>
                <c:ptCount val="2208"/>
                <c:pt idx="0">
                  <c:v>0.0</c:v>
                </c:pt>
                <c:pt idx="1">
                  <c:v>-0.008469</c:v>
                </c:pt>
                <c:pt idx="2">
                  <c:v>-0.013465</c:v>
                </c:pt>
                <c:pt idx="3">
                  <c:v>-0.017101</c:v>
                </c:pt>
                <c:pt idx="4">
                  <c:v>-0.020066</c:v>
                </c:pt>
                <c:pt idx="5">
                  <c:v>-0.022636</c:v>
                </c:pt>
                <c:pt idx="6">
                  <c:v>-0.02495</c:v>
                </c:pt>
                <c:pt idx="7">
                  <c:v>-0.027086</c:v>
                </c:pt>
                <c:pt idx="8">
                  <c:v>-0.029092</c:v>
                </c:pt>
                <c:pt idx="9">
                  <c:v>-0.030995</c:v>
                </c:pt>
                <c:pt idx="10">
                  <c:v>-0.032814</c:v>
                </c:pt>
                <c:pt idx="11">
                  <c:v>-0.034559</c:v>
                </c:pt>
                <c:pt idx="12">
                  <c:v>-0.036237</c:v>
                </c:pt>
                <c:pt idx="13">
                  <c:v>-0.037852</c:v>
                </c:pt>
                <c:pt idx="14">
                  <c:v>-0.039407</c:v>
                </c:pt>
                <c:pt idx="15">
                  <c:v>-0.040902</c:v>
                </c:pt>
                <c:pt idx="16">
                  <c:v>-0.042339</c:v>
                </c:pt>
                <c:pt idx="17">
                  <c:v>-0.043717</c:v>
                </c:pt>
                <c:pt idx="18">
                  <c:v>-0.045036</c:v>
                </c:pt>
                <c:pt idx="19">
                  <c:v>-0.046297</c:v>
                </c:pt>
                <c:pt idx="20">
                  <c:v>-0.0475</c:v>
                </c:pt>
                <c:pt idx="21">
                  <c:v>-0.048643</c:v>
                </c:pt>
                <c:pt idx="22">
                  <c:v>-0.049728</c:v>
                </c:pt>
                <c:pt idx="23">
                  <c:v>-0.050752</c:v>
                </c:pt>
                <c:pt idx="24">
                  <c:v>-0.051717</c:v>
                </c:pt>
                <c:pt idx="25">
                  <c:v>-0.052621</c:v>
                </c:pt>
                <c:pt idx="26">
                  <c:v>-0.053465</c:v>
                </c:pt>
                <c:pt idx="27">
                  <c:v>-0.054248</c:v>
                </c:pt>
                <c:pt idx="28">
                  <c:v>-0.054969</c:v>
                </c:pt>
                <c:pt idx="29">
                  <c:v>-0.055627</c:v>
                </c:pt>
                <c:pt idx="30">
                  <c:v>-0.056223</c:v>
                </c:pt>
                <c:pt idx="31">
                  <c:v>-0.056756</c:v>
                </c:pt>
                <c:pt idx="32">
                  <c:v>-0.057226</c:v>
                </c:pt>
                <c:pt idx="33">
                  <c:v>-0.057631</c:v>
                </c:pt>
                <c:pt idx="34">
                  <c:v>-0.057971</c:v>
                </c:pt>
                <c:pt idx="35">
                  <c:v>-0.058248</c:v>
                </c:pt>
                <c:pt idx="36">
                  <c:v>-0.058463</c:v>
                </c:pt>
                <c:pt idx="37">
                  <c:v>-0.058612</c:v>
                </c:pt>
                <c:pt idx="38">
                  <c:v>-0.058696</c:v>
                </c:pt>
                <c:pt idx="39">
                  <c:v>-0.058719</c:v>
                </c:pt>
                <c:pt idx="40">
                  <c:v>-0.05868</c:v>
                </c:pt>
                <c:pt idx="41">
                  <c:v>-0.058576</c:v>
                </c:pt>
                <c:pt idx="42">
                  <c:v>-0.058411</c:v>
                </c:pt>
                <c:pt idx="43">
                  <c:v>-0.058187</c:v>
                </c:pt>
                <c:pt idx="44">
                  <c:v>-0.057903</c:v>
                </c:pt>
                <c:pt idx="45">
                  <c:v>-0.057559</c:v>
                </c:pt>
                <c:pt idx="46">
                  <c:v>-0.057155</c:v>
                </c:pt>
                <c:pt idx="47">
                  <c:v>-0.056696</c:v>
                </c:pt>
                <c:pt idx="48">
                  <c:v>-0.056182</c:v>
                </c:pt>
                <c:pt idx="49">
                  <c:v>-0.055613</c:v>
                </c:pt>
                <c:pt idx="50">
                  <c:v>-0.05499</c:v>
                </c:pt>
                <c:pt idx="51">
                  <c:v>-0.054315</c:v>
                </c:pt>
                <c:pt idx="52">
                  <c:v>-0.053588</c:v>
                </c:pt>
                <c:pt idx="53">
                  <c:v>-0.052814</c:v>
                </c:pt>
                <c:pt idx="54">
                  <c:v>-0.051991</c:v>
                </c:pt>
                <c:pt idx="55">
                  <c:v>-0.051121</c:v>
                </c:pt>
                <c:pt idx="56">
                  <c:v>-0.050206</c:v>
                </c:pt>
                <c:pt idx="57">
                  <c:v>-0.049247</c:v>
                </c:pt>
                <c:pt idx="58">
                  <c:v>-0.048247</c:v>
                </c:pt>
                <c:pt idx="59">
                  <c:v>-0.047206</c:v>
                </c:pt>
                <c:pt idx="60">
                  <c:v>-0.046126</c:v>
                </c:pt>
                <c:pt idx="61">
                  <c:v>-0.045009</c:v>
                </c:pt>
                <c:pt idx="62">
                  <c:v>-0.043856</c:v>
                </c:pt>
                <c:pt idx="63">
                  <c:v>-0.04267</c:v>
                </c:pt>
                <c:pt idx="64">
                  <c:v>-0.041452</c:v>
                </c:pt>
                <c:pt idx="65">
                  <c:v>-0.040204</c:v>
                </c:pt>
                <c:pt idx="66">
                  <c:v>-0.038928</c:v>
                </c:pt>
                <c:pt idx="67">
                  <c:v>-0.037626</c:v>
                </c:pt>
                <c:pt idx="68">
                  <c:v>-0.0363</c:v>
                </c:pt>
                <c:pt idx="69">
                  <c:v>-0.034952</c:v>
                </c:pt>
                <c:pt idx="70">
                  <c:v>-0.033585</c:v>
                </c:pt>
                <c:pt idx="71">
                  <c:v>-0.032201</c:v>
                </c:pt>
                <c:pt idx="72">
                  <c:v>-0.030803</c:v>
                </c:pt>
                <c:pt idx="73">
                  <c:v>-0.029393</c:v>
                </c:pt>
                <c:pt idx="74">
                  <c:v>-0.027975</c:v>
                </c:pt>
                <c:pt idx="75">
                  <c:v>-0.026553</c:v>
                </c:pt>
                <c:pt idx="76">
                  <c:v>-0.025128</c:v>
                </c:pt>
                <c:pt idx="77">
                  <c:v>-0.023707</c:v>
                </c:pt>
                <c:pt idx="78">
                  <c:v>-0.022292</c:v>
                </c:pt>
                <c:pt idx="79">
                  <c:v>-0.020888</c:v>
                </c:pt>
                <c:pt idx="80">
                  <c:v>-0.0195</c:v>
                </c:pt>
                <c:pt idx="81">
                  <c:v>-0.018133</c:v>
                </c:pt>
                <c:pt idx="82">
                  <c:v>-0.016793</c:v>
                </c:pt>
                <c:pt idx="83">
                  <c:v>-0.015484</c:v>
                </c:pt>
                <c:pt idx="84">
                  <c:v>-0.014211</c:v>
                </c:pt>
                <c:pt idx="85">
                  <c:v>-0.012979</c:v>
                </c:pt>
                <c:pt idx="86">
                  <c:v>-0.011795</c:v>
                </c:pt>
                <c:pt idx="87">
                  <c:v>-0.010663</c:v>
                </c:pt>
                <c:pt idx="88">
                  <c:v>-0.009585</c:v>
                </c:pt>
                <c:pt idx="89">
                  <c:v>-0.008567</c:v>
                </c:pt>
                <c:pt idx="90">
                  <c:v>-0.007611</c:v>
                </c:pt>
                <c:pt idx="91">
                  <c:v>-0.00672</c:v>
                </c:pt>
                <c:pt idx="92">
                  <c:v>-0.005896</c:v>
                </c:pt>
                <c:pt idx="93">
                  <c:v>-0.005143</c:v>
                </c:pt>
                <c:pt idx="94">
                  <c:v>-0.004463</c:v>
                </c:pt>
                <c:pt idx="95">
                  <c:v>-0.00386</c:v>
                </c:pt>
                <c:pt idx="96">
                  <c:v>-0.003342</c:v>
                </c:pt>
                <c:pt idx="97">
                  <c:v>-0.002919</c:v>
                </c:pt>
                <c:pt idx="98">
                  <c:v>-0.002606</c:v>
                </c:pt>
                <c:pt idx="99">
                  <c:v>-0.002417</c:v>
                </c:pt>
              </c:numCache>
            </c:numRef>
          </c:yVal>
          <c:smooth val="0"/>
        </c:ser>
        <c:ser>
          <c:idx val="2"/>
          <c:order val="2"/>
          <c:tx>
            <c:v>YU0.5</c:v>
          </c:tx>
          <c:spPr>
            <a:ln w="28575">
              <a:noFill/>
            </a:ln>
          </c:spPr>
          <c:marker>
            <c:symbol val="circle"/>
            <c:size val="2"/>
          </c:marker>
          <c:xVal>
            <c:numRef>
              <c:f>'at y = -tip'!$F$4:$F$148</c:f>
              <c:numCache>
                <c:formatCode>General</c:formatCode>
                <c:ptCount val="145"/>
              </c:numCache>
            </c:numRef>
          </c:xVal>
          <c:yVal>
            <c:numRef>
              <c:f>'at y = -tip'!$G$4:$G$148</c:f>
              <c:numCache>
                <c:formatCode>General</c:formatCode>
                <c:ptCount val="145"/>
              </c:numCache>
            </c:numRef>
          </c:yVal>
          <c:smooth val="0"/>
        </c:ser>
        <c:ser>
          <c:idx val="3"/>
          <c:order val="3"/>
          <c:tx>
            <c:v>YL0.5</c:v>
          </c:tx>
          <c:spPr>
            <a:ln w="28575">
              <a:noFill/>
            </a:ln>
          </c:spPr>
          <c:marker>
            <c:symbol val="triangle"/>
            <c:size val="2"/>
          </c:marker>
          <c:xVal>
            <c:numRef>
              <c:f>'at y = -tip'!$H$4:$H$181</c:f>
              <c:numCache>
                <c:formatCode>General</c:formatCode>
                <c:ptCount val="178"/>
              </c:numCache>
            </c:numRef>
          </c:xVal>
          <c:yVal>
            <c:numRef>
              <c:f>'at y = -tip'!$I$4:$I$181</c:f>
              <c:numCache>
                <c:formatCode>General</c:formatCode>
                <c:ptCount val="178"/>
              </c:numCache>
            </c:numRef>
          </c:yVal>
          <c:smooth val="0"/>
        </c:ser>
        <c:ser>
          <c:idx val="4"/>
          <c:order val="4"/>
          <c:tx>
            <c:v>YU1</c:v>
          </c:tx>
          <c:spPr>
            <a:ln w="28575">
              <a:noFill/>
            </a:ln>
          </c:spPr>
          <c:marker>
            <c:symbol val="star"/>
            <c:size val="2"/>
          </c:marker>
          <c:xVal>
            <c:numRef>
              <c:f>'at y = -tip'!$J$4:$J$148</c:f>
              <c:numCache>
                <c:formatCode>General</c:formatCode>
                <c:ptCount val="145"/>
              </c:numCache>
            </c:numRef>
          </c:xVal>
          <c:yVal>
            <c:numRef>
              <c:f>'at y = -tip'!$K$4:$K$148</c:f>
              <c:numCache>
                <c:formatCode>General</c:formatCode>
                <c:ptCount val="145"/>
              </c:numCache>
            </c:numRef>
          </c:yVal>
          <c:smooth val="0"/>
        </c:ser>
        <c:ser>
          <c:idx val="5"/>
          <c:order val="5"/>
          <c:tx>
            <c:v>YL1</c:v>
          </c:tx>
          <c:spPr>
            <a:ln w="28575">
              <a:noFill/>
            </a:ln>
          </c:spPr>
          <c:marker>
            <c:symbol val="x"/>
            <c:size val="2"/>
          </c:marker>
          <c:xVal>
            <c:numRef>
              <c:f>'at y = -tip'!$L$4:$L$181</c:f>
              <c:numCache>
                <c:formatCode>General</c:formatCode>
                <c:ptCount val="178"/>
              </c:numCache>
            </c:numRef>
          </c:xVal>
          <c:yVal>
            <c:numRef>
              <c:f>'at y = -tip'!$M$4:$M$181</c:f>
              <c:numCache>
                <c:formatCode>General</c:formatCode>
                <c:ptCount val="178"/>
              </c:numCache>
            </c:numRef>
          </c:yVal>
          <c:smooth val="0"/>
        </c:ser>
        <c:dLbls>
          <c:showLegendKey val="0"/>
          <c:showVal val="0"/>
          <c:showCatName val="0"/>
          <c:showSerName val="0"/>
          <c:showPercent val="0"/>
          <c:showBubbleSize val="0"/>
        </c:dLbls>
        <c:axId val="-2076930768"/>
        <c:axId val="-2079020832"/>
      </c:scatterChart>
      <c:valAx>
        <c:axId val="-2076930768"/>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079020832"/>
        <c:crosses val="autoZero"/>
        <c:crossBetween val="midCat"/>
      </c:valAx>
      <c:valAx>
        <c:axId val="-2079020832"/>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076930768"/>
        <c:crosses val="autoZero"/>
        <c:crossBetween val="midCat"/>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-27.54m'!$C$3</c:f>
              <c:strCache>
                <c:ptCount val="1"/>
                <c:pt idx="0">
                  <c:v>YU</c:v>
                </c:pt>
              </c:strCache>
            </c:strRef>
          </c:tx>
          <c:spPr>
            <a:ln w="28575">
              <a:noFill/>
            </a:ln>
          </c:spPr>
          <c:marker>
            <c:symbol val="diamond"/>
            <c:size val="3"/>
            <c:spPr>
              <a:solidFill>
                <a:schemeClr val="tx1"/>
              </a:solidFill>
              <a:ln>
                <a:solidFill>
                  <a:schemeClr val="tx1"/>
                </a:solidFill>
              </a:ln>
            </c:spPr>
          </c:marker>
          <c:xVal>
            <c:numRef>
              <c:f>'at y = -27.54m'!$B$4:$B$2160</c:f>
              <c:numCache>
                <c:formatCode>0.00E+00</c:formatCode>
                <c:ptCount val="2157"/>
                <c:pt idx="0" formatCode="General">
                  <c:v>0.0</c:v>
                </c:pt>
                <c:pt idx="1">
                  <c:v>0.004972</c:v>
                </c:pt>
                <c:pt idx="2" formatCode="General">
                  <c:v>0.013688</c:v>
                </c:pt>
                <c:pt idx="3" formatCode="General">
                  <c:v>0.023193</c:v>
                </c:pt>
                <c:pt idx="4" formatCode="General">
                  <c:v>0.03298</c:v>
                </c:pt>
                <c:pt idx="5" formatCode="General">
                  <c:v>0.042903</c:v>
                </c:pt>
                <c:pt idx="6" formatCode="General">
                  <c:v>0.052904</c:v>
                </c:pt>
                <c:pt idx="7" formatCode="General">
                  <c:v>0.062954</c:v>
                </c:pt>
                <c:pt idx="8" formatCode="General">
                  <c:v>0.073038</c:v>
                </c:pt>
                <c:pt idx="9" formatCode="General">
                  <c:v>0.083146</c:v>
                </c:pt>
                <c:pt idx="10" formatCode="General">
                  <c:v>0.093273</c:v>
                </c:pt>
                <c:pt idx="11" formatCode="General">
                  <c:v>0.103415</c:v>
                </c:pt>
                <c:pt idx="12" formatCode="General">
                  <c:v>0.113569</c:v>
                </c:pt>
                <c:pt idx="13" formatCode="General">
                  <c:v>0.123732</c:v>
                </c:pt>
                <c:pt idx="14" formatCode="General">
                  <c:v>0.133905</c:v>
                </c:pt>
                <c:pt idx="15" formatCode="General">
                  <c:v>0.144084</c:v>
                </c:pt>
                <c:pt idx="16" formatCode="General">
                  <c:v>0.15427</c:v>
                </c:pt>
                <c:pt idx="17" formatCode="General">
                  <c:v>0.164461</c:v>
                </c:pt>
                <c:pt idx="18" formatCode="General">
                  <c:v>0.174657</c:v>
                </c:pt>
                <c:pt idx="19" formatCode="General">
                  <c:v>0.184857</c:v>
                </c:pt>
                <c:pt idx="20" formatCode="General">
                  <c:v>0.195061</c:v>
                </c:pt>
                <c:pt idx="21" formatCode="General">
                  <c:v>0.205268</c:v>
                </c:pt>
                <c:pt idx="22" formatCode="General">
                  <c:v>0.215478</c:v>
                </c:pt>
                <c:pt idx="23" formatCode="General">
                  <c:v>0.225692</c:v>
                </c:pt>
                <c:pt idx="24" formatCode="General">
                  <c:v>0.235907</c:v>
                </c:pt>
                <c:pt idx="25" formatCode="General">
                  <c:v>0.246126</c:v>
                </c:pt>
                <c:pt idx="26" formatCode="General">
                  <c:v>0.256346</c:v>
                </c:pt>
                <c:pt idx="27" formatCode="General">
                  <c:v>0.266569</c:v>
                </c:pt>
                <c:pt idx="28" formatCode="General">
                  <c:v>0.276793</c:v>
                </c:pt>
                <c:pt idx="29" formatCode="General">
                  <c:v>0.287019</c:v>
                </c:pt>
                <c:pt idx="30" formatCode="General">
                  <c:v>0.297247</c:v>
                </c:pt>
                <c:pt idx="31" formatCode="General">
                  <c:v>0.307476</c:v>
                </c:pt>
                <c:pt idx="32" formatCode="General">
                  <c:v>0.317707</c:v>
                </c:pt>
                <c:pt idx="33" formatCode="General">
                  <c:v>0.327939</c:v>
                </c:pt>
                <c:pt idx="34" formatCode="General">
                  <c:v>0.338172</c:v>
                </c:pt>
                <c:pt idx="35" formatCode="General">
                  <c:v>0.348406</c:v>
                </c:pt>
                <c:pt idx="36" formatCode="General">
                  <c:v>0.358641</c:v>
                </c:pt>
                <c:pt idx="37" formatCode="General">
                  <c:v>0.368877</c:v>
                </c:pt>
                <c:pt idx="38" formatCode="General">
                  <c:v>0.379114</c:v>
                </c:pt>
                <c:pt idx="39" formatCode="General">
                  <c:v>0.389351</c:v>
                </c:pt>
                <c:pt idx="40" formatCode="General">
                  <c:v>0.399589</c:v>
                </c:pt>
                <c:pt idx="41" formatCode="General">
                  <c:v>0.409827</c:v>
                </c:pt>
                <c:pt idx="42" formatCode="General">
                  <c:v>0.420066</c:v>
                </c:pt>
                <c:pt idx="43" formatCode="General">
                  <c:v>0.430305</c:v>
                </c:pt>
                <c:pt idx="44" formatCode="General">
                  <c:v>0.440544</c:v>
                </c:pt>
                <c:pt idx="45" formatCode="General">
                  <c:v>0.450784</c:v>
                </c:pt>
                <c:pt idx="46" formatCode="General">
                  <c:v>0.461023</c:v>
                </c:pt>
                <c:pt idx="47" formatCode="General">
                  <c:v>0.471262</c:v>
                </c:pt>
                <c:pt idx="48" formatCode="General">
                  <c:v>0.481501</c:v>
                </c:pt>
                <c:pt idx="49" formatCode="General">
                  <c:v>0.49174</c:v>
                </c:pt>
                <c:pt idx="50" formatCode="General">
                  <c:v>0.501978</c:v>
                </c:pt>
                <c:pt idx="51" formatCode="General">
                  <c:v>0.512216</c:v>
                </c:pt>
                <c:pt idx="52" formatCode="General">
                  <c:v>0.522453</c:v>
                </c:pt>
                <c:pt idx="53" formatCode="General">
                  <c:v>0.53269</c:v>
                </c:pt>
                <c:pt idx="54" formatCode="General">
                  <c:v>0.542926</c:v>
                </c:pt>
                <c:pt idx="55" formatCode="General">
                  <c:v>0.553161</c:v>
                </c:pt>
                <c:pt idx="56" formatCode="General">
                  <c:v>0.563395</c:v>
                </c:pt>
                <c:pt idx="57" formatCode="General">
                  <c:v>0.573628</c:v>
                </c:pt>
                <c:pt idx="58" formatCode="General">
                  <c:v>0.58386</c:v>
                </c:pt>
                <c:pt idx="59" formatCode="General">
                  <c:v>0.59409</c:v>
                </c:pt>
                <c:pt idx="60" formatCode="General">
                  <c:v>0.604319</c:v>
                </c:pt>
                <c:pt idx="61" formatCode="General">
                  <c:v>0.614547</c:v>
                </c:pt>
                <c:pt idx="62" formatCode="General">
                  <c:v>0.624772</c:v>
                </c:pt>
                <c:pt idx="63" formatCode="General">
                  <c:v>0.634995</c:v>
                </c:pt>
                <c:pt idx="64" formatCode="General">
                  <c:v>0.645217</c:v>
                </c:pt>
                <c:pt idx="65" formatCode="General">
                  <c:v>0.655435</c:v>
                </c:pt>
                <c:pt idx="66" formatCode="General">
                  <c:v>0.665651</c:v>
                </c:pt>
                <c:pt idx="67" formatCode="General">
                  <c:v>0.675864</c:v>
                </c:pt>
                <c:pt idx="68" formatCode="General">
                  <c:v>0.686074</c:v>
                </c:pt>
                <c:pt idx="69" formatCode="General">
                  <c:v>0.696281</c:v>
                </c:pt>
                <c:pt idx="70" formatCode="General">
                  <c:v>0.706484</c:v>
                </c:pt>
                <c:pt idx="71" formatCode="General">
                  <c:v>0.716683</c:v>
                </c:pt>
                <c:pt idx="72" formatCode="General">
                  <c:v>0.726879</c:v>
                </c:pt>
                <c:pt idx="73" formatCode="General">
                  <c:v>0.73707</c:v>
                </c:pt>
                <c:pt idx="74" formatCode="General">
                  <c:v>0.747257</c:v>
                </c:pt>
                <c:pt idx="75" formatCode="General">
                  <c:v>0.757441</c:v>
                </c:pt>
                <c:pt idx="76" formatCode="General">
                  <c:v>0.76762</c:v>
                </c:pt>
                <c:pt idx="77" formatCode="General">
                  <c:v>0.777796</c:v>
                </c:pt>
                <c:pt idx="78" formatCode="General">
                  <c:v>0.787968</c:v>
                </c:pt>
                <c:pt idx="79" formatCode="General">
                  <c:v>0.798137</c:v>
                </c:pt>
                <c:pt idx="80" formatCode="General">
                  <c:v>0.808302</c:v>
                </c:pt>
                <c:pt idx="81" formatCode="General">
                  <c:v>0.818465</c:v>
                </c:pt>
                <c:pt idx="82" formatCode="General">
                  <c:v>0.828626</c:v>
                </c:pt>
                <c:pt idx="83" formatCode="General">
                  <c:v>0.838785</c:v>
                </c:pt>
                <c:pt idx="84" formatCode="General">
                  <c:v>0.848943</c:v>
                </c:pt>
                <c:pt idx="85" formatCode="General">
                  <c:v>0.8591</c:v>
                </c:pt>
                <c:pt idx="86" formatCode="General">
                  <c:v>0.869255</c:v>
                </c:pt>
                <c:pt idx="87" formatCode="General">
                  <c:v>0.87941</c:v>
                </c:pt>
                <c:pt idx="88" formatCode="General">
                  <c:v>0.889563</c:v>
                </c:pt>
                <c:pt idx="89" formatCode="General">
                  <c:v>0.899713</c:v>
                </c:pt>
                <c:pt idx="90" formatCode="General">
                  <c:v>0.90986</c:v>
                </c:pt>
                <c:pt idx="91" formatCode="General">
                  <c:v>0.92</c:v>
                </c:pt>
                <c:pt idx="92" formatCode="General">
                  <c:v>0.930131</c:v>
                </c:pt>
                <c:pt idx="93" formatCode="General">
                  <c:v>0.940247</c:v>
                </c:pt>
                <c:pt idx="94" formatCode="General">
                  <c:v>0.950343</c:v>
                </c:pt>
                <c:pt idx="95" formatCode="General">
                  <c:v>0.960412</c:v>
                </c:pt>
                <c:pt idx="96" formatCode="General">
                  <c:v>0.970441</c:v>
                </c:pt>
                <c:pt idx="97" formatCode="General">
                  <c:v>0.980412</c:v>
                </c:pt>
                <c:pt idx="98" formatCode="General">
                  <c:v>0.990291</c:v>
                </c:pt>
                <c:pt idx="99" formatCode="General">
                  <c:v>1.0</c:v>
                </c:pt>
              </c:numCache>
            </c:numRef>
          </c:xVal>
          <c:yVal>
            <c:numRef>
              <c:f>'at y = -27.54m'!$C$4:$C$2160</c:f>
              <c:numCache>
                <c:formatCode>General</c:formatCode>
                <c:ptCount val="2157"/>
                <c:pt idx="0">
                  <c:v>0.0</c:v>
                </c:pt>
                <c:pt idx="1">
                  <c:v>0.007487</c:v>
                </c:pt>
                <c:pt idx="2">
                  <c:v>0.012236</c:v>
                </c:pt>
                <c:pt idx="3">
                  <c:v>0.015726</c:v>
                </c:pt>
                <c:pt idx="4">
                  <c:v>0.018583</c:v>
                </c:pt>
                <c:pt idx="5">
                  <c:v>0.021048</c:v>
                </c:pt>
                <c:pt idx="6">
                  <c:v>0.023243</c:v>
                </c:pt>
                <c:pt idx="7">
                  <c:v>0.025238</c:v>
                </c:pt>
                <c:pt idx="8">
                  <c:v>0.027075</c:v>
                </c:pt>
                <c:pt idx="9">
                  <c:v>0.028782</c:v>
                </c:pt>
                <c:pt idx="10">
                  <c:v>0.03038</c:v>
                </c:pt>
                <c:pt idx="11">
                  <c:v>0.031882</c:v>
                </c:pt>
                <c:pt idx="12">
                  <c:v>0.0333</c:v>
                </c:pt>
                <c:pt idx="13">
                  <c:v>0.034641</c:v>
                </c:pt>
                <c:pt idx="14">
                  <c:v>0.035912</c:v>
                </c:pt>
                <c:pt idx="15">
                  <c:v>0.03712</c:v>
                </c:pt>
                <c:pt idx="16">
                  <c:v>0.038269</c:v>
                </c:pt>
                <c:pt idx="17">
                  <c:v>0.039363</c:v>
                </c:pt>
                <c:pt idx="18">
                  <c:v>0.040405</c:v>
                </c:pt>
                <c:pt idx="19">
                  <c:v>0.041399</c:v>
                </c:pt>
                <c:pt idx="20">
                  <c:v>0.042347</c:v>
                </c:pt>
                <c:pt idx="21">
                  <c:v>0.043251</c:v>
                </c:pt>
                <c:pt idx="22">
                  <c:v>0.044113</c:v>
                </c:pt>
                <c:pt idx="23">
                  <c:v>0.044935</c:v>
                </c:pt>
                <c:pt idx="24">
                  <c:v>0.045718</c:v>
                </c:pt>
                <c:pt idx="25">
                  <c:v>0.046463</c:v>
                </c:pt>
                <c:pt idx="26">
                  <c:v>0.047172</c:v>
                </c:pt>
                <c:pt idx="27">
                  <c:v>0.047845</c:v>
                </c:pt>
                <c:pt idx="28">
                  <c:v>0.048483</c:v>
                </c:pt>
                <c:pt idx="29">
                  <c:v>0.049087</c:v>
                </c:pt>
                <c:pt idx="30">
                  <c:v>0.049657</c:v>
                </c:pt>
                <c:pt idx="31">
                  <c:v>0.050193</c:v>
                </c:pt>
                <c:pt idx="32">
                  <c:v>0.050697</c:v>
                </c:pt>
                <c:pt idx="33">
                  <c:v>0.051167</c:v>
                </c:pt>
                <c:pt idx="34">
                  <c:v>0.051604</c:v>
                </c:pt>
                <c:pt idx="35">
                  <c:v>0.05201</c:v>
                </c:pt>
                <c:pt idx="36">
                  <c:v>0.052382</c:v>
                </c:pt>
                <c:pt idx="37">
                  <c:v>0.052723</c:v>
                </c:pt>
                <c:pt idx="38">
                  <c:v>0.05303</c:v>
                </c:pt>
                <c:pt idx="39">
                  <c:v>0.053304</c:v>
                </c:pt>
                <c:pt idx="40">
                  <c:v>0.053546</c:v>
                </c:pt>
                <c:pt idx="41">
                  <c:v>0.053755</c:v>
                </c:pt>
                <c:pt idx="42">
                  <c:v>0.053931</c:v>
                </c:pt>
                <c:pt idx="43">
                  <c:v>0.054073</c:v>
                </c:pt>
                <c:pt idx="44">
                  <c:v>0.054181</c:v>
                </c:pt>
                <c:pt idx="45">
                  <c:v>0.054255</c:v>
                </c:pt>
                <c:pt idx="46">
                  <c:v>0.054294</c:v>
                </c:pt>
                <c:pt idx="47">
                  <c:v>0.054298</c:v>
                </c:pt>
                <c:pt idx="48">
                  <c:v>0.054267</c:v>
                </c:pt>
                <c:pt idx="49">
                  <c:v>0.0542</c:v>
                </c:pt>
                <c:pt idx="50">
                  <c:v>0.054098</c:v>
                </c:pt>
                <c:pt idx="51">
                  <c:v>0.053958</c:v>
                </c:pt>
                <c:pt idx="52">
                  <c:v>0.053781</c:v>
                </c:pt>
                <c:pt idx="53">
                  <c:v>0.053566</c:v>
                </c:pt>
                <c:pt idx="54">
                  <c:v>0.053314</c:v>
                </c:pt>
                <c:pt idx="55">
                  <c:v>0.053024</c:v>
                </c:pt>
                <c:pt idx="56">
                  <c:v>0.052694</c:v>
                </c:pt>
                <c:pt idx="57">
                  <c:v>0.052325</c:v>
                </c:pt>
                <c:pt idx="58">
                  <c:v>0.051918</c:v>
                </c:pt>
                <c:pt idx="59">
                  <c:v>0.051472</c:v>
                </c:pt>
                <c:pt idx="60">
                  <c:v>0.050987</c:v>
                </c:pt>
                <c:pt idx="61">
                  <c:v>0.050461</c:v>
                </c:pt>
                <c:pt idx="62">
                  <c:v>0.049896</c:v>
                </c:pt>
                <c:pt idx="63">
                  <c:v>0.04929</c:v>
                </c:pt>
                <c:pt idx="64">
                  <c:v>0.048644</c:v>
                </c:pt>
                <c:pt idx="65">
                  <c:v>0.047958</c:v>
                </c:pt>
                <c:pt idx="66">
                  <c:v>0.047231</c:v>
                </c:pt>
                <c:pt idx="67">
                  <c:v>0.046462</c:v>
                </c:pt>
                <c:pt idx="68">
                  <c:v>0.045654</c:v>
                </c:pt>
                <c:pt idx="69">
                  <c:v>0.044805</c:v>
                </c:pt>
                <c:pt idx="70">
                  <c:v>0.043915</c:v>
                </c:pt>
                <c:pt idx="71">
                  <c:v>0.042985</c:v>
                </c:pt>
                <c:pt idx="72">
                  <c:v>0.042016</c:v>
                </c:pt>
                <c:pt idx="73">
                  <c:v>0.041009</c:v>
                </c:pt>
                <c:pt idx="74">
                  <c:v>0.039964</c:v>
                </c:pt>
                <c:pt idx="75">
                  <c:v>0.038881</c:v>
                </c:pt>
                <c:pt idx="76">
                  <c:v>0.037764</c:v>
                </c:pt>
                <c:pt idx="77">
                  <c:v>0.036611</c:v>
                </c:pt>
                <c:pt idx="78">
                  <c:v>0.035427</c:v>
                </c:pt>
                <c:pt idx="79">
                  <c:v>0.034211</c:v>
                </c:pt>
                <c:pt idx="80">
                  <c:v>0.032965</c:v>
                </c:pt>
                <c:pt idx="81">
                  <c:v>0.031692</c:v>
                </c:pt>
                <c:pt idx="82">
                  <c:v>0.030394</c:v>
                </c:pt>
                <c:pt idx="83">
                  <c:v>0.029072</c:v>
                </c:pt>
                <c:pt idx="84">
                  <c:v>0.027731</c:v>
                </c:pt>
                <c:pt idx="85">
                  <c:v>0.026373</c:v>
                </c:pt>
                <c:pt idx="86">
                  <c:v>0.024997</c:v>
                </c:pt>
                <c:pt idx="87">
                  <c:v>0.0236</c:v>
                </c:pt>
                <c:pt idx="88">
                  <c:v>0.022186</c:v>
                </c:pt>
                <c:pt idx="89">
                  <c:v>0.020751</c:v>
                </c:pt>
                <c:pt idx="90">
                  <c:v>0.019284</c:v>
                </c:pt>
                <c:pt idx="91">
                  <c:v>0.017785</c:v>
                </c:pt>
                <c:pt idx="92">
                  <c:v>0.016233</c:v>
                </c:pt>
                <c:pt idx="93">
                  <c:v>0.014621</c:v>
                </c:pt>
                <c:pt idx="94">
                  <c:v>0.01293</c:v>
                </c:pt>
                <c:pt idx="95">
                  <c:v>0.011137</c:v>
                </c:pt>
                <c:pt idx="96">
                  <c:v>0.00922</c:v>
                </c:pt>
                <c:pt idx="97">
                  <c:v>0.007144</c:v>
                </c:pt>
                <c:pt idx="98">
                  <c:v>0.004837</c:v>
                </c:pt>
                <c:pt idx="99">
                  <c:v>0.002054</c:v>
                </c:pt>
              </c:numCache>
            </c:numRef>
          </c:yVal>
          <c:smooth val="0"/>
        </c:ser>
        <c:ser>
          <c:idx val="1"/>
          <c:order val="1"/>
          <c:tx>
            <c:strRef>
              <c:f>'at y = -27.54m'!$E$3</c:f>
              <c:strCache>
                <c:ptCount val="1"/>
                <c:pt idx="0">
                  <c:v>YL</c:v>
                </c:pt>
              </c:strCache>
            </c:strRef>
          </c:tx>
          <c:spPr>
            <a:ln w="28575">
              <a:noFill/>
            </a:ln>
          </c:spPr>
          <c:marker>
            <c:symbol val="square"/>
            <c:size val="2"/>
          </c:marker>
          <c:xVal>
            <c:numRef>
              <c:f>'at y = -27.54m'!$D$4:$D$2090</c:f>
              <c:numCache>
                <c:formatCode>0.00E+00</c:formatCode>
                <c:ptCount val="2087"/>
                <c:pt idx="0" formatCode="General">
                  <c:v>0.0</c:v>
                </c:pt>
                <c:pt idx="1">
                  <c:v>0.005738</c:v>
                </c:pt>
                <c:pt idx="2">
                  <c:v>0.014869</c:v>
                </c:pt>
                <c:pt idx="3" formatCode="General">
                  <c:v>0.024576</c:v>
                </c:pt>
                <c:pt idx="4" formatCode="General">
                  <c:v>0.034474</c:v>
                </c:pt>
                <c:pt idx="5" formatCode="General">
                  <c:v>0.044461</c:v>
                </c:pt>
                <c:pt idx="6" formatCode="General">
                  <c:v>0.054498</c:v>
                </c:pt>
                <c:pt idx="7" formatCode="General">
                  <c:v>0.064567</c:v>
                </c:pt>
                <c:pt idx="8" formatCode="General">
                  <c:v>0.074657</c:v>
                </c:pt>
                <c:pt idx="9" formatCode="General">
                  <c:v>0.084763</c:v>
                </c:pt>
                <c:pt idx="10" formatCode="General">
                  <c:v>0.094883</c:v>
                </c:pt>
                <c:pt idx="11" formatCode="General">
                  <c:v>0.105012</c:v>
                </c:pt>
                <c:pt idx="12" formatCode="General">
                  <c:v>0.11515</c:v>
                </c:pt>
                <c:pt idx="13" formatCode="General">
                  <c:v>0.125297</c:v>
                </c:pt>
                <c:pt idx="14" formatCode="General">
                  <c:v>0.13545</c:v>
                </c:pt>
                <c:pt idx="15" formatCode="General">
                  <c:v>0.145609</c:v>
                </c:pt>
                <c:pt idx="16" formatCode="General">
                  <c:v>0.155775</c:v>
                </c:pt>
                <c:pt idx="17" formatCode="General">
                  <c:v>0.165945</c:v>
                </c:pt>
                <c:pt idx="18" formatCode="General">
                  <c:v>0.17612</c:v>
                </c:pt>
                <c:pt idx="19" formatCode="General">
                  <c:v>0.186299</c:v>
                </c:pt>
                <c:pt idx="20" formatCode="General">
                  <c:v>0.196482</c:v>
                </c:pt>
                <c:pt idx="21" formatCode="General">
                  <c:v>0.206669</c:v>
                </c:pt>
                <c:pt idx="22" formatCode="General">
                  <c:v>0.216859</c:v>
                </c:pt>
                <c:pt idx="23" formatCode="General">
                  <c:v>0.227053</c:v>
                </c:pt>
                <c:pt idx="24" formatCode="General">
                  <c:v>0.237249</c:v>
                </c:pt>
                <c:pt idx="25" formatCode="General">
                  <c:v>0.247447</c:v>
                </c:pt>
                <c:pt idx="26" formatCode="General">
                  <c:v>0.257649</c:v>
                </c:pt>
                <c:pt idx="27" formatCode="General">
                  <c:v>0.267852</c:v>
                </c:pt>
                <c:pt idx="28" formatCode="General">
                  <c:v>0.278058</c:v>
                </c:pt>
                <c:pt idx="29" formatCode="General">
                  <c:v>0.288266</c:v>
                </c:pt>
                <c:pt idx="30" formatCode="General">
                  <c:v>0.298475</c:v>
                </c:pt>
                <c:pt idx="31" formatCode="General">
                  <c:v>0.308685</c:v>
                </c:pt>
                <c:pt idx="32" formatCode="General">
                  <c:v>0.318897</c:v>
                </c:pt>
                <c:pt idx="33" formatCode="General">
                  <c:v>0.32911</c:v>
                </c:pt>
                <c:pt idx="34" formatCode="General">
                  <c:v>0.339323</c:v>
                </c:pt>
                <c:pt idx="35" formatCode="General">
                  <c:v>0.349537</c:v>
                </c:pt>
                <c:pt idx="36" formatCode="General">
                  <c:v>0.359751</c:v>
                </c:pt>
                <c:pt idx="37" formatCode="General">
                  <c:v>0.369967</c:v>
                </c:pt>
                <c:pt idx="38" formatCode="General">
                  <c:v>0.380181</c:v>
                </c:pt>
                <c:pt idx="39" formatCode="General">
                  <c:v>0.390396</c:v>
                </c:pt>
                <c:pt idx="40" formatCode="General">
                  <c:v>0.40061</c:v>
                </c:pt>
                <c:pt idx="41" formatCode="General">
                  <c:v>0.410823</c:v>
                </c:pt>
                <c:pt idx="42" formatCode="General">
                  <c:v>0.421037</c:v>
                </c:pt>
                <c:pt idx="43" formatCode="General">
                  <c:v>0.431248</c:v>
                </c:pt>
                <c:pt idx="44" formatCode="General">
                  <c:v>0.441459</c:v>
                </c:pt>
                <c:pt idx="45" formatCode="General">
                  <c:v>0.451668</c:v>
                </c:pt>
                <c:pt idx="46" formatCode="General">
                  <c:v>0.461876</c:v>
                </c:pt>
                <c:pt idx="47" formatCode="General">
                  <c:v>0.472083</c:v>
                </c:pt>
                <c:pt idx="48" formatCode="General">
                  <c:v>0.482286</c:v>
                </c:pt>
                <c:pt idx="49" formatCode="General">
                  <c:v>0.492488</c:v>
                </c:pt>
                <c:pt idx="50" formatCode="General">
                  <c:v>0.502688</c:v>
                </c:pt>
                <c:pt idx="51" formatCode="General">
                  <c:v>0.512884</c:v>
                </c:pt>
                <c:pt idx="52" formatCode="General">
                  <c:v>0.523078</c:v>
                </c:pt>
                <c:pt idx="53" formatCode="General">
                  <c:v>0.533268</c:v>
                </c:pt>
                <c:pt idx="54" formatCode="General">
                  <c:v>0.543455</c:v>
                </c:pt>
                <c:pt idx="55" formatCode="General">
                  <c:v>0.553639</c:v>
                </c:pt>
                <c:pt idx="56" formatCode="General">
                  <c:v>0.563819</c:v>
                </c:pt>
                <c:pt idx="57" formatCode="General">
                  <c:v>0.573995</c:v>
                </c:pt>
                <c:pt idx="58" formatCode="General">
                  <c:v>0.584167</c:v>
                </c:pt>
                <c:pt idx="59" formatCode="General">
                  <c:v>0.594335</c:v>
                </c:pt>
                <c:pt idx="60" formatCode="General">
                  <c:v>0.604499</c:v>
                </c:pt>
                <c:pt idx="61" formatCode="General">
                  <c:v>0.614658</c:v>
                </c:pt>
                <c:pt idx="62" formatCode="General">
                  <c:v>0.624813</c:v>
                </c:pt>
                <c:pt idx="63" formatCode="General">
                  <c:v>0.634963</c:v>
                </c:pt>
                <c:pt idx="64" formatCode="General">
                  <c:v>0.645108</c:v>
                </c:pt>
                <c:pt idx="65" formatCode="General">
                  <c:v>0.655249</c:v>
                </c:pt>
                <c:pt idx="66" formatCode="General">
                  <c:v>0.665386</c:v>
                </c:pt>
                <c:pt idx="67" formatCode="General">
                  <c:v>0.675519</c:v>
                </c:pt>
                <c:pt idx="68" formatCode="General">
                  <c:v>0.685648</c:v>
                </c:pt>
                <c:pt idx="69" formatCode="General">
                  <c:v>0.695773</c:v>
                </c:pt>
                <c:pt idx="70" formatCode="General">
                  <c:v>0.705895</c:v>
                </c:pt>
                <c:pt idx="71" formatCode="General">
                  <c:v>0.716015</c:v>
                </c:pt>
                <c:pt idx="72" formatCode="General">
                  <c:v>0.726132</c:v>
                </c:pt>
                <c:pt idx="73" formatCode="General">
                  <c:v>0.736248</c:v>
                </c:pt>
                <c:pt idx="74" formatCode="General">
                  <c:v>0.746363</c:v>
                </c:pt>
                <c:pt idx="75" formatCode="General">
                  <c:v>0.756477</c:v>
                </c:pt>
                <c:pt idx="76" formatCode="General">
                  <c:v>0.766591</c:v>
                </c:pt>
                <c:pt idx="77" formatCode="General">
                  <c:v>0.776707</c:v>
                </c:pt>
                <c:pt idx="78" formatCode="General">
                  <c:v>0.786824</c:v>
                </c:pt>
                <c:pt idx="79" formatCode="General">
                  <c:v>0.796944</c:v>
                </c:pt>
                <c:pt idx="80" formatCode="General">
                  <c:v>0.807067</c:v>
                </c:pt>
                <c:pt idx="81" formatCode="General">
                  <c:v>0.817194</c:v>
                </c:pt>
                <c:pt idx="82" formatCode="General">
                  <c:v>0.827325</c:v>
                </c:pt>
                <c:pt idx="83" formatCode="General">
                  <c:v>0.837463</c:v>
                </c:pt>
                <c:pt idx="84" formatCode="General">
                  <c:v>0.847607</c:v>
                </c:pt>
                <c:pt idx="85" formatCode="General">
                  <c:v>0.857756</c:v>
                </c:pt>
                <c:pt idx="86" formatCode="General">
                  <c:v>0.867915</c:v>
                </c:pt>
                <c:pt idx="87" formatCode="General">
                  <c:v>0.878081</c:v>
                </c:pt>
                <c:pt idx="88" formatCode="General">
                  <c:v>0.888256</c:v>
                </c:pt>
                <c:pt idx="89" formatCode="General">
                  <c:v>0.89844</c:v>
                </c:pt>
                <c:pt idx="90" formatCode="General">
                  <c:v>0.908633</c:v>
                </c:pt>
                <c:pt idx="91" formatCode="General">
                  <c:v>0.918834</c:v>
                </c:pt>
                <c:pt idx="92" formatCode="General">
                  <c:v>0.929041</c:v>
                </c:pt>
                <c:pt idx="93" formatCode="General">
                  <c:v>0.939252</c:v>
                </c:pt>
                <c:pt idx="94" formatCode="General">
                  <c:v>0.949462</c:v>
                </c:pt>
                <c:pt idx="95" formatCode="General">
                  <c:v>0.959663</c:v>
                </c:pt>
                <c:pt idx="96" formatCode="General">
                  <c:v>0.969847</c:v>
                </c:pt>
                <c:pt idx="97" formatCode="General">
                  <c:v>0.979996</c:v>
                </c:pt>
                <c:pt idx="98" formatCode="General">
                  <c:v>0.990079</c:v>
                </c:pt>
                <c:pt idx="99" formatCode="General">
                  <c:v>1.0</c:v>
                </c:pt>
              </c:numCache>
            </c:numRef>
          </c:xVal>
          <c:yVal>
            <c:numRef>
              <c:f>'at y = -27.54m'!$E$4:$E$2211</c:f>
              <c:numCache>
                <c:formatCode>General</c:formatCode>
                <c:ptCount val="2208"/>
                <c:pt idx="0">
                  <c:v>0.0</c:v>
                </c:pt>
                <c:pt idx="1">
                  <c:v>-0.008054</c:v>
                </c:pt>
                <c:pt idx="2">
                  <c:v>-0.012585</c:v>
                </c:pt>
                <c:pt idx="3">
                  <c:v>-0.01575</c:v>
                </c:pt>
                <c:pt idx="4">
                  <c:v>-0.018217</c:v>
                </c:pt>
                <c:pt idx="5">
                  <c:v>-0.020274</c:v>
                </c:pt>
                <c:pt idx="6">
                  <c:v>-0.022067</c:v>
                </c:pt>
                <c:pt idx="7">
                  <c:v>-0.023674</c:v>
                </c:pt>
                <c:pt idx="8">
                  <c:v>-0.025143</c:v>
                </c:pt>
                <c:pt idx="9">
                  <c:v>-0.026505</c:v>
                </c:pt>
                <c:pt idx="10">
                  <c:v>-0.027775</c:v>
                </c:pt>
                <c:pt idx="11">
                  <c:v>-0.028969</c:v>
                </c:pt>
                <c:pt idx="12">
                  <c:v>-0.030091</c:v>
                </c:pt>
                <c:pt idx="13">
                  <c:v>-0.031152</c:v>
                </c:pt>
                <c:pt idx="14">
                  <c:v>-0.032152</c:v>
                </c:pt>
                <c:pt idx="15">
                  <c:v>-0.033096</c:v>
                </c:pt>
                <c:pt idx="16">
                  <c:v>-0.033986</c:v>
                </c:pt>
                <c:pt idx="17">
                  <c:v>-0.034825</c:v>
                </c:pt>
                <c:pt idx="18">
                  <c:v>-0.035613</c:v>
                </c:pt>
                <c:pt idx="19">
                  <c:v>-0.036353</c:v>
                </c:pt>
                <c:pt idx="20">
                  <c:v>-0.037044</c:v>
                </c:pt>
                <c:pt idx="21">
                  <c:v>-0.037689</c:v>
                </c:pt>
                <c:pt idx="22">
                  <c:v>-0.038287</c:v>
                </c:pt>
                <c:pt idx="23">
                  <c:v>-0.03884</c:v>
                </c:pt>
                <c:pt idx="24">
                  <c:v>-0.039347</c:v>
                </c:pt>
                <c:pt idx="25">
                  <c:v>-0.039809</c:v>
                </c:pt>
                <c:pt idx="26">
                  <c:v>-0.040227</c:v>
                </c:pt>
                <c:pt idx="27">
                  <c:v>-0.040601</c:v>
                </c:pt>
                <c:pt idx="28">
                  <c:v>-0.040931</c:v>
                </c:pt>
                <c:pt idx="29">
                  <c:v>-0.041216</c:v>
                </c:pt>
                <c:pt idx="30">
                  <c:v>-0.041459</c:v>
                </c:pt>
                <c:pt idx="31">
                  <c:v>-0.04166</c:v>
                </c:pt>
                <c:pt idx="32">
                  <c:v>-0.041817</c:v>
                </c:pt>
                <c:pt idx="33">
                  <c:v>-0.04193</c:v>
                </c:pt>
                <c:pt idx="34">
                  <c:v>-0.042001</c:v>
                </c:pt>
                <c:pt idx="35">
                  <c:v>-0.04203</c:v>
                </c:pt>
                <c:pt idx="36">
                  <c:v>-0.042015</c:v>
                </c:pt>
                <c:pt idx="37">
                  <c:v>-0.041958</c:v>
                </c:pt>
                <c:pt idx="38">
                  <c:v>-0.041858</c:v>
                </c:pt>
                <c:pt idx="39">
                  <c:v>-0.041715</c:v>
                </c:pt>
                <c:pt idx="40">
                  <c:v>-0.04153</c:v>
                </c:pt>
                <c:pt idx="41">
                  <c:v>-0.041301</c:v>
                </c:pt>
                <c:pt idx="42">
                  <c:v>-0.041029</c:v>
                </c:pt>
                <c:pt idx="43">
                  <c:v>-0.040716</c:v>
                </c:pt>
                <c:pt idx="44">
                  <c:v>-0.040361</c:v>
                </c:pt>
                <c:pt idx="45">
                  <c:v>-0.039962</c:v>
                </c:pt>
                <c:pt idx="46">
                  <c:v>-0.039522</c:v>
                </c:pt>
                <c:pt idx="47">
                  <c:v>-0.039039</c:v>
                </c:pt>
                <c:pt idx="48">
                  <c:v>-0.038516</c:v>
                </c:pt>
                <c:pt idx="49">
                  <c:v>-0.037952</c:v>
                </c:pt>
                <c:pt idx="50">
                  <c:v>-0.037347</c:v>
                </c:pt>
                <c:pt idx="51">
                  <c:v>-0.036701</c:v>
                </c:pt>
                <c:pt idx="52">
                  <c:v>-0.036016</c:v>
                </c:pt>
                <c:pt idx="53">
                  <c:v>-0.035291</c:v>
                </c:pt>
                <c:pt idx="54">
                  <c:v>-0.034528</c:v>
                </c:pt>
                <c:pt idx="55">
                  <c:v>-0.033727</c:v>
                </c:pt>
                <c:pt idx="56">
                  <c:v>-0.032889</c:v>
                </c:pt>
                <c:pt idx="57">
                  <c:v>-0.032014</c:v>
                </c:pt>
                <c:pt idx="58">
                  <c:v>-0.031105</c:v>
                </c:pt>
                <c:pt idx="59">
                  <c:v>-0.030163</c:v>
                </c:pt>
                <c:pt idx="60">
                  <c:v>-0.029187</c:v>
                </c:pt>
                <c:pt idx="61">
                  <c:v>-0.028181</c:v>
                </c:pt>
                <c:pt idx="62">
                  <c:v>-0.027144</c:v>
                </c:pt>
                <c:pt idx="63">
                  <c:v>-0.026079</c:v>
                </c:pt>
                <c:pt idx="64">
                  <c:v>-0.024987</c:v>
                </c:pt>
                <c:pt idx="65">
                  <c:v>-0.023871</c:v>
                </c:pt>
                <c:pt idx="66">
                  <c:v>-0.022732</c:v>
                </c:pt>
                <c:pt idx="67">
                  <c:v>-0.021572</c:v>
                </c:pt>
                <c:pt idx="68">
                  <c:v>-0.020395</c:v>
                </c:pt>
                <c:pt idx="69">
                  <c:v>-0.019202</c:v>
                </c:pt>
                <c:pt idx="70">
                  <c:v>-0.017996</c:v>
                </c:pt>
                <c:pt idx="71">
                  <c:v>-0.016781</c:v>
                </c:pt>
                <c:pt idx="72">
                  <c:v>-0.015558</c:v>
                </c:pt>
                <c:pt idx="73">
                  <c:v>-0.014333</c:v>
                </c:pt>
                <c:pt idx="74">
                  <c:v>-0.013109</c:v>
                </c:pt>
                <c:pt idx="75">
                  <c:v>-0.01189</c:v>
                </c:pt>
                <c:pt idx="76">
                  <c:v>-0.01068</c:v>
                </c:pt>
                <c:pt idx="77">
                  <c:v>-0.009483</c:v>
                </c:pt>
                <c:pt idx="78">
                  <c:v>-0.008305</c:v>
                </c:pt>
                <c:pt idx="79">
                  <c:v>-0.007151</c:v>
                </c:pt>
                <c:pt idx="80">
                  <c:v>-0.006025</c:v>
                </c:pt>
                <c:pt idx="81">
                  <c:v>-0.004934</c:v>
                </c:pt>
                <c:pt idx="82">
                  <c:v>-0.003883</c:v>
                </c:pt>
                <c:pt idx="83">
                  <c:v>-0.00288</c:v>
                </c:pt>
                <c:pt idx="84">
                  <c:v>-0.001929</c:v>
                </c:pt>
                <c:pt idx="85">
                  <c:v>-0.001038</c:v>
                </c:pt>
                <c:pt idx="86">
                  <c:v>-0.000216</c:v>
                </c:pt>
                <c:pt idx="87">
                  <c:v>0.000528</c:v>
                </c:pt>
                <c:pt idx="88">
                  <c:v>0.001185</c:v>
                </c:pt>
                <c:pt idx="89">
                  <c:v>0.001746</c:v>
                </c:pt>
                <c:pt idx="90">
                  <c:v>0.002194</c:v>
                </c:pt>
                <c:pt idx="91">
                  <c:v>0.00252</c:v>
                </c:pt>
                <c:pt idx="92">
                  <c:v>0.002707</c:v>
                </c:pt>
                <c:pt idx="93">
                  <c:v>0.002741</c:v>
                </c:pt>
                <c:pt idx="94">
                  <c:v>0.002599</c:v>
                </c:pt>
                <c:pt idx="95">
                  <c:v>0.002262</c:v>
                </c:pt>
                <c:pt idx="96">
                  <c:v>0.001702</c:v>
                </c:pt>
                <c:pt idx="97">
                  <c:v>0.000873</c:v>
                </c:pt>
                <c:pt idx="98">
                  <c:v>-0.000302</c:v>
                </c:pt>
                <c:pt idx="99">
                  <c:v>-0.002054</c:v>
                </c:pt>
              </c:numCache>
            </c:numRef>
          </c:yVal>
          <c:smooth val="0"/>
        </c:ser>
        <c:dLbls>
          <c:showLegendKey val="0"/>
          <c:showVal val="0"/>
          <c:showCatName val="0"/>
          <c:showSerName val="0"/>
          <c:showPercent val="0"/>
          <c:showBubbleSize val="0"/>
        </c:dLbls>
        <c:axId val="-2078156224"/>
        <c:axId val="-2071366592"/>
      </c:scatterChart>
      <c:valAx>
        <c:axId val="-2078156224"/>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071366592"/>
        <c:crosses val="autoZero"/>
        <c:crossBetween val="midCat"/>
      </c:valAx>
      <c:valAx>
        <c:axId val="-2071366592"/>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078156224"/>
        <c:crosses val="autoZero"/>
        <c:crossBetween val="midCat"/>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-25.70m'!$C$3</c:f>
              <c:strCache>
                <c:ptCount val="1"/>
                <c:pt idx="0">
                  <c:v>YU</c:v>
                </c:pt>
              </c:strCache>
            </c:strRef>
          </c:tx>
          <c:spPr>
            <a:ln w="28575">
              <a:noFill/>
            </a:ln>
          </c:spPr>
          <c:marker>
            <c:symbol val="diamond"/>
            <c:size val="3"/>
            <c:spPr>
              <a:solidFill>
                <a:schemeClr val="tx1"/>
              </a:solidFill>
              <a:ln>
                <a:solidFill>
                  <a:schemeClr val="tx1"/>
                </a:solidFill>
              </a:ln>
            </c:spPr>
          </c:marker>
          <c:xVal>
            <c:numRef>
              <c:f>'at y = -25.70m'!$B$4:$B$2160</c:f>
              <c:numCache>
                <c:formatCode>0.00E+00</c:formatCode>
                <c:ptCount val="2157"/>
                <c:pt idx="0" formatCode="General">
                  <c:v>0.0</c:v>
                </c:pt>
                <c:pt idx="1">
                  <c:v>0.004985</c:v>
                </c:pt>
                <c:pt idx="2" formatCode="General">
                  <c:v>0.013696</c:v>
                </c:pt>
                <c:pt idx="3" formatCode="General">
                  <c:v>0.023186</c:v>
                </c:pt>
                <c:pt idx="4" formatCode="General">
                  <c:v>0.032963</c:v>
                </c:pt>
                <c:pt idx="5" formatCode="General">
                  <c:v>0.042879</c:v>
                </c:pt>
                <c:pt idx="6" formatCode="General">
                  <c:v>0.052875</c:v>
                </c:pt>
                <c:pt idx="7" formatCode="General">
                  <c:v>0.06292</c:v>
                </c:pt>
                <c:pt idx="8" formatCode="General">
                  <c:v>0.073</c:v>
                </c:pt>
                <c:pt idx="9" formatCode="General">
                  <c:v>0.083105</c:v>
                </c:pt>
                <c:pt idx="10" formatCode="General">
                  <c:v>0.093229</c:v>
                </c:pt>
                <c:pt idx="11" formatCode="General">
                  <c:v>0.103369</c:v>
                </c:pt>
                <c:pt idx="12" formatCode="General">
                  <c:v>0.11352</c:v>
                </c:pt>
                <c:pt idx="13" formatCode="General">
                  <c:v>0.123682</c:v>
                </c:pt>
                <c:pt idx="14" formatCode="General">
                  <c:v>0.133852</c:v>
                </c:pt>
                <c:pt idx="15" formatCode="General">
                  <c:v>0.144029</c:v>
                </c:pt>
                <c:pt idx="16" formatCode="General">
                  <c:v>0.154214</c:v>
                </c:pt>
                <c:pt idx="17" formatCode="General">
                  <c:v>0.164403</c:v>
                </c:pt>
                <c:pt idx="18" formatCode="General">
                  <c:v>0.174597</c:v>
                </c:pt>
                <c:pt idx="19" formatCode="General">
                  <c:v>0.184796</c:v>
                </c:pt>
                <c:pt idx="20" formatCode="General">
                  <c:v>0.194999</c:v>
                </c:pt>
                <c:pt idx="21" formatCode="General">
                  <c:v>0.205205</c:v>
                </c:pt>
                <c:pt idx="22" formatCode="General">
                  <c:v>0.215414</c:v>
                </c:pt>
                <c:pt idx="23" formatCode="General">
                  <c:v>0.225626</c:v>
                </c:pt>
                <c:pt idx="24" formatCode="General">
                  <c:v>0.235841</c:v>
                </c:pt>
                <c:pt idx="25" formatCode="General">
                  <c:v>0.246058</c:v>
                </c:pt>
                <c:pt idx="26" formatCode="General">
                  <c:v>0.256277</c:v>
                </c:pt>
                <c:pt idx="27" formatCode="General">
                  <c:v>0.266499</c:v>
                </c:pt>
                <c:pt idx="28" formatCode="General">
                  <c:v>0.276723</c:v>
                </c:pt>
                <c:pt idx="29" formatCode="General">
                  <c:v>0.286948</c:v>
                </c:pt>
                <c:pt idx="30" formatCode="General">
                  <c:v>0.297175</c:v>
                </c:pt>
                <c:pt idx="31" formatCode="General">
                  <c:v>0.307403</c:v>
                </c:pt>
                <c:pt idx="32" formatCode="General">
                  <c:v>0.317633</c:v>
                </c:pt>
                <c:pt idx="33" formatCode="General">
                  <c:v>0.327864</c:v>
                </c:pt>
                <c:pt idx="34" formatCode="General">
                  <c:v>0.338096</c:v>
                </c:pt>
                <c:pt idx="35" formatCode="General">
                  <c:v>0.34833</c:v>
                </c:pt>
                <c:pt idx="36" formatCode="General">
                  <c:v>0.358564</c:v>
                </c:pt>
                <c:pt idx="37" formatCode="General">
                  <c:v>0.368799</c:v>
                </c:pt>
                <c:pt idx="38" formatCode="General">
                  <c:v>0.379035</c:v>
                </c:pt>
                <c:pt idx="39" formatCode="General">
                  <c:v>0.389272</c:v>
                </c:pt>
                <c:pt idx="40" formatCode="General">
                  <c:v>0.399509</c:v>
                </c:pt>
                <c:pt idx="41" formatCode="General">
                  <c:v>0.409747</c:v>
                </c:pt>
                <c:pt idx="42" formatCode="General">
                  <c:v>0.419985</c:v>
                </c:pt>
                <c:pt idx="43" formatCode="General">
                  <c:v>0.430223</c:v>
                </c:pt>
                <c:pt idx="44" formatCode="General">
                  <c:v>0.440462</c:v>
                </c:pt>
                <c:pt idx="45" formatCode="General">
                  <c:v>0.4507</c:v>
                </c:pt>
                <c:pt idx="46" formatCode="General">
                  <c:v>0.460939</c:v>
                </c:pt>
                <c:pt idx="47" formatCode="General">
                  <c:v>0.471177</c:v>
                </c:pt>
                <c:pt idx="48" formatCode="General">
                  <c:v>0.481415</c:v>
                </c:pt>
                <c:pt idx="49" formatCode="General">
                  <c:v>0.491653</c:v>
                </c:pt>
                <c:pt idx="50" formatCode="General">
                  <c:v>0.501891</c:v>
                </c:pt>
                <c:pt idx="51" formatCode="General">
                  <c:v>0.512129</c:v>
                </c:pt>
                <c:pt idx="52" formatCode="General">
                  <c:v>0.522365</c:v>
                </c:pt>
                <c:pt idx="53" formatCode="General">
                  <c:v>0.532601</c:v>
                </c:pt>
                <c:pt idx="54" formatCode="General">
                  <c:v>0.542837</c:v>
                </c:pt>
                <c:pt idx="55" formatCode="General">
                  <c:v>0.553071</c:v>
                </c:pt>
                <c:pt idx="56" formatCode="General">
                  <c:v>0.563305</c:v>
                </c:pt>
                <c:pt idx="57" formatCode="General">
                  <c:v>0.573537</c:v>
                </c:pt>
                <c:pt idx="58" formatCode="General">
                  <c:v>0.583769</c:v>
                </c:pt>
                <c:pt idx="59" formatCode="General">
                  <c:v>0.593999</c:v>
                </c:pt>
                <c:pt idx="60" formatCode="General">
                  <c:v>0.604227</c:v>
                </c:pt>
                <c:pt idx="61" formatCode="General">
                  <c:v>0.614454</c:v>
                </c:pt>
                <c:pt idx="62" formatCode="General">
                  <c:v>0.624679</c:v>
                </c:pt>
                <c:pt idx="63" formatCode="General">
                  <c:v>0.634903</c:v>
                </c:pt>
                <c:pt idx="64" formatCode="General">
                  <c:v>0.645124</c:v>
                </c:pt>
                <c:pt idx="65" formatCode="General">
                  <c:v>0.655343</c:v>
                </c:pt>
                <c:pt idx="66" formatCode="General">
                  <c:v>0.665559</c:v>
                </c:pt>
                <c:pt idx="67" formatCode="General">
                  <c:v>0.675772</c:v>
                </c:pt>
                <c:pt idx="68" formatCode="General">
                  <c:v>0.685982</c:v>
                </c:pt>
                <c:pt idx="69" formatCode="General">
                  <c:v>0.696189</c:v>
                </c:pt>
                <c:pt idx="70" formatCode="General">
                  <c:v>0.706392</c:v>
                </c:pt>
                <c:pt idx="71" formatCode="General">
                  <c:v>0.716591</c:v>
                </c:pt>
                <c:pt idx="72" formatCode="General">
                  <c:v>0.726787</c:v>
                </c:pt>
                <c:pt idx="73" formatCode="General">
                  <c:v>0.736978</c:v>
                </c:pt>
                <c:pt idx="74" formatCode="General">
                  <c:v>0.747166</c:v>
                </c:pt>
                <c:pt idx="75" formatCode="General">
                  <c:v>0.75735</c:v>
                </c:pt>
                <c:pt idx="76" formatCode="General">
                  <c:v>0.76753</c:v>
                </c:pt>
                <c:pt idx="77" formatCode="General">
                  <c:v>0.777706</c:v>
                </c:pt>
                <c:pt idx="78" formatCode="General">
                  <c:v>0.787879</c:v>
                </c:pt>
                <c:pt idx="79" formatCode="General">
                  <c:v>0.798048</c:v>
                </c:pt>
                <c:pt idx="80" formatCode="General">
                  <c:v>0.808214</c:v>
                </c:pt>
                <c:pt idx="81" formatCode="General">
                  <c:v>0.818378</c:v>
                </c:pt>
                <c:pt idx="82" formatCode="General">
                  <c:v>0.828539</c:v>
                </c:pt>
                <c:pt idx="83" formatCode="General">
                  <c:v>0.838699</c:v>
                </c:pt>
                <c:pt idx="84" formatCode="General">
                  <c:v>0.848858</c:v>
                </c:pt>
                <c:pt idx="85" formatCode="General">
                  <c:v>0.859015</c:v>
                </c:pt>
                <c:pt idx="86" formatCode="General">
                  <c:v>0.869172</c:v>
                </c:pt>
                <c:pt idx="87" formatCode="General">
                  <c:v>0.879327</c:v>
                </c:pt>
                <c:pt idx="88" formatCode="General">
                  <c:v>0.889481</c:v>
                </c:pt>
                <c:pt idx="89" formatCode="General">
                  <c:v>0.899632</c:v>
                </c:pt>
                <c:pt idx="90" formatCode="General">
                  <c:v>0.90978</c:v>
                </c:pt>
                <c:pt idx="91" formatCode="General">
                  <c:v>0.91992</c:v>
                </c:pt>
                <c:pt idx="92" formatCode="General">
                  <c:v>0.930052</c:v>
                </c:pt>
                <c:pt idx="93" formatCode="General">
                  <c:v>0.940169</c:v>
                </c:pt>
                <c:pt idx="94" formatCode="General">
                  <c:v>0.950267</c:v>
                </c:pt>
                <c:pt idx="95" formatCode="General">
                  <c:v>0.960336</c:v>
                </c:pt>
                <c:pt idx="96" formatCode="General">
                  <c:v>0.970366</c:v>
                </c:pt>
                <c:pt idx="97" formatCode="General">
                  <c:v>0.980339</c:v>
                </c:pt>
                <c:pt idx="98" formatCode="General">
                  <c:v>0.990218</c:v>
                </c:pt>
                <c:pt idx="99" formatCode="General">
                  <c:v>0.999873</c:v>
                </c:pt>
              </c:numCache>
            </c:numRef>
          </c:xVal>
          <c:yVal>
            <c:numRef>
              <c:f>'at y = -25.70m'!$C$4:$C$2160</c:f>
              <c:numCache>
                <c:formatCode>General</c:formatCode>
                <c:ptCount val="2157"/>
                <c:pt idx="0">
                  <c:v>0.0</c:v>
                </c:pt>
                <c:pt idx="1">
                  <c:v>0.00824</c:v>
                </c:pt>
                <c:pt idx="2">
                  <c:v>0.013434</c:v>
                </c:pt>
                <c:pt idx="3">
                  <c:v>0.017234</c:v>
                </c:pt>
                <c:pt idx="4">
                  <c:v>0.020277</c:v>
                </c:pt>
                <c:pt idx="5">
                  <c:v>0.022858</c:v>
                </c:pt>
                <c:pt idx="6">
                  <c:v>0.025125</c:v>
                </c:pt>
                <c:pt idx="7">
                  <c:v>0.027165</c:v>
                </c:pt>
                <c:pt idx="8">
                  <c:v>0.029025</c:v>
                </c:pt>
                <c:pt idx="9">
                  <c:v>0.030742</c:v>
                </c:pt>
                <c:pt idx="10">
                  <c:v>0.032337</c:v>
                </c:pt>
                <c:pt idx="11">
                  <c:v>0.033826</c:v>
                </c:pt>
                <c:pt idx="12">
                  <c:v>0.035224</c:v>
                </c:pt>
                <c:pt idx="13">
                  <c:v>0.036539</c:v>
                </c:pt>
                <c:pt idx="14">
                  <c:v>0.03778</c:v>
                </c:pt>
                <c:pt idx="15">
                  <c:v>0.038952</c:v>
                </c:pt>
                <c:pt idx="16">
                  <c:v>0.040062</c:v>
                </c:pt>
                <c:pt idx="17">
                  <c:v>0.041114</c:v>
                </c:pt>
                <c:pt idx="18">
                  <c:v>0.042113</c:v>
                </c:pt>
                <c:pt idx="19">
                  <c:v>0.04306</c:v>
                </c:pt>
                <c:pt idx="20">
                  <c:v>0.043959</c:v>
                </c:pt>
                <c:pt idx="21">
                  <c:v>0.044813</c:v>
                </c:pt>
                <c:pt idx="22">
                  <c:v>0.045624</c:v>
                </c:pt>
                <c:pt idx="23">
                  <c:v>0.046394</c:v>
                </c:pt>
                <c:pt idx="24">
                  <c:v>0.047124</c:v>
                </c:pt>
                <c:pt idx="25">
                  <c:v>0.047816</c:v>
                </c:pt>
                <c:pt idx="26">
                  <c:v>0.048472</c:v>
                </c:pt>
                <c:pt idx="27">
                  <c:v>0.049092</c:v>
                </c:pt>
                <c:pt idx="28">
                  <c:v>0.049678</c:v>
                </c:pt>
                <c:pt idx="29">
                  <c:v>0.050229</c:v>
                </c:pt>
                <c:pt idx="30">
                  <c:v>0.050749</c:v>
                </c:pt>
                <c:pt idx="31">
                  <c:v>0.051237</c:v>
                </c:pt>
                <c:pt idx="32">
                  <c:v>0.051693</c:v>
                </c:pt>
                <c:pt idx="33">
                  <c:v>0.052119</c:v>
                </c:pt>
                <c:pt idx="34">
                  <c:v>0.052514</c:v>
                </c:pt>
                <c:pt idx="35">
                  <c:v>0.05288</c:v>
                </c:pt>
                <c:pt idx="36">
                  <c:v>0.053218</c:v>
                </c:pt>
                <c:pt idx="37">
                  <c:v>0.053526</c:v>
                </c:pt>
                <c:pt idx="38">
                  <c:v>0.053807</c:v>
                </c:pt>
                <c:pt idx="39">
                  <c:v>0.054059</c:v>
                </c:pt>
                <c:pt idx="40">
                  <c:v>0.054283</c:v>
                </c:pt>
                <c:pt idx="41">
                  <c:v>0.054481</c:v>
                </c:pt>
                <c:pt idx="42">
                  <c:v>0.054651</c:v>
                </c:pt>
                <c:pt idx="43">
                  <c:v>0.054794</c:v>
                </c:pt>
                <c:pt idx="44">
                  <c:v>0.054909</c:v>
                </c:pt>
                <c:pt idx="45">
                  <c:v>0.054997</c:v>
                </c:pt>
                <c:pt idx="46">
                  <c:v>0.055058</c:v>
                </c:pt>
                <c:pt idx="47">
                  <c:v>0.055091</c:v>
                </c:pt>
                <c:pt idx="48">
                  <c:v>0.055096</c:v>
                </c:pt>
                <c:pt idx="49">
                  <c:v>0.055072</c:v>
                </c:pt>
                <c:pt idx="50">
                  <c:v>0.05502</c:v>
                </c:pt>
                <c:pt idx="51">
                  <c:v>0.054937</c:v>
                </c:pt>
                <c:pt idx="52">
                  <c:v>0.054823</c:v>
                </c:pt>
                <c:pt idx="53">
                  <c:v>0.054679</c:v>
                </c:pt>
                <c:pt idx="54">
                  <c:v>0.054503</c:v>
                </c:pt>
                <c:pt idx="55">
                  <c:v>0.054294</c:v>
                </c:pt>
                <c:pt idx="56">
                  <c:v>0.054052</c:v>
                </c:pt>
                <c:pt idx="57">
                  <c:v>0.053774</c:v>
                </c:pt>
                <c:pt idx="58">
                  <c:v>0.053462</c:v>
                </c:pt>
                <c:pt idx="59">
                  <c:v>0.053113</c:v>
                </c:pt>
                <c:pt idx="60">
                  <c:v>0.052727</c:v>
                </c:pt>
                <c:pt idx="61">
                  <c:v>0.052301</c:v>
                </c:pt>
                <c:pt idx="62">
                  <c:v>0.051835</c:v>
                </c:pt>
                <c:pt idx="63">
                  <c:v>0.051328</c:v>
                </c:pt>
                <c:pt idx="64">
                  <c:v>0.050779</c:v>
                </c:pt>
                <c:pt idx="65">
                  <c:v>0.050186</c:v>
                </c:pt>
                <c:pt idx="66">
                  <c:v>0.049548</c:v>
                </c:pt>
                <c:pt idx="67">
                  <c:v>0.048863</c:v>
                </c:pt>
                <c:pt idx="68">
                  <c:v>0.048133</c:v>
                </c:pt>
                <c:pt idx="69">
                  <c:v>0.047356</c:v>
                </c:pt>
                <c:pt idx="70">
                  <c:v>0.046532</c:v>
                </c:pt>
                <c:pt idx="71">
                  <c:v>0.04566</c:v>
                </c:pt>
                <c:pt idx="72">
                  <c:v>0.044742</c:v>
                </c:pt>
                <c:pt idx="73">
                  <c:v>0.043778</c:v>
                </c:pt>
                <c:pt idx="74">
                  <c:v>0.042769</c:v>
                </c:pt>
                <c:pt idx="75">
                  <c:v>0.041716</c:v>
                </c:pt>
                <c:pt idx="76">
                  <c:v>0.04062</c:v>
                </c:pt>
                <c:pt idx="77">
                  <c:v>0.039483</c:v>
                </c:pt>
                <c:pt idx="78">
                  <c:v>0.038306</c:v>
                </c:pt>
                <c:pt idx="79">
                  <c:v>0.037092</c:v>
                </c:pt>
                <c:pt idx="80">
                  <c:v>0.035842</c:v>
                </c:pt>
                <c:pt idx="81">
                  <c:v>0.034559</c:v>
                </c:pt>
                <c:pt idx="82">
                  <c:v>0.033247</c:v>
                </c:pt>
                <c:pt idx="83">
                  <c:v>0.031907</c:v>
                </c:pt>
                <c:pt idx="84">
                  <c:v>0.030542</c:v>
                </c:pt>
                <c:pt idx="85">
                  <c:v>0.029152</c:v>
                </c:pt>
                <c:pt idx="86">
                  <c:v>0.027739</c:v>
                </c:pt>
                <c:pt idx="87">
                  <c:v>0.026304</c:v>
                </c:pt>
                <c:pt idx="88">
                  <c:v>0.02484</c:v>
                </c:pt>
                <c:pt idx="89">
                  <c:v>0.023343</c:v>
                </c:pt>
                <c:pt idx="90">
                  <c:v>0.021805</c:v>
                </c:pt>
                <c:pt idx="91">
                  <c:v>0.020209</c:v>
                </c:pt>
                <c:pt idx="92">
                  <c:v>0.018543</c:v>
                </c:pt>
                <c:pt idx="93">
                  <c:v>0.01678</c:v>
                </c:pt>
                <c:pt idx="94">
                  <c:v>0.014897</c:v>
                </c:pt>
                <c:pt idx="95">
                  <c:v>0.012863</c:v>
                </c:pt>
                <c:pt idx="96">
                  <c:v>0.010638</c:v>
                </c:pt>
                <c:pt idx="97">
                  <c:v>0.008171</c:v>
                </c:pt>
                <c:pt idx="98">
                  <c:v>0.005344</c:v>
                </c:pt>
                <c:pt idx="99">
                  <c:v>0.001785</c:v>
                </c:pt>
              </c:numCache>
            </c:numRef>
          </c:yVal>
          <c:smooth val="0"/>
        </c:ser>
        <c:ser>
          <c:idx val="1"/>
          <c:order val="1"/>
          <c:tx>
            <c:strRef>
              <c:f>'at y = -25.70m'!$E$3</c:f>
              <c:strCache>
                <c:ptCount val="1"/>
                <c:pt idx="0">
                  <c:v>YL</c:v>
                </c:pt>
              </c:strCache>
            </c:strRef>
          </c:tx>
          <c:spPr>
            <a:ln w="28575">
              <a:noFill/>
            </a:ln>
          </c:spPr>
          <c:marker>
            <c:symbol val="square"/>
            <c:size val="2"/>
          </c:marker>
          <c:xVal>
            <c:numRef>
              <c:f>'at y = -25.70m'!$D$4:$D$2090</c:f>
              <c:numCache>
                <c:formatCode>0.00E+00</c:formatCode>
                <c:ptCount val="2087"/>
                <c:pt idx="0" formatCode="General">
                  <c:v>0.0</c:v>
                </c:pt>
                <c:pt idx="1">
                  <c:v>0.005855</c:v>
                </c:pt>
                <c:pt idx="2">
                  <c:v>0.014986</c:v>
                </c:pt>
                <c:pt idx="3" formatCode="General">
                  <c:v>0.024678</c:v>
                </c:pt>
                <c:pt idx="4" formatCode="General">
                  <c:v>0.034566</c:v>
                </c:pt>
                <c:pt idx="5" formatCode="General">
                  <c:v>0.044547</c:v>
                </c:pt>
                <c:pt idx="6" formatCode="General">
                  <c:v>0.054579</c:v>
                </c:pt>
                <c:pt idx="7" formatCode="General">
                  <c:v>0.064644</c:v>
                </c:pt>
                <c:pt idx="8" formatCode="General">
                  <c:v>0.074731</c:v>
                </c:pt>
                <c:pt idx="9" formatCode="General">
                  <c:v>0.084835</c:v>
                </c:pt>
                <c:pt idx="10" formatCode="General">
                  <c:v>0.094952</c:v>
                </c:pt>
                <c:pt idx="11" formatCode="General">
                  <c:v>0.105079</c:v>
                </c:pt>
                <c:pt idx="12" formatCode="General">
                  <c:v>0.115216</c:v>
                </c:pt>
                <c:pt idx="13" formatCode="General">
                  <c:v>0.125361</c:v>
                </c:pt>
                <c:pt idx="14" formatCode="General">
                  <c:v>0.135512</c:v>
                </c:pt>
                <c:pt idx="15" formatCode="General">
                  <c:v>0.14567</c:v>
                </c:pt>
                <c:pt idx="16" formatCode="General">
                  <c:v>0.155834</c:v>
                </c:pt>
                <c:pt idx="17" formatCode="General">
                  <c:v>0.166003</c:v>
                </c:pt>
                <c:pt idx="18" formatCode="General">
                  <c:v>0.176177</c:v>
                </c:pt>
                <c:pt idx="19" formatCode="General">
                  <c:v>0.186355</c:v>
                </c:pt>
                <c:pt idx="20" formatCode="General">
                  <c:v>0.196537</c:v>
                </c:pt>
                <c:pt idx="21" formatCode="General">
                  <c:v>0.206723</c:v>
                </c:pt>
                <c:pt idx="22" formatCode="General">
                  <c:v>0.216912</c:v>
                </c:pt>
                <c:pt idx="23" formatCode="General">
                  <c:v>0.227104</c:v>
                </c:pt>
                <c:pt idx="24" formatCode="General">
                  <c:v>0.2373</c:v>
                </c:pt>
                <c:pt idx="25" formatCode="General">
                  <c:v>0.247497</c:v>
                </c:pt>
                <c:pt idx="26" formatCode="General">
                  <c:v>0.257698</c:v>
                </c:pt>
                <c:pt idx="27" formatCode="General">
                  <c:v>0.267901</c:v>
                </c:pt>
                <c:pt idx="28" formatCode="General">
                  <c:v>0.278106</c:v>
                </c:pt>
                <c:pt idx="29" formatCode="General">
                  <c:v>0.288312</c:v>
                </c:pt>
                <c:pt idx="30" formatCode="General">
                  <c:v>0.29852</c:v>
                </c:pt>
                <c:pt idx="31" formatCode="General">
                  <c:v>0.30873</c:v>
                </c:pt>
                <c:pt idx="32" formatCode="General">
                  <c:v>0.318941</c:v>
                </c:pt>
                <c:pt idx="33" formatCode="General">
                  <c:v>0.329152</c:v>
                </c:pt>
                <c:pt idx="34" formatCode="General">
                  <c:v>0.339365</c:v>
                </c:pt>
                <c:pt idx="35" formatCode="General">
                  <c:v>0.349578</c:v>
                </c:pt>
                <c:pt idx="36" formatCode="General">
                  <c:v>0.359792</c:v>
                </c:pt>
                <c:pt idx="37" formatCode="General">
                  <c:v>0.370006</c:v>
                </c:pt>
                <c:pt idx="38" formatCode="General">
                  <c:v>0.380219</c:v>
                </c:pt>
                <c:pt idx="39" formatCode="General">
                  <c:v>0.390434</c:v>
                </c:pt>
                <c:pt idx="40" formatCode="General">
                  <c:v>0.400647</c:v>
                </c:pt>
                <c:pt idx="41" formatCode="General">
                  <c:v>0.410859</c:v>
                </c:pt>
                <c:pt idx="42" formatCode="General">
                  <c:v>0.421072</c:v>
                </c:pt>
                <c:pt idx="43" formatCode="General">
                  <c:v>0.431283</c:v>
                </c:pt>
                <c:pt idx="44" formatCode="General">
                  <c:v>0.441492</c:v>
                </c:pt>
                <c:pt idx="45" formatCode="General">
                  <c:v>0.451701</c:v>
                </c:pt>
                <c:pt idx="46" formatCode="General">
                  <c:v>0.461908</c:v>
                </c:pt>
                <c:pt idx="47" formatCode="General">
                  <c:v>0.472113</c:v>
                </c:pt>
                <c:pt idx="48" formatCode="General">
                  <c:v>0.482317</c:v>
                </c:pt>
                <c:pt idx="49" formatCode="General">
                  <c:v>0.492517</c:v>
                </c:pt>
                <c:pt idx="50" formatCode="General">
                  <c:v>0.502716</c:v>
                </c:pt>
                <c:pt idx="51" formatCode="General">
                  <c:v>0.512911</c:v>
                </c:pt>
                <c:pt idx="52" formatCode="General">
                  <c:v>0.523104</c:v>
                </c:pt>
                <c:pt idx="53" formatCode="General">
                  <c:v>0.533294</c:v>
                </c:pt>
                <c:pt idx="54" formatCode="General">
                  <c:v>0.54348</c:v>
                </c:pt>
                <c:pt idx="55" formatCode="General">
                  <c:v>0.553663</c:v>
                </c:pt>
                <c:pt idx="56" formatCode="General">
                  <c:v>0.563842</c:v>
                </c:pt>
                <c:pt idx="57" formatCode="General">
                  <c:v>0.574017</c:v>
                </c:pt>
                <c:pt idx="58" formatCode="General">
                  <c:v>0.584188</c:v>
                </c:pt>
                <c:pt idx="59" formatCode="General">
                  <c:v>0.594355</c:v>
                </c:pt>
                <c:pt idx="60" formatCode="General">
                  <c:v>0.604517</c:v>
                </c:pt>
                <c:pt idx="61" formatCode="General">
                  <c:v>0.614675</c:v>
                </c:pt>
                <c:pt idx="62" formatCode="General">
                  <c:v>0.624829</c:v>
                </c:pt>
                <c:pt idx="63" formatCode="General">
                  <c:v>0.634978</c:v>
                </c:pt>
                <c:pt idx="64" formatCode="General">
                  <c:v>0.645122</c:v>
                </c:pt>
                <c:pt idx="65" formatCode="General">
                  <c:v>0.655262</c:v>
                </c:pt>
                <c:pt idx="66" formatCode="General">
                  <c:v>0.665398</c:v>
                </c:pt>
                <c:pt idx="67" formatCode="General">
                  <c:v>0.67553</c:v>
                </c:pt>
                <c:pt idx="68" formatCode="General">
                  <c:v>0.685658</c:v>
                </c:pt>
                <c:pt idx="69" formatCode="General">
                  <c:v>0.695782</c:v>
                </c:pt>
                <c:pt idx="70" formatCode="General">
                  <c:v>0.705903</c:v>
                </c:pt>
                <c:pt idx="71" formatCode="General">
                  <c:v>0.716022</c:v>
                </c:pt>
                <c:pt idx="72" formatCode="General">
                  <c:v>0.726138</c:v>
                </c:pt>
                <c:pt idx="73" formatCode="General">
                  <c:v>0.736252</c:v>
                </c:pt>
                <c:pt idx="74" formatCode="General">
                  <c:v>0.746366</c:v>
                </c:pt>
                <c:pt idx="75" formatCode="General">
                  <c:v>0.756479</c:v>
                </c:pt>
                <c:pt idx="76" formatCode="General">
                  <c:v>0.766593</c:v>
                </c:pt>
                <c:pt idx="77" formatCode="General">
                  <c:v>0.776707</c:v>
                </c:pt>
                <c:pt idx="78" formatCode="General">
                  <c:v>0.786823</c:v>
                </c:pt>
                <c:pt idx="79" formatCode="General">
                  <c:v>0.796942</c:v>
                </c:pt>
                <c:pt idx="80" formatCode="General">
                  <c:v>0.807064</c:v>
                </c:pt>
                <c:pt idx="81" formatCode="General">
                  <c:v>0.81719</c:v>
                </c:pt>
                <c:pt idx="82" formatCode="General">
                  <c:v>0.827321</c:v>
                </c:pt>
                <c:pt idx="83" formatCode="General">
                  <c:v>0.837458</c:v>
                </c:pt>
                <c:pt idx="84" formatCode="General">
                  <c:v>0.8476</c:v>
                </c:pt>
                <c:pt idx="85" formatCode="General">
                  <c:v>0.85775</c:v>
                </c:pt>
                <c:pt idx="86" formatCode="General">
                  <c:v>0.867907</c:v>
                </c:pt>
                <c:pt idx="87" formatCode="General">
                  <c:v>0.878073</c:v>
                </c:pt>
                <c:pt idx="88" formatCode="General">
                  <c:v>0.888248</c:v>
                </c:pt>
                <c:pt idx="89" formatCode="General">
                  <c:v>0.898431</c:v>
                </c:pt>
                <c:pt idx="90" formatCode="General">
                  <c:v>0.908624</c:v>
                </c:pt>
                <c:pt idx="91" formatCode="General">
                  <c:v>0.918825</c:v>
                </c:pt>
                <c:pt idx="92" formatCode="General">
                  <c:v>0.929032</c:v>
                </c:pt>
                <c:pt idx="93" formatCode="General">
                  <c:v>0.939243</c:v>
                </c:pt>
                <c:pt idx="94" formatCode="General">
                  <c:v>0.949453</c:v>
                </c:pt>
                <c:pt idx="95" formatCode="General">
                  <c:v>0.959655</c:v>
                </c:pt>
                <c:pt idx="96" formatCode="General">
                  <c:v>0.969839</c:v>
                </c:pt>
                <c:pt idx="97" formatCode="General">
                  <c:v>0.979989</c:v>
                </c:pt>
                <c:pt idx="98" formatCode="General">
                  <c:v>0.990075</c:v>
                </c:pt>
                <c:pt idx="99" formatCode="General">
                  <c:v>1.0</c:v>
                </c:pt>
              </c:numCache>
            </c:numRef>
          </c:xVal>
          <c:yVal>
            <c:numRef>
              <c:f>'at y = -25.70m'!$E$4:$E$2211</c:f>
              <c:numCache>
                <c:formatCode>General</c:formatCode>
                <c:ptCount val="2208"/>
                <c:pt idx="0">
                  <c:v>0.0</c:v>
                </c:pt>
                <c:pt idx="1">
                  <c:v>-0.008256</c:v>
                </c:pt>
                <c:pt idx="2">
                  <c:v>-0.012875</c:v>
                </c:pt>
                <c:pt idx="3">
                  <c:v>-0.016024</c:v>
                </c:pt>
                <c:pt idx="4">
                  <c:v>-0.018497</c:v>
                </c:pt>
                <c:pt idx="5">
                  <c:v>-0.020572</c:v>
                </c:pt>
                <c:pt idx="6">
                  <c:v>-0.022385</c:v>
                </c:pt>
                <c:pt idx="7">
                  <c:v>-0.024011</c:v>
                </c:pt>
                <c:pt idx="8">
                  <c:v>-0.025495</c:v>
                </c:pt>
                <c:pt idx="9">
                  <c:v>-0.026865</c:v>
                </c:pt>
                <c:pt idx="10">
                  <c:v>-0.028136</c:v>
                </c:pt>
                <c:pt idx="11">
                  <c:v>-0.029322</c:v>
                </c:pt>
                <c:pt idx="12">
                  <c:v>-0.030431</c:v>
                </c:pt>
                <c:pt idx="13">
                  <c:v>-0.031469</c:v>
                </c:pt>
                <c:pt idx="14">
                  <c:v>-0.032441</c:v>
                </c:pt>
                <c:pt idx="15">
                  <c:v>-0.033351</c:v>
                </c:pt>
                <c:pt idx="16">
                  <c:v>-0.034202</c:v>
                </c:pt>
                <c:pt idx="17">
                  <c:v>-0.034999</c:v>
                </c:pt>
                <c:pt idx="18">
                  <c:v>-0.035742</c:v>
                </c:pt>
                <c:pt idx="19">
                  <c:v>-0.036435</c:v>
                </c:pt>
                <c:pt idx="20">
                  <c:v>-0.037078</c:v>
                </c:pt>
                <c:pt idx="21">
                  <c:v>-0.037673</c:v>
                </c:pt>
                <c:pt idx="22">
                  <c:v>-0.038223</c:v>
                </c:pt>
                <c:pt idx="23">
                  <c:v>-0.038726</c:v>
                </c:pt>
                <c:pt idx="24">
                  <c:v>-0.039185</c:v>
                </c:pt>
                <c:pt idx="25">
                  <c:v>-0.039599</c:v>
                </c:pt>
                <c:pt idx="26">
                  <c:v>-0.039971</c:v>
                </c:pt>
                <c:pt idx="27">
                  <c:v>-0.040301</c:v>
                </c:pt>
                <c:pt idx="28">
                  <c:v>-0.040587</c:v>
                </c:pt>
                <c:pt idx="29">
                  <c:v>-0.040832</c:v>
                </c:pt>
                <c:pt idx="30">
                  <c:v>-0.041037</c:v>
                </c:pt>
                <c:pt idx="31">
                  <c:v>-0.041202</c:v>
                </c:pt>
                <c:pt idx="32">
                  <c:v>-0.041326</c:v>
                </c:pt>
                <c:pt idx="33">
                  <c:v>-0.04141</c:v>
                </c:pt>
                <c:pt idx="34">
                  <c:v>-0.041454</c:v>
                </c:pt>
                <c:pt idx="35">
                  <c:v>-0.04146</c:v>
                </c:pt>
                <c:pt idx="36">
                  <c:v>-0.041425</c:v>
                </c:pt>
                <c:pt idx="37">
                  <c:v>-0.041351</c:v>
                </c:pt>
                <c:pt idx="38">
                  <c:v>-0.041238</c:v>
                </c:pt>
                <c:pt idx="39">
                  <c:v>-0.041086</c:v>
                </c:pt>
                <c:pt idx="40">
                  <c:v>-0.040894</c:v>
                </c:pt>
                <c:pt idx="41">
                  <c:v>-0.04066</c:v>
                </c:pt>
                <c:pt idx="42">
                  <c:v>-0.040388</c:v>
                </c:pt>
                <c:pt idx="43">
                  <c:v>-0.040075</c:v>
                </c:pt>
                <c:pt idx="44">
                  <c:v>-0.039723</c:v>
                </c:pt>
                <c:pt idx="45">
                  <c:v>-0.039329</c:v>
                </c:pt>
                <c:pt idx="46">
                  <c:v>-0.038895</c:v>
                </c:pt>
                <c:pt idx="47">
                  <c:v>-0.038419</c:v>
                </c:pt>
                <c:pt idx="48">
                  <c:v>-0.037903</c:v>
                </c:pt>
                <c:pt idx="49">
                  <c:v>-0.037346</c:v>
                </c:pt>
                <c:pt idx="50">
                  <c:v>-0.036748</c:v>
                </c:pt>
                <c:pt idx="51">
                  <c:v>-0.036107</c:v>
                </c:pt>
                <c:pt idx="52">
                  <c:v>-0.035425</c:v>
                </c:pt>
                <c:pt idx="53">
                  <c:v>-0.034701</c:v>
                </c:pt>
                <c:pt idx="54">
                  <c:v>-0.033936</c:v>
                </c:pt>
                <c:pt idx="55">
                  <c:v>-0.03313</c:v>
                </c:pt>
                <c:pt idx="56">
                  <c:v>-0.032282</c:v>
                </c:pt>
                <c:pt idx="57">
                  <c:v>-0.031393</c:v>
                </c:pt>
                <c:pt idx="58">
                  <c:v>-0.030464</c:v>
                </c:pt>
                <c:pt idx="59">
                  <c:v>-0.029496</c:v>
                </c:pt>
                <c:pt idx="60">
                  <c:v>-0.02849</c:v>
                </c:pt>
                <c:pt idx="61">
                  <c:v>-0.027445</c:v>
                </c:pt>
                <c:pt idx="62">
                  <c:v>-0.026365</c:v>
                </c:pt>
                <c:pt idx="63">
                  <c:v>-0.02525</c:v>
                </c:pt>
                <c:pt idx="64">
                  <c:v>-0.024102</c:v>
                </c:pt>
                <c:pt idx="65">
                  <c:v>-0.022924</c:v>
                </c:pt>
                <c:pt idx="66">
                  <c:v>-0.021716</c:v>
                </c:pt>
                <c:pt idx="67">
                  <c:v>-0.020482</c:v>
                </c:pt>
                <c:pt idx="68">
                  <c:v>-0.019225</c:v>
                </c:pt>
                <c:pt idx="69">
                  <c:v>-0.017948</c:v>
                </c:pt>
                <c:pt idx="70">
                  <c:v>-0.016653</c:v>
                </c:pt>
                <c:pt idx="71">
                  <c:v>-0.015346</c:v>
                </c:pt>
                <c:pt idx="72">
                  <c:v>-0.014028</c:v>
                </c:pt>
                <c:pt idx="73">
                  <c:v>-0.012705</c:v>
                </c:pt>
                <c:pt idx="74">
                  <c:v>-0.011382</c:v>
                </c:pt>
                <c:pt idx="75">
                  <c:v>-0.010064</c:v>
                </c:pt>
                <c:pt idx="76">
                  <c:v>-0.008753</c:v>
                </c:pt>
                <c:pt idx="77">
                  <c:v>-0.007458</c:v>
                </c:pt>
                <c:pt idx="78">
                  <c:v>-0.006183</c:v>
                </c:pt>
                <c:pt idx="79">
                  <c:v>-0.004933</c:v>
                </c:pt>
                <c:pt idx="80">
                  <c:v>-0.003716</c:v>
                </c:pt>
                <c:pt idx="81">
                  <c:v>-0.002536</c:v>
                </c:pt>
                <c:pt idx="82">
                  <c:v>-0.001402</c:v>
                </c:pt>
                <c:pt idx="83">
                  <c:v>-0.00032</c:v>
                </c:pt>
                <c:pt idx="84">
                  <c:v>0.000702</c:v>
                </c:pt>
                <c:pt idx="85">
                  <c:v>0.001657</c:v>
                </c:pt>
                <c:pt idx="86">
                  <c:v>0.002532</c:v>
                </c:pt>
                <c:pt idx="87">
                  <c:v>0.003317</c:v>
                </c:pt>
                <c:pt idx="88">
                  <c:v>0.004003</c:v>
                </c:pt>
                <c:pt idx="89">
                  <c:v>0.004571</c:v>
                </c:pt>
                <c:pt idx="90">
                  <c:v>0.005004</c:v>
                </c:pt>
                <c:pt idx="91">
                  <c:v>0.005287</c:v>
                </c:pt>
                <c:pt idx="92">
                  <c:v>0.005397</c:v>
                </c:pt>
                <c:pt idx="93">
                  <c:v>0.00531</c:v>
                </c:pt>
                <c:pt idx="94">
                  <c:v>0.005</c:v>
                </c:pt>
                <c:pt idx="95">
                  <c:v>0.004437</c:v>
                </c:pt>
                <c:pt idx="96">
                  <c:v>0.00358</c:v>
                </c:pt>
                <c:pt idx="97">
                  <c:v>0.002377</c:v>
                </c:pt>
                <c:pt idx="98">
                  <c:v>0.000705</c:v>
                </c:pt>
                <c:pt idx="99">
                  <c:v>-0.001785</c:v>
                </c:pt>
              </c:numCache>
            </c:numRef>
          </c:yVal>
          <c:smooth val="0"/>
        </c:ser>
        <c:dLbls>
          <c:showLegendKey val="0"/>
          <c:showVal val="0"/>
          <c:showCatName val="0"/>
          <c:showSerName val="0"/>
          <c:showPercent val="0"/>
          <c:showBubbleSize val="0"/>
        </c:dLbls>
        <c:axId val="-2077979264"/>
        <c:axId val="-2049665664"/>
      </c:scatterChart>
      <c:valAx>
        <c:axId val="-2077979264"/>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049665664"/>
        <c:crosses val="autoZero"/>
        <c:crossBetween val="midCat"/>
      </c:valAx>
      <c:valAx>
        <c:axId val="-2049665664"/>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077979264"/>
        <c:crosses val="autoZero"/>
        <c:crossBetween val="midCat"/>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-23.85m'!$C$3</c:f>
              <c:strCache>
                <c:ptCount val="1"/>
                <c:pt idx="0">
                  <c:v>YU</c:v>
                </c:pt>
              </c:strCache>
            </c:strRef>
          </c:tx>
          <c:spPr>
            <a:ln w="28575">
              <a:noFill/>
            </a:ln>
          </c:spPr>
          <c:marker>
            <c:symbol val="diamond"/>
            <c:size val="3"/>
            <c:spPr>
              <a:solidFill>
                <a:schemeClr val="tx1"/>
              </a:solidFill>
              <a:ln>
                <a:solidFill>
                  <a:schemeClr val="tx1"/>
                </a:solidFill>
              </a:ln>
            </c:spPr>
          </c:marker>
          <c:xVal>
            <c:numRef>
              <c:f>'at y = -23.85m'!$B$4:$B$2160</c:f>
              <c:numCache>
                <c:formatCode>0.00E+00</c:formatCode>
                <c:ptCount val="2157"/>
                <c:pt idx="0" formatCode="General">
                  <c:v>0.0</c:v>
                </c:pt>
                <c:pt idx="1">
                  <c:v>0.004978</c:v>
                </c:pt>
                <c:pt idx="2" formatCode="General">
                  <c:v>0.013692</c:v>
                </c:pt>
                <c:pt idx="3" formatCode="General">
                  <c:v>0.02319</c:v>
                </c:pt>
                <c:pt idx="4" formatCode="General">
                  <c:v>0.032972</c:v>
                </c:pt>
                <c:pt idx="5" formatCode="General">
                  <c:v>0.042892</c:v>
                </c:pt>
                <c:pt idx="6" formatCode="General">
                  <c:v>0.05289</c:v>
                </c:pt>
                <c:pt idx="7" formatCode="General">
                  <c:v>0.062937</c:v>
                </c:pt>
                <c:pt idx="8" formatCode="General">
                  <c:v>0.073018</c:v>
                </c:pt>
                <c:pt idx="9" formatCode="General">
                  <c:v>0.083125</c:v>
                </c:pt>
                <c:pt idx="10" formatCode="General">
                  <c:v>0.09325</c:v>
                </c:pt>
                <c:pt idx="11" formatCode="General">
                  <c:v>0.10339</c:v>
                </c:pt>
                <c:pt idx="12" formatCode="General">
                  <c:v>0.113542</c:v>
                </c:pt>
                <c:pt idx="13" formatCode="General">
                  <c:v>0.123704</c:v>
                </c:pt>
                <c:pt idx="14" formatCode="General">
                  <c:v>0.133876</c:v>
                </c:pt>
                <c:pt idx="15" formatCode="General">
                  <c:v>0.144054</c:v>
                </c:pt>
                <c:pt idx="16" formatCode="General">
                  <c:v>0.154238</c:v>
                </c:pt>
                <c:pt idx="17" formatCode="General">
                  <c:v>0.164428</c:v>
                </c:pt>
                <c:pt idx="18" formatCode="General">
                  <c:v>0.174623</c:v>
                </c:pt>
                <c:pt idx="19" formatCode="General">
                  <c:v>0.184823</c:v>
                </c:pt>
                <c:pt idx="20" formatCode="General">
                  <c:v>0.195025</c:v>
                </c:pt>
                <c:pt idx="21" formatCode="General">
                  <c:v>0.205232</c:v>
                </c:pt>
                <c:pt idx="22" formatCode="General">
                  <c:v>0.215442</c:v>
                </c:pt>
                <c:pt idx="23" formatCode="General">
                  <c:v>0.225654</c:v>
                </c:pt>
                <c:pt idx="24" formatCode="General">
                  <c:v>0.235869</c:v>
                </c:pt>
                <c:pt idx="25" formatCode="General">
                  <c:v>0.246087</c:v>
                </c:pt>
                <c:pt idx="26" formatCode="General">
                  <c:v>0.256307</c:v>
                </c:pt>
                <c:pt idx="27" formatCode="General">
                  <c:v>0.266529</c:v>
                </c:pt>
                <c:pt idx="28" formatCode="General">
                  <c:v>0.276753</c:v>
                </c:pt>
                <c:pt idx="29" formatCode="General">
                  <c:v>0.286978</c:v>
                </c:pt>
                <c:pt idx="30" formatCode="General">
                  <c:v>0.297206</c:v>
                </c:pt>
                <c:pt idx="31" formatCode="General">
                  <c:v>0.307434</c:v>
                </c:pt>
                <c:pt idx="32" formatCode="General">
                  <c:v>0.317664</c:v>
                </c:pt>
                <c:pt idx="33" formatCode="General">
                  <c:v>0.327896</c:v>
                </c:pt>
                <c:pt idx="34" formatCode="General">
                  <c:v>0.338129</c:v>
                </c:pt>
                <c:pt idx="35" formatCode="General">
                  <c:v>0.348362</c:v>
                </c:pt>
                <c:pt idx="36" formatCode="General">
                  <c:v>0.358596</c:v>
                </c:pt>
                <c:pt idx="37" formatCode="General">
                  <c:v>0.368832</c:v>
                </c:pt>
                <c:pt idx="38" formatCode="General">
                  <c:v>0.379068</c:v>
                </c:pt>
                <c:pt idx="39" formatCode="General">
                  <c:v>0.389305</c:v>
                </c:pt>
                <c:pt idx="40" formatCode="General">
                  <c:v>0.399543</c:v>
                </c:pt>
                <c:pt idx="41" formatCode="General">
                  <c:v>0.409781</c:v>
                </c:pt>
                <c:pt idx="42" formatCode="General">
                  <c:v>0.420019</c:v>
                </c:pt>
                <c:pt idx="43" formatCode="General">
                  <c:v>0.430258</c:v>
                </c:pt>
                <c:pt idx="44" formatCode="General">
                  <c:v>0.440496</c:v>
                </c:pt>
                <c:pt idx="45" formatCode="General">
                  <c:v>0.450735</c:v>
                </c:pt>
                <c:pt idx="46" formatCode="General">
                  <c:v>0.460974</c:v>
                </c:pt>
                <c:pt idx="47" formatCode="General">
                  <c:v>0.471213</c:v>
                </c:pt>
                <c:pt idx="48" formatCode="General">
                  <c:v>0.481452</c:v>
                </c:pt>
                <c:pt idx="49" formatCode="General">
                  <c:v>0.49169</c:v>
                </c:pt>
                <c:pt idx="50" formatCode="General">
                  <c:v>0.501928</c:v>
                </c:pt>
                <c:pt idx="51" formatCode="General">
                  <c:v>0.512165</c:v>
                </c:pt>
                <c:pt idx="52" formatCode="General">
                  <c:v>0.522402</c:v>
                </c:pt>
                <c:pt idx="53" formatCode="General">
                  <c:v>0.532638</c:v>
                </c:pt>
                <c:pt idx="54" formatCode="General">
                  <c:v>0.542874</c:v>
                </c:pt>
                <c:pt idx="55" formatCode="General">
                  <c:v>0.553109</c:v>
                </c:pt>
                <c:pt idx="56" formatCode="General">
                  <c:v>0.563343</c:v>
                </c:pt>
                <c:pt idx="57" formatCode="General">
                  <c:v>0.573575</c:v>
                </c:pt>
                <c:pt idx="58" formatCode="General">
                  <c:v>0.583807</c:v>
                </c:pt>
                <c:pt idx="59" formatCode="General">
                  <c:v>0.594037</c:v>
                </c:pt>
                <c:pt idx="60" formatCode="General">
                  <c:v>0.604266</c:v>
                </c:pt>
                <c:pt idx="61" formatCode="General">
                  <c:v>0.614493</c:v>
                </c:pt>
                <c:pt idx="62" formatCode="General">
                  <c:v>0.624718</c:v>
                </c:pt>
                <c:pt idx="63" formatCode="General">
                  <c:v>0.634942</c:v>
                </c:pt>
                <c:pt idx="64" formatCode="General">
                  <c:v>0.645163</c:v>
                </c:pt>
                <c:pt idx="65" formatCode="General">
                  <c:v>0.655382</c:v>
                </c:pt>
                <c:pt idx="66" formatCode="General">
                  <c:v>0.665598</c:v>
                </c:pt>
                <c:pt idx="67" formatCode="General">
                  <c:v>0.675811</c:v>
                </c:pt>
                <c:pt idx="68" formatCode="General">
                  <c:v>0.686021</c:v>
                </c:pt>
                <c:pt idx="69" formatCode="General">
                  <c:v>0.696228</c:v>
                </c:pt>
                <c:pt idx="70" formatCode="General">
                  <c:v>0.706431</c:v>
                </c:pt>
                <c:pt idx="71" formatCode="General">
                  <c:v>0.716631</c:v>
                </c:pt>
                <c:pt idx="72" formatCode="General">
                  <c:v>0.726826</c:v>
                </c:pt>
                <c:pt idx="73" formatCode="General">
                  <c:v>0.737018</c:v>
                </c:pt>
                <c:pt idx="74" formatCode="General">
                  <c:v>0.747205</c:v>
                </c:pt>
                <c:pt idx="75" formatCode="General">
                  <c:v>0.757389</c:v>
                </c:pt>
                <c:pt idx="76" formatCode="General">
                  <c:v>0.767569</c:v>
                </c:pt>
                <c:pt idx="77" formatCode="General">
                  <c:v>0.777745</c:v>
                </c:pt>
                <c:pt idx="78" formatCode="General">
                  <c:v>0.787917</c:v>
                </c:pt>
                <c:pt idx="79" formatCode="General">
                  <c:v>0.798087</c:v>
                </c:pt>
                <c:pt idx="80" formatCode="General">
                  <c:v>0.808253</c:v>
                </c:pt>
                <c:pt idx="81" formatCode="General">
                  <c:v>0.818416</c:v>
                </c:pt>
                <c:pt idx="82" formatCode="General">
                  <c:v>0.828577</c:v>
                </c:pt>
                <c:pt idx="83" formatCode="General">
                  <c:v>0.838737</c:v>
                </c:pt>
                <c:pt idx="84" formatCode="General">
                  <c:v>0.848895</c:v>
                </c:pt>
                <c:pt idx="85" formatCode="General">
                  <c:v>0.859052</c:v>
                </c:pt>
                <c:pt idx="86" formatCode="General">
                  <c:v>0.869208</c:v>
                </c:pt>
                <c:pt idx="87" formatCode="General">
                  <c:v>0.879364</c:v>
                </c:pt>
                <c:pt idx="88" formatCode="General">
                  <c:v>0.889517</c:v>
                </c:pt>
                <c:pt idx="89" formatCode="General">
                  <c:v>0.899668</c:v>
                </c:pt>
                <c:pt idx="90" formatCode="General">
                  <c:v>0.909815</c:v>
                </c:pt>
                <c:pt idx="91" formatCode="General">
                  <c:v>0.919956</c:v>
                </c:pt>
                <c:pt idx="92" formatCode="General">
                  <c:v>0.930087</c:v>
                </c:pt>
                <c:pt idx="93" formatCode="General">
                  <c:v>0.940204</c:v>
                </c:pt>
                <c:pt idx="94" formatCode="General">
                  <c:v>0.950301</c:v>
                </c:pt>
                <c:pt idx="95" formatCode="General">
                  <c:v>0.960369</c:v>
                </c:pt>
                <c:pt idx="96" formatCode="General">
                  <c:v>0.970398</c:v>
                </c:pt>
                <c:pt idx="97" formatCode="General">
                  <c:v>0.980371</c:v>
                </c:pt>
                <c:pt idx="98" formatCode="General">
                  <c:v>0.990249</c:v>
                </c:pt>
                <c:pt idx="99" formatCode="General">
                  <c:v>0.999902</c:v>
                </c:pt>
              </c:numCache>
            </c:numRef>
          </c:xVal>
          <c:yVal>
            <c:numRef>
              <c:f>'at y = -23.85m'!$C$4:$C$2160</c:f>
              <c:numCache>
                <c:formatCode>General</c:formatCode>
                <c:ptCount val="2157"/>
                <c:pt idx="0">
                  <c:v>0.0</c:v>
                </c:pt>
                <c:pt idx="1">
                  <c:v>0.008774</c:v>
                </c:pt>
                <c:pt idx="2">
                  <c:v>0.014226</c:v>
                </c:pt>
                <c:pt idx="3">
                  <c:v>0.01814</c:v>
                </c:pt>
                <c:pt idx="4">
                  <c:v>0.021251</c:v>
                </c:pt>
                <c:pt idx="5">
                  <c:v>0.023871</c:v>
                </c:pt>
                <c:pt idx="6">
                  <c:v>0.026157</c:v>
                </c:pt>
                <c:pt idx="7">
                  <c:v>0.0282</c:v>
                </c:pt>
                <c:pt idx="8">
                  <c:v>0.030054</c:v>
                </c:pt>
                <c:pt idx="9">
                  <c:v>0.031756</c:v>
                </c:pt>
                <c:pt idx="10">
                  <c:v>0.033331</c:v>
                </c:pt>
                <c:pt idx="11">
                  <c:v>0.034797</c:v>
                </c:pt>
                <c:pt idx="12">
                  <c:v>0.036168</c:v>
                </c:pt>
                <c:pt idx="13">
                  <c:v>0.037454</c:v>
                </c:pt>
                <c:pt idx="14">
                  <c:v>0.038665</c:v>
                </c:pt>
                <c:pt idx="15">
                  <c:v>0.039807</c:v>
                </c:pt>
                <c:pt idx="16">
                  <c:v>0.040887</c:v>
                </c:pt>
                <c:pt idx="17">
                  <c:v>0.04191</c:v>
                </c:pt>
                <c:pt idx="18">
                  <c:v>0.042879</c:v>
                </c:pt>
                <c:pt idx="19">
                  <c:v>0.043797</c:v>
                </c:pt>
                <c:pt idx="20">
                  <c:v>0.044669</c:v>
                </c:pt>
                <c:pt idx="21">
                  <c:v>0.045495</c:v>
                </c:pt>
                <c:pt idx="22">
                  <c:v>0.046278</c:v>
                </c:pt>
                <c:pt idx="23">
                  <c:v>0.04702</c:v>
                </c:pt>
                <c:pt idx="24">
                  <c:v>0.047722</c:v>
                </c:pt>
                <c:pt idx="25">
                  <c:v>0.048386</c:v>
                </c:pt>
                <c:pt idx="26">
                  <c:v>0.049013</c:v>
                </c:pt>
                <c:pt idx="27">
                  <c:v>0.049604</c:v>
                </c:pt>
                <c:pt idx="28">
                  <c:v>0.05016</c:v>
                </c:pt>
                <c:pt idx="29">
                  <c:v>0.050682</c:v>
                </c:pt>
                <c:pt idx="30">
                  <c:v>0.051171</c:v>
                </c:pt>
                <c:pt idx="31">
                  <c:v>0.051628</c:v>
                </c:pt>
                <c:pt idx="32">
                  <c:v>0.052052</c:v>
                </c:pt>
                <c:pt idx="33">
                  <c:v>0.052445</c:v>
                </c:pt>
                <c:pt idx="34">
                  <c:v>0.052808</c:v>
                </c:pt>
                <c:pt idx="35">
                  <c:v>0.053141</c:v>
                </c:pt>
                <c:pt idx="36">
                  <c:v>0.053444</c:v>
                </c:pt>
                <c:pt idx="37">
                  <c:v>0.053718</c:v>
                </c:pt>
                <c:pt idx="38">
                  <c:v>0.053963</c:v>
                </c:pt>
                <c:pt idx="39">
                  <c:v>0.054179</c:v>
                </c:pt>
                <c:pt idx="40">
                  <c:v>0.054368</c:v>
                </c:pt>
                <c:pt idx="41">
                  <c:v>0.05453</c:v>
                </c:pt>
                <c:pt idx="42">
                  <c:v>0.054665</c:v>
                </c:pt>
                <c:pt idx="43">
                  <c:v>0.054772</c:v>
                </c:pt>
                <c:pt idx="44">
                  <c:v>0.054854</c:v>
                </c:pt>
                <c:pt idx="45">
                  <c:v>0.054909</c:v>
                </c:pt>
                <c:pt idx="46">
                  <c:v>0.054938</c:v>
                </c:pt>
                <c:pt idx="47">
                  <c:v>0.054941</c:v>
                </c:pt>
                <c:pt idx="48">
                  <c:v>0.054918</c:v>
                </c:pt>
                <c:pt idx="49">
                  <c:v>0.054869</c:v>
                </c:pt>
                <c:pt idx="50">
                  <c:v>0.054793</c:v>
                </c:pt>
                <c:pt idx="51">
                  <c:v>0.054691</c:v>
                </c:pt>
                <c:pt idx="52">
                  <c:v>0.054562</c:v>
                </c:pt>
                <c:pt idx="53">
                  <c:v>0.054405</c:v>
                </c:pt>
                <c:pt idx="54">
                  <c:v>0.054221</c:v>
                </c:pt>
                <c:pt idx="55">
                  <c:v>0.054009</c:v>
                </c:pt>
                <c:pt idx="56">
                  <c:v>0.053766</c:v>
                </c:pt>
                <c:pt idx="57">
                  <c:v>0.053493</c:v>
                </c:pt>
                <c:pt idx="58">
                  <c:v>0.053189</c:v>
                </c:pt>
                <c:pt idx="59">
                  <c:v>0.052852</c:v>
                </c:pt>
                <c:pt idx="60">
                  <c:v>0.05248</c:v>
                </c:pt>
                <c:pt idx="61">
                  <c:v>0.052073</c:v>
                </c:pt>
                <c:pt idx="62">
                  <c:v>0.051628</c:v>
                </c:pt>
                <c:pt idx="63">
                  <c:v>0.051144</c:v>
                </c:pt>
                <c:pt idx="64">
                  <c:v>0.050619</c:v>
                </c:pt>
                <c:pt idx="65">
                  <c:v>0.050051</c:v>
                </c:pt>
                <c:pt idx="66">
                  <c:v>0.049438</c:v>
                </c:pt>
                <c:pt idx="67">
                  <c:v>0.04878</c:v>
                </c:pt>
                <c:pt idx="68">
                  <c:v>0.048074</c:v>
                </c:pt>
                <c:pt idx="69">
                  <c:v>0.047321</c:v>
                </c:pt>
                <c:pt idx="70">
                  <c:v>0.046519</c:v>
                </c:pt>
                <c:pt idx="71">
                  <c:v>0.045668</c:v>
                </c:pt>
                <c:pt idx="72">
                  <c:v>0.044769</c:v>
                </c:pt>
                <c:pt idx="73">
                  <c:v>0.043822</c:v>
                </c:pt>
                <c:pt idx="74">
                  <c:v>0.042827</c:v>
                </c:pt>
                <c:pt idx="75">
                  <c:v>0.041788</c:v>
                </c:pt>
                <c:pt idx="76">
                  <c:v>0.040703</c:v>
                </c:pt>
                <c:pt idx="77">
                  <c:v>0.039576</c:v>
                </c:pt>
                <c:pt idx="78">
                  <c:v>0.03841</c:v>
                </c:pt>
                <c:pt idx="79">
                  <c:v>0.037207</c:v>
                </c:pt>
                <c:pt idx="80">
                  <c:v>0.035969</c:v>
                </c:pt>
                <c:pt idx="81">
                  <c:v>0.0347</c:v>
                </c:pt>
                <c:pt idx="82">
                  <c:v>0.033404</c:v>
                </c:pt>
                <c:pt idx="83">
                  <c:v>0.032083</c:v>
                </c:pt>
                <c:pt idx="84">
                  <c:v>0.030741</c:v>
                </c:pt>
                <c:pt idx="85">
                  <c:v>0.02938</c:v>
                </c:pt>
                <c:pt idx="86">
                  <c:v>0.027999</c:v>
                </c:pt>
                <c:pt idx="87">
                  <c:v>0.026598</c:v>
                </c:pt>
                <c:pt idx="88">
                  <c:v>0.025172</c:v>
                </c:pt>
                <c:pt idx="89">
                  <c:v>0.023714</c:v>
                </c:pt>
                <c:pt idx="90">
                  <c:v>0.022211</c:v>
                </c:pt>
                <c:pt idx="91">
                  <c:v>0.020647</c:v>
                </c:pt>
                <c:pt idx="92">
                  <c:v>0.019001</c:v>
                </c:pt>
                <c:pt idx="93">
                  <c:v>0.017245</c:v>
                </c:pt>
                <c:pt idx="94">
                  <c:v>0.015348</c:v>
                </c:pt>
                <c:pt idx="95">
                  <c:v>0.013271</c:v>
                </c:pt>
                <c:pt idx="96">
                  <c:v>0.010968</c:v>
                </c:pt>
                <c:pt idx="97">
                  <c:v>0.008378</c:v>
                </c:pt>
                <c:pt idx="98">
                  <c:v>0.005376</c:v>
                </c:pt>
                <c:pt idx="99">
                  <c:v>0.00159</c:v>
                </c:pt>
              </c:numCache>
            </c:numRef>
          </c:yVal>
          <c:smooth val="0"/>
        </c:ser>
        <c:ser>
          <c:idx val="1"/>
          <c:order val="1"/>
          <c:tx>
            <c:strRef>
              <c:f>'at y = -23.85m'!$E$3</c:f>
              <c:strCache>
                <c:ptCount val="1"/>
                <c:pt idx="0">
                  <c:v>YL</c:v>
                </c:pt>
              </c:strCache>
            </c:strRef>
          </c:tx>
          <c:spPr>
            <a:ln w="28575">
              <a:noFill/>
            </a:ln>
          </c:spPr>
          <c:marker>
            <c:symbol val="square"/>
            <c:size val="2"/>
          </c:marker>
          <c:xVal>
            <c:numRef>
              <c:f>'at y = -23.85m'!$D$4:$D$2090</c:f>
              <c:numCache>
                <c:formatCode>0.00E+00</c:formatCode>
                <c:ptCount val="2087"/>
                <c:pt idx="0" formatCode="General">
                  <c:v>0.0</c:v>
                </c:pt>
                <c:pt idx="1">
                  <c:v>0.005806</c:v>
                </c:pt>
                <c:pt idx="2">
                  <c:v>0.014937</c:v>
                </c:pt>
                <c:pt idx="3" formatCode="General">
                  <c:v>0.024637</c:v>
                </c:pt>
                <c:pt idx="4" formatCode="General">
                  <c:v>0.034531</c:v>
                </c:pt>
                <c:pt idx="5" formatCode="General">
                  <c:v>0.044515</c:v>
                </c:pt>
                <c:pt idx="6" formatCode="General">
                  <c:v>0.05455</c:v>
                </c:pt>
                <c:pt idx="7" formatCode="General">
                  <c:v>0.064616</c:v>
                </c:pt>
                <c:pt idx="8" formatCode="General">
                  <c:v>0.074704</c:v>
                </c:pt>
                <c:pt idx="9" formatCode="General">
                  <c:v>0.084809</c:v>
                </c:pt>
                <c:pt idx="10" formatCode="General">
                  <c:v>0.094927</c:v>
                </c:pt>
                <c:pt idx="11" formatCode="General">
                  <c:v>0.105055</c:v>
                </c:pt>
                <c:pt idx="12" formatCode="General">
                  <c:v>0.115192</c:v>
                </c:pt>
                <c:pt idx="13" formatCode="General">
                  <c:v>0.125337</c:v>
                </c:pt>
                <c:pt idx="14" formatCode="General">
                  <c:v>0.13549</c:v>
                </c:pt>
                <c:pt idx="15" formatCode="General">
                  <c:v>0.145648</c:v>
                </c:pt>
                <c:pt idx="16" formatCode="General">
                  <c:v>0.155812</c:v>
                </c:pt>
                <c:pt idx="17" formatCode="General">
                  <c:v>0.165981</c:v>
                </c:pt>
                <c:pt idx="18" formatCode="General">
                  <c:v>0.176156</c:v>
                </c:pt>
                <c:pt idx="19" formatCode="General">
                  <c:v>0.186334</c:v>
                </c:pt>
                <c:pt idx="20" formatCode="General">
                  <c:v>0.196516</c:v>
                </c:pt>
                <c:pt idx="21" formatCode="General">
                  <c:v>0.206703</c:v>
                </c:pt>
                <c:pt idx="22" formatCode="General">
                  <c:v>0.216892</c:v>
                </c:pt>
                <c:pt idx="23" formatCode="General">
                  <c:v>0.227085</c:v>
                </c:pt>
                <c:pt idx="24" formatCode="General">
                  <c:v>0.237281</c:v>
                </c:pt>
                <c:pt idx="25" formatCode="General">
                  <c:v>0.247479</c:v>
                </c:pt>
                <c:pt idx="26" formatCode="General">
                  <c:v>0.257679</c:v>
                </c:pt>
                <c:pt idx="27" formatCode="General">
                  <c:v>0.267882</c:v>
                </c:pt>
                <c:pt idx="28" formatCode="General">
                  <c:v>0.278088</c:v>
                </c:pt>
                <c:pt idx="29" formatCode="General">
                  <c:v>0.288295</c:v>
                </c:pt>
                <c:pt idx="30" formatCode="General">
                  <c:v>0.298504</c:v>
                </c:pt>
                <c:pt idx="31" formatCode="General">
                  <c:v>0.308713</c:v>
                </c:pt>
                <c:pt idx="32" formatCode="General">
                  <c:v>0.318924</c:v>
                </c:pt>
                <c:pt idx="33" formatCode="General">
                  <c:v>0.329136</c:v>
                </c:pt>
                <c:pt idx="34" formatCode="General">
                  <c:v>0.339349</c:v>
                </c:pt>
                <c:pt idx="35" formatCode="General">
                  <c:v>0.349563</c:v>
                </c:pt>
                <c:pt idx="36" formatCode="General">
                  <c:v>0.359777</c:v>
                </c:pt>
                <c:pt idx="37" formatCode="General">
                  <c:v>0.369991</c:v>
                </c:pt>
                <c:pt idx="38" formatCode="General">
                  <c:v>0.380206</c:v>
                </c:pt>
                <c:pt idx="39" formatCode="General">
                  <c:v>0.39042</c:v>
                </c:pt>
                <c:pt idx="40" formatCode="General">
                  <c:v>0.400633</c:v>
                </c:pt>
                <c:pt idx="41" formatCode="General">
                  <c:v>0.410847</c:v>
                </c:pt>
                <c:pt idx="42" formatCode="General">
                  <c:v>0.421059</c:v>
                </c:pt>
                <c:pt idx="43" formatCode="General">
                  <c:v>0.431271</c:v>
                </c:pt>
                <c:pt idx="44" formatCode="General">
                  <c:v>0.441481</c:v>
                </c:pt>
                <c:pt idx="45" formatCode="General">
                  <c:v>0.45169</c:v>
                </c:pt>
                <c:pt idx="46" formatCode="General">
                  <c:v>0.461897</c:v>
                </c:pt>
                <c:pt idx="47" formatCode="General">
                  <c:v>0.472103</c:v>
                </c:pt>
                <c:pt idx="48" formatCode="General">
                  <c:v>0.482306</c:v>
                </c:pt>
                <c:pt idx="49" formatCode="General">
                  <c:v>0.492507</c:v>
                </c:pt>
                <c:pt idx="50" formatCode="General">
                  <c:v>0.502706</c:v>
                </c:pt>
                <c:pt idx="51" formatCode="General">
                  <c:v>0.512902</c:v>
                </c:pt>
                <c:pt idx="52" formatCode="General">
                  <c:v>0.523095</c:v>
                </c:pt>
                <c:pt idx="53" formatCode="General">
                  <c:v>0.533285</c:v>
                </c:pt>
                <c:pt idx="54" formatCode="General">
                  <c:v>0.543472</c:v>
                </c:pt>
                <c:pt idx="55" formatCode="General">
                  <c:v>0.553655</c:v>
                </c:pt>
                <c:pt idx="56" formatCode="General">
                  <c:v>0.563835</c:v>
                </c:pt>
                <c:pt idx="57" formatCode="General">
                  <c:v>0.57401</c:v>
                </c:pt>
                <c:pt idx="58" formatCode="General">
                  <c:v>0.584182</c:v>
                </c:pt>
                <c:pt idx="59" formatCode="General">
                  <c:v>0.594349</c:v>
                </c:pt>
                <c:pt idx="60" formatCode="General">
                  <c:v>0.604512</c:v>
                </c:pt>
                <c:pt idx="61" formatCode="General">
                  <c:v>0.61467</c:v>
                </c:pt>
                <c:pt idx="62" formatCode="General">
                  <c:v>0.624824</c:v>
                </c:pt>
                <c:pt idx="63" formatCode="General">
                  <c:v>0.634974</c:v>
                </c:pt>
                <c:pt idx="64" formatCode="General">
                  <c:v>0.645119</c:v>
                </c:pt>
                <c:pt idx="65" formatCode="General">
                  <c:v>0.655259</c:v>
                </c:pt>
                <c:pt idx="66" formatCode="General">
                  <c:v>0.665396</c:v>
                </c:pt>
                <c:pt idx="67" formatCode="General">
                  <c:v>0.675528</c:v>
                </c:pt>
                <c:pt idx="68" formatCode="General">
                  <c:v>0.685656</c:v>
                </c:pt>
                <c:pt idx="69" formatCode="General">
                  <c:v>0.695781</c:v>
                </c:pt>
                <c:pt idx="70" formatCode="General">
                  <c:v>0.705903</c:v>
                </c:pt>
                <c:pt idx="71" formatCode="General">
                  <c:v>0.716022</c:v>
                </c:pt>
                <c:pt idx="72" formatCode="General">
                  <c:v>0.726139</c:v>
                </c:pt>
                <c:pt idx="73" formatCode="General">
                  <c:v>0.736254</c:v>
                </c:pt>
                <c:pt idx="74" formatCode="General">
                  <c:v>0.746368</c:v>
                </c:pt>
                <c:pt idx="75" formatCode="General">
                  <c:v>0.756481</c:v>
                </c:pt>
                <c:pt idx="76" formatCode="General">
                  <c:v>0.766595</c:v>
                </c:pt>
                <c:pt idx="77" formatCode="General">
                  <c:v>0.77671</c:v>
                </c:pt>
                <c:pt idx="78" formatCode="General">
                  <c:v>0.786827</c:v>
                </c:pt>
                <c:pt idx="79" formatCode="General">
                  <c:v>0.796946</c:v>
                </c:pt>
                <c:pt idx="80" formatCode="General">
                  <c:v>0.807069</c:v>
                </c:pt>
                <c:pt idx="81" formatCode="General">
                  <c:v>0.817195</c:v>
                </c:pt>
                <c:pt idx="82" formatCode="General">
                  <c:v>0.827327</c:v>
                </c:pt>
                <c:pt idx="83" formatCode="General">
                  <c:v>0.837464</c:v>
                </c:pt>
                <c:pt idx="84" formatCode="General">
                  <c:v>0.847606</c:v>
                </c:pt>
                <c:pt idx="85" formatCode="General">
                  <c:v>0.857757</c:v>
                </c:pt>
                <c:pt idx="86" formatCode="General">
                  <c:v>0.867914</c:v>
                </c:pt>
                <c:pt idx="87" formatCode="General">
                  <c:v>0.87808</c:v>
                </c:pt>
                <c:pt idx="88" formatCode="General">
                  <c:v>0.888255</c:v>
                </c:pt>
                <c:pt idx="89" formatCode="General">
                  <c:v>0.898439</c:v>
                </c:pt>
                <c:pt idx="90" formatCode="General">
                  <c:v>0.908632</c:v>
                </c:pt>
                <c:pt idx="91" formatCode="General">
                  <c:v>0.918832</c:v>
                </c:pt>
                <c:pt idx="92" formatCode="General">
                  <c:v>0.92904</c:v>
                </c:pt>
                <c:pt idx="93" formatCode="General">
                  <c:v>0.93925</c:v>
                </c:pt>
                <c:pt idx="94" formatCode="General">
                  <c:v>0.94946</c:v>
                </c:pt>
                <c:pt idx="95" formatCode="General">
                  <c:v>0.959662</c:v>
                </c:pt>
                <c:pt idx="96" formatCode="General">
                  <c:v>0.969845</c:v>
                </c:pt>
                <c:pt idx="97" formatCode="General">
                  <c:v>0.979995</c:v>
                </c:pt>
                <c:pt idx="98" formatCode="General">
                  <c:v>0.990078</c:v>
                </c:pt>
                <c:pt idx="99" formatCode="General">
                  <c:v>1.0</c:v>
                </c:pt>
              </c:numCache>
            </c:numRef>
          </c:xVal>
          <c:yVal>
            <c:numRef>
              <c:f>'at y = -23.85m'!$E$4:$E$2211</c:f>
              <c:numCache>
                <c:formatCode>General</c:formatCode>
                <c:ptCount val="2208"/>
                <c:pt idx="0">
                  <c:v>0.0</c:v>
                </c:pt>
                <c:pt idx="1">
                  <c:v>-0.008162</c:v>
                </c:pt>
                <c:pt idx="2">
                  <c:v>-0.012732</c:v>
                </c:pt>
                <c:pt idx="3">
                  <c:v>-0.015903</c:v>
                </c:pt>
                <c:pt idx="4">
                  <c:v>-0.01839</c:v>
                </c:pt>
                <c:pt idx="5">
                  <c:v>-0.020477</c:v>
                </c:pt>
                <c:pt idx="6">
                  <c:v>-0.022299</c:v>
                </c:pt>
                <c:pt idx="7">
                  <c:v>-0.023933</c:v>
                </c:pt>
                <c:pt idx="8">
                  <c:v>-0.025423</c:v>
                </c:pt>
                <c:pt idx="9">
                  <c:v>-0.026796</c:v>
                </c:pt>
                <c:pt idx="10">
                  <c:v>-0.02807</c:v>
                </c:pt>
                <c:pt idx="11">
                  <c:v>-0.029257</c:v>
                </c:pt>
                <c:pt idx="12">
                  <c:v>-0.030366</c:v>
                </c:pt>
                <c:pt idx="13">
                  <c:v>-0.031404</c:v>
                </c:pt>
                <c:pt idx="14">
                  <c:v>-0.032377</c:v>
                </c:pt>
                <c:pt idx="15">
                  <c:v>-0.033288</c:v>
                </c:pt>
                <c:pt idx="16">
                  <c:v>-0.03414</c:v>
                </c:pt>
                <c:pt idx="17">
                  <c:v>-0.034938</c:v>
                </c:pt>
                <c:pt idx="18">
                  <c:v>-0.035683</c:v>
                </c:pt>
                <c:pt idx="19">
                  <c:v>-0.036378</c:v>
                </c:pt>
                <c:pt idx="20">
                  <c:v>-0.037025</c:v>
                </c:pt>
                <c:pt idx="21">
                  <c:v>-0.037624</c:v>
                </c:pt>
                <c:pt idx="22">
                  <c:v>-0.038177</c:v>
                </c:pt>
                <c:pt idx="23">
                  <c:v>-0.038685</c:v>
                </c:pt>
                <c:pt idx="24">
                  <c:v>-0.039148</c:v>
                </c:pt>
                <c:pt idx="25">
                  <c:v>-0.039568</c:v>
                </c:pt>
                <c:pt idx="26">
                  <c:v>-0.039945</c:v>
                </c:pt>
                <c:pt idx="27">
                  <c:v>-0.04028</c:v>
                </c:pt>
                <c:pt idx="28">
                  <c:v>-0.040573</c:v>
                </c:pt>
                <c:pt idx="29">
                  <c:v>-0.040825</c:v>
                </c:pt>
                <c:pt idx="30">
                  <c:v>-0.041037</c:v>
                </c:pt>
                <c:pt idx="31">
                  <c:v>-0.04121</c:v>
                </c:pt>
                <c:pt idx="32">
                  <c:v>-0.041343</c:v>
                </c:pt>
                <c:pt idx="33">
                  <c:v>-0.041437</c:v>
                </c:pt>
                <c:pt idx="34">
                  <c:v>-0.041492</c:v>
                </c:pt>
                <c:pt idx="35">
                  <c:v>-0.04151</c:v>
                </c:pt>
                <c:pt idx="36">
                  <c:v>-0.041489</c:v>
                </c:pt>
                <c:pt idx="37">
                  <c:v>-0.04143</c:v>
                </c:pt>
                <c:pt idx="38">
                  <c:v>-0.041333</c:v>
                </c:pt>
                <c:pt idx="39">
                  <c:v>-0.041198</c:v>
                </c:pt>
                <c:pt idx="40">
                  <c:v>-0.041025</c:v>
                </c:pt>
                <c:pt idx="41">
                  <c:v>-0.040812</c:v>
                </c:pt>
                <c:pt idx="42">
                  <c:v>-0.040562</c:v>
                </c:pt>
                <c:pt idx="43">
                  <c:v>-0.040273</c:v>
                </c:pt>
                <c:pt idx="44">
                  <c:v>-0.039946</c:v>
                </c:pt>
                <c:pt idx="45">
                  <c:v>-0.039579</c:v>
                </c:pt>
                <c:pt idx="46">
                  <c:v>-0.039172</c:v>
                </c:pt>
                <c:pt idx="47">
                  <c:v>-0.038725</c:v>
                </c:pt>
                <c:pt idx="48">
                  <c:v>-0.038239</c:v>
                </c:pt>
                <c:pt idx="49">
                  <c:v>-0.037713</c:v>
                </c:pt>
                <c:pt idx="50">
                  <c:v>-0.037145</c:v>
                </c:pt>
                <c:pt idx="51">
                  <c:v>-0.036536</c:v>
                </c:pt>
                <c:pt idx="52">
                  <c:v>-0.035885</c:v>
                </c:pt>
                <c:pt idx="53">
                  <c:v>-0.035192</c:v>
                </c:pt>
                <c:pt idx="54">
                  <c:v>-0.034457</c:v>
                </c:pt>
                <c:pt idx="55">
                  <c:v>-0.033679</c:v>
                </c:pt>
                <c:pt idx="56">
                  <c:v>-0.032857</c:v>
                </c:pt>
                <c:pt idx="57">
                  <c:v>-0.031993</c:v>
                </c:pt>
                <c:pt idx="58">
                  <c:v>-0.031086</c:v>
                </c:pt>
                <c:pt idx="59">
                  <c:v>-0.030137</c:v>
                </c:pt>
                <c:pt idx="60">
                  <c:v>-0.029146</c:v>
                </c:pt>
                <c:pt idx="61">
                  <c:v>-0.028113</c:v>
                </c:pt>
                <c:pt idx="62">
                  <c:v>-0.02704</c:v>
                </c:pt>
                <c:pt idx="63">
                  <c:v>-0.025928</c:v>
                </c:pt>
                <c:pt idx="64">
                  <c:v>-0.024777</c:v>
                </c:pt>
                <c:pt idx="65">
                  <c:v>-0.023591</c:v>
                </c:pt>
                <c:pt idx="66">
                  <c:v>-0.02237</c:v>
                </c:pt>
                <c:pt idx="67">
                  <c:v>-0.021117</c:v>
                </c:pt>
                <c:pt idx="68">
                  <c:v>-0.019836</c:v>
                </c:pt>
                <c:pt idx="69">
                  <c:v>-0.018528</c:v>
                </c:pt>
                <c:pt idx="70">
                  <c:v>-0.017198</c:v>
                </c:pt>
                <c:pt idx="71">
                  <c:v>-0.015848</c:v>
                </c:pt>
                <c:pt idx="72">
                  <c:v>-0.014484</c:v>
                </c:pt>
                <c:pt idx="73">
                  <c:v>-0.013109</c:v>
                </c:pt>
                <c:pt idx="74">
                  <c:v>-0.01173</c:v>
                </c:pt>
                <c:pt idx="75">
                  <c:v>-0.01035</c:v>
                </c:pt>
                <c:pt idx="76">
                  <c:v>-0.008975</c:v>
                </c:pt>
                <c:pt idx="77">
                  <c:v>-0.007611</c:v>
                </c:pt>
                <c:pt idx="78">
                  <c:v>-0.006264</c:v>
                </c:pt>
                <c:pt idx="79">
                  <c:v>-0.004939</c:v>
                </c:pt>
                <c:pt idx="80">
                  <c:v>-0.003643</c:v>
                </c:pt>
                <c:pt idx="81">
                  <c:v>-0.002383</c:v>
                </c:pt>
                <c:pt idx="82">
                  <c:v>-0.001166</c:v>
                </c:pt>
                <c:pt idx="83">
                  <c:v>0.0</c:v>
                </c:pt>
                <c:pt idx="84">
                  <c:v>0.001108</c:v>
                </c:pt>
                <c:pt idx="85">
                  <c:v>0.002148</c:v>
                </c:pt>
                <c:pt idx="86">
                  <c:v>0.003108</c:v>
                </c:pt>
                <c:pt idx="87">
                  <c:v>0.003975</c:v>
                </c:pt>
                <c:pt idx="88">
                  <c:v>0.004737</c:v>
                </c:pt>
                <c:pt idx="89">
                  <c:v>0.005375</c:v>
                </c:pt>
                <c:pt idx="90">
                  <c:v>0.005866</c:v>
                </c:pt>
                <c:pt idx="91">
                  <c:v>0.006194</c:v>
                </c:pt>
                <c:pt idx="92">
                  <c:v>0.006328</c:v>
                </c:pt>
                <c:pt idx="93">
                  <c:v>0.006245</c:v>
                </c:pt>
                <c:pt idx="94">
                  <c:v>0.005909</c:v>
                </c:pt>
                <c:pt idx="95">
                  <c:v>0.005287</c:v>
                </c:pt>
                <c:pt idx="96">
                  <c:v>0.004335</c:v>
                </c:pt>
                <c:pt idx="97">
                  <c:v>0.002991</c:v>
                </c:pt>
                <c:pt idx="98">
                  <c:v>0.001133</c:v>
                </c:pt>
                <c:pt idx="99">
                  <c:v>-0.00159</c:v>
                </c:pt>
              </c:numCache>
            </c:numRef>
          </c:yVal>
          <c:smooth val="0"/>
        </c:ser>
        <c:dLbls>
          <c:showLegendKey val="0"/>
          <c:showVal val="0"/>
          <c:showCatName val="0"/>
          <c:showSerName val="0"/>
          <c:showPercent val="0"/>
          <c:showBubbleSize val="0"/>
        </c:dLbls>
        <c:axId val="-2139427728"/>
        <c:axId val="-2139181776"/>
      </c:scatterChart>
      <c:valAx>
        <c:axId val="-2139427728"/>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139181776"/>
        <c:crosses val="autoZero"/>
        <c:crossBetween val="midCat"/>
      </c:valAx>
      <c:valAx>
        <c:axId val="-2139181776"/>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139427728"/>
        <c:crosses val="autoZero"/>
        <c:crossBetween val="midCat"/>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-22.00m'!$C$3</c:f>
              <c:strCache>
                <c:ptCount val="1"/>
                <c:pt idx="0">
                  <c:v>YU</c:v>
                </c:pt>
              </c:strCache>
            </c:strRef>
          </c:tx>
          <c:spPr>
            <a:ln w="28575">
              <a:noFill/>
            </a:ln>
          </c:spPr>
          <c:marker>
            <c:symbol val="diamond"/>
            <c:size val="3"/>
            <c:spPr>
              <a:solidFill>
                <a:schemeClr val="tx1"/>
              </a:solidFill>
              <a:ln>
                <a:solidFill>
                  <a:schemeClr val="tx1"/>
                </a:solidFill>
              </a:ln>
            </c:spPr>
          </c:marker>
          <c:xVal>
            <c:numRef>
              <c:f>'at y = -22.00m'!$B$4:$B$2160</c:f>
              <c:numCache>
                <c:formatCode>0.00E+00</c:formatCode>
                <c:ptCount val="2157"/>
                <c:pt idx="0" formatCode="General">
                  <c:v>0.0</c:v>
                </c:pt>
                <c:pt idx="1">
                  <c:v>0.004978</c:v>
                </c:pt>
                <c:pt idx="2" formatCode="General">
                  <c:v>0.013692</c:v>
                </c:pt>
                <c:pt idx="3" formatCode="General">
                  <c:v>0.023191</c:v>
                </c:pt>
                <c:pt idx="4" formatCode="General">
                  <c:v>0.032974</c:v>
                </c:pt>
                <c:pt idx="5" formatCode="General">
                  <c:v>0.042894</c:v>
                </c:pt>
                <c:pt idx="6" formatCode="General">
                  <c:v>0.052892</c:v>
                </c:pt>
                <c:pt idx="7" formatCode="General">
                  <c:v>0.062939</c:v>
                </c:pt>
                <c:pt idx="8" formatCode="General">
                  <c:v>0.073021</c:v>
                </c:pt>
                <c:pt idx="9" formatCode="General">
                  <c:v>0.083128</c:v>
                </c:pt>
                <c:pt idx="10" formatCode="General">
                  <c:v>0.093253</c:v>
                </c:pt>
                <c:pt idx="11" formatCode="General">
                  <c:v>0.103394</c:v>
                </c:pt>
                <c:pt idx="12" formatCode="General">
                  <c:v>0.113547</c:v>
                </c:pt>
                <c:pt idx="13" formatCode="General">
                  <c:v>0.12371</c:v>
                </c:pt>
                <c:pt idx="14" formatCode="General">
                  <c:v>0.133881</c:v>
                </c:pt>
                <c:pt idx="15" formatCode="General">
                  <c:v>0.14406</c:v>
                </c:pt>
                <c:pt idx="16" formatCode="General">
                  <c:v>0.154245</c:v>
                </c:pt>
                <c:pt idx="17" formatCode="General">
                  <c:v>0.164435</c:v>
                </c:pt>
                <c:pt idx="18" formatCode="General">
                  <c:v>0.174631</c:v>
                </c:pt>
                <c:pt idx="19" formatCode="General">
                  <c:v>0.18483</c:v>
                </c:pt>
                <c:pt idx="20" formatCode="General">
                  <c:v>0.195033</c:v>
                </c:pt>
                <c:pt idx="21" formatCode="General">
                  <c:v>0.205241</c:v>
                </c:pt>
                <c:pt idx="22" formatCode="General">
                  <c:v>0.21545</c:v>
                </c:pt>
                <c:pt idx="23" formatCode="General">
                  <c:v>0.225664</c:v>
                </c:pt>
                <c:pt idx="24" formatCode="General">
                  <c:v>0.235879</c:v>
                </c:pt>
                <c:pt idx="25" formatCode="General">
                  <c:v>0.246097</c:v>
                </c:pt>
                <c:pt idx="26" formatCode="General">
                  <c:v>0.256318</c:v>
                </c:pt>
                <c:pt idx="27" formatCode="General">
                  <c:v>0.26654</c:v>
                </c:pt>
                <c:pt idx="28" formatCode="General">
                  <c:v>0.276764</c:v>
                </c:pt>
                <c:pt idx="29" formatCode="General">
                  <c:v>0.28699</c:v>
                </c:pt>
                <c:pt idx="30" formatCode="General">
                  <c:v>0.297218</c:v>
                </c:pt>
                <c:pt idx="31" formatCode="General">
                  <c:v>0.307447</c:v>
                </c:pt>
                <c:pt idx="32" formatCode="General">
                  <c:v>0.317678</c:v>
                </c:pt>
                <c:pt idx="33" formatCode="General">
                  <c:v>0.327909</c:v>
                </c:pt>
                <c:pt idx="34" formatCode="General">
                  <c:v>0.338142</c:v>
                </c:pt>
                <c:pt idx="35" formatCode="General">
                  <c:v>0.348376</c:v>
                </c:pt>
                <c:pt idx="36" formatCode="General">
                  <c:v>0.358611</c:v>
                </c:pt>
                <c:pt idx="37" formatCode="General">
                  <c:v>0.368847</c:v>
                </c:pt>
                <c:pt idx="38" formatCode="General">
                  <c:v>0.379084</c:v>
                </c:pt>
                <c:pt idx="39" formatCode="General">
                  <c:v>0.389321</c:v>
                </c:pt>
                <c:pt idx="40" formatCode="General">
                  <c:v>0.399559</c:v>
                </c:pt>
                <c:pt idx="41" formatCode="General">
                  <c:v>0.409798</c:v>
                </c:pt>
                <c:pt idx="42" formatCode="General">
                  <c:v>0.420036</c:v>
                </c:pt>
                <c:pt idx="43" formatCode="General">
                  <c:v>0.430275</c:v>
                </c:pt>
                <c:pt idx="44" formatCode="General">
                  <c:v>0.440515</c:v>
                </c:pt>
                <c:pt idx="45" formatCode="General">
                  <c:v>0.450754</c:v>
                </c:pt>
                <c:pt idx="46" formatCode="General">
                  <c:v>0.460993</c:v>
                </c:pt>
                <c:pt idx="47" formatCode="General">
                  <c:v>0.471232</c:v>
                </c:pt>
                <c:pt idx="48" formatCode="General">
                  <c:v>0.481471</c:v>
                </c:pt>
                <c:pt idx="49" formatCode="General">
                  <c:v>0.49171</c:v>
                </c:pt>
                <c:pt idx="50" formatCode="General">
                  <c:v>0.501948</c:v>
                </c:pt>
                <c:pt idx="51" formatCode="General">
                  <c:v>0.512186</c:v>
                </c:pt>
                <c:pt idx="52" formatCode="General">
                  <c:v>0.522424</c:v>
                </c:pt>
                <c:pt idx="53" formatCode="General">
                  <c:v>0.53266</c:v>
                </c:pt>
                <c:pt idx="54" formatCode="General">
                  <c:v>0.542896</c:v>
                </c:pt>
                <c:pt idx="55" formatCode="General">
                  <c:v>0.553131</c:v>
                </c:pt>
                <c:pt idx="56" formatCode="General">
                  <c:v>0.563366</c:v>
                </c:pt>
                <c:pt idx="57" formatCode="General">
                  <c:v>0.573599</c:v>
                </c:pt>
                <c:pt idx="58" formatCode="General">
                  <c:v>0.583831</c:v>
                </c:pt>
                <c:pt idx="59" formatCode="General">
                  <c:v>0.594062</c:v>
                </c:pt>
                <c:pt idx="60" formatCode="General">
                  <c:v>0.604291</c:v>
                </c:pt>
                <c:pt idx="61" formatCode="General">
                  <c:v>0.614518</c:v>
                </c:pt>
                <c:pt idx="62" formatCode="General">
                  <c:v>0.624745</c:v>
                </c:pt>
                <c:pt idx="63" formatCode="General">
                  <c:v>0.634968</c:v>
                </c:pt>
                <c:pt idx="64" formatCode="General">
                  <c:v>0.645189</c:v>
                </c:pt>
                <c:pt idx="65" formatCode="General">
                  <c:v>0.655409</c:v>
                </c:pt>
                <c:pt idx="66" formatCode="General">
                  <c:v>0.665626</c:v>
                </c:pt>
                <c:pt idx="67" formatCode="General">
                  <c:v>0.675839</c:v>
                </c:pt>
                <c:pt idx="68" formatCode="General">
                  <c:v>0.686049</c:v>
                </c:pt>
                <c:pt idx="69" formatCode="General">
                  <c:v>0.696257</c:v>
                </c:pt>
                <c:pt idx="70" formatCode="General">
                  <c:v>0.70646</c:v>
                </c:pt>
                <c:pt idx="71" formatCode="General">
                  <c:v>0.71666</c:v>
                </c:pt>
                <c:pt idx="72" formatCode="General">
                  <c:v>0.726856</c:v>
                </c:pt>
                <c:pt idx="73" formatCode="General">
                  <c:v>0.737048</c:v>
                </c:pt>
                <c:pt idx="74" formatCode="General">
                  <c:v>0.747237</c:v>
                </c:pt>
                <c:pt idx="75" formatCode="General">
                  <c:v>0.757421</c:v>
                </c:pt>
                <c:pt idx="76" formatCode="General">
                  <c:v>0.767601</c:v>
                </c:pt>
                <c:pt idx="77" formatCode="General">
                  <c:v>0.777777</c:v>
                </c:pt>
                <c:pt idx="78" formatCode="General">
                  <c:v>0.78795</c:v>
                </c:pt>
                <c:pt idx="79" formatCode="General">
                  <c:v>0.79812</c:v>
                </c:pt>
                <c:pt idx="80" formatCode="General">
                  <c:v>0.808286</c:v>
                </c:pt>
                <c:pt idx="81" formatCode="General">
                  <c:v>0.81845</c:v>
                </c:pt>
                <c:pt idx="82" formatCode="General">
                  <c:v>0.828612</c:v>
                </c:pt>
                <c:pt idx="83" formatCode="General">
                  <c:v>0.838772</c:v>
                </c:pt>
                <c:pt idx="84" formatCode="General">
                  <c:v>0.848931</c:v>
                </c:pt>
                <c:pt idx="85" formatCode="General">
                  <c:v>0.859088</c:v>
                </c:pt>
                <c:pt idx="86" formatCode="General">
                  <c:v>0.869245</c:v>
                </c:pt>
                <c:pt idx="87" formatCode="General">
                  <c:v>0.8794</c:v>
                </c:pt>
                <c:pt idx="88" formatCode="General">
                  <c:v>0.889555</c:v>
                </c:pt>
                <c:pt idx="89" formatCode="General">
                  <c:v>0.899706</c:v>
                </c:pt>
                <c:pt idx="90" formatCode="General">
                  <c:v>0.909853</c:v>
                </c:pt>
                <c:pt idx="91" formatCode="General">
                  <c:v>0.919994</c:v>
                </c:pt>
                <c:pt idx="92" formatCode="General">
                  <c:v>0.930126</c:v>
                </c:pt>
                <c:pt idx="93" formatCode="General">
                  <c:v>0.940243</c:v>
                </c:pt>
                <c:pt idx="94" formatCode="General">
                  <c:v>0.95034</c:v>
                </c:pt>
                <c:pt idx="95" formatCode="General">
                  <c:v>0.960409</c:v>
                </c:pt>
                <c:pt idx="96" formatCode="General">
                  <c:v>0.970439</c:v>
                </c:pt>
                <c:pt idx="97" formatCode="General">
                  <c:v>0.980412</c:v>
                </c:pt>
                <c:pt idx="98" formatCode="General">
                  <c:v>0.99029</c:v>
                </c:pt>
                <c:pt idx="99" formatCode="General">
                  <c:v>0.999944</c:v>
                </c:pt>
              </c:numCache>
            </c:numRef>
          </c:xVal>
          <c:yVal>
            <c:numRef>
              <c:f>'at y = -22.00m'!$C$4:$C$2160</c:f>
              <c:numCache>
                <c:formatCode>General</c:formatCode>
                <c:ptCount val="2157"/>
                <c:pt idx="0">
                  <c:v>0.0</c:v>
                </c:pt>
                <c:pt idx="1">
                  <c:v>0.009038</c:v>
                </c:pt>
                <c:pt idx="2">
                  <c:v>0.014633</c:v>
                </c:pt>
                <c:pt idx="3">
                  <c:v>0.018629</c:v>
                </c:pt>
                <c:pt idx="4">
                  <c:v>0.021789</c:v>
                </c:pt>
                <c:pt idx="5">
                  <c:v>0.024437</c:v>
                </c:pt>
                <c:pt idx="6">
                  <c:v>0.026738</c:v>
                </c:pt>
                <c:pt idx="7">
                  <c:v>0.028788</c:v>
                </c:pt>
                <c:pt idx="8">
                  <c:v>0.030644</c:v>
                </c:pt>
                <c:pt idx="9">
                  <c:v>0.032345</c:v>
                </c:pt>
                <c:pt idx="10">
                  <c:v>0.033916</c:v>
                </c:pt>
                <c:pt idx="11">
                  <c:v>0.035377</c:v>
                </c:pt>
                <c:pt idx="12">
                  <c:v>0.036743</c:v>
                </c:pt>
                <c:pt idx="13">
                  <c:v>0.038024</c:v>
                </c:pt>
                <c:pt idx="14">
                  <c:v>0.039231</c:v>
                </c:pt>
                <c:pt idx="15">
                  <c:v>0.04037</c:v>
                </c:pt>
                <c:pt idx="16">
                  <c:v>0.041447</c:v>
                </c:pt>
                <c:pt idx="17">
                  <c:v>0.042468</c:v>
                </c:pt>
                <c:pt idx="18">
                  <c:v>0.043437</c:v>
                </c:pt>
                <c:pt idx="19">
                  <c:v>0.044357</c:v>
                </c:pt>
                <c:pt idx="20">
                  <c:v>0.04523</c:v>
                </c:pt>
                <c:pt idx="21">
                  <c:v>0.046058</c:v>
                </c:pt>
                <c:pt idx="22">
                  <c:v>0.046845</c:v>
                </c:pt>
                <c:pt idx="23">
                  <c:v>0.047591</c:v>
                </c:pt>
                <c:pt idx="24">
                  <c:v>0.048296</c:v>
                </c:pt>
                <c:pt idx="25">
                  <c:v>0.048964</c:v>
                </c:pt>
                <c:pt idx="26">
                  <c:v>0.049594</c:v>
                </c:pt>
                <c:pt idx="27">
                  <c:v>0.050187</c:v>
                </c:pt>
                <c:pt idx="28">
                  <c:v>0.050744</c:v>
                </c:pt>
                <c:pt idx="29">
                  <c:v>0.051265</c:v>
                </c:pt>
                <c:pt idx="30">
                  <c:v>0.051752</c:v>
                </c:pt>
                <c:pt idx="31">
                  <c:v>0.052204</c:v>
                </c:pt>
                <c:pt idx="32">
                  <c:v>0.052623</c:v>
                </c:pt>
                <c:pt idx="33">
                  <c:v>0.053008</c:v>
                </c:pt>
                <c:pt idx="34">
                  <c:v>0.05336</c:v>
                </c:pt>
                <c:pt idx="35">
                  <c:v>0.05368</c:v>
                </c:pt>
                <c:pt idx="36">
                  <c:v>0.053969</c:v>
                </c:pt>
                <c:pt idx="37">
                  <c:v>0.054226</c:v>
                </c:pt>
                <c:pt idx="38">
                  <c:v>0.054453</c:v>
                </c:pt>
                <c:pt idx="39">
                  <c:v>0.054649</c:v>
                </c:pt>
                <c:pt idx="40">
                  <c:v>0.054817</c:v>
                </c:pt>
                <c:pt idx="41">
                  <c:v>0.054956</c:v>
                </c:pt>
                <c:pt idx="42">
                  <c:v>0.055066</c:v>
                </c:pt>
                <c:pt idx="43">
                  <c:v>0.055149</c:v>
                </c:pt>
                <c:pt idx="44">
                  <c:v>0.055205</c:v>
                </c:pt>
                <c:pt idx="45">
                  <c:v>0.055235</c:v>
                </c:pt>
                <c:pt idx="46">
                  <c:v>0.055239</c:v>
                </c:pt>
                <c:pt idx="47">
                  <c:v>0.055216</c:v>
                </c:pt>
                <c:pt idx="48">
                  <c:v>0.055169</c:v>
                </c:pt>
                <c:pt idx="49">
                  <c:v>0.055097</c:v>
                </c:pt>
                <c:pt idx="50">
                  <c:v>0.055</c:v>
                </c:pt>
                <c:pt idx="51">
                  <c:v>0.054877</c:v>
                </c:pt>
                <c:pt idx="52">
                  <c:v>0.054729</c:v>
                </c:pt>
                <c:pt idx="53">
                  <c:v>0.054556</c:v>
                </c:pt>
                <c:pt idx="54">
                  <c:v>0.054357</c:v>
                </c:pt>
                <c:pt idx="55">
                  <c:v>0.054132</c:v>
                </c:pt>
                <c:pt idx="56">
                  <c:v>0.053879</c:v>
                </c:pt>
                <c:pt idx="57">
                  <c:v>0.053597</c:v>
                </c:pt>
                <c:pt idx="58">
                  <c:v>0.053287</c:v>
                </c:pt>
                <c:pt idx="59">
                  <c:v>0.052946</c:v>
                </c:pt>
                <c:pt idx="60">
                  <c:v>0.052572</c:v>
                </c:pt>
                <c:pt idx="61">
                  <c:v>0.052165</c:v>
                </c:pt>
                <c:pt idx="62">
                  <c:v>0.051721</c:v>
                </c:pt>
                <c:pt idx="63">
                  <c:v>0.051239</c:v>
                </c:pt>
                <c:pt idx="64">
                  <c:v>0.050718</c:v>
                </c:pt>
                <c:pt idx="65">
                  <c:v>0.050154</c:v>
                </c:pt>
                <c:pt idx="66">
                  <c:v>0.049546</c:v>
                </c:pt>
                <c:pt idx="67">
                  <c:v>0.048892</c:v>
                </c:pt>
                <c:pt idx="68">
                  <c:v>0.048191</c:v>
                </c:pt>
                <c:pt idx="69">
                  <c:v>0.047442</c:v>
                </c:pt>
                <c:pt idx="70">
                  <c:v>0.046643</c:v>
                </c:pt>
                <c:pt idx="71">
                  <c:v>0.045795</c:v>
                </c:pt>
                <c:pt idx="72">
                  <c:v>0.044896</c:v>
                </c:pt>
                <c:pt idx="73">
                  <c:v>0.043949</c:v>
                </c:pt>
                <c:pt idx="74">
                  <c:v>0.042955</c:v>
                </c:pt>
                <c:pt idx="75">
                  <c:v>0.041913</c:v>
                </c:pt>
                <c:pt idx="76">
                  <c:v>0.040827</c:v>
                </c:pt>
                <c:pt idx="77">
                  <c:v>0.039698</c:v>
                </c:pt>
                <c:pt idx="78">
                  <c:v>0.038531</c:v>
                </c:pt>
                <c:pt idx="79">
                  <c:v>0.037327</c:v>
                </c:pt>
                <c:pt idx="80">
                  <c:v>0.036091</c:v>
                </c:pt>
                <c:pt idx="81">
                  <c:v>0.034826</c:v>
                </c:pt>
                <c:pt idx="82">
                  <c:v>0.033538</c:v>
                </c:pt>
                <c:pt idx="83">
                  <c:v>0.03223</c:v>
                </c:pt>
                <c:pt idx="84">
                  <c:v>0.030906</c:v>
                </c:pt>
                <c:pt idx="85">
                  <c:v>0.029567</c:v>
                </c:pt>
                <c:pt idx="86">
                  <c:v>0.028216</c:v>
                </c:pt>
                <c:pt idx="87">
                  <c:v>0.026849</c:v>
                </c:pt>
                <c:pt idx="88">
                  <c:v>0.025461</c:v>
                </c:pt>
                <c:pt idx="89">
                  <c:v>0.024043</c:v>
                </c:pt>
                <c:pt idx="90">
                  <c:v>0.02258</c:v>
                </c:pt>
                <c:pt idx="91">
                  <c:v>0.021053</c:v>
                </c:pt>
                <c:pt idx="92">
                  <c:v>0.019436</c:v>
                </c:pt>
                <c:pt idx="93">
                  <c:v>0.017695</c:v>
                </c:pt>
                <c:pt idx="94">
                  <c:v>0.015792</c:v>
                </c:pt>
                <c:pt idx="95">
                  <c:v>0.013684</c:v>
                </c:pt>
                <c:pt idx="96">
                  <c:v>0.011318</c:v>
                </c:pt>
                <c:pt idx="97">
                  <c:v>0.008622</c:v>
                </c:pt>
                <c:pt idx="98">
                  <c:v>0.005463</c:v>
                </c:pt>
                <c:pt idx="99">
                  <c:v>0.001436</c:v>
                </c:pt>
              </c:numCache>
            </c:numRef>
          </c:yVal>
          <c:smooth val="0"/>
        </c:ser>
        <c:ser>
          <c:idx val="1"/>
          <c:order val="1"/>
          <c:tx>
            <c:strRef>
              <c:f>'at y = -22.00m'!$E$3</c:f>
              <c:strCache>
                <c:ptCount val="1"/>
                <c:pt idx="0">
                  <c:v>YL</c:v>
                </c:pt>
              </c:strCache>
            </c:strRef>
          </c:tx>
          <c:spPr>
            <a:ln w="28575">
              <a:noFill/>
            </a:ln>
          </c:spPr>
          <c:marker>
            <c:symbol val="square"/>
            <c:size val="2"/>
          </c:marker>
          <c:xVal>
            <c:numRef>
              <c:f>'at y = -22.00m'!$D$4:$D$2090</c:f>
              <c:numCache>
                <c:formatCode>0.00E+00</c:formatCode>
                <c:ptCount val="2087"/>
                <c:pt idx="0" formatCode="General">
                  <c:v>0.0</c:v>
                </c:pt>
                <c:pt idx="1">
                  <c:v>0.005745</c:v>
                </c:pt>
                <c:pt idx="2">
                  <c:v>0.014876</c:v>
                </c:pt>
                <c:pt idx="3" formatCode="General">
                  <c:v>0.024577</c:v>
                </c:pt>
                <c:pt idx="4" formatCode="General">
                  <c:v>0.034472</c:v>
                </c:pt>
                <c:pt idx="5" formatCode="General">
                  <c:v>0.044456</c:v>
                </c:pt>
                <c:pt idx="6" formatCode="General">
                  <c:v>0.054491</c:v>
                </c:pt>
                <c:pt idx="7" formatCode="General">
                  <c:v>0.064558</c:v>
                </c:pt>
                <c:pt idx="8" formatCode="General">
                  <c:v>0.074647</c:v>
                </c:pt>
                <c:pt idx="9" formatCode="General">
                  <c:v>0.084753</c:v>
                </c:pt>
                <c:pt idx="10" formatCode="General">
                  <c:v>0.094871</c:v>
                </c:pt>
                <c:pt idx="11" formatCode="General">
                  <c:v>0.105</c:v>
                </c:pt>
                <c:pt idx="12" formatCode="General">
                  <c:v>0.115138</c:v>
                </c:pt>
                <c:pt idx="13" formatCode="General">
                  <c:v>0.125284</c:v>
                </c:pt>
                <c:pt idx="14" formatCode="General">
                  <c:v>0.135436</c:v>
                </c:pt>
                <c:pt idx="15" formatCode="General">
                  <c:v>0.145595</c:v>
                </c:pt>
                <c:pt idx="16" formatCode="General">
                  <c:v>0.155761</c:v>
                </c:pt>
                <c:pt idx="17" formatCode="General">
                  <c:v>0.16593</c:v>
                </c:pt>
                <c:pt idx="18" formatCode="General">
                  <c:v>0.176105</c:v>
                </c:pt>
                <c:pt idx="19" formatCode="General">
                  <c:v>0.186284</c:v>
                </c:pt>
                <c:pt idx="20" formatCode="General">
                  <c:v>0.196467</c:v>
                </c:pt>
                <c:pt idx="21" formatCode="General">
                  <c:v>0.206654</c:v>
                </c:pt>
                <c:pt idx="22" formatCode="General">
                  <c:v>0.216844</c:v>
                </c:pt>
                <c:pt idx="23" formatCode="General">
                  <c:v>0.227037</c:v>
                </c:pt>
                <c:pt idx="24" formatCode="General">
                  <c:v>0.237234</c:v>
                </c:pt>
                <c:pt idx="25" formatCode="General">
                  <c:v>0.247433</c:v>
                </c:pt>
                <c:pt idx="26" formatCode="General">
                  <c:v>0.257634</c:v>
                </c:pt>
                <c:pt idx="27" formatCode="General">
                  <c:v>0.267838</c:v>
                </c:pt>
                <c:pt idx="28" formatCode="General">
                  <c:v>0.278043</c:v>
                </c:pt>
                <c:pt idx="29" formatCode="General">
                  <c:v>0.288251</c:v>
                </c:pt>
                <c:pt idx="30" formatCode="General">
                  <c:v>0.29846</c:v>
                </c:pt>
                <c:pt idx="31" formatCode="General">
                  <c:v>0.308671</c:v>
                </c:pt>
                <c:pt idx="32" formatCode="General">
                  <c:v>0.318882</c:v>
                </c:pt>
                <c:pt idx="33" formatCode="General">
                  <c:v>0.329095</c:v>
                </c:pt>
                <c:pt idx="34" formatCode="General">
                  <c:v>0.339308</c:v>
                </c:pt>
                <c:pt idx="35" formatCode="General">
                  <c:v>0.349523</c:v>
                </c:pt>
                <c:pt idx="36" formatCode="General">
                  <c:v>0.359737</c:v>
                </c:pt>
                <c:pt idx="37" formatCode="General">
                  <c:v>0.369952</c:v>
                </c:pt>
                <c:pt idx="38" formatCode="General">
                  <c:v>0.380167</c:v>
                </c:pt>
                <c:pt idx="39" formatCode="General">
                  <c:v>0.390382</c:v>
                </c:pt>
                <c:pt idx="40" formatCode="General">
                  <c:v>0.400596</c:v>
                </c:pt>
                <c:pt idx="41" formatCode="General">
                  <c:v>0.41081</c:v>
                </c:pt>
                <c:pt idx="42" formatCode="General">
                  <c:v>0.421023</c:v>
                </c:pt>
                <c:pt idx="43" formatCode="General">
                  <c:v>0.431235</c:v>
                </c:pt>
                <c:pt idx="44" formatCode="General">
                  <c:v>0.441446</c:v>
                </c:pt>
                <c:pt idx="45" formatCode="General">
                  <c:v>0.451656</c:v>
                </c:pt>
                <c:pt idx="46" formatCode="General">
                  <c:v>0.461864</c:v>
                </c:pt>
                <c:pt idx="47" formatCode="General">
                  <c:v>0.47207</c:v>
                </c:pt>
                <c:pt idx="48" formatCode="General">
                  <c:v>0.482274</c:v>
                </c:pt>
                <c:pt idx="49" formatCode="General">
                  <c:v>0.492476</c:v>
                </c:pt>
                <c:pt idx="50" formatCode="General">
                  <c:v>0.502675</c:v>
                </c:pt>
                <c:pt idx="51" formatCode="General">
                  <c:v>0.512872</c:v>
                </c:pt>
                <c:pt idx="52" formatCode="General">
                  <c:v>0.523066</c:v>
                </c:pt>
                <c:pt idx="53" formatCode="General">
                  <c:v>0.533257</c:v>
                </c:pt>
                <c:pt idx="54" formatCode="General">
                  <c:v>0.543444</c:v>
                </c:pt>
                <c:pt idx="55" formatCode="General">
                  <c:v>0.553627</c:v>
                </c:pt>
                <c:pt idx="56" formatCode="General">
                  <c:v>0.563808</c:v>
                </c:pt>
                <c:pt idx="57" formatCode="General">
                  <c:v>0.573984</c:v>
                </c:pt>
                <c:pt idx="58" formatCode="General">
                  <c:v>0.584156</c:v>
                </c:pt>
                <c:pt idx="59" formatCode="General">
                  <c:v>0.594324</c:v>
                </c:pt>
                <c:pt idx="60" formatCode="General">
                  <c:v>0.604487</c:v>
                </c:pt>
                <c:pt idx="61" formatCode="General">
                  <c:v>0.614646</c:v>
                </c:pt>
                <c:pt idx="62" formatCode="General">
                  <c:v>0.624801</c:v>
                </c:pt>
                <c:pt idx="63" formatCode="General">
                  <c:v>0.634951</c:v>
                </c:pt>
                <c:pt idx="64" formatCode="General">
                  <c:v>0.645097</c:v>
                </c:pt>
                <c:pt idx="65" formatCode="General">
                  <c:v>0.655238</c:v>
                </c:pt>
                <c:pt idx="66" formatCode="General">
                  <c:v>0.665375</c:v>
                </c:pt>
                <c:pt idx="67" formatCode="General">
                  <c:v>0.675508</c:v>
                </c:pt>
                <c:pt idx="68" formatCode="General">
                  <c:v>0.685637</c:v>
                </c:pt>
                <c:pt idx="69" formatCode="General">
                  <c:v>0.695762</c:v>
                </c:pt>
                <c:pt idx="70" formatCode="General">
                  <c:v>0.705885</c:v>
                </c:pt>
                <c:pt idx="71" formatCode="General">
                  <c:v>0.716004</c:v>
                </c:pt>
                <c:pt idx="72" formatCode="General">
                  <c:v>0.726122</c:v>
                </c:pt>
                <c:pt idx="73" formatCode="General">
                  <c:v>0.736237</c:v>
                </c:pt>
                <c:pt idx="74" formatCode="General">
                  <c:v>0.746352</c:v>
                </c:pt>
                <c:pt idx="75" formatCode="General">
                  <c:v>0.756466</c:v>
                </c:pt>
                <c:pt idx="76" formatCode="General">
                  <c:v>0.766581</c:v>
                </c:pt>
                <c:pt idx="77" formatCode="General">
                  <c:v>0.776696</c:v>
                </c:pt>
                <c:pt idx="78" formatCode="General">
                  <c:v>0.786814</c:v>
                </c:pt>
                <c:pt idx="79" formatCode="General">
                  <c:v>0.796933</c:v>
                </c:pt>
                <c:pt idx="80" formatCode="General">
                  <c:v>0.807057</c:v>
                </c:pt>
                <c:pt idx="81" formatCode="General">
                  <c:v>0.817184</c:v>
                </c:pt>
                <c:pt idx="82" formatCode="General">
                  <c:v>0.827316</c:v>
                </c:pt>
                <c:pt idx="83" formatCode="General">
                  <c:v>0.837453</c:v>
                </c:pt>
                <c:pt idx="84" formatCode="General">
                  <c:v>0.847597</c:v>
                </c:pt>
                <c:pt idx="85" formatCode="General">
                  <c:v>0.857747</c:v>
                </c:pt>
                <c:pt idx="86" formatCode="General">
                  <c:v>0.867906</c:v>
                </c:pt>
                <c:pt idx="87" formatCode="General">
                  <c:v>0.878072</c:v>
                </c:pt>
                <c:pt idx="88" formatCode="General">
                  <c:v>0.888248</c:v>
                </c:pt>
                <c:pt idx="89" formatCode="General">
                  <c:v>0.898432</c:v>
                </c:pt>
                <c:pt idx="90" formatCode="General">
                  <c:v>0.908626</c:v>
                </c:pt>
                <c:pt idx="91" formatCode="General">
                  <c:v>0.918827</c:v>
                </c:pt>
                <c:pt idx="92" formatCode="General">
                  <c:v>0.929035</c:v>
                </c:pt>
                <c:pt idx="93" formatCode="General">
                  <c:v>0.939247</c:v>
                </c:pt>
                <c:pt idx="94" formatCode="General">
                  <c:v>0.949457</c:v>
                </c:pt>
                <c:pt idx="95" formatCode="General">
                  <c:v>0.959659</c:v>
                </c:pt>
                <c:pt idx="96" formatCode="General">
                  <c:v>0.969843</c:v>
                </c:pt>
                <c:pt idx="97" formatCode="General">
                  <c:v>0.979993</c:v>
                </c:pt>
                <c:pt idx="98" formatCode="General">
                  <c:v>0.990078</c:v>
                </c:pt>
                <c:pt idx="99" formatCode="General">
                  <c:v>1.0</c:v>
                </c:pt>
              </c:numCache>
            </c:numRef>
          </c:xVal>
          <c:yVal>
            <c:numRef>
              <c:f>'at y = -22.00m'!$E$4:$E$2211</c:f>
              <c:numCache>
                <c:formatCode>General</c:formatCode>
                <c:ptCount val="2208"/>
                <c:pt idx="0">
                  <c:v>0.0</c:v>
                </c:pt>
                <c:pt idx="1">
                  <c:v>-0.00809</c:v>
                </c:pt>
                <c:pt idx="2">
                  <c:v>-0.012616</c:v>
                </c:pt>
                <c:pt idx="3">
                  <c:v>-0.015753</c:v>
                </c:pt>
                <c:pt idx="4">
                  <c:v>-0.01821</c:v>
                </c:pt>
                <c:pt idx="5">
                  <c:v>-0.020266</c:v>
                </c:pt>
                <c:pt idx="6">
                  <c:v>-0.022058</c:v>
                </c:pt>
                <c:pt idx="7">
                  <c:v>-0.023662</c:v>
                </c:pt>
                <c:pt idx="8">
                  <c:v>-0.025123</c:v>
                </c:pt>
                <c:pt idx="9">
                  <c:v>-0.026469</c:v>
                </c:pt>
                <c:pt idx="10">
                  <c:v>-0.02772</c:v>
                </c:pt>
                <c:pt idx="11">
                  <c:v>-0.028887</c:v>
                </c:pt>
                <c:pt idx="12">
                  <c:v>-0.02998</c:v>
                </c:pt>
                <c:pt idx="13">
                  <c:v>-0.031004</c:v>
                </c:pt>
                <c:pt idx="14">
                  <c:v>-0.031966</c:v>
                </c:pt>
                <c:pt idx="15">
                  <c:v>-0.032868</c:v>
                </c:pt>
                <c:pt idx="16">
                  <c:v>-0.033715</c:v>
                </c:pt>
                <c:pt idx="17">
                  <c:v>-0.034509</c:v>
                </c:pt>
                <c:pt idx="18">
                  <c:v>-0.035253</c:v>
                </c:pt>
                <c:pt idx="19">
                  <c:v>-0.035947</c:v>
                </c:pt>
                <c:pt idx="20">
                  <c:v>-0.036594</c:v>
                </c:pt>
                <c:pt idx="21">
                  <c:v>-0.037195</c:v>
                </c:pt>
                <c:pt idx="22">
                  <c:v>-0.037752</c:v>
                </c:pt>
                <c:pt idx="23">
                  <c:v>-0.038264</c:v>
                </c:pt>
                <c:pt idx="24">
                  <c:v>-0.038733</c:v>
                </c:pt>
                <c:pt idx="25">
                  <c:v>-0.03916</c:v>
                </c:pt>
                <c:pt idx="26">
                  <c:v>-0.039546</c:v>
                </c:pt>
                <c:pt idx="27">
                  <c:v>-0.039892</c:v>
                </c:pt>
                <c:pt idx="28">
                  <c:v>-0.040197</c:v>
                </c:pt>
                <c:pt idx="29">
                  <c:v>-0.040464</c:v>
                </c:pt>
                <c:pt idx="30">
                  <c:v>-0.040693</c:v>
                </c:pt>
                <c:pt idx="31">
                  <c:v>-0.040885</c:v>
                </c:pt>
                <c:pt idx="32">
                  <c:v>-0.04104</c:v>
                </c:pt>
                <c:pt idx="33">
                  <c:v>-0.041158</c:v>
                </c:pt>
                <c:pt idx="34">
                  <c:v>-0.041239</c:v>
                </c:pt>
                <c:pt idx="35">
                  <c:v>-0.041284</c:v>
                </c:pt>
                <c:pt idx="36">
                  <c:v>-0.041292</c:v>
                </c:pt>
                <c:pt idx="37">
                  <c:v>-0.041264</c:v>
                </c:pt>
                <c:pt idx="38">
                  <c:v>-0.041198</c:v>
                </c:pt>
                <c:pt idx="39">
                  <c:v>-0.041096</c:v>
                </c:pt>
                <c:pt idx="40">
                  <c:v>-0.040956</c:v>
                </c:pt>
                <c:pt idx="41">
                  <c:v>-0.040777</c:v>
                </c:pt>
                <c:pt idx="42">
                  <c:v>-0.040561</c:v>
                </c:pt>
                <c:pt idx="43">
                  <c:v>-0.040306</c:v>
                </c:pt>
                <c:pt idx="44">
                  <c:v>-0.040013</c:v>
                </c:pt>
                <c:pt idx="45">
                  <c:v>-0.03968</c:v>
                </c:pt>
                <c:pt idx="46">
                  <c:v>-0.039307</c:v>
                </c:pt>
                <c:pt idx="47">
                  <c:v>-0.038894</c:v>
                </c:pt>
                <c:pt idx="48">
                  <c:v>-0.038442</c:v>
                </c:pt>
                <c:pt idx="49">
                  <c:v>-0.037949</c:v>
                </c:pt>
                <c:pt idx="50">
                  <c:v>-0.037414</c:v>
                </c:pt>
                <c:pt idx="51">
                  <c:v>-0.036838</c:v>
                </c:pt>
                <c:pt idx="52">
                  <c:v>-0.036221</c:v>
                </c:pt>
                <c:pt idx="53">
                  <c:v>-0.035561</c:v>
                </c:pt>
                <c:pt idx="54">
                  <c:v>-0.03486</c:v>
                </c:pt>
                <c:pt idx="55">
                  <c:v>-0.034116</c:v>
                </c:pt>
                <c:pt idx="56">
                  <c:v>-0.033329</c:v>
                </c:pt>
                <c:pt idx="57">
                  <c:v>-0.032499</c:v>
                </c:pt>
                <c:pt idx="58">
                  <c:v>-0.031626</c:v>
                </c:pt>
                <c:pt idx="59">
                  <c:v>-0.030711</c:v>
                </c:pt>
                <c:pt idx="60">
                  <c:v>-0.029754</c:v>
                </c:pt>
                <c:pt idx="61">
                  <c:v>-0.028754</c:v>
                </c:pt>
                <c:pt idx="62">
                  <c:v>-0.027712</c:v>
                </c:pt>
                <c:pt idx="63">
                  <c:v>-0.026629</c:v>
                </c:pt>
                <c:pt idx="64">
                  <c:v>-0.025507</c:v>
                </c:pt>
                <c:pt idx="65">
                  <c:v>-0.024346</c:v>
                </c:pt>
                <c:pt idx="66">
                  <c:v>-0.023148</c:v>
                </c:pt>
                <c:pt idx="67">
                  <c:v>-0.021915</c:v>
                </c:pt>
                <c:pt idx="68">
                  <c:v>-0.020648</c:v>
                </c:pt>
                <c:pt idx="69">
                  <c:v>-0.01935</c:v>
                </c:pt>
                <c:pt idx="70">
                  <c:v>-0.018025</c:v>
                </c:pt>
                <c:pt idx="71">
                  <c:v>-0.016675</c:v>
                </c:pt>
                <c:pt idx="72">
                  <c:v>-0.015304</c:v>
                </c:pt>
                <c:pt idx="73">
                  <c:v>-0.013916</c:v>
                </c:pt>
                <c:pt idx="74">
                  <c:v>-0.012516</c:v>
                </c:pt>
                <c:pt idx="75">
                  <c:v>-0.011109</c:v>
                </c:pt>
                <c:pt idx="76">
                  <c:v>-0.009698</c:v>
                </c:pt>
                <c:pt idx="77">
                  <c:v>-0.00829</c:v>
                </c:pt>
                <c:pt idx="78">
                  <c:v>-0.006892</c:v>
                </c:pt>
                <c:pt idx="79">
                  <c:v>-0.005509</c:v>
                </c:pt>
                <c:pt idx="80">
                  <c:v>-0.004146</c:v>
                </c:pt>
                <c:pt idx="81">
                  <c:v>-0.002812</c:v>
                </c:pt>
                <c:pt idx="82">
                  <c:v>-0.001513</c:v>
                </c:pt>
                <c:pt idx="83">
                  <c:v>-0.000259</c:v>
                </c:pt>
                <c:pt idx="84">
                  <c:v>0.000943</c:v>
                </c:pt>
                <c:pt idx="85">
                  <c:v>0.002083</c:v>
                </c:pt>
                <c:pt idx="86">
                  <c:v>0.003146</c:v>
                </c:pt>
                <c:pt idx="87">
                  <c:v>0.004118</c:v>
                </c:pt>
                <c:pt idx="88">
                  <c:v>0.004985</c:v>
                </c:pt>
                <c:pt idx="89">
                  <c:v>0.005726</c:v>
                </c:pt>
                <c:pt idx="90">
                  <c:v>0.006314</c:v>
                </c:pt>
                <c:pt idx="91">
                  <c:v>0.006728</c:v>
                </c:pt>
                <c:pt idx="92">
                  <c:v>0.006935</c:v>
                </c:pt>
                <c:pt idx="93">
                  <c:v>0.006904</c:v>
                </c:pt>
                <c:pt idx="94">
                  <c:v>0.006595</c:v>
                </c:pt>
                <c:pt idx="95">
                  <c:v>0.005969</c:v>
                </c:pt>
                <c:pt idx="96">
                  <c:v>0.004974</c:v>
                </c:pt>
                <c:pt idx="97">
                  <c:v>0.003538</c:v>
                </c:pt>
                <c:pt idx="98">
                  <c:v>0.001529</c:v>
                </c:pt>
                <c:pt idx="99">
                  <c:v>-0.001436</c:v>
                </c:pt>
              </c:numCache>
            </c:numRef>
          </c:yVal>
          <c:smooth val="0"/>
        </c:ser>
        <c:dLbls>
          <c:showLegendKey val="0"/>
          <c:showVal val="0"/>
          <c:showCatName val="0"/>
          <c:showSerName val="0"/>
          <c:showPercent val="0"/>
          <c:showBubbleSize val="0"/>
        </c:dLbls>
        <c:axId val="-2071985936"/>
        <c:axId val="-2051818304"/>
      </c:scatterChart>
      <c:valAx>
        <c:axId val="-2071985936"/>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051818304"/>
        <c:crosses val="autoZero"/>
        <c:crossBetween val="midCat"/>
      </c:valAx>
      <c:valAx>
        <c:axId val="-2051818304"/>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071985936"/>
        <c:crosses val="autoZero"/>
        <c:crossBetween val="midCat"/>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-20.15m'!$C$3</c:f>
              <c:strCache>
                <c:ptCount val="1"/>
                <c:pt idx="0">
                  <c:v>YU</c:v>
                </c:pt>
              </c:strCache>
            </c:strRef>
          </c:tx>
          <c:spPr>
            <a:ln w="28575">
              <a:noFill/>
            </a:ln>
          </c:spPr>
          <c:marker>
            <c:symbol val="diamond"/>
            <c:size val="3"/>
            <c:spPr>
              <a:solidFill>
                <a:schemeClr val="tx1"/>
              </a:solidFill>
              <a:ln>
                <a:solidFill>
                  <a:schemeClr val="tx1"/>
                </a:solidFill>
              </a:ln>
            </c:spPr>
          </c:marker>
          <c:xVal>
            <c:numRef>
              <c:f>'at y = -20.15m'!$B$4:$B$2160</c:f>
              <c:numCache>
                <c:formatCode>0.00E+00</c:formatCode>
                <c:ptCount val="2157"/>
                <c:pt idx="0" formatCode="General">
                  <c:v>0.0</c:v>
                </c:pt>
                <c:pt idx="1">
                  <c:v>0.004978</c:v>
                </c:pt>
                <c:pt idx="2" formatCode="General">
                  <c:v>0.013693</c:v>
                </c:pt>
                <c:pt idx="3" formatCode="General">
                  <c:v>0.023192</c:v>
                </c:pt>
                <c:pt idx="4" formatCode="General">
                  <c:v>0.032975</c:v>
                </c:pt>
                <c:pt idx="5" formatCode="General">
                  <c:v>0.042896</c:v>
                </c:pt>
                <c:pt idx="6" formatCode="General">
                  <c:v>0.052894</c:v>
                </c:pt>
                <c:pt idx="7" formatCode="General">
                  <c:v>0.062943</c:v>
                </c:pt>
                <c:pt idx="8" formatCode="General">
                  <c:v>0.073025</c:v>
                </c:pt>
                <c:pt idx="9" formatCode="General">
                  <c:v>0.083132</c:v>
                </c:pt>
                <c:pt idx="10" formatCode="General">
                  <c:v>0.093259</c:v>
                </c:pt>
                <c:pt idx="11" formatCode="General">
                  <c:v>0.1034</c:v>
                </c:pt>
                <c:pt idx="12" formatCode="General">
                  <c:v>0.113553</c:v>
                </c:pt>
                <c:pt idx="13" formatCode="General">
                  <c:v>0.123716</c:v>
                </c:pt>
                <c:pt idx="14" formatCode="General">
                  <c:v>0.133888</c:v>
                </c:pt>
                <c:pt idx="15" formatCode="General">
                  <c:v>0.144068</c:v>
                </c:pt>
                <c:pt idx="16" formatCode="General">
                  <c:v>0.154253</c:v>
                </c:pt>
                <c:pt idx="17" formatCode="General">
                  <c:v>0.164444</c:v>
                </c:pt>
                <c:pt idx="18" formatCode="General">
                  <c:v>0.17464</c:v>
                </c:pt>
                <c:pt idx="19" formatCode="General">
                  <c:v>0.18484</c:v>
                </c:pt>
                <c:pt idx="20" formatCode="General">
                  <c:v>0.195044</c:v>
                </c:pt>
                <c:pt idx="21" formatCode="General">
                  <c:v>0.205252</c:v>
                </c:pt>
                <c:pt idx="22" formatCode="General">
                  <c:v>0.215462</c:v>
                </c:pt>
                <c:pt idx="23" formatCode="General">
                  <c:v>0.225676</c:v>
                </c:pt>
                <c:pt idx="24" formatCode="General">
                  <c:v>0.235892</c:v>
                </c:pt>
                <c:pt idx="25" formatCode="General">
                  <c:v>0.246111</c:v>
                </c:pt>
                <c:pt idx="26" formatCode="General">
                  <c:v>0.256331</c:v>
                </c:pt>
                <c:pt idx="27" formatCode="General">
                  <c:v>0.266554</c:v>
                </c:pt>
                <c:pt idx="28" formatCode="General">
                  <c:v>0.276779</c:v>
                </c:pt>
                <c:pt idx="29" formatCode="General">
                  <c:v>0.287006</c:v>
                </c:pt>
                <c:pt idx="30" formatCode="General">
                  <c:v>0.297234</c:v>
                </c:pt>
                <c:pt idx="31" formatCode="General">
                  <c:v>0.307464</c:v>
                </c:pt>
                <c:pt idx="32" formatCode="General">
                  <c:v>0.317695</c:v>
                </c:pt>
                <c:pt idx="33" formatCode="General">
                  <c:v>0.327927</c:v>
                </c:pt>
                <c:pt idx="34" formatCode="General">
                  <c:v>0.338161</c:v>
                </c:pt>
                <c:pt idx="35" formatCode="General">
                  <c:v>0.348396</c:v>
                </c:pt>
                <c:pt idx="36" formatCode="General">
                  <c:v>0.358631</c:v>
                </c:pt>
                <c:pt idx="37" formatCode="General">
                  <c:v>0.368867</c:v>
                </c:pt>
                <c:pt idx="38" formatCode="General">
                  <c:v>0.379105</c:v>
                </c:pt>
                <c:pt idx="39" formatCode="General">
                  <c:v>0.389343</c:v>
                </c:pt>
                <c:pt idx="40" formatCode="General">
                  <c:v>0.399581</c:v>
                </c:pt>
                <c:pt idx="41" formatCode="General">
                  <c:v>0.40982</c:v>
                </c:pt>
                <c:pt idx="42" formatCode="General">
                  <c:v>0.420059</c:v>
                </c:pt>
                <c:pt idx="43" formatCode="General">
                  <c:v>0.430299</c:v>
                </c:pt>
                <c:pt idx="44" formatCode="General">
                  <c:v>0.440539</c:v>
                </c:pt>
                <c:pt idx="45" formatCode="General">
                  <c:v>0.450779</c:v>
                </c:pt>
                <c:pt idx="46" formatCode="General">
                  <c:v>0.461019</c:v>
                </c:pt>
                <c:pt idx="47" formatCode="General">
                  <c:v>0.471258</c:v>
                </c:pt>
                <c:pt idx="48" formatCode="General">
                  <c:v>0.481498</c:v>
                </c:pt>
                <c:pt idx="49" formatCode="General">
                  <c:v>0.491737</c:v>
                </c:pt>
                <c:pt idx="50" formatCode="General">
                  <c:v>0.501976</c:v>
                </c:pt>
                <c:pt idx="51" formatCode="General">
                  <c:v>0.512215</c:v>
                </c:pt>
                <c:pt idx="52" formatCode="General">
                  <c:v>0.522453</c:v>
                </c:pt>
                <c:pt idx="53" formatCode="General">
                  <c:v>0.53269</c:v>
                </c:pt>
                <c:pt idx="54" formatCode="General">
                  <c:v>0.542927</c:v>
                </c:pt>
                <c:pt idx="55" formatCode="General">
                  <c:v>0.553162</c:v>
                </c:pt>
                <c:pt idx="56" formatCode="General">
                  <c:v>0.563397</c:v>
                </c:pt>
                <c:pt idx="57" formatCode="General">
                  <c:v>0.573631</c:v>
                </c:pt>
                <c:pt idx="58" formatCode="General">
                  <c:v>0.583864</c:v>
                </c:pt>
                <c:pt idx="59" formatCode="General">
                  <c:v>0.594095</c:v>
                </c:pt>
                <c:pt idx="60" formatCode="General">
                  <c:v>0.604324</c:v>
                </c:pt>
                <c:pt idx="61" formatCode="General">
                  <c:v>0.614553</c:v>
                </c:pt>
                <c:pt idx="62" formatCode="General">
                  <c:v>0.624779</c:v>
                </c:pt>
                <c:pt idx="63" formatCode="General">
                  <c:v>0.635004</c:v>
                </c:pt>
                <c:pt idx="64" formatCode="General">
                  <c:v>0.645226</c:v>
                </c:pt>
                <c:pt idx="65" formatCode="General">
                  <c:v>0.655446</c:v>
                </c:pt>
                <c:pt idx="66" formatCode="General">
                  <c:v>0.665663</c:v>
                </c:pt>
                <c:pt idx="67" formatCode="General">
                  <c:v>0.675877</c:v>
                </c:pt>
                <c:pt idx="68" formatCode="General">
                  <c:v>0.686088</c:v>
                </c:pt>
                <c:pt idx="69" formatCode="General">
                  <c:v>0.696296</c:v>
                </c:pt>
                <c:pt idx="70" formatCode="General">
                  <c:v>0.7065</c:v>
                </c:pt>
                <c:pt idx="71" formatCode="General">
                  <c:v>0.7167</c:v>
                </c:pt>
                <c:pt idx="72" formatCode="General">
                  <c:v>0.726897</c:v>
                </c:pt>
                <c:pt idx="73" formatCode="General">
                  <c:v>0.73709</c:v>
                </c:pt>
                <c:pt idx="74" formatCode="General">
                  <c:v>0.747279</c:v>
                </c:pt>
                <c:pt idx="75" formatCode="General">
                  <c:v>0.757463</c:v>
                </c:pt>
                <c:pt idx="76" formatCode="General">
                  <c:v>0.767644</c:v>
                </c:pt>
                <c:pt idx="77" formatCode="General">
                  <c:v>0.777821</c:v>
                </c:pt>
                <c:pt idx="78" formatCode="General">
                  <c:v>0.787995</c:v>
                </c:pt>
                <c:pt idx="79" formatCode="General">
                  <c:v>0.798165</c:v>
                </c:pt>
                <c:pt idx="80" formatCode="General">
                  <c:v>0.808332</c:v>
                </c:pt>
                <c:pt idx="81" formatCode="General">
                  <c:v>0.818496</c:v>
                </c:pt>
                <c:pt idx="82" formatCode="General">
                  <c:v>0.828659</c:v>
                </c:pt>
                <c:pt idx="83" formatCode="General">
                  <c:v>0.83882</c:v>
                </c:pt>
                <c:pt idx="84" formatCode="General">
                  <c:v>0.848979</c:v>
                </c:pt>
                <c:pt idx="85" formatCode="General">
                  <c:v>0.859137</c:v>
                </c:pt>
                <c:pt idx="86" formatCode="General">
                  <c:v>0.869294</c:v>
                </c:pt>
                <c:pt idx="87" formatCode="General">
                  <c:v>0.87945</c:v>
                </c:pt>
                <c:pt idx="88" formatCode="General">
                  <c:v>0.889605</c:v>
                </c:pt>
                <c:pt idx="89" formatCode="General">
                  <c:v>0.899757</c:v>
                </c:pt>
                <c:pt idx="90" formatCode="General">
                  <c:v>0.909905</c:v>
                </c:pt>
                <c:pt idx="91" formatCode="General">
                  <c:v>0.920047</c:v>
                </c:pt>
                <c:pt idx="92" formatCode="General">
                  <c:v>0.930178</c:v>
                </c:pt>
                <c:pt idx="93" formatCode="General">
                  <c:v>0.940296</c:v>
                </c:pt>
                <c:pt idx="94" formatCode="General">
                  <c:v>0.950394</c:v>
                </c:pt>
                <c:pt idx="95" formatCode="General">
                  <c:v>0.960464</c:v>
                </c:pt>
                <c:pt idx="96" formatCode="General">
                  <c:v>0.970494</c:v>
                </c:pt>
                <c:pt idx="97" formatCode="General">
                  <c:v>0.980467</c:v>
                </c:pt>
                <c:pt idx="98" formatCode="General">
                  <c:v>0.990346</c:v>
                </c:pt>
                <c:pt idx="99" formatCode="General">
                  <c:v>1.0</c:v>
                </c:pt>
              </c:numCache>
            </c:numRef>
          </c:xVal>
          <c:yVal>
            <c:numRef>
              <c:f>'at y = -20.15m'!$C$4:$C$2160</c:f>
              <c:numCache>
                <c:formatCode>General</c:formatCode>
                <c:ptCount val="2157"/>
                <c:pt idx="0">
                  <c:v>0.0</c:v>
                </c:pt>
                <c:pt idx="1">
                  <c:v>0.00916</c:v>
                </c:pt>
                <c:pt idx="2">
                  <c:v>0.014816</c:v>
                </c:pt>
                <c:pt idx="3">
                  <c:v>0.018841</c:v>
                </c:pt>
                <c:pt idx="4">
                  <c:v>0.022011</c:v>
                </c:pt>
                <c:pt idx="5">
                  <c:v>0.02466</c:v>
                </c:pt>
                <c:pt idx="6">
                  <c:v>0.026958</c:v>
                </c:pt>
                <c:pt idx="7">
                  <c:v>0.029003</c:v>
                </c:pt>
                <c:pt idx="8">
                  <c:v>0.030855</c:v>
                </c:pt>
                <c:pt idx="9">
                  <c:v>0.032553</c:v>
                </c:pt>
                <c:pt idx="10">
                  <c:v>0.034123</c:v>
                </c:pt>
                <c:pt idx="11">
                  <c:v>0.035584</c:v>
                </c:pt>
                <c:pt idx="12">
                  <c:v>0.036951</c:v>
                </c:pt>
                <c:pt idx="13">
                  <c:v>0.038235</c:v>
                </c:pt>
                <c:pt idx="14">
                  <c:v>0.039444</c:v>
                </c:pt>
                <c:pt idx="15">
                  <c:v>0.040585</c:v>
                </c:pt>
                <c:pt idx="16">
                  <c:v>0.041665</c:v>
                </c:pt>
                <c:pt idx="17">
                  <c:v>0.042688</c:v>
                </c:pt>
                <c:pt idx="18">
                  <c:v>0.043659</c:v>
                </c:pt>
                <c:pt idx="19">
                  <c:v>0.044581</c:v>
                </c:pt>
                <c:pt idx="20">
                  <c:v>0.045456</c:v>
                </c:pt>
                <c:pt idx="21">
                  <c:v>0.046288</c:v>
                </c:pt>
                <c:pt idx="22">
                  <c:v>0.047077</c:v>
                </c:pt>
                <c:pt idx="23">
                  <c:v>0.047826</c:v>
                </c:pt>
                <c:pt idx="24">
                  <c:v>0.048536</c:v>
                </c:pt>
                <c:pt idx="25">
                  <c:v>0.049208</c:v>
                </c:pt>
                <c:pt idx="26">
                  <c:v>0.049843</c:v>
                </c:pt>
                <c:pt idx="27">
                  <c:v>0.050441</c:v>
                </c:pt>
                <c:pt idx="28">
                  <c:v>0.051003</c:v>
                </c:pt>
                <c:pt idx="29">
                  <c:v>0.05153</c:v>
                </c:pt>
                <c:pt idx="30">
                  <c:v>0.052022</c:v>
                </c:pt>
                <c:pt idx="31">
                  <c:v>0.052479</c:v>
                </c:pt>
                <c:pt idx="32">
                  <c:v>0.052902</c:v>
                </c:pt>
                <c:pt idx="33">
                  <c:v>0.05329</c:v>
                </c:pt>
                <c:pt idx="34">
                  <c:v>0.053645</c:v>
                </c:pt>
                <c:pt idx="35">
                  <c:v>0.053967</c:v>
                </c:pt>
                <c:pt idx="36">
                  <c:v>0.054256</c:v>
                </c:pt>
                <c:pt idx="37">
                  <c:v>0.054513</c:v>
                </c:pt>
                <c:pt idx="38">
                  <c:v>0.054737</c:v>
                </c:pt>
                <c:pt idx="39">
                  <c:v>0.054931</c:v>
                </c:pt>
                <c:pt idx="40">
                  <c:v>0.055094</c:v>
                </c:pt>
                <c:pt idx="41">
                  <c:v>0.055227</c:v>
                </c:pt>
                <c:pt idx="42">
                  <c:v>0.05533</c:v>
                </c:pt>
                <c:pt idx="43">
                  <c:v>0.055405</c:v>
                </c:pt>
                <c:pt idx="44">
                  <c:v>0.055451</c:v>
                </c:pt>
                <c:pt idx="45">
                  <c:v>0.055469</c:v>
                </c:pt>
                <c:pt idx="46">
                  <c:v>0.05546</c:v>
                </c:pt>
                <c:pt idx="47">
                  <c:v>0.055423</c:v>
                </c:pt>
                <c:pt idx="48">
                  <c:v>0.05536</c:v>
                </c:pt>
                <c:pt idx="49">
                  <c:v>0.05527</c:v>
                </c:pt>
                <c:pt idx="50">
                  <c:v>0.055153</c:v>
                </c:pt>
                <c:pt idx="51">
                  <c:v>0.055009</c:v>
                </c:pt>
                <c:pt idx="52">
                  <c:v>0.054837</c:v>
                </c:pt>
                <c:pt idx="53">
                  <c:v>0.054639</c:v>
                </c:pt>
                <c:pt idx="54">
                  <c:v>0.054412</c:v>
                </c:pt>
                <c:pt idx="55">
                  <c:v>0.054157</c:v>
                </c:pt>
                <c:pt idx="56">
                  <c:v>0.053873</c:v>
                </c:pt>
                <c:pt idx="57">
                  <c:v>0.053558</c:v>
                </c:pt>
                <c:pt idx="58">
                  <c:v>0.053212</c:v>
                </c:pt>
                <c:pt idx="59">
                  <c:v>0.052835</c:v>
                </c:pt>
                <c:pt idx="60">
                  <c:v>0.052423</c:v>
                </c:pt>
                <c:pt idx="61">
                  <c:v>0.051977</c:v>
                </c:pt>
                <c:pt idx="62">
                  <c:v>0.051493</c:v>
                </c:pt>
                <c:pt idx="63">
                  <c:v>0.050971</c:v>
                </c:pt>
                <c:pt idx="64">
                  <c:v>0.050408</c:v>
                </c:pt>
                <c:pt idx="65">
                  <c:v>0.049804</c:v>
                </c:pt>
                <c:pt idx="66">
                  <c:v>0.049155</c:v>
                </c:pt>
                <c:pt idx="67">
                  <c:v>0.048462</c:v>
                </c:pt>
                <c:pt idx="68">
                  <c:v>0.047722</c:v>
                </c:pt>
                <c:pt idx="69">
                  <c:v>0.046934</c:v>
                </c:pt>
                <c:pt idx="70">
                  <c:v>0.046099</c:v>
                </c:pt>
                <c:pt idx="71">
                  <c:v>0.045215</c:v>
                </c:pt>
                <c:pt idx="72">
                  <c:v>0.044283</c:v>
                </c:pt>
                <c:pt idx="73">
                  <c:v>0.043303</c:v>
                </c:pt>
                <c:pt idx="74">
                  <c:v>0.042277</c:v>
                </c:pt>
                <c:pt idx="75">
                  <c:v>0.041206</c:v>
                </c:pt>
                <c:pt idx="76">
                  <c:v>0.04009</c:v>
                </c:pt>
                <c:pt idx="77">
                  <c:v>0.038935</c:v>
                </c:pt>
                <c:pt idx="78">
                  <c:v>0.037741</c:v>
                </c:pt>
                <c:pt idx="79">
                  <c:v>0.036513</c:v>
                </c:pt>
                <c:pt idx="80">
                  <c:v>0.035254</c:v>
                </c:pt>
                <c:pt idx="81">
                  <c:v>0.03397</c:v>
                </c:pt>
                <c:pt idx="82">
                  <c:v>0.032665</c:v>
                </c:pt>
                <c:pt idx="83">
                  <c:v>0.031344</c:v>
                </c:pt>
                <c:pt idx="84">
                  <c:v>0.03001</c:v>
                </c:pt>
                <c:pt idx="85">
                  <c:v>0.028668</c:v>
                </c:pt>
                <c:pt idx="86">
                  <c:v>0.027318</c:v>
                </c:pt>
                <c:pt idx="87">
                  <c:v>0.02596</c:v>
                </c:pt>
                <c:pt idx="88">
                  <c:v>0.024589</c:v>
                </c:pt>
                <c:pt idx="89">
                  <c:v>0.023195</c:v>
                </c:pt>
                <c:pt idx="90">
                  <c:v>0.021766</c:v>
                </c:pt>
                <c:pt idx="91">
                  <c:v>0.02028</c:v>
                </c:pt>
                <c:pt idx="92">
                  <c:v>0.018712</c:v>
                </c:pt>
                <c:pt idx="93">
                  <c:v>0.01703</c:v>
                </c:pt>
                <c:pt idx="94">
                  <c:v>0.015194</c:v>
                </c:pt>
                <c:pt idx="95">
                  <c:v>0.01316</c:v>
                </c:pt>
                <c:pt idx="96">
                  <c:v>0.010875</c:v>
                </c:pt>
                <c:pt idx="97">
                  <c:v>0.00827</c:v>
                </c:pt>
                <c:pt idx="98">
                  <c:v>0.005215</c:v>
                </c:pt>
                <c:pt idx="99">
                  <c:v>0.001315</c:v>
                </c:pt>
              </c:numCache>
            </c:numRef>
          </c:yVal>
          <c:smooth val="0"/>
        </c:ser>
        <c:ser>
          <c:idx val="1"/>
          <c:order val="1"/>
          <c:tx>
            <c:strRef>
              <c:f>'at y = -20.15m'!$E$3</c:f>
              <c:strCache>
                <c:ptCount val="1"/>
                <c:pt idx="0">
                  <c:v>YL</c:v>
                </c:pt>
              </c:strCache>
            </c:strRef>
          </c:tx>
          <c:spPr>
            <a:ln w="28575">
              <a:noFill/>
            </a:ln>
          </c:spPr>
          <c:marker>
            <c:symbol val="square"/>
            <c:size val="2"/>
          </c:marker>
          <c:xVal>
            <c:numRef>
              <c:f>'at y = -20.15m'!$D$4:$D$2090</c:f>
              <c:numCache>
                <c:formatCode>0.00E+00</c:formatCode>
                <c:ptCount val="2087"/>
                <c:pt idx="0" formatCode="General">
                  <c:v>0.0</c:v>
                </c:pt>
                <c:pt idx="1">
                  <c:v>0.005634</c:v>
                </c:pt>
                <c:pt idx="2">
                  <c:v>0.014766</c:v>
                </c:pt>
                <c:pt idx="3" formatCode="General">
                  <c:v>0.024468</c:v>
                </c:pt>
                <c:pt idx="4" formatCode="General">
                  <c:v>0.034363</c:v>
                </c:pt>
                <c:pt idx="5" formatCode="General">
                  <c:v>0.044349</c:v>
                </c:pt>
                <c:pt idx="6" formatCode="General">
                  <c:v>0.054385</c:v>
                </c:pt>
                <c:pt idx="7" formatCode="General">
                  <c:v>0.064452</c:v>
                </c:pt>
                <c:pt idx="8" formatCode="General">
                  <c:v>0.074542</c:v>
                </c:pt>
                <c:pt idx="9" formatCode="General">
                  <c:v>0.084649</c:v>
                </c:pt>
                <c:pt idx="10" formatCode="General">
                  <c:v>0.094768</c:v>
                </c:pt>
                <c:pt idx="11" formatCode="General">
                  <c:v>0.104898</c:v>
                </c:pt>
                <c:pt idx="12" formatCode="General">
                  <c:v>0.115037</c:v>
                </c:pt>
                <c:pt idx="13" formatCode="General">
                  <c:v>0.125183</c:v>
                </c:pt>
                <c:pt idx="14" formatCode="General">
                  <c:v>0.135337</c:v>
                </c:pt>
                <c:pt idx="15" formatCode="General">
                  <c:v>0.145497</c:v>
                </c:pt>
                <c:pt idx="16" formatCode="General">
                  <c:v>0.155663</c:v>
                </c:pt>
                <c:pt idx="17" formatCode="General">
                  <c:v>0.165834</c:v>
                </c:pt>
                <c:pt idx="18" formatCode="General">
                  <c:v>0.17601</c:v>
                </c:pt>
                <c:pt idx="19" formatCode="General">
                  <c:v>0.186189</c:v>
                </c:pt>
                <c:pt idx="20" formatCode="General">
                  <c:v>0.196374</c:v>
                </c:pt>
                <c:pt idx="21" formatCode="General">
                  <c:v>0.206561</c:v>
                </c:pt>
                <c:pt idx="22" formatCode="General">
                  <c:v>0.216752</c:v>
                </c:pt>
                <c:pt idx="23" formatCode="General">
                  <c:v>0.226947</c:v>
                </c:pt>
                <c:pt idx="24" formatCode="General">
                  <c:v>0.237144</c:v>
                </c:pt>
                <c:pt idx="25" formatCode="General">
                  <c:v>0.247344</c:v>
                </c:pt>
                <c:pt idx="26" formatCode="General">
                  <c:v>0.257546</c:v>
                </c:pt>
                <c:pt idx="27" formatCode="General">
                  <c:v>0.26775</c:v>
                </c:pt>
                <c:pt idx="28" formatCode="General">
                  <c:v>0.277958</c:v>
                </c:pt>
                <c:pt idx="29" formatCode="General">
                  <c:v>0.288166</c:v>
                </c:pt>
                <c:pt idx="30" formatCode="General">
                  <c:v>0.298376</c:v>
                </c:pt>
                <c:pt idx="31" formatCode="General">
                  <c:v>0.308587</c:v>
                </c:pt>
                <c:pt idx="32" formatCode="General">
                  <c:v>0.3188</c:v>
                </c:pt>
                <c:pt idx="33" formatCode="General">
                  <c:v>0.329014</c:v>
                </c:pt>
                <c:pt idx="34" formatCode="General">
                  <c:v>0.339228</c:v>
                </c:pt>
                <c:pt idx="35" formatCode="General">
                  <c:v>0.349444</c:v>
                </c:pt>
                <c:pt idx="36" formatCode="General">
                  <c:v>0.359659</c:v>
                </c:pt>
                <c:pt idx="37" formatCode="General">
                  <c:v>0.369875</c:v>
                </c:pt>
                <c:pt idx="38" formatCode="General">
                  <c:v>0.380091</c:v>
                </c:pt>
                <c:pt idx="39" formatCode="General">
                  <c:v>0.390306</c:v>
                </c:pt>
                <c:pt idx="40" formatCode="General">
                  <c:v>0.400521</c:v>
                </c:pt>
                <c:pt idx="41" formatCode="General">
                  <c:v>0.410736</c:v>
                </c:pt>
                <c:pt idx="42" formatCode="General">
                  <c:v>0.420951</c:v>
                </c:pt>
                <c:pt idx="43" formatCode="General">
                  <c:v>0.431164</c:v>
                </c:pt>
                <c:pt idx="44" formatCode="General">
                  <c:v>0.441375</c:v>
                </c:pt>
                <c:pt idx="45" formatCode="General">
                  <c:v>0.451586</c:v>
                </c:pt>
                <c:pt idx="46" formatCode="General">
                  <c:v>0.461795</c:v>
                </c:pt>
                <c:pt idx="47" formatCode="General">
                  <c:v>0.472002</c:v>
                </c:pt>
                <c:pt idx="48" formatCode="General">
                  <c:v>0.482207</c:v>
                </c:pt>
                <c:pt idx="49" formatCode="General">
                  <c:v>0.492409</c:v>
                </c:pt>
                <c:pt idx="50" formatCode="General">
                  <c:v>0.50261</c:v>
                </c:pt>
                <c:pt idx="51" formatCode="General">
                  <c:v>0.512808</c:v>
                </c:pt>
                <c:pt idx="52" formatCode="General">
                  <c:v>0.523002</c:v>
                </c:pt>
                <c:pt idx="53" formatCode="General">
                  <c:v>0.533194</c:v>
                </c:pt>
                <c:pt idx="54" formatCode="General">
                  <c:v>0.543382</c:v>
                </c:pt>
                <c:pt idx="55" formatCode="General">
                  <c:v>0.553567</c:v>
                </c:pt>
                <c:pt idx="56" formatCode="General">
                  <c:v>0.563748</c:v>
                </c:pt>
                <c:pt idx="57" formatCode="General">
                  <c:v>0.573925</c:v>
                </c:pt>
                <c:pt idx="58" formatCode="General">
                  <c:v>0.584098</c:v>
                </c:pt>
                <c:pt idx="59" formatCode="General">
                  <c:v>0.594267</c:v>
                </c:pt>
                <c:pt idx="60" formatCode="General">
                  <c:v>0.604431</c:v>
                </c:pt>
                <c:pt idx="61" formatCode="General">
                  <c:v>0.614591</c:v>
                </c:pt>
                <c:pt idx="62" formatCode="General">
                  <c:v>0.624747</c:v>
                </c:pt>
                <c:pt idx="63" formatCode="General">
                  <c:v>0.634898</c:v>
                </c:pt>
                <c:pt idx="64" formatCode="General">
                  <c:v>0.645045</c:v>
                </c:pt>
                <c:pt idx="65" formatCode="General">
                  <c:v>0.655187</c:v>
                </c:pt>
                <c:pt idx="66" formatCode="General">
                  <c:v>0.665325</c:v>
                </c:pt>
                <c:pt idx="67" formatCode="General">
                  <c:v>0.675459</c:v>
                </c:pt>
                <c:pt idx="68" formatCode="General">
                  <c:v>0.685588</c:v>
                </c:pt>
                <c:pt idx="69" formatCode="General">
                  <c:v>0.695715</c:v>
                </c:pt>
                <c:pt idx="70" formatCode="General">
                  <c:v>0.705838</c:v>
                </c:pt>
                <c:pt idx="71" formatCode="General">
                  <c:v>0.715958</c:v>
                </c:pt>
                <c:pt idx="72" formatCode="General">
                  <c:v>0.726077</c:v>
                </c:pt>
                <c:pt idx="73" formatCode="General">
                  <c:v>0.736193</c:v>
                </c:pt>
                <c:pt idx="74" formatCode="General">
                  <c:v>0.746309</c:v>
                </c:pt>
                <c:pt idx="75" formatCode="General">
                  <c:v>0.756424</c:v>
                </c:pt>
                <c:pt idx="76" formatCode="General">
                  <c:v>0.76654</c:v>
                </c:pt>
                <c:pt idx="77" formatCode="General">
                  <c:v>0.776656</c:v>
                </c:pt>
                <c:pt idx="78" formatCode="General">
                  <c:v>0.786774</c:v>
                </c:pt>
                <c:pt idx="79" formatCode="General">
                  <c:v>0.796895</c:v>
                </c:pt>
                <c:pt idx="80" formatCode="General">
                  <c:v>0.807019</c:v>
                </c:pt>
                <c:pt idx="81" formatCode="General">
                  <c:v>0.817147</c:v>
                </c:pt>
                <c:pt idx="82" formatCode="General">
                  <c:v>0.82728</c:v>
                </c:pt>
                <c:pt idx="83" formatCode="General">
                  <c:v>0.837418</c:v>
                </c:pt>
                <c:pt idx="84" formatCode="General">
                  <c:v>0.847563</c:v>
                </c:pt>
                <c:pt idx="85" formatCode="General">
                  <c:v>0.857715</c:v>
                </c:pt>
                <c:pt idx="86" formatCode="General">
                  <c:v>0.867874</c:v>
                </c:pt>
                <c:pt idx="87" formatCode="General">
                  <c:v>0.878042</c:v>
                </c:pt>
                <c:pt idx="88" formatCode="General">
                  <c:v>0.888218</c:v>
                </c:pt>
                <c:pt idx="89" formatCode="General">
                  <c:v>0.898403</c:v>
                </c:pt>
                <c:pt idx="90" formatCode="General">
                  <c:v>0.908598</c:v>
                </c:pt>
                <c:pt idx="91" formatCode="General">
                  <c:v>0.9188</c:v>
                </c:pt>
                <c:pt idx="92" formatCode="General">
                  <c:v>0.929009</c:v>
                </c:pt>
                <c:pt idx="93" formatCode="General">
                  <c:v>0.939222</c:v>
                </c:pt>
                <c:pt idx="94" formatCode="General">
                  <c:v>0.949433</c:v>
                </c:pt>
                <c:pt idx="95" formatCode="General">
                  <c:v>0.959636</c:v>
                </c:pt>
                <c:pt idx="96" formatCode="General">
                  <c:v>0.969821</c:v>
                </c:pt>
                <c:pt idx="97" formatCode="General">
                  <c:v>0.979972</c:v>
                </c:pt>
                <c:pt idx="98" formatCode="General">
                  <c:v>0.990057</c:v>
                </c:pt>
                <c:pt idx="99" formatCode="General">
                  <c:v>0.999981</c:v>
                </c:pt>
              </c:numCache>
            </c:numRef>
          </c:xVal>
          <c:yVal>
            <c:numRef>
              <c:f>'at y = -20.15m'!$E$4:$E$2211</c:f>
              <c:numCache>
                <c:formatCode>General</c:formatCode>
                <c:ptCount val="2208"/>
                <c:pt idx="0">
                  <c:v>0.0</c:v>
                </c:pt>
                <c:pt idx="1">
                  <c:v>-0.008119</c:v>
                </c:pt>
                <c:pt idx="2">
                  <c:v>-0.012644</c:v>
                </c:pt>
                <c:pt idx="3">
                  <c:v>-0.015777</c:v>
                </c:pt>
                <c:pt idx="4">
                  <c:v>-0.018226</c:v>
                </c:pt>
                <c:pt idx="5">
                  <c:v>-0.020274</c:v>
                </c:pt>
                <c:pt idx="6">
                  <c:v>-0.022058</c:v>
                </c:pt>
                <c:pt idx="7">
                  <c:v>-0.023656</c:v>
                </c:pt>
                <c:pt idx="8">
                  <c:v>-0.025112</c:v>
                </c:pt>
                <c:pt idx="9">
                  <c:v>-0.026454</c:v>
                </c:pt>
                <c:pt idx="10">
                  <c:v>-0.027701</c:v>
                </c:pt>
                <c:pt idx="11">
                  <c:v>-0.028866</c:v>
                </c:pt>
                <c:pt idx="12">
                  <c:v>-0.029957</c:v>
                </c:pt>
                <c:pt idx="13">
                  <c:v>-0.030981</c:v>
                </c:pt>
                <c:pt idx="14">
                  <c:v>-0.031943</c:v>
                </c:pt>
                <c:pt idx="15">
                  <c:v>-0.032847</c:v>
                </c:pt>
                <c:pt idx="16">
                  <c:v>-0.033697</c:v>
                </c:pt>
                <c:pt idx="17">
                  <c:v>-0.034495</c:v>
                </c:pt>
                <c:pt idx="18">
                  <c:v>-0.035245</c:v>
                </c:pt>
                <c:pt idx="19">
                  <c:v>-0.035947</c:v>
                </c:pt>
                <c:pt idx="20">
                  <c:v>-0.036605</c:v>
                </c:pt>
                <c:pt idx="21">
                  <c:v>-0.03722</c:v>
                </c:pt>
                <c:pt idx="22">
                  <c:v>-0.037792</c:v>
                </c:pt>
                <c:pt idx="23">
                  <c:v>-0.038323</c:v>
                </c:pt>
                <c:pt idx="24">
                  <c:v>-0.038812</c:v>
                </c:pt>
                <c:pt idx="25">
                  <c:v>-0.039262</c:v>
                </c:pt>
                <c:pt idx="26">
                  <c:v>-0.039671</c:v>
                </c:pt>
                <c:pt idx="27">
                  <c:v>-0.040041</c:v>
                </c:pt>
                <c:pt idx="28">
                  <c:v>-0.040372</c:v>
                </c:pt>
                <c:pt idx="29">
                  <c:v>-0.040663</c:v>
                </c:pt>
                <c:pt idx="30">
                  <c:v>-0.040915</c:v>
                </c:pt>
                <c:pt idx="31">
                  <c:v>-0.041129</c:v>
                </c:pt>
                <c:pt idx="32">
                  <c:v>-0.041304</c:v>
                </c:pt>
                <c:pt idx="33">
                  <c:v>-0.04144</c:v>
                </c:pt>
                <c:pt idx="34">
                  <c:v>-0.041537</c:v>
                </c:pt>
                <c:pt idx="35">
                  <c:v>-0.041595</c:v>
                </c:pt>
                <c:pt idx="36">
                  <c:v>-0.041615</c:v>
                </c:pt>
                <c:pt idx="37">
                  <c:v>-0.041594</c:v>
                </c:pt>
                <c:pt idx="38">
                  <c:v>-0.041535</c:v>
                </c:pt>
                <c:pt idx="39">
                  <c:v>-0.041436</c:v>
                </c:pt>
                <c:pt idx="40">
                  <c:v>-0.041297</c:v>
                </c:pt>
                <c:pt idx="41">
                  <c:v>-0.041117</c:v>
                </c:pt>
                <c:pt idx="42">
                  <c:v>-0.040898</c:v>
                </c:pt>
                <c:pt idx="43">
                  <c:v>-0.040639</c:v>
                </c:pt>
                <c:pt idx="44">
                  <c:v>-0.04034</c:v>
                </c:pt>
                <c:pt idx="45">
                  <c:v>-0.040001</c:v>
                </c:pt>
                <c:pt idx="46">
                  <c:v>-0.03962</c:v>
                </c:pt>
                <c:pt idx="47">
                  <c:v>-0.039199</c:v>
                </c:pt>
                <c:pt idx="48">
                  <c:v>-0.038738</c:v>
                </c:pt>
                <c:pt idx="49">
                  <c:v>-0.038236</c:v>
                </c:pt>
                <c:pt idx="50">
                  <c:v>-0.037692</c:v>
                </c:pt>
                <c:pt idx="51">
                  <c:v>-0.037106</c:v>
                </c:pt>
                <c:pt idx="52">
                  <c:v>-0.036478</c:v>
                </c:pt>
                <c:pt idx="53">
                  <c:v>-0.035808</c:v>
                </c:pt>
                <c:pt idx="54">
                  <c:v>-0.035096</c:v>
                </c:pt>
                <c:pt idx="55">
                  <c:v>-0.03434</c:v>
                </c:pt>
                <c:pt idx="56">
                  <c:v>-0.033541</c:v>
                </c:pt>
                <c:pt idx="57">
                  <c:v>-0.032698</c:v>
                </c:pt>
                <c:pt idx="58">
                  <c:v>-0.031813</c:v>
                </c:pt>
                <c:pt idx="59">
                  <c:v>-0.030884</c:v>
                </c:pt>
                <c:pt idx="60">
                  <c:v>-0.029912</c:v>
                </c:pt>
                <c:pt idx="61">
                  <c:v>-0.028898</c:v>
                </c:pt>
                <c:pt idx="62">
                  <c:v>-0.027841</c:v>
                </c:pt>
                <c:pt idx="63">
                  <c:v>-0.026744</c:v>
                </c:pt>
                <c:pt idx="64">
                  <c:v>-0.025608</c:v>
                </c:pt>
                <c:pt idx="65">
                  <c:v>-0.024433</c:v>
                </c:pt>
                <c:pt idx="66">
                  <c:v>-0.023221</c:v>
                </c:pt>
                <c:pt idx="67">
                  <c:v>-0.021975</c:v>
                </c:pt>
                <c:pt idx="68">
                  <c:v>-0.020696</c:v>
                </c:pt>
                <c:pt idx="69">
                  <c:v>-0.019389</c:v>
                </c:pt>
                <c:pt idx="70">
                  <c:v>-0.018054</c:v>
                </c:pt>
                <c:pt idx="71">
                  <c:v>-0.016697</c:v>
                </c:pt>
                <c:pt idx="72">
                  <c:v>-0.01532</c:v>
                </c:pt>
                <c:pt idx="73">
                  <c:v>-0.013927</c:v>
                </c:pt>
                <c:pt idx="74">
                  <c:v>-0.012524</c:v>
                </c:pt>
                <c:pt idx="75">
                  <c:v>-0.011114</c:v>
                </c:pt>
                <c:pt idx="76">
                  <c:v>-0.009703</c:v>
                </c:pt>
                <c:pt idx="77">
                  <c:v>-0.008295</c:v>
                </c:pt>
                <c:pt idx="78">
                  <c:v>-0.006897</c:v>
                </c:pt>
                <c:pt idx="79">
                  <c:v>-0.005514</c:v>
                </c:pt>
                <c:pt idx="80">
                  <c:v>-0.004153</c:v>
                </c:pt>
                <c:pt idx="81">
                  <c:v>-0.002819</c:v>
                </c:pt>
                <c:pt idx="82">
                  <c:v>-0.001523</c:v>
                </c:pt>
                <c:pt idx="83">
                  <c:v>-0.000271</c:v>
                </c:pt>
                <c:pt idx="84">
                  <c:v>0.000928</c:v>
                </c:pt>
                <c:pt idx="85">
                  <c:v>0.002063</c:v>
                </c:pt>
                <c:pt idx="86">
                  <c:v>0.00312</c:v>
                </c:pt>
                <c:pt idx="87">
                  <c:v>0.004085</c:v>
                </c:pt>
                <c:pt idx="88">
                  <c:v>0.004943</c:v>
                </c:pt>
                <c:pt idx="89">
                  <c:v>0.005674</c:v>
                </c:pt>
                <c:pt idx="90">
                  <c:v>0.006251</c:v>
                </c:pt>
                <c:pt idx="91">
                  <c:v>0.006654</c:v>
                </c:pt>
                <c:pt idx="92">
                  <c:v>0.006853</c:v>
                </c:pt>
                <c:pt idx="93">
                  <c:v>0.006818</c:v>
                </c:pt>
                <c:pt idx="94">
                  <c:v>0.006511</c:v>
                </c:pt>
                <c:pt idx="95">
                  <c:v>0.005896</c:v>
                </c:pt>
                <c:pt idx="96">
                  <c:v>0.004922</c:v>
                </c:pt>
                <c:pt idx="97">
                  <c:v>0.003522</c:v>
                </c:pt>
                <c:pt idx="98">
                  <c:v>0.001566</c:v>
                </c:pt>
                <c:pt idx="99">
                  <c:v>-0.001315</c:v>
                </c:pt>
              </c:numCache>
            </c:numRef>
          </c:yVal>
          <c:smooth val="0"/>
        </c:ser>
        <c:dLbls>
          <c:showLegendKey val="0"/>
          <c:showVal val="0"/>
          <c:showCatName val="0"/>
          <c:showSerName val="0"/>
          <c:showPercent val="0"/>
          <c:showBubbleSize val="0"/>
        </c:dLbls>
        <c:axId val="-2143479616"/>
        <c:axId val="-2143407712"/>
      </c:scatterChart>
      <c:valAx>
        <c:axId val="-2143479616"/>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143407712"/>
        <c:crosses val="autoZero"/>
        <c:crossBetween val="midCat"/>
      </c:valAx>
      <c:valAx>
        <c:axId val="-2143407712"/>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143479616"/>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16</xdr:col>
      <xdr:colOff>142752</xdr:colOff>
      <xdr:row>4</xdr:row>
      <xdr:rowOff>28405</xdr:rowOff>
    </xdr:from>
    <xdr:to>
      <xdr:col>21</xdr:col>
      <xdr:colOff>638736</xdr:colOff>
      <xdr:row>18</xdr:row>
      <xdr:rowOff>104605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142874</xdr:colOff>
      <xdr:row>18</xdr:row>
      <xdr:rowOff>157162</xdr:rowOff>
    </xdr:from>
    <xdr:to>
      <xdr:col>21</xdr:col>
      <xdr:colOff>657224</xdr:colOff>
      <xdr:row>29</xdr:row>
      <xdr:rowOff>19050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18</xdr:col>
      <xdr:colOff>533400</xdr:colOff>
      <xdr:row>39</xdr:row>
      <xdr:rowOff>85725</xdr:rowOff>
    </xdr:from>
    <xdr:ext cx="2581284" cy="264560"/>
    <xdr:sp macro="" textlink="">
      <xdr:nvSpPr>
        <xdr:cNvPr id="4" name="TextBox 3"/>
        <xdr:cNvSpPr txBox="1"/>
      </xdr:nvSpPr>
      <xdr:spPr>
        <a:xfrm>
          <a:off x="14497050" y="7800975"/>
          <a:ext cx="2581284" cy="264560"/>
        </a:xfrm>
        <a:prstGeom prst="rect">
          <a:avLst/>
        </a:prstGeom>
        <a:solidFill>
          <a:sysClr val="window" lastClr="FFFFFF"/>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nl-NL" sz="1100"/>
            <a:t>Do Not input anything past the black lines</a:t>
          </a:r>
        </a:p>
      </xdr:txBody>
    </xdr:sp>
    <xdr:clientData/>
  </xdr:oneCellAnchor>
  <xdr:oneCellAnchor>
    <xdr:from>
      <xdr:col>7</xdr:col>
      <xdr:colOff>771525</xdr:colOff>
      <xdr:row>98</xdr:row>
      <xdr:rowOff>104775</xdr:rowOff>
    </xdr:from>
    <xdr:ext cx="2581284" cy="264560"/>
    <xdr:sp macro="" textlink="">
      <xdr:nvSpPr>
        <xdr:cNvPr id="5" name="TextBox 4"/>
        <xdr:cNvSpPr txBox="1"/>
      </xdr:nvSpPr>
      <xdr:spPr>
        <a:xfrm>
          <a:off x="5562600" y="19059525"/>
          <a:ext cx="2581284" cy="264560"/>
        </a:xfrm>
        <a:prstGeom prst="rect">
          <a:avLst/>
        </a:prstGeom>
        <a:solidFill>
          <a:sysClr val="window" lastClr="FFFFFF"/>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nl-NL" sz="1100"/>
            <a:t>Do Not input anything past the black lines</a:t>
          </a:r>
        </a:p>
      </xdr:txBody>
    </xdr:sp>
    <xdr:clientData/>
  </xdr:oneCellAnchor>
</xdr:wsDr>
</file>

<file path=xl/drawings/drawing10.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768350</xdr:colOff>
      <xdr:row>3</xdr:row>
      <xdr:rowOff>76200</xdr:rowOff>
    </xdr:from>
    <xdr:to>
      <xdr:col>12</xdr:col>
      <xdr:colOff>88900</xdr:colOff>
      <xdr:row>27</xdr:row>
      <xdr:rowOff>101600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17</xdr:col>
      <xdr:colOff>123825</xdr:colOff>
      <xdr:row>3</xdr:row>
      <xdr:rowOff>138112</xdr:rowOff>
    </xdr:from>
    <xdr:to>
      <xdr:col>24</xdr:col>
      <xdr:colOff>428625</xdr:colOff>
      <xdr:row>18</xdr:row>
      <xdr:rowOff>23812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5.xml><?xml version="1.0" encoding="utf-8"?>
<xdr:wsDr xmlns:xdr="http://schemas.openxmlformats.org/drawingml/2006/spreadsheetDrawing" xmlns:a="http://schemas.openxmlformats.org/drawingml/2006/main">
  <xdr:twoCellAnchor>
    <xdr:from>
      <xdr:col>17</xdr:col>
      <xdr:colOff>123825</xdr:colOff>
      <xdr:row>3</xdr:row>
      <xdr:rowOff>138112</xdr:rowOff>
    </xdr:from>
    <xdr:to>
      <xdr:col>24</xdr:col>
      <xdr:colOff>428625</xdr:colOff>
      <xdr:row>18</xdr:row>
      <xdr:rowOff>23812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0.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6.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7.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8.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9.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0.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6.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7.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8.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9.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0.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2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36"/>
  <sheetViews>
    <sheetView workbookViewId="0">
      <selection activeCell="V25" sqref="V25"/>
    </sheetView>
  </sheetViews>
  <sheetFormatPr baseColWidth="10" defaultColWidth="8.83203125" defaultRowHeight="15" x14ac:dyDescent="0.2"/>
  <cols>
    <col min="1" max="16384" width="8.83203125" style="131"/>
  </cols>
  <sheetData>
    <row r="1" spans="2:16" ht="16" thickBot="1" x14ac:dyDescent="0.25"/>
    <row r="2" spans="2:16" ht="15" customHeight="1" x14ac:dyDescent="0.2">
      <c r="B2" s="237" t="s">
        <v>89</v>
      </c>
      <c r="C2" s="238"/>
      <c r="D2" s="238"/>
      <c r="E2" s="238"/>
      <c r="F2" s="238"/>
      <c r="G2" s="238"/>
      <c r="H2" s="238"/>
      <c r="I2" s="238"/>
      <c r="J2" s="238"/>
      <c r="K2" s="238"/>
      <c r="L2" s="238"/>
      <c r="M2" s="238"/>
      <c r="N2" s="238"/>
      <c r="O2" s="238"/>
      <c r="P2" s="239"/>
    </row>
    <row r="3" spans="2:16" x14ac:dyDescent="0.2">
      <c r="B3" s="240"/>
      <c r="C3" s="241"/>
      <c r="D3" s="241"/>
      <c r="E3" s="241"/>
      <c r="F3" s="241"/>
      <c r="G3" s="241"/>
      <c r="H3" s="241"/>
      <c r="I3" s="241"/>
      <c r="J3" s="241"/>
      <c r="K3" s="241"/>
      <c r="L3" s="241"/>
      <c r="M3" s="241"/>
      <c r="N3" s="241"/>
      <c r="O3" s="241"/>
      <c r="P3" s="242"/>
    </row>
    <row r="4" spans="2:16" x14ac:dyDescent="0.2">
      <c r="B4" s="240"/>
      <c r="C4" s="241"/>
      <c r="D4" s="241"/>
      <c r="E4" s="241"/>
      <c r="F4" s="241"/>
      <c r="G4" s="241"/>
      <c r="H4" s="241"/>
      <c r="I4" s="241"/>
      <c r="J4" s="241"/>
      <c r="K4" s="241"/>
      <c r="L4" s="241"/>
      <c r="M4" s="241"/>
      <c r="N4" s="241"/>
      <c r="O4" s="241"/>
      <c r="P4" s="242"/>
    </row>
    <row r="5" spans="2:16" x14ac:dyDescent="0.2">
      <c r="B5" s="240"/>
      <c r="C5" s="241"/>
      <c r="D5" s="241"/>
      <c r="E5" s="241"/>
      <c r="F5" s="241"/>
      <c r="G5" s="241"/>
      <c r="H5" s="241"/>
      <c r="I5" s="241"/>
      <c r="J5" s="241"/>
      <c r="K5" s="241"/>
      <c r="L5" s="241"/>
      <c r="M5" s="241"/>
      <c r="N5" s="241"/>
      <c r="O5" s="241"/>
      <c r="P5" s="242"/>
    </row>
    <row r="6" spans="2:16" x14ac:dyDescent="0.2">
      <c r="B6" s="240"/>
      <c r="C6" s="241"/>
      <c r="D6" s="241"/>
      <c r="E6" s="241"/>
      <c r="F6" s="241"/>
      <c r="G6" s="241"/>
      <c r="H6" s="241"/>
      <c r="I6" s="241"/>
      <c r="J6" s="241"/>
      <c r="K6" s="241"/>
      <c r="L6" s="241"/>
      <c r="M6" s="241"/>
      <c r="N6" s="241"/>
      <c r="O6" s="241"/>
      <c r="P6" s="242"/>
    </row>
    <row r="7" spans="2:16" x14ac:dyDescent="0.2">
      <c r="B7" s="240"/>
      <c r="C7" s="241"/>
      <c r="D7" s="241"/>
      <c r="E7" s="241"/>
      <c r="F7" s="241"/>
      <c r="G7" s="241"/>
      <c r="H7" s="241"/>
      <c r="I7" s="241"/>
      <c r="J7" s="241"/>
      <c r="K7" s="241"/>
      <c r="L7" s="241"/>
      <c r="M7" s="241"/>
      <c r="N7" s="241"/>
      <c r="O7" s="241"/>
      <c r="P7" s="242"/>
    </row>
    <row r="8" spans="2:16" x14ac:dyDescent="0.2">
      <c r="B8" s="240"/>
      <c r="C8" s="241"/>
      <c r="D8" s="241"/>
      <c r="E8" s="241"/>
      <c r="F8" s="241"/>
      <c r="G8" s="241"/>
      <c r="H8" s="241"/>
      <c r="I8" s="241"/>
      <c r="J8" s="241"/>
      <c r="K8" s="241"/>
      <c r="L8" s="241"/>
      <c r="M8" s="241"/>
      <c r="N8" s="241"/>
      <c r="O8" s="241"/>
      <c r="P8" s="242"/>
    </row>
    <row r="9" spans="2:16" x14ac:dyDescent="0.2">
      <c r="B9" s="240"/>
      <c r="C9" s="241"/>
      <c r="D9" s="241"/>
      <c r="E9" s="241"/>
      <c r="F9" s="241"/>
      <c r="G9" s="241"/>
      <c r="H9" s="241"/>
      <c r="I9" s="241"/>
      <c r="J9" s="241"/>
      <c r="K9" s="241"/>
      <c r="L9" s="241"/>
      <c r="M9" s="241"/>
      <c r="N9" s="241"/>
      <c r="O9" s="241"/>
      <c r="P9" s="242"/>
    </row>
    <row r="10" spans="2:16" x14ac:dyDescent="0.2">
      <c r="B10" s="240"/>
      <c r="C10" s="241"/>
      <c r="D10" s="241"/>
      <c r="E10" s="241"/>
      <c r="F10" s="241"/>
      <c r="G10" s="241"/>
      <c r="H10" s="241"/>
      <c r="I10" s="241"/>
      <c r="J10" s="241"/>
      <c r="K10" s="241"/>
      <c r="L10" s="241"/>
      <c r="M10" s="241"/>
      <c r="N10" s="241"/>
      <c r="O10" s="241"/>
      <c r="P10" s="242"/>
    </row>
    <row r="11" spans="2:16" x14ac:dyDescent="0.2">
      <c r="B11" s="240"/>
      <c r="C11" s="241"/>
      <c r="D11" s="241"/>
      <c r="E11" s="241"/>
      <c r="F11" s="241"/>
      <c r="G11" s="241"/>
      <c r="H11" s="241"/>
      <c r="I11" s="241"/>
      <c r="J11" s="241"/>
      <c r="K11" s="241"/>
      <c r="L11" s="241"/>
      <c r="M11" s="241"/>
      <c r="N11" s="241"/>
      <c r="O11" s="241"/>
      <c r="P11" s="242"/>
    </row>
    <row r="12" spans="2:16" x14ac:dyDescent="0.2">
      <c r="B12" s="240"/>
      <c r="C12" s="241"/>
      <c r="D12" s="241"/>
      <c r="E12" s="241"/>
      <c r="F12" s="241"/>
      <c r="G12" s="241"/>
      <c r="H12" s="241"/>
      <c r="I12" s="241"/>
      <c r="J12" s="241"/>
      <c r="K12" s="241"/>
      <c r="L12" s="241"/>
      <c r="M12" s="241"/>
      <c r="N12" s="241"/>
      <c r="O12" s="241"/>
      <c r="P12" s="242"/>
    </row>
    <row r="13" spans="2:16" x14ac:dyDescent="0.2">
      <c r="B13" s="240"/>
      <c r="C13" s="241"/>
      <c r="D13" s="241"/>
      <c r="E13" s="241"/>
      <c r="F13" s="241"/>
      <c r="G13" s="241"/>
      <c r="H13" s="241"/>
      <c r="I13" s="241"/>
      <c r="J13" s="241"/>
      <c r="K13" s="241"/>
      <c r="L13" s="241"/>
      <c r="M13" s="241"/>
      <c r="N13" s="241"/>
      <c r="O13" s="241"/>
      <c r="P13" s="242"/>
    </row>
    <row r="14" spans="2:16" x14ac:dyDescent="0.2">
      <c r="B14" s="240"/>
      <c r="C14" s="241"/>
      <c r="D14" s="241"/>
      <c r="E14" s="241"/>
      <c r="F14" s="241"/>
      <c r="G14" s="241"/>
      <c r="H14" s="241"/>
      <c r="I14" s="241"/>
      <c r="J14" s="241"/>
      <c r="K14" s="241"/>
      <c r="L14" s="241"/>
      <c r="M14" s="241"/>
      <c r="N14" s="241"/>
      <c r="O14" s="241"/>
      <c r="P14" s="242"/>
    </row>
    <row r="15" spans="2:16" x14ac:dyDescent="0.2">
      <c r="B15" s="240"/>
      <c r="C15" s="241"/>
      <c r="D15" s="241"/>
      <c r="E15" s="241"/>
      <c r="F15" s="241"/>
      <c r="G15" s="241"/>
      <c r="H15" s="241"/>
      <c r="I15" s="241"/>
      <c r="J15" s="241"/>
      <c r="K15" s="241"/>
      <c r="L15" s="241"/>
      <c r="M15" s="241"/>
      <c r="N15" s="241"/>
      <c r="O15" s="241"/>
      <c r="P15" s="242"/>
    </row>
    <row r="16" spans="2:16" x14ac:dyDescent="0.2">
      <c r="B16" s="240"/>
      <c r="C16" s="241"/>
      <c r="D16" s="241"/>
      <c r="E16" s="241"/>
      <c r="F16" s="241"/>
      <c r="G16" s="241"/>
      <c r="H16" s="241"/>
      <c r="I16" s="241"/>
      <c r="J16" s="241"/>
      <c r="K16" s="241"/>
      <c r="L16" s="241"/>
      <c r="M16" s="241"/>
      <c r="N16" s="241"/>
      <c r="O16" s="241"/>
      <c r="P16" s="242"/>
    </row>
    <row r="17" spans="2:16" x14ac:dyDescent="0.2">
      <c r="B17" s="240"/>
      <c r="C17" s="241"/>
      <c r="D17" s="241"/>
      <c r="E17" s="241"/>
      <c r="F17" s="241"/>
      <c r="G17" s="241"/>
      <c r="H17" s="241"/>
      <c r="I17" s="241"/>
      <c r="J17" s="241"/>
      <c r="K17" s="241"/>
      <c r="L17" s="241"/>
      <c r="M17" s="241"/>
      <c r="N17" s="241"/>
      <c r="O17" s="241"/>
      <c r="P17" s="242"/>
    </row>
    <row r="18" spans="2:16" x14ac:dyDescent="0.2">
      <c r="B18" s="240"/>
      <c r="C18" s="241"/>
      <c r="D18" s="241"/>
      <c r="E18" s="241"/>
      <c r="F18" s="241"/>
      <c r="G18" s="241"/>
      <c r="H18" s="241"/>
      <c r="I18" s="241"/>
      <c r="J18" s="241"/>
      <c r="K18" s="241"/>
      <c r="L18" s="241"/>
      <c r="M18" s="241"/>
      <c r="N18" s="241"/>
      <c r="O18" s="241"/>
      <c r="P18" s="242"/>
    </row>
    <row r="19" spans="2:16" x14ac:dyDescent="0.2">
      <c r="B19" s="240"/>
      <c r="C19" s="241"/>
      <c r="D19" s="241"/>
      <c r="E19" s="241"/>
      <c r="F19" s="241"/>
      <c r="G19" s="241"/>
      <c r="H19" s="241"/>
      <c r="I19" s="241"/>
      <c r="J19" s="241"/>
      <c r="K19" s="241"/>
      <c r="L19" s="241"/>
      <c r="M19" s="241"/>
      <c r="N19" s="241"/>
      <c r="O19" s="241"/>
      <c r="P19" s="242"/>
    </row>
    <row r="20" spans="2:16" x14ac:dyDescent="0.2">
      <c r="B20" s="240"/>
      <c r="C20" s="241"/>
      <c r="D20" s="241"/>
      <c r="E20" s="241"/>
      <c r="F20" s="241"/>
      <c r="G20" s="241"/>
      <c r="H20" s="241"/>
      <c r="I20" s="241"/>
      <c r="J20" s="241"/>
      <c r="K20" s="241"/>
      <c r="L20" s="241"/>
      <c r="M20" s="241"/>
      <c r="N20" s="241"/>
      <c r="O20" s="241"/>
      <c r="P20" s="242"/>
    </row>
    <row r="21" spans="2:16" x14ac:dyDescent="0.2">
      <c r="B21" s="240"/>
      <c r="C21" s="241"/>
      <c r="D21" s="241"/>
      <c r="E21" s="241"/>
      <c r="F21" s="241"/>
      <c r="G21" s="241"/>
      <c r="H21" s="241"/>
      <c r="I21" s="241"/>
      <c r="J21" s="241"/>
      <c r="K21" s="241"/>
      <c r="L21" s="241"/>
      <c r="M21" s="241"/>
      <c r="N21" s="241"/>
      <c r="O21" s="241"/>
      <c r="P21" s="242"/>
    </row>
    <row r="22" spans="2:16" x14ac:dyDescent="0.2">
      <c r="B22" s="240"/>
      <c r="C22" s="241"/>
      <c r="D22" s="241"/>
      <c r="E22" s="241"/>
      <c r="F22" s="241"/>
      <c r="G22" s="241"/>
      <c r="H22" s="241"/>
      <c r="I22" s="241"/>
      <c r="J22" s="241"/>
      <c r="K22" s="241"/>
      <c r="L22" s="241"/>
      <c r="M22" s="241"/>
      <c r="N22" s="241"/>
      <c r="O22" s="241"/>
      <c r="P22" s="242"/>
    </row>
    <row r="23" spans="2:16" x14ac:dyDescent="0.2">
      <c r="B23" s="240"/>
      <c r="C23" s="241"/>
      <c r="D23" s="241"/>
      <c r="E23" s="241"/>
      <c r="F23" s="241"/>
      <c r="G23" s="241"/>
      <c r="H23" s="241"/>
      <c r="I23" s="241"/>
      <c r="J23" s="241"/>
      <c r="K23" s="241"/>
      <c r="L23" s="241"/>
      <c r="M23" s="241"/>
      <c r="N23" s="241"/>
      <c r="O23" s="241"/>
      <c r="P23" s="242"/>
    </row>
    <row r="24" spans="2:16" x14ac:dyDescent="0.2">
      <c r="B24" s="240"/>
      <c r="C24" s="241"/>
      <c r="D24" s="241"/>
      <c r="E24" s="241"/>
      <c r="F24" s="241"/>
      <c r="G24" s="241"/>
      <c r="H24" s="241"/>
      <c r="I24" s="241"/>
      <c r="J24" s="241"/>
      <c r="K24" s="241"/>
      <c r="L24" s="241"/>
      <c r="M24" s="241"/>
      <c r="N24" s="241"/>
      <c r="O24" s="241"/>
      <c r="P24" s="242"/>
    </row>
    <row r="25" spans="2:16" x14ac:dyDescent="0.2">
      <c r="B25" s="240"/>
      <c r="C25" s="241"/>
      <c r="D25" s="241"/>
      <c r="E25" s="241"/>
      <c r="F25" s="241"/>
      <c r="G25" s="241"/>
      <c r="H25" s="241"/>
      <c r="I25" s="241"/>
      <c r="J25" s="241"/>
      <c r="K25" s="241"/>
      <c r="L25" s="241"/>
      <c r="M25" s="241"/>
      <c r="N25" s="241"/>
      <c r="O25" s="241"/>
      <c r="P25" s="242"/>
    </row>
    <row r="26" spans="2:16" x14ac:dyDescent="0.2">
      <c r="B26" s="240"/>
      <c r="C26" s="241"/>
      <c r="D26" s="241"/>
      <c r="E26" s="241"/>
      <c r="F26" s="241"/>
      <c r="G26" s="241"/>
      <c r="H26" s="241"/>
      <c r="I26" s="241"/>
      <c r="J26" s="241"/>
      <c r="K26" s="241"/>
      <c r="L26" s="241"/>
      <c r="M26" s="241"/>
      <c r="N26" s="241"/>
      <c r="O26" s="241"/>
      <c r="P26" s="242"/>
    </row>
    <row r="27" spans="2:16" x14ac:dyDescent="0.2">
      <c r="B27" s="240"/>
      <c r="C27" s="241"/>
      <c r="D27" s="241"/>
      <c r="E27" s="241"/>
      <c r="F27" s="241"/>
      <c r="G27" s="241"/>
      <c r="H27" s="241"/>
      <c r="I27" s="241"/>
      <c r="J27" s="241"/>
      <c r="K27" s="241"/>
      <c r="L27" s="241"/>
      <c r="M27" s="241"/>
      <c r="N27" s="241"/>
      <c r="O27" s="241"/>
      <c r="P27" s="242"/>
    </row>
    <row r="28" spans="2:16" x14ac:dyDescent="0.2">
      <c r="B28" s="240"/>
      <c r="C28" s="241"/>
      <c r="D28" s="241"/>
      <c r="E28" s="241"/>
      <c r="F28" s="241"/>
      <c r="G28" s="241"/>
      <c r="H28" s="241"/>
      <c r="I28" s="241"/>
      <c r="J28" s="241"/>
      <c r="K28" s="241"/>
      <c r="L28" s="241"/>
      <c r="M28" s="241"/>
      <c r="N28" s="241"/>
      <c r="O28" s="241"/>
      <c r="P28" s="242"/>
    </row>
    <row r="29" spans="2:16" x14ac:dyDescent="0.2">
      <c r="B29" s="240"/>
      <c r="C29" s="241"/>
      <c r="D29" s="241"/>
      <c r="E29" s="241"/>
      <c r="F29" s="241"/>
      <c r="G29" s="241"/>
      <c r="H29" s="241"/>
      <c r="I29" s="241"/>
      <c r="J29" s="241"/>
      <c r="K29" s="241"/>
      <c r="L29" s="241"/>
      <c r="M29" s="241"/>
      <c r="N29" s="241"/>
      <c r="O29" s="241"/>
      <c r="P29" s="242"/>
    </row>
    <row r="30" spans="2:16" x14ac:dyDescent="0.2">
      <c r="B30" s="240"/>
      <c r="C30" s="241"/>
      <c r="D30" s="241"/>
      <c r="E30" s="241"/>
      <c r="F30" s="241"/>
      <c r="G30" s="241"/>
      <c r="H30" s="241"/>
      <c r="I30" s="241"/>
      <c r="J30" s="241"/>
      <c r="K30" s="241"/>
      <c r="L30" s="241"/>
      <c r="M30" s="241"/>
      <c r="N30" s="241"/>
      <c r="O30" s="241"/>
      <c r="P30" s="242"/>
    </row>
    <row r="31" spans="2:16" x14ac:dyDescent="0.2">
      <c r="B31" s="240"/>
      <c r="C31" s="241"/>
      <c r="D31" s="241"/>
      <c r="E31" s="241"/>
      <c r="F31" s="241"/>
      <c r="G31" s="241"/>
      <c r="H31" s="241"/>
      <c r="I31" s="241"/>
      <c r="J31" s="241"/>
      <c r="K31" s="241"/>
      <c r="L31" s="241"/>
      <c r="M31" s="241"/>
      <c r="N31" s="241"/>
      <c r="O31" s="241"/>
      <c r="P31" s="242"/>
    </row>
    <row r="32" spans="2:16" x14ac:dyDescent="0.2">
      <c r="B32" s="240"/>
      <c r="C32" s="241"/>
      <c r="D32" s="241"/>
      <c r="E32" s="241"/>
      <c r="F32" s="241"/>
      <c r="G32" s="241"/>
      <c r="H32" s="241"/>
      <c r="I32" s="241"/>
      <c r="J32" s="241"/>
      <c r="K32" s="241"/>
      <c r="L32" s="241"/>
      <c r="M32" s="241"/>
      <c r="N32" s="241"/>
      <c r="O32" s="241"/>
      <c r="P32" s="242"/>
    </row>
    <row r="33" spans="2:16" x14ac:dyDescent="0.2">
      <c r="B33" s="240"/>
      <c r="C33" s="241"/>
      <c r="D33" s="241"/>
      <c r="E33" s="241"/>
      <c r="F33" s="241"/>
      <c r="G33" s="241"/>
      <c r="H33" s="241"/>
      <c r="I33" s="241"/>
      <c r="J33" s="241"/>
      <c r="K33" s="241"/>
      <c r="L33" s="241"/>
      <c r="M33" s="241"/>
      <c r="N33" s="241"/>
      <c r="O33" s="241"/>
      <c r="P33" s="242"/>
    </row>
    <row r="34" spans="2:16" x14ac:dyDescent="0.2">
      <c r="B34" s="240"/>
      <c r="C34" s="241"/>
      <c r="D34" s="241"/>
      <c r="E34" s="241"/>
      <c r="F34" s="241"/>
      <c r="G34" s="241"/>
      <c r="H34" s="241"/>
      <c r="I34" s="241"/>
      <c r="J34" s="241"/>
      <c r="K34" s="241"/>
      <c r="L34" s="241"/>
      <c r="M34" s="241"/>
      <c r="N34" s="241"/>
      <c r="O34" s="241"/>
      <c r="P34" s="242"/>
    </row>
    <row r="35" spans="2:16" x14ac:dyDescent="0.2">
      <c r="B35" s="240"/>
      <c r="C35" s="241"/>
      <c r="D35" s="241"/>
      <c r="E35" s="241"/>
      <c r="F35" s="241"/>
      <c r="G35" s="241"/>
      <c r="H35" s="241"/>
      <c r="I35" s="241"/>
      <c r="J35" s="241"/>
      <c r="K35" s="241"/>
      <c r="L35" s="241"/>
      <c r="M35" s="241"/>
      <c r="N35" s="241"/>
      <c r="O35" s="241"/>
      <c r="P35" s="242"/>
    </row>
    <row r="36" spans="2:16" ht="16" thickBot="1" x14ac:dyDescent="0.25">
      <c r="B36" s="243"/>
      <c r="C36" s="244"/>
      <c r="D36" s="244"/>
      <c r="E36" s="244"/>
      <c r="F36" s="244"/>
      <c r="G36" s="244"/>
      <c r="H36" s="244"/>
      <c r="I36" s="244"/>
      <c r="J36" s="244"/>
      <c r="K36" s="244"/>
      <c r="L36" s="244"/>
      <c r="M36" s="244"/>
      <c r="N36" s="244"/>
      <c r="O36" s="244"/>
      <c r="P36" s="245"/>
    </row>
  </sheetData>
  <mergeCells count="1">
    <mergeCell ref="B2:P36"/>
  </mergeCells>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40"/>
  <sheetViews>
    <sheetView topLeftCell="S1" workbookViewId="0">
      <selection activeCell="L38" sqref="L38"/>
    </sheetView>
  </sheetViews>
  <sheetFormatPr baseColWidth="10" defaultColWidth="8.83203125" defaultRowHeight="15" x14ac:dyDescent="0.2"/>
  <cols>
    <col min="1" max="1" width="8.83203125" style="202"/>
    <col min="2" max="3" width="7.1640625" style="97" bestFit="1" customWidth="1"/>
    <col min="4" max="4" width="9.5" style="97" bestFit="1" customWidth="1"/>
    <col min="5" max="5" width="11.83203125" style="97" bestFit="1" customWidth="1"/>
    <col min="6" max="6" width="12.5" style="97" bestFit="1" customWidth="1"/>
    <col min="7" max="7" width="11" style="97" bestFit="1" customWidth="1"/>
    <col min="8" max="9" width="11" style="97" customWidth="1"/>
    <col min="10" max="10" width="15.5" style="97" bestFit="1" customWidth="1"/>
    <col min="11" max="19" width="15.83203125" style="97" bestFit="1" customWidth="1"/>
    <col min="20" max="20" width="17.33203125" style="97" customWidth="1"/>
    <col min="21" max="16384" width="8.83203125" style="202"/>
  </cols>
  <sheetData>
    <row r="1" spans="2:21" ht="16" thickBot="1" x14ac:dyDescent="0.25"/>
    <row r="2" spans="2:21" x14ac:dyDescent="0.2">
      <c r="B2" s="115" t="s">
        <v>207</v>
      </c>
      <c r="C2" s="98" t="s">
        <v>75</v>
      </c>
      <c r="D2" s="98" t="s">
        <v>76</v>
      </c>
      <c r="E2" s="98" t="s">
        <v>77</v>
      </c>
      <c r="F2" s="98" t="s">
        <v>208</v>
      </c>
      <c r="G2" s="98" t="s">
        <v>78</v>
      </c>
      <c r="H2" s="98" t="s">
        <v>119</v>
      </c>
      <c r="I2" s="98" t="s">
        <v>120</v>
      </c>
      <c r="J2" s="98" t="s">
        <v>121</v>
      </c>
      <c r="K2" s="98" t="s">
        <v>79</v>
      </c>
      <c r="L2" s="98" t="s">
        <v>81</v>
      </c>
      <c r="M2" s="98" t="s">
        <v>80</v>
      </c>
      <c r="N2" s="98" t="s">
        <v>82</v>
      </c>
      <c r="O2" s="98" t="s">
        <v>83</v>
      </c>
      <c r="P2" s="98" t="s">
        <v>84</v>
      </c>
      <c r="Q2" s="98" t="s">
        <v>85</v>
      </c>
      <c r="R2" s="98" t="s">
        <v>86</v>
      </c>
      <c r="S2" s="98" t="s">
        <v>87</v>
      </c>
      <c r="T2" s="111" t="s">
        <v>88</v>
      </c>
    </row>
    <row r="3" spans="2:21" ht="16" thickBot="1" x14ac:dyDescent="0.25">
      <c r="B3" s="117">
        <v>1</v>
      </c>
      <c r="C3" s="104">
        <v>0.85</v>
      </c>
      <c r="D3" s="104">
        <v>136</v>
      </c>
      <c r="E3" s="104">
        <v>11000</v>
      </c>
      <c r="F3" s="104"/>
      <c r="G3" s="104">
        <v>1</v>
      </c>
      <c r="H3" s="104">
        <v>0</v>
      </c>
      <c r="I3" s="104">
        <v>1</v>
      </c>
      <c r="J3" s="104">
        <v>3</v>
      </c>
      <c r="K3" s="104">
        <v>0.7</v>
      </c>
      <c r="L3" s="104">
        <v>0.7</v>
      </c>
      <c r="M3" s="104">
        <v>0.7</v>
      </c>
      <c r="N3" s="104"/>
      <c r="O3" s="104"/>
      <c r="P3" s="104"/>
      <c r="Q3" s="104"/>
      <c r="R3" s="104"/>
      <c r="S3" s="104"/>
      <c r="T3" s="113"/>
    </row>
    <row r="4" spans="2:21" x14ac:dyDescent="0.2">
      <c r="B4" s="109"/>
      <c r="C4" s="109"/>
      <c r="D4" s="109"/>
      <c r="E4" s="109"/>
      <c r="F4" s="109"/>
      <c r="G4" s="109"/>
      <c r="H4" s="109"/>
      <c r="I4" s="109"/>
      <c r="J4" s="109"/>
      <c r="K4" s="109"/>
      <c r="L4" s="109"/>
      <c r="M4" s="109"/>
      <c r="N4" s="109"/>
      <c r="O4" s="109"/>
      <c r="P4" s="109"/>
      <c r="Q4" s="109"/>
      <c r="R4" s="109"/>
      <c r="S4" s="109"/>
      <c r="T4" s="109"/>
      <c r="U4" s="107"/>
    </row>
    <row r="5" spans="2:21" x14ac:dyDescent="0.2">
      <c r="B5" s="109"/>
      <c r="C5" s="109"/>
      <c r="D5" s="109"/>
      <c r="E5" s="109"/>
      <c r="F5" s="109"/>
      <c r="G5" s="109"/>
      <c r="H5" s="109"/>
      <c r="I5" s="109"/>
      <c r="J5" s="109"/>
      <c r="K5" s="109"/>
      <c r="L5" s="109"/>
      <c r="M5" s="109"/>
      <c r="N5" s="109"/>
      <c r="O5" s="109"/>
      <c r="P5" s="109"/>
      <c r="Q5" s="109"/>
      <c r="R5" s="109"/>
      <c r="S5" s="109"/>
      <c r="T5" s="109"/>
      <c r="U5" s="107"/>
    </row>
    <row r="6" spans="2:21" x14ac:dyDescent="0.2">
      <c r="B6" s="109"/>
      <c r="C6" s="109"/>
      <c r="D6" s="109"/>
      <c r="E6" s="109"/>
      <c r="F6" s="109"/>
      <c r="G6" s="109"/>
      <c r="H6" s="109"/>
      <c r="I6" s="109"/>
      <c r="J6" s="109"/>
      <c r="K6" s="109"/>
      <c r="L6" s="109"/>
      <c r="M6" s="109"/>
      <c r="N6" s="109"/>
      <c r="O6" s="109"/>
      <c r="P6" s="109"/>
      <c r="Q6" s="109"/>
      <c r="R6" s="109"/>
      <c r="S6" s="109"/>
      <c r="T6" s="109"/>
      <c r="U6" s="107"/>
    </row>
    <row r="7" spans="2:21" x14ac:dyDescent="0.2">
      <c r="B7" s="109"/>
      <c r="C7" s="109"/>
      <c r="D7" s="109"/>
      <c r="E7" s="109"/>
      <c r="F7" s="109"/>
      <c r="G7" s="109"/>
      <c r="H7" s="109"/>
      <c r="I7" s="109"/>
      <c r="J7" s="109"/>
      <c r="K7" s="109"/>
      <c r="L7" s="109"/>
      <c r="M7" s="109"/>
      <c r="N7" s="109"/>
      <c r="O7" s="109"/>
      <c r="P7" s="109"/>
      <c r="Q7" s="109"/>
      <c r="R7" s="109"/>
      <c r="S7" s="109"/>
      <c r="T7" s="109"/>
      <c r="U7" s="107"/>
    </row>
    <row r="8" spans="2:21" x14ac:dyDescent="0.2">
      <c r="B8" s="109"/>
      <c r="C8" s="109"/>
      <c r="D8" s="109"/>
      <c r="E8" s="109"/>
      <c r="F8" s="109"/>
      <c r="G8" s="109"/>
      <c r="H8" s="109"/>
      <c r="I8" s="109"/>
      <c r="J8" s="109"/>
      <c r="K8" s="109"/>
      <c r="L8" s="109"/>
      <c r="M8" s="109"/>
      <c r="N8" s="109"/>
      <c r="O8" s="109"/>
      <c r="P8" s="109"/>
      <c r="Q8" s="109"/>
      <c r="R8" s="109"/>
      <c r="S8" s="109"/>
      <c r="T8" s="109"/>
      <c r="U8" s="107"/>
    </row>
    <row r="9" spans="2:21" x14ac:dyDescent="0.2">
      <c r="B9" s="109"/>
      <c r="C9" s="109"/>
      <c r="D9" s="109"/>
      <c r="E9" s="109"/>
      <c r="F9" s="109"/>
      <c r="G9" s="109"/>
      <c r="H9" s="109"/>
      <c r="I9" s="109"/>
      <c r="J9" s="109"/>
      <c r="K9" s="109"/>
      <c r="L9" s="109"/>
      <c r="M9" s="109"/>
      <c r="N9" s="109"/>
      <c r="O9" s="109"/>
      <c r="P9" s="109"/>
      <c r="Q9" s="109"/>
      <c r="R9" s="109"/>
      <c r="S9" s="109"/>
      <c r="T9" s="109"/>
      <c r="U9" s="107"/>
    </row>
    <row r="10" spans="2:21" x14ac:dyDescent="0.2">
      <c r="B10" s="109"/>
      <c r="C10" s="109"/>
      <c r="D10" s="109"/>
      <c r="E10" s="109"/>
      <c r="F10" s="109"/>
      <c r="G10" s="109"/>
      <c r="H10" s="109"/>
      <c r="I10" s="109"/>
      <c r="J10" s="109"/>
      <c r="K10" s="109"/>
      <c r="L10" s="109"/>
      <c r="M10" s="109"/>
      <c r="N10" s="109"/>
      <c r="O10" s="109"/>
      <c r="P10" s="109"/>
      <c r="Q10" s="109"/>
      <c r="R10" s="109"/>
      <c r="S10" s="109"/>
      <c r="T10" s="109"/>
      <c r="U10" s="107"/>
    </row>
    <row r="11" spans="2:21" x14ac:dyDescent="0.2">
      <c r="B11" s="109"/>
      <c r="C11" s="109"/>
      <c r="D11" s="109"/>
      <c r="E11" s="109"/>
      <c r="F11" s="109"/>
      <c r="G11" s="109"/>
      <c r="H11" s="109"/>
      <c r="I11" s="109"/>
      <c r="J11" s="109"/>
      <c r="K11" s="109"/>
      <c r="L11" s="109"/>
      <c r="M11" s="109"/>
      <c r="N11" s="109"/>
      <c r="O11" s="109"/>
      <c r="P11" s="109"/>
      <c r="Q11" s="109"/>
      <c r="R11" s="109"/>
      <c r="S11" s="109"/>
      <c r="T11" s="109"/>
      <c r="U11" s="107"/>
    </row>
    <row r="12" spans="2:21" x14ac:dyDescent="0.2">
      <c r="B12" s="109"/>
      <c r="C12" s="109"/>
      <c r="D12" s="109"/>
      <c r="E12" s="109"/>
      <c r="F12" s="109"/>
      <c r="G12" s="109"/>
      <c r="H12" s="109"/>
      <c r="I12" s="109"/>
      <c r="J12" s="109"/>
      <c r="K12" s="109"/>
      <c r="L12" s="109"/>
      <c r="M12" s="109"/>
      <c r="N12" s="109"/>
      <c r="O12" s="109"/>
      <c r="P12" s="109"/>
      <c r="Q12" s="109"/>
      <c r="R12" s="109"/>
      <c r="S12" s="109"/>
      <c r="T12" s="109"/>
      <c r="U12" s="107"/>
    </row>
    <row r="13" spans="2:21" x14ac:dyDescent="0.2">
      <c r="B13" s="109"/>
      <c r="C13" s="109"/>
      <c r="D13" s="109"/>
      <c r="E13" s="109"/>
      <c r="F13" s="109"/>
      <c r="G13" s="109"/>
      <c r="H13" s="109"/>
      <c r="I13" s="109"/>
      <c r="J13" s="109"/>
      <c r="K13" s="109"/>
      <c r="L13" s="109"/>
      <c r="M13" s="109"/>
      <c r="N13" s="109"/>
      <c r="O13" s="109"/>
      <c r="P13" s="109"/>
      <c r="Q13" s="109"/>
      <c r="R13" s="109"/>
      <c r="S13" s="109"/>
      <c r="T13" s="109"/>
      <c r="U13" s="107"/>
    </row>
    <row r="14" spans="2:21" x14ac:dyDescent="0.2">
      <c r="B14" s="109"/>
      <c r="C14" s="109"/>
      <c r="D14" s="109"/>
      <c r="E14" s="109"/>
      <c r="F14" s="109"/>
      <c r="G14" s="109"/>
      <c r="H14" s="109"/>
      <c r="I14" s="109"/>
      <c r="J14" s="109"/>
      <c r="K14" s="109"/>
      <c r="L14" s="109"/>
      <c r="M14" s="109"/>
      <c r="N14" s="109"/>
      <c r="O14" s="109"/>
      <c r="P14" s="109"/>
      <c r="Q14" s="109"/>
      <c r="R14" s="109"/>
      <c r="S14" s="109"/>
      <c r="T14" s="109"/>
      <c r="U14" s="107"/>
    </row>
    <row r="15" spans="2:21" x14ac:dyDescent="0.2">
      <c r="B15" s="109"/>
      <c r="C15" s="109"/>
      <c r="D15" s="109"/>
      <c r="E15" s="109"/>
      <c r="F15" s="109"/>
      <c r="G15" s="109"/>
      <c r="H15" s="109"/>
      <c r="I15" s="109"/>
      <c r="J15" s="109"/>
      <c r="K15" s="109"/>
      <c r="L15" s="109"/>
      <c r="M15" s="109"/>
      <c r="N15" s="109"/>
      <c r="O15" s="109"/>
      <c r="P15" s="109"/>
      <c r="Q15" s="109"/>
      <c r="R15" s="109"/>
      <c r="S15" s="109"/>
      <c r="T15" s="109"/>
      <c r="U15" s="107"/>
    </row>
    <row r="16" spans="2:21" x14ac:dyDescent="0.2">
      <c r="B16" s="109"/>
      <c r="C16" s="109"/>
      <c r="D16" s="109"/>
      <c r="E16" s="109"/>
      <c r="F16" s="109"/>
      <c r="G16" s="109"/>
      <c r="H16" s="109"/>
      <c r="I16" s="109"/>
      <c r="J16" s="109"/>
      <c r="K16" s="109"/>
      <c r="L16" s="109"/>
      <c r="M16" s="109"/>
      <c r="N16" s="109"/>
      <c r="O16" s="109"/>
      <c r="P16" s="109"/>
      <c r="Q16" s="109"/>
      <c r="R16" s="109"/>
      <c r="S16" s="109"/>
      <c r="T16" s="109"/>
      <c r="U16" s="107"/>
    </row>
    <row r="17" spans="2:21" x14ac:dyDescent="0.2">
      <c r="B17" s="109"/>
      <c r="C17" s="109"/>
      <c r="D17" s="109"/>
      <c r="E17" s="109"/>
      <c r="F17" s="109"/>
      <c r="G17" s="109"/>
      <c r="H17" s="109"/>
      <c r="I17" s="109"/>
      <c r="J17" s="109"/>
      <c r="K17" s="109"/>
      <c r="L17" s="109"/>
      <c r="M17" s="109"/>
      <c r="N17" s="109"/>
      <c r="O17" s="109"/>
      <c r="P17" s="109"/>
      <c r="Q17" s="109"/>
      <c r="R17" s="109"/>
      <c r="S17" s="109"/>
      <c r="T17" s="109"/>
      <c r="U17" s="107"/>
    </row>
    <row r="18" spans="2:21" x14ac:dyDescent="0.2">
      <c r="B18" s="109"/>
      <c r="C18" s="109"/>
      <c r="D18" s="109"/>
      <c r="E18" s="109"/>
      <c r="F18" s="109"/>
      <c r="G18" s="109"/>
      <c r="H18" s="109"/>
      <c r="I18" s="109"/>
      <c r="J18" s="109"/>
      <c r="K18" s="109"/>
      <c r="L18" s="109"/>
      <c r="M18" s="109"/>
      <c r="N18" s="109"/>
      <c r="O18" s="109"/>
      <c r="P18" s="109"/>
      <c r="Q18" s="109"/>
      <c r="R18" s="109"/>
      <c r="S18" s="109"/>
      <c r="T18" s="109"/>
      <c r="U18" s="107"/>
    </row>
    <row r="19" spans="2:21" x14ac:dyDescent="0.2">
      <c r="B19" s="109"/>
      <c r="C19" s="109"/>
      <c r="D19" s="109"/>
      <c r="E19" s="109"/>
      <c r="F19" s="109"/>
      <c r="G19" s="109"/>
      <c r="H19" s="109"/>
      <c r="I19" s="109"/>
      <c r="J19" s="109"/>
      <c r="K19" s="109"/>
      <c r="L19" s="109"/>
      <c r="M19" s="109"/>
      <c r="N19" s="109"/>
      <c r="O19" s="109"/>
      <c r="P19" s="109"/>
      <c r="Q19" s="109"/>
      <c r="R19" s="109"/>
      <c r="S19" s="109"/>
      <c r="T19" s="109"/>
      <c r="U19" s="107"/>
    </row>
    <row r="20" spans="2:21" x14ac:dyDescent="0.2">
      <c r="B20" s="109"/>
      <c r="C20" s="109"/>
      <c r="D20" s="109"/>
      <c r="E20" s="109"/>
      <c r="F20" s="109"/>
      <c r="G20" s="109"/>
      <c r="H20" s="109"/>
      <c r="I20" s="109"/>
      <c r="J20" s="109"/>
      <c r="K20" s="109"/>
      <c r="L20" s="109"/>
      <c r="M20" s="109"/>
      <c r="N20" s="109"/>
      <c r="O20" s="109"/>
      <c r="P20" s="109"/>
      <c r="Q20" s="109"/>
      <c r="R20" s="109"/>
      <c r="S20" s="109"/>
      <c r="T20" s="109"/>
      <c r="U20" s="107"/>
    </row>
    <row r="21" spans="2:21" x14ac:dyDescent="0.2">
      <c r="B21" s="109"/>
      <c r="C21" s="109"/>
      <c r="D21" s="109"/>
      <c r="E21" s="109"/>
      <c r="F21" s="109"/>
      <c r="G21" s="109"/>
      <c r="H21" s="109"/>
      <c r="I21" s="109"/>
      <c r="J21" s="109"/>
      <c r="K21" s="109"/>
      <c r="L21" s="109"/>
      <c r="M21" s="109"/>
      <c r="N21" s="109"/>
      <c r="O21" s="109"/>
      <c r="P21" s="109"/>
      <c r="Q21" s="109"/>
      <c r="R21" s="109"/>
      <c r="S21" s="109"/>
      <c r="T21" s="109"/>
      <c r="U21" s="107"/>
    </row>
    <row r="22" spans="2:21" x14ac:dyDescent="0.2">
      <c r="B22" s="109"/>
      <c r="C22" s="109"/>
      <c r="D22" s="109"/>
      <c r="E22" s="109"/>
      <c r="F22" s="109"/>
      <c r="G22" s="109"/>
      <c r="H22" s="109"/>
      <c r="I22" s="109"/>
      <c r="J22" s="109"/>
      <c r="K22" s="109"/>
      <c r="L22" s="109"/>
      <c r="M22" s="109"/>
      <c r="N22" s="109"/>
      <c r="O22" s="109"/>
      <c r="P22" s="109"/>
      <c r="Q22" s="109"/>
      <c r="R22" s="109"/>
      <c r="S22" s="109"/>
      <c r="T22" s="109"/>
      <c r="U22" s="107"/>
    </row>
    <row r="23" spans="2:21" x14ac:dyDescent="0.2">
      <c r="B23" s="109"/>
      <c r="C23" s="109"/>
      <c r="D23" s="109"/>
      <c r="E23" s="109"/>
      <c r="F23" s="109"/>
      <c r="G23" s="109"/>
      <c r="H23" s="109"/>
      <c r="I23" s="109"/>
      <c r="J23" s="109"/>
      <c r="K23" s="109"/>
      <c r="L23" s="109"/>
      <c r="M23" s="109"/>
      <c r="N23" s="109"/>
      <c r="O23" s="109"/>
      <c r="P23" s="109"/>
      <c r="Q23" s="109"/>
      <c r="R23" s="109"/>
      <c r="S23" s="109"/>
      <c r="T23" s="109"/>
      <c r="U23" s="107"/>
    </row>
    <row r="24" spans="2:21" x14ac:dyDescent="0.2">
      <c r="B24" s="109"/>
      <c r="C24" s="109"/>
      <c r="D24" s="109"/>
      <c r="E24" s="109"/>
      <c r="F24" s="109"/>
      <c r="G24" s="109"/>
      <c r="H24" s="109"/>
      <c r="I24" s="109"/>
      <c r="J24" s="109"/>
      <c r="K24" s="109"/>
      <c r="L24" s="109"/>
      <c r="M24" s="109"/>
      <c r="N24" s="109"/>
      <c r="O24" s="109"/>
      <c r="P24" s="109"/>
      <c r="Q24" s="109"/>
      <c r="R24" s="109"/>
      <c r="S24" s="109"/>
      <c r="T24" s="109"/>
      <c r="U24" s="107"/>
    </row>
    <row r="25" spans="2:21" x14ac:dyDescent="0.2">
      <c r="B25" s="109"/>
      <c r="C25" s="109"/>
      <c r="D25" s="109"/>
      <c r="E25" s="109"/>
      <c r="F25" s="109"/>
      <c r="G25" s="109"/>
      <c r="H25" s="109"/>
      <c r="I25" s="109"/>
      <c r="J25" s="109"/>
      <c r="K25" s="109"/>
      <c r="L25" s="109"/>
      <c r="M25" s="109"/>
      <c r="N25" s="109"/>
      <c r="O25" s="109"/>
      <c r="P25" s="109"/>
      <c r="Q25" s="109"/>
      <c r="R25" s="109"/>
      <c r="S25" s="109"/>
      <c r="T25" s="109"/>
      <c r="U25" s="107"/>
    </row>
    <row r="26" spans="2:21" x14ac:dyDescent="0.2">
      <c r="B26" s="109"/>
      <c r="C26" s="109"/>
      <c r="D26" s="109"/>
      <c r="E26" s="109"/>
      <c r="F26" s="109"/>
      <c r="G26" s="109"/>
      <c r="H26" s="109"/>
      <c r="I26" s="109"/>
      <c r="J26" s="109"/>
      <c r="K26" s="109"/>
      <c r="L26" s="109"/>
      <c r="M26" s="109"/>
      <c r="N26" s="109"/>
      <c r="O26" s="109"/>
      <c r="P26" s="109"/>
      <c r="Q26" s="109"/>
      <c r="R26" s="109"/>
      <c r="S26" s="109"/>
      <c r="T26" s="109"/>
      <c r="U26" s="107"/>
    </row>
    <row r="27" spans="2:21" x14ac:dyDescent="0.2">
      <c r="B27" s="109"/>
      <c r="C27" s="109"/>
      <c r="D27" s="109"/>
      <c r="E27" s="109"/>
      <c r="F27" s="109"/>
      <c r="G27" s="109"/>
      <c r="H27" s="109"/>
      <c r="I27" s="109"/>
      <c r="J27" s="109"/>
      <c r="K27" s="109"/>
      <c r="L27" s="109"/>
      <c r="M27" s="109"/>
      <c r="N27" s="109"/>
      <c r="O27" s="109"/>
      <c r="P27" s="109"/>
      <c r="Q27" s="109"/>
      <c r="R27" s="109"/>
      <c r="S27" s="109"/>
      <c r="T27" s="109"/>
      <c r="U27" s="107"/>
    </row>
    <row r="28" spans="2:21" x14ac:dyDescent="0.2">
      <c r="B28" s="109"/>
      <c r="C28" s="109"/>
      <c r="D28" s="109"/>
      <c r="E28" s="109"/>
      <c r="F28" s="109"/>
      <c r="G28" s="109"/>
      <c r="H28" s="109"/>
      <c r="I28" s="109"/>
      <c r="J28" s="109"/>
      <c r="K28" s="109"/>
      <c r="L28" s="109"/>
      <c r="M28" s="109"/>
      <c r="N28" s="109"/>
      <c r="O28" s="109"/>
      <c r="P28" s="109"/>
      <c r="Q28" s="109"/>
      <c r="R28" s="109"/>
      <c r="S28" s="109"/>
      <c r="T28" s="109"/>
      <c r="U28" s="107"/>
    </row>
    <row r="29" spans="2:21" x14ac:dyDescent="0.2">
      <c r="B29" s="109"/>
      <c r="C29" s="109"/>
      <c r="D29" s="109"/>
      <c r="E29" s="109"/>
      <c r="F29" s="109"/>
      <c r="G29" s="109"/>
      <c r="H29" s="109"/>
      <c r="I29" s="109"/>
      <c r="J29" s="109"/>
      <c r="K29" s="109"/>
      <c r="L29" s="109"/>
      <c r="M29" s="109"/>
      <c r="N29" s="109"/>
      <c r="O29" s="109"/>
      <c r="P29" s="109"/>
      <c r="Q29" s="109"/>
      <c r="R29" s="109"/>
      <c r="S29" s="109"/>
      <c r="T29" s="109"/>
      <c r="U29" s="107"/>
    </row>
    <row r="30" spans="2:21" x14ac:dyDescent="0.2">
      <c r="B30" s="109"/>
      <c r="C30" s="109"/>
      <c r="D30" s="109"/>
      <c r="E30" s="109"/>
      <c r="F30" s="109"/>
      <c r="G30" s="109"/>
      <c r="H30" s="109"/>
      <c r="I30" s="109"/>
      <c r="J30" s="109"/>
      <c r="K30" s="109"/>
      <c r="L30" s="109"/>
      <c r="M30" s="109"/>
      <c r="N30" s="109"/>
      <c r="O30" s="109"/>
      <c r="P30" s="109"/>
      <c r="Q30" s="109"/>
      <c r="R30" s="109"/>
      <c r="S30" s="109"/>
      <c r="T30" s="109"/>
      <c r="U30" s="107"/>
    </row>
    <row r="31" spans="2:21" x14ac:dyDescent="0.2">
      <c r="B31" s="109"/>
      <c r="C31" s="109"/>
      <c r="D31" s="109"/>
      <c r="E31" s="109"/>
      <c r="F31" s="109"/>
      <c r="G31" s="109"/>
      <c r="H31" s="109"/>
      <c r="I31" s="109"/>
      <c r="J31" s="109"/>
      <c r="K31" s="109"/>
      <c r="L31" s="109"/>
      <c r="M31" s="109"/>
      <c r="N31" s="109"/>
      <c r="O31" s="109"/>
      <c r="P31" s="109"/>
      <c r="Q31" s="109"/>
      <c r="R31" s="109"/>
      <c r="S31" s="109"/>
      <c r="T31" s="109"/>
      <c r="U31" s="107"/>
    </row>
    <row r="32" spans="2:21" x14ac:dyDescent="0.2">
      <c r="B32" s="109"/>
      <c r="C32" s="109"/>
      <c r="D32" s="109"/>
      <c r="E32" s="109"/>
      <c r="F32" s="109"/>
      <c r="G32" s="109"/>
      <c r="H32" s="109"/>
      <c r="I32" s="109"/>
      <c r="J32" s="109"/>
      <c r="K32" s="109"/>
      <c r="L32" s="109"/>
      <c r="M32" s="109"/>
      <c r="N32" s="109"/>
      <c r="O32" s="109"/>
      <c r="P32" s="109"/>
      <c r="Q32" s="109"/>
      <c r="R32" s="109"/>
      <c r="S32" s="109"/>
      <c r="T32" s="109"/>
      <c r="U32" s="107"/>
    </row>
    <row r="33" spans="2:21" x14ac:dyDescent="0.2">
      <c r="B33" s="109"/>
      <c r="C33" s="109"/>
      <c r="D33" s="109"/>
      <c r="E33" s="109"/>
      <c r="F33" s="109"/>
      <c r="G33" s="109"/>
      <c r="H33" s="109"/>
      <c r="I33" s="109"/>
      <c r="J33" s="109"/>
      <c r="K33" s="109"/>
      <c r="L33" s="109"/>
      <c r="M33" s="109"/>
      <c r="N33" s="109"/>
      <c r="O33" s="109"/>
      <c r="P33" s="109"/>
      <c r="Q33" s="109"/>
      <c r="R33" s="109"/>
      <c r="S33" s="109"/>
      <c r="T33" s="109"/>
      <c r="U33" s="107"/>
    </row>
    <row r="34" spans="2:21" x14ac:dyDescent="0.2">
      <c r="B34" s="109"/>
      <c r="C34" s="109"/>
      <c r="D34" s="109"/>
      <c r="E34" s="109"/>
      <c r="F34" s="109"/>
      <c r="G34" s="109"/>
      <c r="H34" s="109"/>
      <c r="I34" s="109"/>
      <c r="J34" s="109"/>
      <c r="K34" s="109"/>
      <c r="L34" s="109"/>
      <c r="M34" s="109"/>
      <c r="N34" s="109"/>
      <c r="O34" s="109"/>
      <c r="P34" s="109"/>
      <c r="Q34" s="109"/>
      <c r="R34" s="109"/>
      <c r="S34" s="109"/>
      <c r="T34" s="109"/>
      <c r="U34" s="107"/>
    </row>
    <row r="35" spans="2:21" x14ac:dyDescent="0.2">
      <c r="B35" s="109"/>
      <c r="C35" s="109"/>
      <c r="D35" s="109"/>
      <c r="E35" s="109"/>
      <c r="F35" s="109"/>
      <c r="G35" s="109"/>
      <c r="H35" s="109"/>
      <c r="I35" s="109"/>
      <c r="J35" s="109"/>
      <c r="K35" s="109"/>
      <c r="L35" s="109"/>
      <c r="M35" s="109"/>
      <c r="N35" s="109"/>
      <c r="O35" s="109"/>
      <c r="P35" s="109"/>
      <c r="Q35" s="109"/>
      <c r="R35" s="109"/>
      <c r="S35" s="109"/>
      <c r="T35" s="109"/>
      <c r="U35" s="107"/>
    </row>
    <row r="36" spans="2:21" x14ac:dyDescent="0.2">
      <c r="B36" s="109"/>
      <c r="C36" s="109"/>
      <c r="D36" s="109"/>
      <c r="E36" s="109"/>
      <c r="F36" s="109"/>
      <c r="G36" s="109"/>
      <c r="H36" s="109"/>
      <c r="I36" s="109"/>
      <c r="J36" s="109"/>
      <c r="K36" s="109"/>
      <c r="L36" s="109"/>
      <c r="M36" s="109"/>
      <c r="N36" s="109"/>
      <c r="O36" s="109"/>
      <c r="P36" s="109"/>
      <c r="Q36" s="109"/>
      <c r="R36" s="109"/>
      <c r="S36" s="109"/>
      <c r="T36" s="109"/>
      <c r="U36" s="107"/>
    </row>
    <row r="37" spans="2:21" x14ac:dyDescent="0.2">
      <c r="B37" s="109"/>
      <c r="C37" s="109"/>
      <c r="D37" s="109"/>
      <c r="E37" s="109"/>
      <c r="F37" s="109"/>
      <c r="G37" s="109"/>
      <c r="H37" s="109"/>
      <c r="I37" s="109"/>
      <c r="J37" s="109"/>
      <c r="K37" s="109"/>
      <c r="L37" s="109"/>
      <c r="M37" s="109"/>
      <c r="N37" s="109"/>
      <c r="O37" s="109"/>
      <c r="P37" s="109"/>
      <c r="Q37" s="109"/>
      <c r="R37" s="109"/>
      <c r="S37" s="109"/>
      <c r="T37" s="109"/>
      <c r="U37" s="107"/>
    </row>
    <row r="38" spans="2:21" x14ac:dyDescent="0.2">
      <c r="B38" s="109"/>
      <c r="C38" s="109"/>
      <c r="D38" s="109"/>
      <c r="E38" s="109"/>
      <c r="F38" s="109"/>
      <c r="G38" s="109"/>
      <c r="H38" s="109"/>
      <c r="I38" s="109"/>
      <c r="J38" s="109"/>
      <c r="K38" s="109"/>
      <c r="L38" s="109"/>
      <c r="M38" s="109"/>
      <c r="N38" s="109"/>
      <c r="O38" s="109"/>
      <c r="P38" s="109"/>
      <c r="Q38" s="109"/>
      <c r="R38" s="109"/>
      <c r="S38" s="109"/>
      <c r="T38" s="109"/>
      <c r="U38" s="107"/>
    </row>
    <row r="39" spans="2:21" x14ac:dyDescent="0.2">
      <c r="B39" s="109"/>
      <c r="C39" s="109"/>
      <c r="D39" s="109"/>
      <c r="E39" s="109"/>
      <c r="F39" s="109"/>
      <c r="G39" s="109"/>
      <c r="H39" s="109"/>
      <c r="I39" s="109"/>
      <c r="J39" s="109"/>
      <c r="K39" s="109"/>
      <c r="L39" s="109"/>
      <c r="M39" s="109"/>
      <c r="N39" s="109"/>
      <c r="O39" s="109"/>
      <c r="P39" s="109"/>
      <c r="Q39" s="109"/>
      <c r="R39" s="109"/>
      <c r="S39" s="109"/>
      <c r="T39" s="109"/>
      <c r="U39" s="107"/>
    </row>
    <row r="40" spans="2:21" x14ac:dyDescent="0.2">
      <c r="B40" s="109"/>
      <c r="C40" s="109"/>
      <c r="D40" s="109"/>
      <c r="E40" s="109"/>
      <c r="F40" s="109"/>
      <c r="G40" s="109"/>
      <c r="H40" s="109"/>
      <c r="I40" s="109"/>
      <c r="J40" s="109"/>
      <c r="K40" s="109"/>
      <c r="L40" s="109"/>
      <c r="M40" s="109"/>
      <c r="N40" s="109"/>
      <c r="O40" s="109"/>
      <c r="P40" s="109"/>
      <c r="Q40" s="109"/>
      <c r="R40" s="109"/>
      <c r="S40" s="109"/>
      <c r="T40" s="109"/>
      <c r="U40" s="107"/>
    </row>
  </sheetData>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41"/>
  <sheetViews>
    <sheetView workbookViewId="0">
      <selection activeCell="K24" sqref="K24"/>
    </sheetView>
  </sheetViews>
  <sheetFormatPr baseColWidth="10" defaultColWidth="8.83203125" defaultRowHeight="15" x14ac:dyDescent="0.2"/>
  <cols>
    <col min="1" max="1" width="8.83203125" style="202"/>
    <col min="2" max="2" width="18.33203125" style="97" bestFit="1" customWidth="1"/>
    <col min="3" max="3" width="12" style="97" customWidth="1"/>
    <col min="4" max="4" width="11.5" style="97" customWidth="1"/>
    <col min="5" max="5" width="11.83203125" style="97" bestFit="1" customWidth="1"/>
    <col min="6" max="6" width="12.5" style="97" bestFit="1" customWidth="1"/>
    <col min="7" max="7" width="11" style="97" bestFit="1" customWidth="1"/>
    <col min="8" max="9" width="11" style="97" customWidth="1"/>
    <col min="10" max="10" width="15.5" style="97" bestFit="1" customWidth="1"/>
    <col min="11" max="19" width="15.83203125" style="97" bestFit="1" customWidth="1"/>
    <col min="20" max="20" width="17.33203125" style="97" customWidth="1"/>
    <col min="21" max="16384" width="8.83203125" style="202"/>
  </cols>
  <sheetData>
    <row r="1" spans="2:21" ht="16" thickBot="1" x14ac:dyDescent="0.25"/>
    <row r="2" spans="2:21" x14ac:dyDescent="0.2">
      <c r="B2" s="115" t="s">
        <v>220</v>
      </c>
      <c r="C2" s="111">
        <v>1</v>
      </c>
      <c r="D2" s="109"/>
      <c r="E2" s="109"/>
      <c r="F2" s="109"/>
      <c r="G2" s="109"/>
      <c r="H2" s="109"/>
      <c r="I2" s="109"/>
      <c r="J2" s="109"/>
      <c r="K2" s="109"/>
      <c r="L2" s="109"/>
      <c r="M2" s="109"/>
      <c r="N2" s="109"/>
      <c r="O2" s="109"/>
      <c r="P2" s="109"/>
      <c r="Q2" s="109"/>
      <c r="R2" s="109"/>
      <c r="S2" s="109"/>
      <c r="T2" s="109"/>
    </row>
    <row r="3" spans="2:21" x14ac:dyDescent="0.2">
      <c r="B3" s="200" t="s">
        <v>120</v>
      </c>
      <c r="C3" s="112">
        <v>1</v>
      </c>
      <c r="D3" s="109"/>
      <c r="E3" s="109"/>
      <c r="F3" s="109"/>
      <c r="G3" s="109"/>
      <c r="H3" s="109"/>
      <c r="I3" s="109"/>
      <c r="J3" s="109"/>
      <c r="K3" s="109"/>
      <c r="L3" s="109"/>
      <c r="M3" s="109"/>
      <c r="N3" s="109"/>
      <c r="O3" s="109"/>
      <c r="P3" s="109"/>
      <c r="Q3" s="109"/>
      <c r="R3" s="109"/>
      <c r="S3" s="109"/>
      <c r="T3" s="109"/>
    </row>
    <row r="4" spans="2:21" x14ac:dyDescent="0.2">
      <c r="B4" s="200" t="s">
        <v>221</v>
      </c>
      <c r="C4" s="112">
        <v>2</v>
      </c>
      <c r="D4" s="109"/>
      <c r="E4" s="109"/>
      <c r="F4" s="109"/>
      <c r="G4" s="109"/>
      <c r="H4" s="109"/>
      <c r="I4" s="109"/>
      <c r="J4" s="109"/>
      <c r="K4" s="109"/>
      <c r="L4" s="109"/>
      <c r="M4" s="109"/>
      <c r="N4" s="109"/>
      <c r="O4" s="109"/>
      <c r="P4" s="109"/>
      <c r="Q4" s="109"/>
      <c r="R4" s="109"/>
      <c r="S4" s="109"/>
      <c r="T4" s="109"/>
      <c r="U4" s="107"/>
    </row>
    <row r="5" spans="2:21" ht="16" thickBot="1" x14ac:dyDescent="0.25">
      <c r="B5" s="117" t="s">
        <v>222</v>
      </c>
      <c r="C5" s="113">
        <v>1</v>
      </c>
      <c r="D5" s="109"/>
      <c r="E5" s="109"/>
      <c r="F5" s="109"/>
      <c r="G5" s="109"/>
      <c r="H5" s="109"/>
      <c r="I5" s="109"/>
      <c r="J5" s="109"/>
      <c r="K5" s="109"/>
      <c r="L5" s="109"/>
      <c r="M5" s="109"/>
      <c r="N5" s="109"/>
      <c r="O5" s="109"/>
      <c r="P5" s="109"/>
      <c r="Q5" s="109"/>
      <c r="R5" s="109"/>
      <c r="S5" s="109"/>
      <c r="T5" s="109"/>
      <c r="U5" s="107"/>
    </row>
    <row r="6" spans="2:21" ht="16" thickBot="1" x14ac:dyDescent="0.25">
      <c r="B6" s="109"/>
      <c r="C6" s="109"/>
      <c r="D6" s="109"/>
      <c r="E6" s="109"/>
      <c r="F6" s="109"/>
      <c r="G6" s="109"/>
      <c r="H6" s="109"/>
      <c r="I6" s="109"/>
      <c r="J6" s="109"/>
      <c r="K6" s="109"/>
      <c r="L6" s="109"/>
      <c r="M6" s="109"/>
      <c r="N6" s="109"/>
      <c r="O6" s="109"/>
      <c r="P6" s="109"/>
      <c r="Q6" s="109"/>
      <c r="R6" s="109"/>
      <c r="S6" s="109"/>
      <c r="T6" s="109"/>
      <c r="U6" s="107"/>
    </row>
    <row r="7" spans="2:21" x14ac:dyDescent="0.2">
      <c r="B7" s="115" t="s">
        <v>223</v>
      </c>
      <c r="C7" s="98">
        <v>0.7</v>
      </c>
      <c r="D7" s="98">
        <v>0.7</v>
      </c>
      <c r="E7" s="98">
        <v>0.7</v>
      </c>
      <c r="F7" s="98"/>
      <c r="G7" s="98"/>
      <c r="H7" s="98"/>
      <c r="I7" s="98"/>
      <c r="J7" s="98"/>
      <c r="K7" s="98"/>
      <c r="L7" s="98"/>
      <c r="M7" s="98"/>
      <c r="N7" s="98"/>
      <c r="O7" s="98"/>
      <c r="P7" s="98"/>
      <c r="Q7" s="98"/>
      <c r="R7" s="98"/>
      <c r="S7" s="98"/>
      <c r="T7" s="111"/>
      <c r="U7" s="107"/>
    </row>
    <row r="8" spans="2:21" x14ac:dyDescent="0.2">
      <c r="B8" s="200" t="s">
        <v>224</v>
      </c>
      <c r="C8" s="199">
        <v>0.1</v>
      </c>
      <c r="D8" s="199">
        <v>0.1</v>
      </c>
      <c r="E8" s="199">
        <v>0.1</v>
      </c>
      <c r="F8" s="199"/>
      <c r="G8" s="199"/>
      <c r="H8" s="199"/>
      <c r="I8" s="199"/>
      <c r="J8" s="199"/>
      <c r="K8" s="199"/>
      <c r="L8" s="199"/>
      <c r="M8" s="199"/>
      <c r="N8" s="199"/>
      <c r="O8" s="199"/>
      <c r="P8" s="199"/>
      <c r="Q8" s="199"/>
      <c r="R8" s="199"/>
      <c r="S8" s="199"/>
      <c r="T8" s="112"/>
      <c r="U8" s="107"/>
    </row>
    <row r="9" spans="2:21" ht="16" thickBot="1" x14ac:dyDescent="0.25">
      <c r="B9" s="117" t="s">
        <v>225</v>
      </c>
      <c r="C9" s="104">
        <v>0.7</v>
      </c>
      <c r="D9" s="104">
        <v>0.7</v>
      </c>
      <c r="E9" s="104">
        <v>0.7</v>
      </c>
      <c r="F9" s="104"/>
      <c r="G9" s="104"/>
      <c r="H9" s="104"/>
      <c r="I9" s="104"/>
      <c r="J9" s="104"/>
      <c r="K9" s="104"/>
      <c r="L9" s="104"/>
      <c r="M9" s="104"/>
      <c r="N9" s="104"/>
      <c r="O9" s="104"/>
      <c r="P9" s="104"/>
      <c r="Q9" s="104"/>
      <c r="R9" s="104"/>
      <c r="S9" s="104"/>
      <c r="T9" s="113"/>
      <c r="U9" s="107"/>
    </row>
    <row r="10" spans="2:21" x14ac:dyDescent="0.2">
      <c r="B10" s="115" t="s">
        <v>226</v>
      </c>
      <c r="C10" s="111">
        <v>80</v>
      </c>
      <c r="D10" s="109"/>
      <c r="E10" s="109"/>
      <c r="F10" s="109"/>
      <c r="G10" s="109"/>
      <c r="H10" s="109"/>
      <c r="I10" s="109"/>
      <c r="J10" s="109"/>
      <c r="K10" s="109"/>
      <c r="L10" s="109"/>
      <c r="M10" s="109"/>
      <c r="N10" s="109"/>
      <c r="O10" s="109"/>
      <c r="P10" s="109"/>
      <c r="Q10" s="109"/>
      <c r="R10" s="109"/>
      <c r="S10" s="109"/>
      <c r="T10" s="109"/>
      <c r="U10" s="107"/>
    </row>
    <row r="11" spans="2:21" x14ac:dyDescent="0.2">
      <c r="B11" s="200" t="s">
        <v>227</v>
      </c>
      <c r="C11" s="112">
        <v>30</v>
      </c>
      <c r="D11" s="109"/>
      <c r="E11" s="109"/>
      <c r="F11" s="109"/>
      <c r="G11" s="109"/>
      <c r="H11" s="109"/>
      <c r="I11" s="109"/>
      <c r="J11" s="109"/>
      <c r="K11" s="109"/>
      <c r="L11" s="109"/>
      <c r="M11" s="109"/>
      <c r="N11" s="109"/>
      <c r="O11" s="109"/>
      <c r="P11" s="109"/>
      <c r="Q11" s="109"/>
      <c r="R11" s="109"/>
      <c r="S11" s="109"/>
      <c r="T11" s="109"/>
      <c r="U11" s="107"/>
    </row>
    <row r="12" spans="2:21" ht="16" thickBot="1" x14ac:dyDescent="0.25">
      <c r="B12" s="117" t="s">
        <v>228</v>
      </c>
      <c r="C12" s="113">
        <v>260</v>
      </c>
      <c r="D12" s="109"/>
      <c r="E12" s="109"/>
      <c r="F12" s="109"/>
      <c r="G12" s="109"/>
      <c r="H12" s="109"/>
      <c r="I12" s="109"/>
      <c r="J12" s="109"/>
      <c r="K12" s="109"/>
      <c r="L12" s="109"/>
      <c r="M12" s="109"/>
      <c r="N12" s="109"/>
      <c r="O12" s="109"/>
      <c r="P12" s="109"/>
      <c r="Q12" s="109"/>
      <c r="R12" s="109"/>
      <c r="S12" s="109"/>
      <c r="T12" s="109"/>
      <c r="U12" s="107"/>
    </row>
    <row r="13" spans="2:21" x14ac:dyDescent="0.2">
      <c r="B13" s="115" t="s">
        <v>229</v>
      </c>
      <c r="C13" s="111">
        <v>0</v>
      </c>
      <c r="D13" s="109"/>
      <c r="E13" s="109"/>
      <c r="F13" s="109"/>
      <c r="G13" s="109"/>
      <c r="H13" s="109"/>
      <c r="I13" s="109"/>
      <c r="J13" s="109"/>
      <c r="K13" s="109"/>
      <c r="L13" s="109"/>
      <c r="M13" s="109"/>
      <c r="N13" s="109"/>
      <c r="O13" s="109"/>
      <c r="P13" s="109"/>
      <c r="Q13" s="109"/>
      <c r="R13" s="109"/>
      <c r="S13" s="109"/>
      <c r="T13" s="109"/>
      <c r="U13" s="107"/>
    </row>
    <row r="14" spans="2:21" x14ac:dyDescent="0.2">
      <c r="B14" s="200" t="s">
        <v>230</v>
      </c>
      <c r="C14" s="112">
        <v>1000</v>
      </c>
      <c r="D14" s="109"/>
      <c r="E14" s="109"/>
      <c r="F14" s="109"/>
      <c r="G14" s="109"/>
      <c r="H14" s="109"/>
      <c r="I14" s="109"/>
      <c r="J14" s="109"/>
      <c r="K14" s="109"/>
      <c r="L14" s="109"/>
      <c r="M14" s="109"/>
      <c r="N14" s="109"/>
      <c r="O14" s="109"/>
      <c r="P14" s="109"/>
      <c r="Q14" s="109"/>
      <c r="R14" s="109"/>
      <c r="S14" s="109"/>
      <c r="T14" s="109"/>
      <c r="U14" s="107"/>
    </row>
    <row r="15" spans="2:21" ht="16" thickBot="1" x14ac:dyDescent="0.25">
      <c r="B15" s="200" t="s">
        <v>231</v>
      </c>
      <c r="C15" s="112">
        <v>11000</v>
      </c>
      <c r="D15" s="109"/>
      <c r="E15" s="109"/>
      <c r="F15" s="109"/>
      <c r="G15" s="109"/>
      <c r="H15" s="109"/>
      <c r="I15" s="109"/>
      <c r="J15" s="109"/>
      <c r="K15" s="109"/>
      <c r="L15" s="109"/>
      <c r="M15" s="109"/>
      <c r="N15" s="109"/>
      <c r="O15" s="109"/>
      <c r="P15" s="109"/>
      <c r="Q15" s="109"/>
      <c r="R15" s="109"/>
      <c r="S15" s="109"/>
      <c r="T15" s="109"/>
      <c r="U15" s="107"/>
    </row>
    <row r="16" spans="2:21" x14ac:dyDescent="0.2">
      <c r="B16" s="115" t="s">
        <v>232</v>
      </c>
      <c r="C16" s="98" t="s">
        <v>233</v>
      </c>
      <c r="D16" s="111" t="s">
        <v>234</v>
      </c>
      <c r="E16" s="109"/>
      <c r="F16" s="109"/>
      <c r="G16" s="109"/>
      <c r="H16" s="109"/>
      <c r="I16" s="109"/>
      <c r="J16" s="109"/>
      <c r="K16" s="109"/>
      <c r="L16" s="109"/>
      <c r="M16" s="109"/>
      <c r="N16" s="109"/>
      <c r="O16" s="109"/>
      <c r="P16" s="109"/>
      <c r="Q16" s="109"/>
      <c r="R16" s="109"/>
      <c r="S16" s="109"/>
      <c r="T16" s="109"/>
      <c r="U16" s="107"/>
    </row>
    <row r="17" spans="2:21" x14ac:dyDescent="0.2">
      <c r="B17" s="200" t="s">
        <v>235</v>
      </c>
      <c r="C17" s="199">
        <v>10</v>
      </c>
      <c r="D17" s="112">
        <v>-10</v>
      </c>
      <c r="E17" s="109"/>
      <c r="F17" s="109"/>
      <c r="G17" s="109"/>
      <c r="H17" s="109"/>
      <c r="I17" s="109"/>
      <c r="J17" s="109"/>
      <c r="K17" s="109"/>
      <c r="L17" s="109"/>
      <c r="M17" s="109"/>
      <c r="N17" s="109"/>
      <c r="O17" s="109"/>
      <c r="P17" s="109"/>
      <c r="Q17" s="109"/>
      <c r="R17" s="109"/>
      <c r="S17" s="109"/>
      <c r="T17" s="109"/>
      <c r="U17" s="107"/>
    </row>
    <row r="18" spans="2:21" x14ac:dyDescent="0.2">
      <c r="B18" s="200" t="s">
        <v>236</v>
      </c>
      <c r="C18" s="199">
        <v>20</v>
      </c>
      <c r="D18" s="112">
        <v>-20</v>
      </c>
      <c r="E18" s="109"/>
      <c r="F18" s="109"/>
      <c r="G18" s="109"/>
      <c r="H18" s="109"/>
      <c r="I18" s="109"/>
      <c r="J18" s="109"/>
      <c r="K18" s="109"/>
      <c r="L18" s="109"/>
      <c r="M18" s="109"/>
      <c r="N18" s="109"/>
      <c r="O18" s="109"/>
      <c r="P18" s="109"/>
      <c r="Q18" s="109"/>
      <c r="R18" s="109"/>
      <c r="S18" s="109"/>
      <c r="T18" s="109"/>
      <c r="U18" s="107"/>
    </row>
    <row r="19" spans="2:21" ht="16" thickBot="1" x14ac:dyDescent="0.25">
      <c r="B19" s="117" t="s">
        <v>237</v>
      </c>
      <c r="C19" s="104">
        <v>110</v>
      </c>
      <c r="D19" s="113">
        <v>-110</v>
      </c>
      <c r="E19" s="109"/>
      <c r="F19" s="109"/>
      <c r="G19" s="109"/>
      <c r="H19" s="109"/>
      <c r="I19" s="109"/>
      <c r="J19" s="109"/>
      <c r="K19" s="109"/>
      <c r="L19" s="109"/>
      <c r="M19" s="109"/>
      <c r="N19" s="109"/>
      <c r="O19" s="109"/>
      <c r="P19" s="109"/>
      <c r="Q19" s="109"/>
      <c r="R19" s="109"/>
      <c r="S19" s="109"/>
      <c r="T19" s="109"/>
      <c r="U19" s="107"/>
    </row>
    <row r="20" spans="2:21" x14ac:dyDescent="0.2">
      <c r="B20" s="109"/>
      <c r="C20" s="109"/>
      <c r="D20" s="109"/>
      <c r="E20" s="109"/>
      <c r="F20" s="109"/>
      <c r="G20" s="109"/>
      <c r="H20" s="109"/>
      <c r="I20" s="109"/>
      <c r="J20" s="109"/>
      <c r="K20" s="109"/>
      <c r="L20" s="109"/>
      <c r="M20" s="109"/>
      <c r="N20" s="109"/>
      <c r="O20" s="109"/>
      <c r="P20" s="109"/>
      <c r="Q20" s="109"/>
      <c r="R20" s="109"/>
      <c r="S20" s="109"/>
      <c r="T20" s="109"/>
      <c r="U20" s="107"/>
    </row>
    <row r="21" spans="2:21" x14ac:dyDescent="0.2">
      <c r="B21" s="109"/>
      <c r="C21" s="109"/>
      <c r="D21" s="109"/>
      <c r="E21" s="109"/>
      <c r="F21" s="109"/>
      <c r="G21" s="109"/>
      <c r="H21" s="109"/>
      <c r="I21" s="109"/>
      <c r="J21" s="109"/>
      <c r="K21" s="109"/>
      <c r="L21" s="109"/>
      <c r="M21" s="109"/>
      <c r="N21" s="109"/>
      <c r="O21" s="109"/>
      <c r="P21" s="109"/>
      <c r="Q21" s="109"/>
      <c r="R21" s="109"/>
      <c r="S21" s="109"/>
      <c r="T21" s="109"/>
      <c r="U21" s="107"/>
    </row>
    <row r="22" spans="2:21" x14ac:dyDescent="0.2">
      <c r="B22" s="109"/>
      <c r="C22" s="109"/>
      <c r="D22" s="109"/>
      <c r="E22" s="109"/>
      <c r="F22" s="109"/>
      <c r="G22" s="109"/>
      <c r="H22" s="109"/>
      <c r="I22" s="109"/>
      <c r="J22" s="109"/>
      <c r="K22" s="109"/>
      <c r="L22" s="109"/>
      <c r="M22" s="109"/>
      <c r="N22" s="109"/>
      <c r="O22" s="109"/>
      <c r="P22" s="109"/>
      <c r="Q22" s="109"/>
      <c r="R22" s="109"/>
      <c r="S22" s="109"/>
      <c r="T22" s="109"/>
      <c r="U22" s="107"/>
    </row>
    <row r="23" spans="2:21" x14ac:dyDescent="0.2">
      <c r="B23" s="109"/>
      <c r="C23" s="109"/>
      <c r="D23" s="109"/>
      <c r="E23" s="109"/>
      <c r="F23" s="109"/>
      <c r="G23" s="109"/>
      <c r="H23" s="109"/>
      <c r="I23" s="109"/>
      <c r="J23" s="109"/>
      <c r="K23" s="109"/>
      <c r="L23" s="109"/>
      <c r="M23" s="109"/>
      <c r="N23" s="109"/>
      <c r="O23" s="109"/>
      <c r="P23" s="109"/>
      <c r="Q23" s="109"/>
      <c r="R23" s="109"/>
      <c r="S23" s="109"/>
      <c r="T23" s="109"/>
      <c r="U23" s="107"/>
    </row>
    <row r="24" spans="2:21" x14ac:dyDescent="0.2">
      <c r="B24" s="109"/>
      <c r="C24" s="109"/>
      <c r="D24" s="109"/>
      <c r="E24" s="109"/>
      <c r="F24" s="109"/>
      <c r="G24" s="109"/>
      <c r="H24" s="109"/>
      <c r="I24" s="109"/>
      <c r="J24" s="109"/>
      <c r="K24" s="109"/>
      <c r="L24" s="109"/>
      <c r="M24" s="109"/>
      <c r="N24" s="109"/>
      <c r="O24" s="109"/>
      <c r="P24" s="109"/>
      <c r="Q24" s="109"/>
      <c r="R24" s="109"/>
      <c r="S24" s="109"/>
      <c r="T24" s="109"/>
      <c r="U24" s="107"/>
    </row>
    <row r="25" spans="2:21" x14ac:dyDescent="0.2">
      <c r="B25" s="109"/>
      <c r="C25" s="109"/>
      <c r="D25" s="109"/>
      <c r="E25" s="109"/>
      <c r="F25" s="109"/>
      <c r="G25" s="109"/>
      <c r="H25" s="109"/>
      <c r="I25" s="109"/>
      <c r="J25" s="109"/>
      <c r="K25" s="109"/>
      <c r="L25" s="109"/>
      <c r="M25" s="109"/>
      <c r="N25" s="109"/>
      <c r="O25" s="109"/>
      <c r="P25" s="109"/>
      <c r="Q25" s="109"/>
      <c r="R25" s="109"/>
      <c r="S25" s="109"/>
      <c r="T25" s="109"/>
      <c r="U25" s="107"/>
    </row>
    <row r="26" spans="2:21" x14ac:dyDescent="0.2">
      <c r="B26" s="109"/>
      <c r="C26" s="109"/>
      <c r="D26" s="109"/>
      <c r="E26" s="109"/>
      <c r="F26" s="109"/>
      <c r="G26" s="109"/>
      <c r="H26" s="109"/>
      <c r="I26" s="109"/>
      <c r="J26" s="109"/>
      <c r="K26" s="109"/>
      <c r="L26" s="109"/>
      <c r="M26" s="109"/>
      <c r="N26" s="109"/>
      <c r="O26" s="109"/>
      <c r="P26" s="109"/>
      <c r="Q26" s="109"/>
      <c r="R26" s="109"/>
      <c r="S26" s="109"/>
      <c r="T26" s="109"/>
      <c r="U26" s="107"/>
    </row>
    <row r="27" spans="2:21" x14ac:dyDescent="0.2">
      <c r="B27" s="109"/>
      <c r="C27" s="109"/>
      <c r="D27" s="109"/>
      <c r="E27" s="109"/>
      <c r="F27" s="109"/>
      <c r="G27" s="109"/>
      <c r="H27" s="109"/>
      <c r="I27" s="109"/>
      <c r="J27" s="109"/>
      <c r="K27" s="109"/>
      <c r="L27" s="109"/>
      <c r="M27" s="109"/>
      <c r="N27" s="109"/>
      <c r="O27" s="109"/>
      <c r="P27" s="109"/>
      <c r="Q27" s="109"/>
      <c r="R27" s="109"/>
      <c r="S27" s="109"/>
      <c r="T27" s="109"/>
      <c r="U27" s="107"/>
    </row>
    <row r="28" spans="2:21" x14ac:dyDescent="0.2">
      <c r="B28" s="109"/>
      <c r="C28" s="109"/>
      <c r="D28" s="109"/>
      <c r="E28" s="109"/>
      <c r="F28" s="109"/>
      <c r="G28" s="109"/>
      <c r="H28" s="109"/>
      <c r="I28" s="109"/>
      <c r="J28" s="109"/>
      <c r="K28" s="109"/>
      <c r="L28" s="109"/>
      <c r="M28" s="109"/>
      <c r="N28" s="109"/>
      <c r="O28" s="109"/>
      <c r="P28" s="109"/>
      <c r="Q28" s="109"/>
      <c r="R28" s="109"/>
      <c r="S28" s="109"/>
      <c r="T28" s="109"/>
      <c r="U28" s="107"/>
    </row>
    <row r="29" spans="2:21" x14ac:dyDescent="0.2">
      <c r="B29" s="109"/>
      <c r="C29" s="109"/>
      <c r="D29" s="109"/>
      <c r="E29" s="109"/>
      <c r="F29" s="109"/>
      <c r="G29" s="109"/>
      <c r="H29" s="109"/>
      <c r="I29" s="109"/>
      <c r="J29" s="109"/>
      <c r="K29" s="109"/>
      <c r="L29" s="109"/>
      <c r="M29" s="109"/>
      <c r="N29" s="109"/>
      <c r="O29" s="109"/>
      <c r="P29" s="109"/>
      <c r="Q29" s="109"/>
      <c r="R29" s="109"/>
      <c r="S29" s="109"/>
      <c r="T29" s="109"/>
      <c r="U29" s="107"/>
    </row>
    <row r="30" spans="2:21" x14ac:dyDescent="0.2">
      <c r="B30" s="109"/>
      <c r="C30" s="109"/>
      <c r="D30" s="109"/>
      <c r="E30" s="109"/>
      <c r="F30" s="109"/>
      <c r="G30" s="109"/>
      <c r="H30" s="109"/>
      <c r="I30" s="109"/>
      <c r="J30" s="109"/>
      <c r="K30" s="109"/>
      <c r="L30" s="109"/>
      <c r="M30" s="109"/>
      <c r="N30" s="109"/>
      <c r="O30" s="109"/>
      <c r="P30" s="109"/>
      <c r="Q30" s="109"/>
      <c r="R30" s="109"/>
      <c r="S30" s="109"/>
      <c r="T30" s="109"/>
      <c r="U30" s="107"/>
    </row>
    <row r="31" spans="2:21" x14ac:dyDescent="0.2">
      <c r="B31" s="109"/>
      <c r="C31" s="109"/>
      <c r="D31" s="109"/>
      <c r="E31" s="109"/>
      <c r="F31" s="109"/>
      <c r="G31" s="109"/>
      <c r="H31" s="109"/>
      <c r="I31" s="109"/>
      <c r="J31" s="109"/>
      <c r="K31" s="109"/>
      <c r="L31" s="109"/>
      <c r="M31" s="109"/>
      <c r="N31" s="109"/>
      <c r="O31" s="109"/>
      <c r="P31" s="109"/>
      <c r="Q31" s="109"/>
      <c r="R31" s="109"/>
      <c r="S31" s="109"/>
      <c r="T31" s="109"/>
      <c r="U31" s="107"/>
    </row>
    <row r="32" spans="2:21" x14ac:dyDescent="0.2">
      <c r="B32" s="109"/>
      <c r="C32" s="109"/>
      <c r="D32" s="109"/>
      <c r="E32" s="109"/>
      <c r="F32" s="109"/>
      <c r="G32" s="109"/>
      <c r="H32" s="109"/>
      <c r="I32" s="109"/>
      <c r="J32" s="109"/>
      <c r="K32" s="109"/>
      <c r="L32" s="109"/>
      <c r="M32" s="109"/>
      <c r="N32" s="109"/>
      <c r="O32" s="109"/>
      <c r="P32" s="109"/>
      <c r="Q32" s="109"/>
      <c r="R32" s="109"/>
      <c r="S32" s="109"/>
      <c r="T32" s="109"/>
      <c r="U32" s="107"/>
    </row>
    <row r="33" spans="2:21" x14ac:dyDescent="0.2">
      <c r="B33" s="109"/>
      <c r="C33" s="109"/>
      <c r="D33" s="109"/>
      <c r="E33" s="109"/>
      <c r="F33" s="109"/>
      <c r="G33" s="109"/>
      <c r="H33" s="109"/>
      <c r="I33" s="109"/>
      <c r="J33" s="109"/>
      <c r="K33" s="109"/>
      <c r="L33" s="109"/>
      <c r="M33" s="109"/>
      <c r="N33" s="109"/>
      <c r="O33" s="109"/>
      <c r="P33" s="109"/>
      <c r="Q33" s="109"/>
      <c r="R33" s="109"/>
      <c r="S33" s="109"/>
      <c r="T33" s="109"/>
      <c r="U33" s="107"/>
    </row>
    <row r="34" spans="2:21" x14ac:dyDescent="0.2">
      <c r="B34" s="109"/>
      <c r="C34" s="109"/>
      <c r="D34" s="109"/>
      <c r="E34" s="109"/>
      <c r="F34" s="109"/>
      <c r="G34" s="109"/>
      <c r="H34" s="109"/>
      <c r="I34" s="109"/>
      <c r="J34" s="109"/>
      <c r="K34" s="109"/>
      <c r="L34" s="109"/>
      <c r="M34" s="109"/>
      <c r="N34" s="109"/>
      <c r="O34" s="109"/>
      <c r="P34" s="109"/>
      <c r="Q34" s="109"/>
      <c r="R34" s="109"/>
      <c r="S34" s="109"/>
      <c r="T34" s="109"/>
      <c r="U34" s="107"/>
    </row>
    <row r="35" spans="2:21" x14ac:dyDescent="0.2">
      <c r="B35" s="109"/>
      <c r="C35" s="109"/>
      <c r="D35" s="109"/>
      <c r="E35" s="109"/>
      <c r="F35" s="109"/>
      <c r="G35" s="109"/>
      <c r="H35" s="109"/>
      <c r="I35" s="109"/>
      <c r="J35" s="109"/>
      <c r="K35" s="109"/>
      <c r="L35" s="109"/>
      <c r="M35" s="109"/>
      <c r="N35" s="109"/>
      <c r="O35" s="109"/>
      <c r="P35" s="109"/>
      <c r="Q35" s="109"/>
      <c r="R35" s="109"/>
      <c r="S35" s="109"/>
      <c r="T35" s="109"/>
      <c r="U35" s="107"/>
    </row>
    <row r="36" spans="2:21" x14ac:dyDescent="0.2">
      <c r="B36" s="109"/>
      <c r="C36" s="109"/>
      <c r="D36" s="109"/>
      <c r="E36" s="109"/>
      <c r="F36" s="109"/>
      <c r="G36" s="109"/>
      <c r="H36" s="109"/>
      <c r="I36" s="109"/>
      <c r="J36" s="109"/>
      <c r="K36" s="109"/>
      <c r="L36" s="109"/>
      <c r="M36" s="109"/>
      <c r="N36" s="109"/>
      <c r="O36" s="109"/>
      <c r="P36" s="109"/>
      <c r="Q36" s="109"/>
      <c r="R36" s="109"/>
      <c r="S36" s="109"/>
      <c r="T36" s="109"/>
      <c r="U36" s="107"/>
    </row>
    <row r="37" spans="2:21" x14ac:dyDescent="0.2">
      <c r="B37" s="109"/>
      <c r="C37" s="109"/>
      <c r="D37" s="109"/>
      <c r="E37" s="109"/>
      <c r="F37" s="109"/>
      <c r="G37" s="109"/>
      <c r="H37" s="109"/>
      <c r="I37" s="109"/>
      <c r="J37" s="109"/>
      <c r="K37" s="109"/>
      <c r="L37" s="109"/>
      <c r="M37" s="109"/>
      <c r="N37" s="109"/>
      <c r="O37" s="109"/>
      <c r="P37" s="109"/>
      <c r="Q37" s="109"/>
      <c r="R37" s="109"/>
      <c r="S37" s="109"/>
      <c r="T37" s="109"/>
      <c r="U37" s="107"/>
    </row>
    <row r="38" spans="2:21" x14ac:dyDescent="0.2">
      <c r="B38" s="109"/>
      <c r="C38" s="109"/>
      <c r="D38" s="109"/>
      <c r="E38" s="109"/>
      <c r="F38" s="109"/>
      <c r="G38" s="109"/>
      <c r="H38" s="109"/>
      <c r="I38" s="109"/>
      <c r="J38" s="109"/>
      <c r="K38" s="109"/>
      <c r="L38" s="109"/>
      <c r="M38" s="109"/>
      <c r="N38" s="109"/>
      <c r="O38" s="109"/>
      <c r="P38" s="109"/>
      <c r="Q38" s="109"/>
      <c r="R38" s="109"/>
      <c r="S38" s="109"/>
      <c r="T38" s="109"/>
      <c r="U38" s="107"/>
    </row>
    <row r="39" spans="2:21" x14ac:dyDescent="0.2">
      <c r="B39" s="109"/>
      <c r="C39" s="109"/>
      <c r="D39" s="109"/>
      <c r="E39" s="109"/>
      <c r="F39" s="109"/>
      <c r="G39" s="109"/>
      <c r="H39" s="109"/>
      <c r="I39" s="109"/>
      <c r="J39" s="109"/>
      <c r="K39" s="109"/>
      <c r="L39" s="109"/>
      <c r="M39" s="109"/>
      <c r="N39" s="109"/>
      <c r="O39" s="109"/>
      <c r="P39" s="109"/>
      <c r="Q39" s="109"/>
      <c r="R39" s="109"/>
      <c r="S39" s="109"/>
      <c r="T39" s="109"/>
      <c r="U39" s="107"/>
    </row>
    <row r="40" spans="2:21" x14ac:dyDescent="0.2">
      <c r="B40" s="109"/>
      <c r="C40" s="109"/>
      <c r="D40" s="109"/>
      <c r="E40" s="109"/>
      <c r="F40" s="109"/>
      <c r="G40" s="109"/>
      <c r="H40" s="109"/>
      <c r="I40" s="109"/>
      <c r="J40" s="109"/>
      <c r="K40" s="109"/>
      <c r="L40" s="109"/>
      <c r="M40" s="109"/>
      <c r="N40" s="109"/>
      <c r="O40" s="109"/>
      <c r="P40" s="109"/>
      <c r="Q40" s="109"/>
      <c r="R40" s="109"/>
      <c r="S40" s="109"/>
      <c r="T40" s="109"/>
      <c r="U40" s="107"/>
    </row>
    <row r="41" spans="2:21" x14ac:dyDescent="0.2">
      <c r="B41" s="109"/>
      <c r="C41" s="109"/>
      <c r="D41" s="109"/>
      <c r="E41" s="109"/>
      <c r="F41" s="109"/>
      <c r="G41" s="109"/>
      <c r="H41" s="109"/>
      <c r="I41" s="109"/>
      <c r="J41" s="109"/>
      <c r="K41" s="109"/>
      <c r="L41" s="109"/>
      <c r="M41" s="109"/>
      <c r="N41" s="109"/>
      <c r="O41" s="109"/>
      <c r="P41" s="109"/>
      <c r="Q41" s="109"/>
      <c r="R41" s="109"/>
      <c r="S41" s="109"/>
      <c r="T41" s="109"/>
      <c r="U41" s="107"/>
    </row>
  </sheetData>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41"/>
  <sheetViews>
    <sheetView workbookViewId="0">
      <selection activeCell="G8" sqref="G8"/>
    </sheetView>
  </sheetViews>
  <sheetFormatPr baseColWidth="10" defaultColWidth="8.83203125" defaultRowHeight="15" x14ac:dyDescent="0.2"/>
  <cols>
    <col min="1" max="1" width="8.83203125" style="29"/>
    <col min="2" max="2" width="51.83203125" style="97" bestFit="1" customWidth="1"/>
    <col min="3" max="3" width="11.83203125" style="97" bestFit="1" customWidth="1"/>
    <col min="4" max="4" width="13.5" style="97" bestFit="1" customWidth="1"/>
    <col min="5" max="6" width="11" style="97" customWidth="1"/>
    <col min="7" max="7" width="13.5" style="97" bestFit="1" customWidth="1"/>
    <col min="8" max="16" width="15.83203125" style="97" bestFit="1" customWidth="1"/>
    <col min="17" max="17" width="17.33203125" style="97" customWidth="1"/>
    <col min="18" max="16384" width="8.83203125" style="29"/>
  </cols>
  <sheetData>
    <row r="1" spans="2:17" ht="16" thickBot="1" x14ac:dyDescent="0.25"/>
    <row r="2" spans="2:17" x14ac:dyDescent="0.2">
      <c r="B2" s="253" t="s">
        <v>143</v>
      </c>
      <c r="C2" s="255"/>
      <c r="D2" s="109"/>
      <c r="E2" s="109"/>
      <c r="F2" s="109"/>
      <c r="G2" s="109"/>
      <c r="H2" s="109"/>
      <c r="I2" s="109"/>
      <c r="J2" s="109"/>
      <c r="K2" s="109"/>
      <c r="L2" s="109"/>
      <c r="M2" s="109"/>
      <c r="N2" s="109"/>
      <c r="O2" s="109"/>
      <c r="P2" s="109"/>
      <c r="Q2" s="109"/>
    </row>
    <row r="3" spans="2:17" x14ac:dyDescent="0.2">
      <c r="B3" s="99" t="s">
        <v>146</v>
      </c>
      <c r="C3" s="112">
        <v>2</v>
      </c>
      <c r="D3" s="109"/>
      <c r="E3" s="109"/>
      <c r="F3" s="109"/>
      <c r="G3" s="109"/>
      <c r="H3" s="109"/>
      <c r="I3" s="109"/>
      <c r="J3" s="109"/>
      <c r="K3" s="109"/>
      <c r="L3" s="109"/>
      <c r="M3" s="109"/>
      <c r="N3" s="109"/>
      <c r="O3" s="109"/>
      <c r="P3" s="109"/>
      <c r="Q3" s="109"/>
    </row>
    <row r="4" spans="2:17" x14ac:dyDescent="0.2">
      <c r="B4" s="99" t="s">
        <v>144</v>
      </c>
      <c r="C4" s="112">
        <v>17.07</v>
      </c>
      <c r="D4" s="109"/>
      <c r="E4" s="109"/>
      <c r="F4" s="109"/>
      <c r="G4" s="109"/>
      <c r="H4" s="109"/>
      <c r="I4" s="109"/>
      <c r="J4" s="109"/>
      <c r="K4" s="109"/>
      <c r="L4" s="109"/>
      <c r="M4" s="109"/>
      <c r="N4" s="109"/>
      <c r="O4" s="109"/>
      <c r="P4" s="109"/>
      <c r="Q4" s="109"/>
    </row>
    <row r="5" spans="2:17" x14ac:dyDescent="0.2">
      <c r="B5" s="99" t="s">
        <v>211</v>
      </c>
      <c r="C5" s="112">
        <v>50</v>
      </c>
      <c r="D5" s="109"/>
      <c r="E5" s="109"/>
      <c r="F5" s="109"/>
      <c r="G5" s="109"/>
      <c r="H5" s="109"/>
      <c r="I5" s="109"/>
      <c r="J5" s="109"/>
      <c r="K5" s="109"/>
      <c r="L5" s="109"/>
      <c r="M5" s="109"/>
      <c r="N5" s="109"/>
      <c r="O5" s="109"/>
      <c r="P5" s="109"/>
      <c r="Q5" s="109"/>
    </row>
    <row r="6" spans="2:17" ht="16" thickBot="1" x14ac:dyDescent="0.25">
      <c r="B6" s="99" t="s">
        <v>212</v>
      </c>
      <c r="C6" s="112">
        <v>100</v>
      </c>
      <c r="D6" s="109"/>
      <c r="E6" s="109"/>
      <c r="F6" s="109"/>
      <c r="G6" s="109"/>
      <c r="H6" s="109"/>
      <c r="I6" s="109"/>
      <c r="J6" s="109"/>
      <c r="K6" s="109"/>
      <c r="L6" s="109"/>
      <c r="M6" s="109"/>
      <c r="N6" s="109"/>
      <c r="O6" s="109"/>
      <c r="P6" s="109"/>
      <c r="Q6" s="109"/>
    </row>
    <row r="7" spans="2:17" ht="16" thickBot="1" x14ac:dyDescent="0.25">
      <c r="B7" s="103" t="s">
        <v>145</v>
      </c>
      <c r="C7" s="197">
        <v>50</v>
      </c>
      <c r="D7" s="197">
        <v>70</v>
      </c>
      <c r="E7" s="197">
        <v>90</v>
      </c>
      <c r="F7" s="197">
        <v>110</v>
      </c>
      <c r="G7" s="197">
        <v>-50</v>
      </c>
      <c r="H7" s="197"/>
      <c r="I7" s="198"/>
      <c r="J7" s="149"/>
      <c r="K7" s="149"/>
      <c r="L7" s="150"/>
      <c r="M7" s="109"/>
      <c r="N7" s="109"/>
      <c r="O7" s="109"/>
      <c r="P7" s="109"/>
      <c r="Q7" s="109"/>
    </row>
    <row r="8" spans="2:17" x14ac:dyDescent="0.2">
      <c r="B8" s="107"/>
      <c r="C8" s="109"/>
      <c r="D8" s="109"/>
      <c r="E8" s="109"/>
      <c r="F8" s="109"/>
      <c r="G8" s="109"/>
      <c r="H8" s="109"/>
      <c r="I8" s="109"/>
      <c r="J8" s="109"/>
      <c r="K8" s="109"/>
      <c r="L8" s="109"/>
      <c r="M8" s="109"/>
      <c r="N8" s="109"/>
      <c r="O8" s="109"/>
      <c r="P8" s="109"/>
      <c r="Q8" s="109"/>
    </row>
    <row r="9" spans="2:17" x14ac:dyDescent="0.2">
      <c r="B9" s="107"/>
      <c r="C9" s="109"/>
      <c r="D9" s="109"/>
      <c r="E9" s="109"/>
      <c r="F9" s="109"/>
      <c r="G9" s="109"/>
      <c r="H9" s="109"/>
      <c r="I9" s="109"/>
      <c r="J9" s="109"/>
      <c r="K9" s="109"/>
      <c r="L9" s="109"/>
      <c r="M9" s="109"/>
      <c r="N9" s="109"/>
      <c r="O9" s="109"/>
      <c r="P9" s="109"/>
      <c r="Q9" s="109"/>
    </row>
    <row r="10" spans="2:17" x14ac:dyDescent="0.2">
      <c r="B10" s="107"/>
      <c r="C10" s="109"/>
      <c r="D10" s="109"/>
      <c r="E10" s="109"/>
      <c r="F10" s="109"/>
      <c r="G10" s="109"/>
      <c r="H10" s="109"/>
      <c r="I10" s="109"/>
      <c r="J10" s="109"/>
      <c r="K10" s="109"/>
      <c r="L10" s="109"/>
      <c r="M10" s="109"/>
      <c r="N10" s="109"/>
      <c r="O10" s="109"/>
      <c r="P10" s="109"/>
      <c r="Q10" s="109"/>
    </row>
    <row r="11" spans="2:17" x14ac:dyDescent="0.2">
      <c r="B11" s="147"/>
      <c r="C11" s="148"/>
      <c r="D11" s="109"/>
      <c r="E11" s="109"/>
      <c r="F11" s="109"/>
      <c r="G11" s="109"/>
      <c r="H11" s="109"/>
      <c r="I11" s="109"/>
      <c r="J11" s="109"/>
      <c r="K11" s="109"/>
      <c r="L11" s="109"/>
      <c r="M11" s="109"/>
      <c r="N11" s="109"/>
      <c r="O11" s="109"/>
      <c r="P11" s="109"/>
      <c r="Q11" s="109"/>
    </row>
    <row r="12" spans="2:17" x14ac:dyDescent="0.2">
      <c r="B12" s="107"/>
      <c r="C12" s="109"/>
      <c r="D12" s="109"/>
      <c r="E12" s="109"/>
      <c r="F12" s="109"/>
      <c r="G12" s="109"/>
      <c r="H12" s="109"/>
      <c r="I12" s="109"/>
      <c r="J12" s="109"/>
      <c r="K12" s="109"/>
      <c r="L12" s="109"/>
      <c r="M12" s="109"/>
      <c r="N12" s="109"/>
      <c r="O12" s="109"/>
      <c r="P12" s="109"/>
      <c r="Q12" s="109"/>
    </row>
    <row r="13" spans="2:17" x14ac:dyDescent="0.2">
      <c r="B13" s="107"/>
      <c r="C13" s="109"/>
      <c r="D13" s="109"/>
      <c r="E13" s="109"/>
      <c r="F13" s="109"/>
      <c r="G13" s="109"/>
      <c r="H13" s="109"/>
      <c r="I13" s="109"/>
      <c r="J13" s="109"/>
      <c r="K13" s="109"/>
      <c r="L13" s="109"/>
      <c r="M13" s="109"/>
      <c r="N13" s="109"/>
      <c r="O13" s="109"/>
      <c r="P13" s="109"/>
      <c r="Q13" s="109"/>
    </row>
    <row r="14" spans="2:17" x14ac:dyDescent="0.2">
      <c r="B14" s="107"/>
      <c r="C14" s="109"/>
      <c r="D14" s="109"/>
      <c r="E14" s="109"/>
      <c r="F14" s="109"/>
      <c r="G14" s="109"/>
      <c r="H14" s="109"/>
      <c r="I14" s="109"/>
      <c r="J14" s="109"/>
      <c r="K14" s="109"/>
      <c r="L14" s="109"/>
      <c r="M14" s="109"/>
      <c r="N14" s="109"/>
      <c r="O14" s="109"/>
      <c r="P14" s="109"/>
      <c r="Q14" s="109"/>
    </row>
    <row r="15" spans="2:17" x14ac:dyDescent="0.2">
      <c r="B15" s="107"/>
      <c r="C15" s="109"/>
      <c r="D15" s="109"/>
      <c r="E15" s="109"/>
      <c r="F15" s="109"/>
      <c r="G15" s="109"/>
      <c r="H15" s="109"/>
      <c r="I15" s="109"/>
      <c r="J15" s="109"/>
      <c r="K15" s="109"/>
      <c r="L15" s="109"/>
      <c r="M15" s="109"/>
      <c r="N15" s="109"/>
      <c r="O15" s="109"/>
      <c r="P15" s="109"/>
      <c r="Q15" s="109"/>
    </row>
    <row r="16" spans="2:17" x14ac:dyDescent="0.2">
      <c r="B16" s="107"/>
      <c r="C16" s="109"/>
      <c r="D16" s="109"/>
      <c r="E16" s="109"/>
      <c r="F16" s="109"/>
      <c r="G16" s="109"/>
      <c r="H16" s="109"/>
      <c r="I16" s="109"/>
      <c r="J16" s="109"/>
      <c r="K16" s="109"/>
      <c r="L16" s="109"/>
      <c r="M16" s="109"/>
      <c r="N16" s="109"/>
      <c r="O16" s="109"/>
      <c r="P16" s="109"/>
      <c r="Q16" s="109"/>
    </row>
    <row r="17" spans="2:17" x14ac:dyDescent="0.2">
      <c r="B17" s="107"/>
      <c r="C17" s="109"/>
      <c r="D17" s="109"/>
      <c r="E17" s="109"/>
      <c r="F17" s="109"/>
      <c r="G17" s="109"/>
      <c r="H17" s="109"/>
      <c r="I17" s="109"/>
      <c r="J17" s="109"/>
      <c r="K17" s="109"/>
      <c r="L17" s="109"/>
      <c r="M17" s="109"/>
      <c r="N17" s="109"/>
      <c r="O17" s="109"/>
      <c r="P17" s="109"/>
      <c r="Q17" s="109"/>
    </row>
    <row r="18" spans="2:17" x14ac:dyDescent="0.2">
      <c r="B18" s="107"/>
      <c r="C18" s="109"/>
      <c r="D18" s="109"/>
      <c r="E18" s="109"/>
      <c r="F18" s="109"/>
      <c r="G18" s="109"/>
      <c r="H18" s="109"/>
      <c r="I18" s="109"/>
      <c r="J18" s="109"/>
      <c r="K18" s="109"/>
      <c r="L18" s="109"/>
      <c r="M18" s="109"/>
      <c r="N18" s="109"/>
      <c r="O18" s="109"/>
      <c r="P18" s="109"/>
      <c r="Q18" s="109"/>
    </row>
    <row r="19" spans="2:17" x14ac:dyDescent="0.2">
      <c r="B19" s="147"/>
      <c r="C19" s="148"/>
      <c r="D19" s="109"/>
      <c r="E19" s="109"/>
      <c r="F19" s="109"/>
      <c r="G19" s="109"/>
      <c r="H19" s="109"/>
      <c r="I19" s="109"/>
      <c r="J19" s="109"/>
      <c r="K19" s="109"/>
      <c r="L19" s="109"/>
      <c r="M19" s="109"/>
      <c r="N19" s="109"/>
      <c r="O19" s="109"/>
      <c r="P19" s="109"/>
      <c r="Q19" s="109"/>
    </row>
    <row r="20" spans="2:17" x14ac:dyDescent="0.2">
      <c r="B20" s="107"/>
      <c r="C20" s="109"/>
      <c r="D20" s="109"/>
      <c r="E20" s="109"/>
      <c r="F20" s="109"/>
      <c r="G20" s="109"/>
      <c r="H20" s="109"/>
      <c r="I20" s="109"/>
      <c r="J20" s="109"/>
      <c r="K20" s="109"/>
      <c r="L20" s="109"/>
      <c r="M20" s="109"/>
      <c r="N20" s="109"/>
      <c r="O20" s="109"/>
      <c r="P20" s="109"/>
      <c r="Q20" s="109"/>
    </row>
    <row r="21" spans="2:17" x14ac:dyDescent="0.2">
      <c r="B21" s="107"/>
      <c r="C21" s="109"/>
      <c r="D21" s="109"/>
      <c r="E21" s="109"/>
      <c r="F21" s="109"/>
      <c r="G21" s="109"/>
      <c r="H21" s="109"/>
      <c r="I21" s="109"/>
      <c r="J21" s="109"/>
      <c r="K21" s="109"/>
      <c r="L21" s="109"/>
      <c r="M21" s="109"/>
      <c r="N21" s="109"/>
      <c r="O21" s="109"/>
      <c r="P21" s="109"/>
      <c r="Q21" s="109"/>
    </row>
    <row r="22" spans="2:17" x14ac:dyDescent="0.2">
      <c r="B22" s="107"/>
      <c r="C22" s="109"/>
      <c r="D22" s="109"/>
      <c r="E22" s="109"/>
      <c r="F22" s="109"/>
      <c r="G22" s="109"/>
      <c r="H22" s="109"/>
      <c r="I22" s="109"/>
      <c r="J22" s="109"/>
      <c r="K22" s="109"/>
      <c r="L22" s="109"/>
      <c r="M22" s="109"/>
      <c r="N22" s="109"/>
      <c r="O22" s="109"/>
      <c r="P22" s="109"/>
      <c r="Q22" s="109"/>
    </row>
    <row r="23" spans="2:17" x14ac:dyDescent="0.2">
      <c r="B23" s="107"/>
      <c r="C23" s="109"/>
      <c r="D23" s="109"/>
      <c r="E23" s="109"/>
      <c r="F23" s="109"/>
      <c r="G23" s="109"/>
      <c r="H23" s="109"/>
      <c r="I23" s="109"/>
      <c r="J23" s="109"/>
      <c r="K23" s="109"/>
      <c r="L23" s="109"/>
      <c r="M23" s="109"/>
      <c r="N23" s="109"/>
      <c r="O23" s="109"/>
      <c r="P23" s="109"/>
      <c r="Q23" s="109"/>
    </row>
    <row r="24" spans="2:17" x14ac:dyDescent="0.2">
      <c r="B24" s="107"/>
      <c r="C24" s="109"/>
      <c r="D24" s="109"/>
      <c r="E24" s="109"/>
      <c r="F24" s="109"/>
      <c r="G24" s="109"/>
      <c r="H24" s="109"/>
      <c r="I24" s="109"/>
      <c r="J24" s="109"/>
      <c r="K24" s="109"/>
      <c r="L24" s="109"/>
      <c r="M24" s="109"/>
      <c r="N24" s="109"/>
      <c r="O24" s="109"/>
      <c r="P24" s="109"/>
      <c r="Q24" s="109"/>
    </row>
    <row r="25" spans="2:17" x14ac:dyDescent="0.2">
      <c r="B25" s="107"/>
      <c r="C25" s="109"/>
      <c r="D25" s="109"/>
      <c r="E25" s="109"/>
      <c r="F25" s="109"/>
      <c r="G25" s="109"/>
      <c r="H25" s="109"/>
      <c r="I25" s="109"/>
      <c r="J25" s="109"/>
      <c r="K25" s="109"/>
      <c r="L25" s="109"/>
      <c r="M25" s="109"/>
      <c r="N25" s="109"/>
      <c r="O25" s="109"/>
      <c r="P25" s="109"/>
      <c r="Q25" s="109"/>
    </row>
    <row r="26" spans="2:17" x14ac:dyDescent="0.2">
      <c r="B26" s="107"/>
      <c r="C26" s="109"/>
      <c r="D26" s="109"/>
      <c r="E26" s="109"/>
      <c r="F26" s="109"/>
      <c r="G26" s="109"/>
      <c r="H26" s="109"/>
      <c r="I26" s="109"/>
      <c r="J26" s="109"/>
      <c r="K26" s="109"/>
      <c r="L26" s="109"/>
      <c r="M26" s="109"/>
      <c r="N26" s="109"/>
      <c r="O26" s="109"/>
      <c r="P26" s="109"/>
      <c r="Q26" s="109"/>
    </row>
    <row r="27" spans="2:17" x14ac:dyDescent="0.2">
      <c r="B27" s="107"/>
      <c r="C27" s="109"/>
      <c r="D27" s="109"/>
      <c r="E27" s="109"/>
      <c r="F27" s="109"/>
      <c r="G27" s="109"/>
      <c r="H27" s="109"/>
      <c r="I27" s="109"/>
      <c r="J27" s="109"/>
      <c r="K27" s="109"/>
      <c r="L27" s="109"/>
      <c r="M27" s="109"/>
      <c r="N27" s="109"/>
      <c r="O27" s="109"/>
      <c r="P27" s="109"/>
      <c r="Q27" s="109"/>
    </row>
    <row r="28" spans="2:17" x14ac:dyDescent="0.2">
      <c r="B28" s="109"/>
      <c r="C28" s="109"/>
      <c r="D28" s="109"/>
      <c r="E28" s="109"/>
      <c r="F28" s="109"/>
      <c r="G28" s="109"/>
      <c r="H28" s="109"/>
      <c r="I28" s="109"/>
      <c r="J28" s="109"/>
      <c r="K28" s="109"/>
      <c r="L28" s="109"/>
      <c r="M28" s="109"/>
      <c r="N28" s="109"/>
      <c r="O28" s="109"/>
      <c r="P28" s="109"/>
      <c r="Q28" s="109"/>
    </row>
    <row r="29" spans="2:17" x14ac:dyDescent="0.2">
      <c r="B29" s="109"/>
      <c r="C29" s="109"/>
      <c r="D29" s="109"/>
      <c r="E29" s="109"/>
      <c r="F29" s="109"/>
      <c r="G29" s="109"/>
      <c r="H29" s="109"/>
      <c r="I29" s="109"/>
      <c r="J29" s="109"/>
      <c r="K29" s="109"/>
      <c r="L29" s="109"/>
      <c r="M29" s="109"/>
      <c r="N29" s="109"/>
      <c r="O29" s="109"/>
      <c r="P29" s="109"/>
      <c r="Q29" s="109"/>
    </row>
    <row r="30" spans="2:17" x14ac:dyDescent="0.2">
      <c r="B30" s="109"/>
      <c r="C30" s="109"/>
      <c r="D30" s="109"/>
      <c r="E30" s="109"/>
      <c r="F30" s="109"/>
      <c r="G30" s="109"/>
      <c r="H30" s="109"/>
      <c r="I30" s="109"/>
      <c r="J30" s="109"/>
      <c r="K30" s="109"/>
      <c r="L30" s="109"/>
      <c r="M30" s="109"/>
      <c r="N30" s="109"/>
      <c r="O30" s="109"/>
      <c r="P30" s="109"/>
      <c r="Q30" s="109"/>
    </row>
    <row r="31" spans="2:17" x14ac:dyDescent="0.2">
      <c r="B31" s="109"/>
      <c r="C31" s="109"/>
      <c r="D31" s="109"/>
      <c r="E31" s="109"/>
      <c r="F31" s="109"/>
      <c r="G31" s="109"/>
      <c r="H31" s="109"/>
      <c r="I31" s="109"/>
      <c r="J31" s="109"/>
      <c r="K31" s="109"/>
      <c r="L31" s="109"/>
      <c r="M31" s="109"/>
      <c r="N31" s="109"/>
      <c r="O31" s="109"/>
      <c r="P31" s="109"/>
      <c r="Q31" s="109"/>
    </row>
    <row r="32" spans="2:17" x14ac:dyDescent="0.2">
      <c r="B32" s="109"/>
      <c r="C32" s="109"/>
      <c r="D32" s="109"/>
      <c r="E32" s="109"/>
      <c r="F32" s="109"/>
      <c r="G32" s="109"/>
      <c r="H32" s="109"/>
      <c r="I32" s="109"/>
      <c r="J32" s="109"/>
      <c r="K32" s="109"/>
      <c r="L32" s="109"/>
      <c r="M32" s="109"/>
      <c r="N32" s="109"/>
      <c r="O32" s="109"/>
      <c r="P32" s="109"/>
      <c r="Q32" s="109"/>
    </row>
    <row r="33" spans="2:17" x14ac:dyDescent="0.2">
      <c r="B33" s="109"/>
      <c r="C33" s="109"/>
      <c r="D33" s="109"/>
      <c r="E33" s="109"/>
      <c r="F33" s="109"/>
      <c r="G33" s="109"/>
      <c r="H33" s="109"/>
      <c r="I33" s="109"/>
      <c r="J33" s="109"/>
      <c r="K33" s="109"/>
      <c r="L33" s="109"/>
      <c r="M33" s="109"/>
      <c r="N33" s="109"/>
      <c r="O33" s="109"/>
      <c r="P33" s="109"/>
      <c r="Q33" s="109"/>
    </row>
    <row r="34" spans="2:17" x14ac:dyDescent="0.2">
      <c r="B34" s="109"/>
      <c r="C34" s="109"/>
      <c r="D34" s="109"/>
      <c r="E34" s="109"/>
      <c r="F34" s="109"/>
      <c r="G34" s="109"/>
      <c r="H34" s="109"/>
      <c r="I34" s="109"/>
      <c r="J34" s="109"/>
      <c r="K34" s="109"/>
      <c r="L34" s="109"/>
      <c r="M34" s="109"/>
      <c r="N34" s="109"/>
      <c r="O34" s="109"/>
      <c r="P34" s="109"/>
      <c r="Q34" s="109"/>
    </row>
    <row r="35" spans="2:17" x14ac:dyDescent="0.2">
      <c r="B35" s="109"/>
      <c r="C35" s="109"/>
      <c r="D35" s="109"/>
      <c r="E35" s="109"/>
      <c r="F35" s="109"/>
      <c r="G35" s="109"/>
      <c r="H35" s="109"/>
      <c r="I35" s="109"/>
      <c r="J35" s="109"/>
      <c r="K35" s="109"/>
      <c r="L35" s="109"/>
      <c r="M35" s="109"/>
      <c r="N35" s="109"/>
      <c r="O35" s="109"/>
      <c r="P35" s="109"/>
      <c r="Q35" s="109"/>
    </row>
    <row r="36" spans="2:17" x14ac:dyDescent="0.2">
      <c r="B36" s="109"/>
      <c r="C36" s="109"/>
      <c r="D36" s="109"/>
      <c r="E36" s="109"/>
      <c r="F36" s="109"/>
      <c r="G36" s="109"/>
      <c r="H36" s="109"/>
      <c r="I36" s="109"/>
      <c r="J36" s="109"/>
      <c r="K36" s="109"/>
      <c r="L36" s="109"/>
      <c r="M36" s="109"/>
      <c r="N36" s="109"/>
      <c r="O36" s="109"/>
      <c r="P36" s="109"/>
      <c r="Q36" s="109"/>
    </row>
    <row r="37" spans="2:17" x14ac:dyDescent="0.2">
      <c r="B37" s="109"/>
      <c r="C37" s="109"/>
      <c r="D37" s="109"/>
      <c r="E37" s="109"/>
      <c r="F37" s="109"/>
      <c r="G37" s="109"/>
      <c r="H37" s="109"/>
      <c r="I37" s="109"/>
      <c r="J37" s="109"/>
      <c r="K37" s="109"/>
      <c r="L37" s="109"/>
      <c r="M37" s="109"/>
      <c r="N37" s="109"/>
      <c r="O37" s="109"/>
      <c r="P37" s="109"/>
      <c r="Q37" s="109"/>
    </row>
    <row r="38" spans="2:17" x14ac:dyDescent="0.2">
      <c r="B38" s="109"/>
      <c r="C38" s="109"/>
      <c r="D38" s="109"/>
      <c r="E38" s="109"/>
      <c r="F38" s="109"/>
      <c r="G38" s="109"/>
      <c r="H38" s="109"/>
      <c r="I38" s="109"/>
      <c r="J38" s="109"/>
      <c r="K38" s="109"/>
      <c r="L38" s="109"/>
      <c r="M38" s="109"/>
      <c r="N38" s="109"/>
      <c r="O38" s="109"/>
      <c r="P38" s="109"/>
      <c r="Q38" s="109"/>
    </row>
    <row r="39" spans="2:17" x14ac:dyDescent="0.2">
      <c r="B39" s="109"/>
      <c r="C39" s="109"/>
      <c r="D39" s="109"/>
      <c r="E39" s="109"/>
      <c r="F39" s="109"/>
      <c r="G39" s="109"/>
      <c r="H39" s="109"/>
      <c r="I39" s="109"/>
      <c r="J39" s="109"/>
      <c r="K39" s="109"/>
      <c r="L39" s="109"/>
      <c r="M39" s="109"/>
      <c r="N39" s="109"/>
      <c r="O39" s="109"/>
      <c r="P39" s="109"/>
      <c r="Q39" s="109"/>
    </row>
    <row r="40" spans="2:17" x14ac:dyDescent="0.2">
      <c r="B40" s="109"/>
      <c r="C40" s="109"/>
      <c r="D40" s="109"/>
      <c r="E40" s="109"/>
      <c r="F40" s="109"/>
      <c r="G40" s="109"/>
      <c r="H40" s="109"/>
      <c r="I40" s="109"/>
      <c r="J40" s="109"/>
      <c r="K40" s="109"/>
      <c r="L40" s="109"/>
      <c r="M40" s="109"/>
      <c r="N40" s="109"/>
      <c r="O40" s="109"/>
      <c r="P40" s="109"/>
      <c r="Q40" s="109"/>
    </row>
    <row r="41" spans="2:17" x14ac:dyDescent="0.2">
      <c r="B41" s="109"/>
      <c r="C41" s="109"/>
      <c r="D41" s="109"/>
      <c r="E41" s="109"/>
      <c r="F41" s="109"/>
      <c r="G41" s="109"/>
      <c r="H41" s="109"/>
      <c r="I41" s="109"/>
      <c r="J41" s="109"/>
      <c r="K41" s="109"/>
      <c r="L41" s="109"/>
      <c r="M41" s="109"/>
      <c r="N41" s="109"/>
      <c r="O41" s="109"/>
      <c r="P41" s="109"/>
      <c r="Q41" s="109"/>
    </row>
  </sheetData>
  <mergeCells count="1">
    <mergeCell ref="B2:C2"/>
  </mergeCells>
  <pageMargins left="0.75" right="0.75" top="1" bottom="1" header="0.5" footer="0.5"/>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37"/>
  <sheetViews>
    <sheetView workbookViewId="0">
      <selection activeCell="H3" sqref="H3"/>
    </sheetView>
  </sheetViews>
  <sheetFormatPr baseColWidth="10" defaultColWidth="8.83203125" defaultRowHeight="15" x14ac:dyDescent="0.2"/>
  <cols>
    <col min="1" max="1" width="8.83203125" style="29"/>
    <col min="2" max="2" width="27.83203125" style="97" bestFit="1" customWidth="1"/>
    <col min="3" max="3" width="9.5" style="97" bestFit="1" customWidth="1"/>
    <col min="4" max="4" width="31" style="97" bestFit="1" customWidth="1"/>
    <col min="5" max="5" width="11" style="97" bestFit="1" customWidth="1"/>
    <col min="6" max="7" width="11" style="97" customWidth="1"/>
    <col min="8" max="8" width="13.5" style="97" bestFit="1" customWidth="1"/>
    <col min="9" max="17" width="15.83203125" style="97" bestFit="1" customWidth="1"/>
    <col min="18" max="18" width="17.33203125" style="97" customWidth="1"/>
    <col min="19" max="16384" width="8.83203125" style="29"/>
  </cols>
  <sheetData>
    <row r="1" spans="2:18" ht="16" thickBot="1" x14ac:dyDescent="0.25"/>
    <row r="2" spans="2:18" x14ac:dyDescent="0.2">
      <c r="B2" s="153" t="s">
        <v>150</v>
      </c>
      <c r="C2" s="98" t="s">
        <v>154</v>
      </c>
      <c r="D2" s="98" t="s">
        <v>155</v>
      </c>
      <c r="E2" s="98" t="s">
        <v>156</v>
      </c>
      <c r="F2" s="98" t="s">
        <v>157</v>
      </c>
      <c r="G2" s="98" t="s">
        <v>158</v>
      </c>
      <c r="H2" s="98" t="s">
        <v>159</v>
      </c>
      <c r="I2" s="98" t="s">
        <v>160</v>
      </c>
      <c r="J2" s="98" t="s">
        <v>161</v>
      </c>
      <c r="K2" s="98"/>
      <c r="L2" s="98"/>
      <c r="M2" s="98"/>
      <c r="N2" s="98"/>
      <c r="O2" s="98"/>
      <c r="P2" s="98"/>
      <c r="Q2" s="98"/>
      <c r="R2" s="111"/>
    </row>
    <row r="3" spans="2:18" x14ac:dyDescent="0.2">
      <c r="B3" s="116" t="s">
        <v>153</v>
      </c>
      <c r="C3" s="100">
        <v>0</v>
      </c>
      <c r="D3" s="100">
        <v>0</v>
      </c>
      <c r="E3" s="100">
        <v>0</v>
      </c>
      <c r="F3" s="100">
        <v>0</v>
      </c>
      <c r="G3" s="100">
        <v>0</v>
      </c>
      <c r="H3" s="100"/>
      <c r="I3" s="100"/>
      <c r="J3" s="100"/>
      <c r="K3" s="100"/>
      <c r="L3" s="100"/>
      <c r="M3" s="100"/>
      <c r="N3" s="100"/>
      <c r="O3" s="100"/>
      <c r="P3" s="100"/>
      <c r="Q3" s="100"/>
      <c r="R3" s="112"/>
    </row>
    <row r="4" spans="2:18" x14ac:dyDescent="0.2">
      <c r="B4" s="116" t="s">
        <v>151</v>
      </c>
      <c r="C4" s="100"/>
      <c r="D4" s="100">
        <v>-5</v>
      </c>
      <c r="E4" s="100"/>
      <c r="F4" s="100">
        <v>-5</v>
      </c>
      <c r="G4" s="100">
        <v>-5</v>
      </c>
      <c r="H4" s="100"/>
      <c r="I4" s="100"/>
      <c r="J4" s="100"/>
      <c r="K4" s="100"/>
      <c r="L4" s="100"/>
      <c r="M4" s="100"/>
      <c r="N4" s="100"/>
      <c r="O4" s="100"/>
      <c r="P4" s="100"/>
      <c r="Q4" s="100"/>
      <c r="R4" s="112"/>
    </row>
    <row r="5" spans="2:18" ht="16" thickBot="1" x14ac:dyDescent="0.25">
      <c r="B5" s="117" t="s">
        <v>152</v>
      </c>
      <c r="C5" s="104"/>
      <c r="D5" s="104">
        <v>5</v>
      </c>
      <c r="E5" s="104"/>
      <c r="F5" s="104">
        <v>5</v>
      </c>
      <c r="G5" s="104">
        <v>5</v>
      </c>
      <c r="H5" s="104"/>
      <c r="I5" s="104"/>
      <c r="J5" s="104"/>
      <c r="K5" s="104"/>
      <c r="L5" s="104"/>
      <c r="M5" s="104"/>
      <c r="N5" s="104"/>
      <c r="O5" s="104"/>
      <c r="P5" s="104"/>
      <c r="Q5" s="104"/>
      <c r="R5" s="113"/>
    </row>
    <row r="6" spans="2:18" x14ac:dyDescent="0.2">
      <c r="B6" s="153" t="s">
        <v>190</v>
      </c>
      <c r="C6" s="98" t="s">
        <v>154</v>
      </c>
      <c r="D6" s="98" t="s">
        <v>155</v>
      </c>
      <c r="E6" s="98" t="s">
        <v>156</v>
      </c>
      <c r="F6" s="98" t="s">
        <v>157</v>
      </c>
      <c r="G6" s="98" t="s">
        <v>158</v>
      </c>
      <c r="H6" s="98" t="s">
        <v>159</v>
      </c>
      <c r="I6" s="98" t="s">
        <v>160</v>
      </c>
      <c r="J6" s="98" t="s">
        <v>161</v>
      </c>
      <c r="K6" s="177"/>
      <c r="L6" s="177"/>
      <c r="M6" s="177"/>
      <c r="N6" s="177"/>
      <c r="O6" s="177"/>
      <c r="P6" s="177"/>
      <c r="Q6" s="177"/>
      <c r="R6" s="178"/>
    </row>
    <row r="7" spans="2:18" x14ac:dyDescent="0.2">
      <c r="B7" s="116" t="s">
        <v>192</v>
      </c>
      <c r="C7" s="100"/>
      <c r="D7" s="100">
        <v>0</v>
      </c>
      <c r="E7" s="100"/>
      <c r="F7" s="100">
        <v>0</v>
      </c>
      <c r="G7" s="100">
        <v>0</v>
      </c>
      <c r="H7" s="100"/>
      <c r="I7" s="100"/>
      <c r="J7" s="100"/>
      <c r="K7" s="100"/>
      <c r="L7" s="100"/>
      <c r="M7" s="100"/>
      <c r="N7" s="100"/>
      <c r="O7" s="100"/>
      <c r="P7" s="100"/>
      <c r="Q7" s="100"/>
      <c r="R7" s="112"/>
    </row>
    <row r="8" spans="2:18" x14ac:dyDescent="0.2">
      <c r="B8" s="116" t="s">
        <v>191</v>
      </c>
      <c r="C8" s="100"/>
      <c r="D8" s="100">
        <v>2</v>
      </c>
      <c r="E8" s="100"/>
      <c r="F8" s="100">
        <v>3</v>
      </c>
      <c r="G8" s="100">
        <v>1</v>
      </c>
      <c r="H8" s="100"/>
      <c r="I8" s="100"/>
      <c r="J8" s="100"/>
      <c r="K8" s="100"/>
      <c r="L8" s="100"/>
      <c r="M8" s="100"/>
      <c r="N8" s="100"/>
      <c r="O8" s="100"/>
      <c r="P8" s="100"/>
      <c r="Q8" s="100"/>
      <c r="R8" s="112"/>
    </row>
    <row r="9" spans="2:18" x14ac:dyDescent="0.2">
      <c r="B9" s="116" t="s">
        <v>193</v>
      </c>
      <c r="C9" s="100"/>
      <c r="D9" s="100" t="s">
        <v>201</v>
      </c>
      <c r="E9" s="100"/>
      <c r="F9" s="100" t="s">
        <v>201</v>
      </c>
      <c r="G9" s="100" t="s">
        <v>201</v>
      </c>
      <c r="H9" s="100"/>
      <c r="I9" s="100"/>
      <c r="J9" s="100"/>
      <c r="K9" s="100"/>
      <c r="L9" s="100"/>
      <c r="M9" s="100"/>
      <c r="N9" s="100"/>
      <c r="O9" s="100"/>
      <c r="P9" s="100"/>
      <c r="Q9" s="100"/>
      <c r="R9" s="112"/>
    </row>
    <row r="10" spans="2:18" x14ac:dyDescent="0.2">
      <c r="B10" s="116" t="s">
        <v>194</v>
      </c>
      <c r="C10" s="100"/>
      <c r="D10" s="100">
        <v>1</v>
      </c>
      <c r="E10" s="100"/>
      <c r="F10" s="100">
        <v>3</v>
      </c>
      <c r="G10" s="100">
        <v>0.5</v>
      </c>
      <c r="H10" s="100"/>
      <c r="I10" s="100"/>
      <c r="J10" s="100"/>
      <c r="K10" s="100"/>
      <c r="L10" s="100"/>
      <c r="M10" s="100"/>
      <c r="N10" s="100"/>
      <c r="O10" s="100"/>
      <c r="P10" s="100"/>
      <c r="Q10" s="100"/>
      <c r="R10" s="112"/>
    </row>
    <row r="11" spans="2:18" x14ac:dyDescent="0.2">
      <c r="B11" s="116" t="s">
        <v>195</v>
      </c>
      <c r="C11" s="100"/>
      <c r="D11" s="100"/>
      <c r="E11" s="100"/>
      <c r="F11" s="100"/>
      <c r="G11" s="100"/>
      <c r="H11" s="100"/>
      <c r="I11" s="100"/>
      <c r="J11" s="100"/>
      <c r="K11" s="100"/>
      <c r="L11" s="100"/>
      <c r="M11" s="100"/>
      <c r="N11" s="100"/>
      <c r="O11" s="100"/>
      <c r="P11" s="100"/>
      <c r="Q11" s="100"/>
      <c r="R11" s="112"/>
    </row>
    <row r="12" spans="2:18" x14ac:dyDescent="0.2">
      <c r="B12" s="116" t="s">
        <v>196</v>
      </c>
      <c r="C12" s="100"/>
      <c r="D12" s="100"/>
      <c r="E12" s="100"/>
      <c r="F12" s="100"/>
      <c r="G12" s="100"/>
      <c r="H12" s="100"/>
      <c r="I12" s="100"/>
      <c r="J12" s="100"/>
      <c r="K12" s="100"/>
      <c r="L12" s="100"/>
      <c r="M12" s="100"/>
      <c r="N12" s="100"/>
      <c r="O12" s="100"/>
      <c r="P12" s="100"/>
      <c r="Q12" s="100"/>
      <c r="R12" s="112"/>
    </row>
    <row r="13" spans="2:18" x14ac:dyDescent="0.2">
      <c r="B13" s="116" t="s">
        <v>197</v>
      </c>
      <c r="C13" s="100"/>
      <c r="D13" s="100"/>
      <c r="E13" s="100"/>
      <c r="F13" s="100"/>
      <c r="G13" s="100"/>
      <c r="H13" s="100"/>
      <c r="I13" s="100"/>
      <c r="J13" s="100"/>
      <c r="K13" s="100"/>
      <c r="L13" s="100"/>
      <c r="M13" s="100"/>
      <c r="N13" s="100"/>
      <c r="O13" s="100"/>
      <c r="P13" s="100"/>
      <c r="Q13" s="100"/>
      <c r="R13" s="112"/>
    </row>
    <row r="14" spans="2:18" x14ac:dyDescent="0.2">
      <c r="B14" s="116" t="s">
        <v>198</v>
      </c>
      <c r="C14" s="100"/>
      <c r="D14" s="100"/>
      <c r="E14" s="100"/>
      <c r="F14" s="100"/>
      <c r="G14" s="100"/>
      <c r="H14" s="100"/>
      <c r="I14" s="100"/>
      <c r="J14" s="100"/>
      <c r="K14" s="100"/>
      <c r="L14" s="100"/>
      <c r="M14" s="100"/>
      <c r="N14" s="100"/>
      <c r="O14" s="100"/>
      <c r="P14" s="100"/>
      <c r="Q14" s="100"/>
      <c r="R14" s="112"/>
    </row>
    <row r="15" spans="2:18" x14ac:dyDescent="0.2">
      <c r="B15" s="116" t="s">
        <v>199</v>
      </c>
      <c r="C15" s="100"/>
      <c r="D15" s="100"/>
      <c r="E15" s="100"/>
      <c r="F15" s="100"/>
      <c r="G15" s="100"/>
      <c r="H15" s="100"/>
      <c r="I15" s="100"/>
      <c r="J15" s="100"/>
      <c r="K15" s="100"/>
      <c r="L15" s="100"/>
      <c r="M15" s="100"/>
      <c r="N15" s="100"/>
      <c r="O15" s="100"/>
      <c r="P15" s="100"/>
      <c r="Q15" s="100"/>
      <c r="R15" s="112"/>
    </row>
    <row r="16" spans="2:18" x14ac:dyDescent="0.2">
      <c r="B16" s="116" t="s">
        <v>200</v>
      </c>
      <c r="C16" s="100"/>
      <c r="D16" s="100"/>
      <c r="E16" s="100"/>
      <c r="F16" s="100"/>
      <c r="G16" s="100"/>
      <c r="H16" s="100"/>
      <c r="I16" s="100"/>
      <c r="J16" s="100"/>
      <c r="K16" s="100"/>
      <c r="L16" s="100"/>
      <c r="M16" s="100"/>
      <c r="N16" s="100"/>
      <c r="O16" s="100"/>
      <c r="P16" s="100"/>
      <c r="Q16" s="100"/>
      <c r="R16" s="112"/>
    </row>
    <row r="17" spans="2:18" x14ac:dyDescent="0.2">
      <c r="B17" s="116"/>
      <c r="C17" s="100"/>
      <c r="D17" s="100"/>
      <c r="E17" s="100"/>
      <c r="F17" s="100"/>
      <c r="G17" s="100"/>
      <c r="H17" s="100"/>
      <c r="I17" s="100"/>
      <c r="J17" s="100"/>
      <c r="K17" s="100"/>
      <c r="L17" s="100"/>
      <c r="M17" s="100"/>
      <c r="N17" s="100"/>
      <c r="O17" s="100"/>
      <c r="P17" s="100"/>
      <c r="Q17" s="100"/>
      <c r="R17" s="112"/>
    </row>
    <row r="18" spans="2:18" s="107" customFormat="1" x14ac:dyDescent="0.2">
      <c r="B18" s="116"/>
      <c r="C18" s="100"/>
      <c r="D18" s="100"/>
      <c r="E18" s="100"/>
      <c r="F18" s="100"/>
      <c r="G18" s="100"/>
      <c r="H18" s="100"/>
      <c r="I18" s="100"/>
      <c r="J18" s="100"/>
      <c r="K18" s="100"/>
      <c r="L18" s="100"/>
      <c r="M18" s="100"/>
      <c r="N18" s="100"/>
      <c r="O18" s="100"/>
      <c r="P18" s="100"/>
      <c r="Q18" s="100"/>
      <c r="R18" s="112"/>
    </row>
    <row r="19" spans="2:18" s="107" customFormat="1" x14ac:dyDescent="0.2">
      <c r="B19" s="179"/>
      <c r="C19" s="100"/>
      <c r="D19" s="100"/>
      <c r="E19" s="100"/>
      <c r="F19" s="100"/>
      <c r="G19" s="100"/>
      <c r="H19" s="100"/>
      <c r="I19" s="100"/>
      <c r="J19" s="100"/>
      <c r="K19" s="100"/>
      <c r="L19" s="100"/>
      <c r="M19" s="100"/>
      <c r="N19" s="100"/>
      <c r="O19" s="100"/>
      <c r="P19" s="100"/>
      <c r="Q19" s="100"/>
      <c r="R19" s="112"/>
    </row>
    <row r="20" spans="2:18" s="107" customFormat="1" x14ac:dyDescent="0.2">
      <c r="B20" s="116"/>
      <c r="C20" s="100"/>
      <c r="D20" s="100"/>
      <c r="E20" s="100"/>
      <c r="F20" s="100"/>
      <c r="G20" s="100"/>
      <c r="H20" s="100"/>
      <c r="I20" s="100"/>
      <c r="J20" s="100"/>
      <c r="K20" s="100"/>
      <c r="L20" s="100"/>
      <c r="M20" s="100"/>
      <c r="N20" s="100"/>
      <c r="O20" s="100"/>
      <c r="P20" s="100"/>
      <c r="Q20" s="100"/>
      <c r="R20" s="112"/>
    </row>
    <row r="21" spans="2:18" s="107" customFormat="1" x14ac:dyDescent="0.2">
      <c r="B21" s="116"/>
      <c r="C21" s="100"/>
      <c r="D21" s="100"/>
      <c r="E21" s="100"/>
      <c r="F21" s="100"/>
      <c r="G21" s="100"/>
      <c r="H21" s="100"/>
      <c r="I21" s="100"/>
      <c r="J21" s="100"/>
      <c r="K21" s="100"/>
      <c r="L21" s="100"/>
      <c r="M21" s="100"/>
      <c r="N21" s="100"/>
      <c r="O21" s="100"/>
      <c r="P21" s="100"/>
      <c r="Q21" s="100"/>
      <c r="R21" s="112"/>
    </row>
    <row r="22" spans="2:18" s="107" customFormat="1" x14ac:dyDescent="0.2">
      <c r="B22" s="116"/>
      <c r="C22" s="100"/>
      <c r="D22" s="100"/>
      <c r="E22" s="100"/>
      <c r="F22" s="100"/>
      <c r="G22" s="100"/>
      <c r="H22" s="100"/>
      <c r="I22" s="100"/>
      <c r="J22" s="100"/>
      <c r="K22" s="100"/>
      <c r="L22" s="100"/>
      <c r="M22" s="100"/>
      <c r="N22" s="100"/>
      <c r="O22" s="100"/>
      <c r="P22" s="100"/>
      <c r="Q22" s="100"/>
      <c r="R22" s="112"/>
    </row>
    <row r="23" spans="2:18" s="107" customFormat="1" x14ac:dyDescent="0.2">
      <c r="B23" s="116"/>
      <c r="C23" s="100"/>
      <c r="D23" s="100"/>
      <c r="E23" s="100"/>
      <c r="F23" s="100"/>
      <c r="G23" s="100"/>
      <c r="H23" s="100"/>
      <c r="I23" s="100"/>
      <c r="J23" s="100"/>
      <c r="K23" s="100"/>
      <c r="L23" s="100"/>
      <c r="M23" s="100"/>
      <c r="N23" s="100"/>
      <c r="O23" s="100"/>
      <c r="P23" s="100"/>
      <c r="Q23" s="100"/>
      <c r="R23" s="112"/>
    </row>
    <row r="24" spans="2:18" s="107" customFormat="1" x14ac:dyDescent="0.2">
      <c r="B24" s="116"/>
      <c r="C24" s="100"/>
      <c r="D24" s="100"/>
      <c r="E24" s="100"/>
      <c r="F24" s="100"/>
      <c r="G24" s="100"/>
      <c r="H24" s="100"/>
      <c r="I24" s="100"/>
      <c r="J24" s="100"/>
      <c r="K24" s="100"/>
      <c r="L24" s="100"/>
      <c r="M24" s="100"/>
      <c r="N24" s="100"/>
      <c r="O24" s="100"/>
      <c r="P24" s="100"/>
      <c r="Q24" s="100"/>
      <c r="R24" s="112"/>
    </row>
    <row r="25" spans="2:18" s="107" customFormat="1" ht="16" thickBot="1" x14ac:dyDescent="0.25">
      <c r="B25" s="180"/>
      <c r="C25" s="104"/>
      <c r="D25" s="104"/>
      <c r="E25" s="104"/>
      <c r="F25" s="104"/>
      <c r="G25" s="104"/>
      <c r="H25" s="104"/>
      <c r="I25" s="104"/>
      <c r="J25" s="104"/>
      <c r="K25" s="104"/>
      <c r="L25" s="104"/>
      <c r="M25" s="104"/>
      <c r="N25" s="104"/>
      <c r="O25" s="104"/>
      <c r="P25" s="104"/>
      <c r="Q25" s="104"/>
      <c r="R25" s="113"/>
    </row>
    <row r="26" spans="2:18" s="107" customFormat="1" x14ac:dyDescent="0.2">
      <c r="B26" s="109"/>
      <c r="C26" s="109"/>
      <c r="D26" s="109"/>
      <c r="E26" s="109"/>
      <c r="F26" s="109"/>
      <c r="G26" s="109"/>
      <c r="H26" s="109"/>
      <c r="I26" s="109"/>
      <c r="J26" s="109"/>
      <c r="K26" s="109"/>
      <c r="L26" s="109"/>
      <c r="M26" s="109"/>
      <c r="N26" s="109"/>
      <c r="O26" s="109"/>
      <c r="P26" s="109"/>
      <c r="Q26" s="109"/>
      <c r="R26" s="109"/>
    </row>
    <row r="27" spans="2:18" s="107" customFormat="1" x14ac:dyDescent="0.2">
      <c r="B27" s="109"/>
      <c r="C27" s="109"/>
      <c r="D27" s="109"/>
      <c r="E27" s="109"/>
      <c r="F27" s="109"/>
      <c r="G27" s="109"/>
      <c r="H27" s="109"/>
      <c r="I27" s="109"/>
      <c r="J27" s="109"/>
      <c r="K27" s="109"/>
      <c r="L27" s="109"/>
      <c r="M27" s="109"/>
      <c r="N27" s="109"/>
      <c r="O27" s="109"/>
      <c r="P27" s="109"/>
      <c r="Q27" s="109"/>
      <c r="R27" s="109"/>
    </row>
    <row r="28" spans="2:18" s="107" customFormat="1" x14ac:dyDescent="0.2">
      <c r="B28" s="176"/>
      <c r="C28" s="109"/>
      <c r="D28" s="109"/>
      <c r="E28" s="109"/>
      <c r="F28" s="109"/>
      <c r="G28" s="109"/>
      <c r="H28" s="109"/>
      <c r="I28" s="109"/>
      <c r="J28" s="109"/>
      <c r="K28" s="109"/>
      <c r="L28" s="109"/>
      <c r="M28" s="109"/>
      <c r="N28" s="109"/>
      <c r="O28" s="109"/>
      <c r="P28" s="109"/>
      <c r="Q28" s="109"/>
      <c r="R28" s="109"/>
    </row>
    <row r="29" spans="2:18" s="107" customFormat="1" x14ac:dyDescent="0.2">
      <c r="B29" s="109"/>
      <c r="C29" s="109"/>
      <c r="D29" s="109"/>
      <c r="E29" s="109"/>
      <c r="F29" s="109"/>
      <c r="G29" s="109"/>
      <c r="H29" s="109"/>
      <c r="I29" s="109"/>
      <c r="J29" s="109"/>
      <c r="K29" s="109"/>
      <c r="L29" s="109"/>
      <c r="M29" s="109"/>
      <c r="N29" s="109"/>
      <c r="O29" s="109"/>
      <c r="P29" s="109"/>
      <c r="Q29" s="109"/>
      <c r="R29" s="109"/>
    </row>
    <row r="30" spans="2:18" s="107" customFormat="1" x14ac:dyDescent="0.2">
      <c r="B30" s="109"/>
      <c r="C30" s="109"/>
      <c r="D30" s="109"/>
      <c r="E30" s="109"/>
      <c r="F30" s="109"/>
      <c r="G30" s="109"/>
      <c r="H30" s="109"/>
      <c r="I30" s="109"/>
      <c r="J30" s="109"/>
      <c r="K30" s="109"/>
      <c r="L30" s="109"/>
      <c r="M30" s="109"/>
      <c r="N30" s="109"/>
      <c r="O30" s="109"/>
      <c r="P30" s="109"/>
      <c r="Q30" s="109"/>
      <c r="R30" s="109"/>
    </row>
    <row r="31" spans="2:18" s="107" customFormat="1" x14ac:dyDescent="0.2">
      <c r="B31" s="109"/>
      <c r="C31" s="109"/>
      <c r="D31" s="109"/>
      <c r="E31" s="109"/>
      <c r="F31" s="109"/>
      <c r="G31" s="109"/>
      <c r="H31" s="109"/>
      <c r="I31" s="109"/>
      <c r="J31" s="109"/>
      <c r="K31" s="109"/>
      <c r="L31" s="109"/>
      <c r="M31" s="109"/>
      <c r="N31" s="109"/>
      <c r="O31" s="109"/>
      <c r="P31" s="109"/>
      <c r="Q31" s="109"/>
      <c r="R31" s="109"/>
    </row>
    <row r="32" spans="2:18" s="107" customFormat="1" x14ac:dyDescent="0.2">
      <c r="B32" s="109"/>
      <c r="C32" s="109"/>
      <c r="D32" s="109"/>
      <c r="E32" s="109"/>
      <c r="F32" s="109"/>
      <c r="G32" s="109"/>
      <c r="H32" s="109"/>
      <c r="I32" s="109"/>
      <c r="J32" s="109"/>
      <c r="K32" s="109"/>
      <c r="L32" s="109"/>
      <c r="M32" s="109"/>
      <c r="N32" s="109"/>
      <c r="O32" s="109"/>
      <c r="P32" s="109"/>
      <c r="Q32" s="109"/>
      <c r="R32" s="109"/>
    </row>
    <row r="33" spans="2:18" s="107" customFormat="1" x14ac:dyDescent="0.2">
      <c r="B33" s="109"/>
      <c r="C33" s="109"/>
      <c r="D33" s="109"/>
      <c r="E33" s="109"/>
      <c r="F33" s="109"/>
      <c r="G33" s="109"/>
      <c r="H33" s="109"/>
      <c r="I33" s="109"/>
      <c r="J33" s="109"/>
      <c r="K33" s="109"/>
      <c r="L33" s="109"/>
      <c r="M33" s="109"/>
      <c r="N33" s="109"/>
      <c r="O33" s="109"/>
      <c r="P33" s="109"/>
      <c r="Q33" s="109"/>
      <c r="R33" s="109"/>
    </row>
    <row r="34" spans="2:18" s="107" customFormat="1" x14ac:dyDescent="0.2">
      <c r="B34" s="109"/>
      <c r="C34" s="109"/>
      <c r="D34" s="109"/>
      <c r="E34" s="109"/>
      <c r="F34" s="109"/>
      <c r="G34" s="109"/>
      <c r="H34" s="109"/>
      <c r="I34" s="109"/>
      <c r="J34" s="109"/>
      <c r="K34" s="109"/>
      <c r="L34" s="109"/>
      <c r="M34" s="109"/>
      <c r="N34" s="109"/>
      <c r="O34" s="109"/>
      <c r="P34" s="109"/>
      <c r="Q34" s="109"/>
      <c r="R34" s="109"/>
    </row>
    <row r="35" spans="2:18" s="107" customFormat="1" x14ac:dyDescent="0.2">
      <c r="B35" s="109"/>
      <c r="C35" s="109"/>
      <c r="D35" s="109"/>
      <c r="E35" s="109"/>
      <c r="F35" s="109"/>
      <c r="G35" s="109"/>
      <c r="H35" s="109"/>
      <c r="I35" s="109"/>
      <c r="J35" s="109"/>
      <c r="K35" s="109"/>
      <c r="L35" s="109"/>
      <c r="M35" s="109"/>
      <c r="N35" s="109"/>
      <c r="O35" s="109"/>
      <c r="P35" s="109"/>
      <c r="Q35" s="109"/>
      <c r="R35" s="109"/>
    </row>
    <row r="36" spans="2:18" s="107" customFormat="1" x14ac:dyDescent="0.2">
      <c r="B36" s="109"/>
      <c r="C36" s="109"/>
      <c r="D36" s="109"/>
      <c r="E36" s="109"/>
      <c r="F36" s="109"/>
      <c r="G36" s="109"/>
      <c r="H36" s="109"/>
      <c r="I36" s="109"/>
      <c r="J36" s="109"/>
      <c r="K36" s="109"/>
      <c r="L36" s="109"/>
      <c r="M36" s="109"/>
      <c r="N36" s="109"/>
      <c r="O36" s="109"/>
      <c r="P36" s="109"/>
      <c r="Q36" s="109"/>
      <c r="R36" s="109"/>
    </row>
    <row r="37" spans="2:18" s="107" customFormat="1" x14ac:dyDescent="0.2">
      <c r="B37" s="109"/>
      <c r="C37" s="109"/>
      <c r="D37" s="109"/>
      <c r="E37" s="109"/>
      <c r="F37" s="109"/>
      <c r="G37" s="109"/>
      <c r="H37" s="109"/>
      <c r="I37" s="109"/>
      <c r="J37" s="109"/>
      <c r="K37" s="109"/>
      <c r="L37" s="109"/>
      <c r="M37" s="109"/>
      <c r="N37" s="109"/>
      <c r="O37" s="109"/>
      <c r="P37" s="109"/>
      <c r="Q37" s="109"/>
      <c r="R37" s="109"/>
    </row>
  </sheetData>
  <pageMargins left="0.75" right="0.75" top="1" bottom="1" header="0.5" footer="0.5"/>
  <pageSetup paperSize="9" orientation="portrait" horizontalDpi="4294967292" verticalDpi="429496729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25"/>
  <sheetViews>
    <sheetView workbookViewId="0">
      <selection activeCell="I41" sqref="I41:I42"/>
    </sheetView>
  </sheetViews>
  <sheetFormatPr baseColWidth="10" defaultColWidth="8.83203125" defaultRowHeight="15" x14ac:dyDescent="0.2"/>
  <cols>
    <col min="1" max="1" width="8.83203125" style="29"/>
    <col min="2" max="2" width="27.83203125" style="97" bestFit="1" customWidth="1"/>
    <col min="3" max="3" width="9.5" style="97" bestFit="1" customWidth="1"/>
    <col min="4" max="4" width="31" style="97" bestFit="1" customWidth="1"/>
    <col min="5" max="5" width="11" style="97" bestFit="1" customWidth="1"/>
    <col min="6" max="7" width="11" style="97" customWidth="1"/>
    <col min="8" max="8" width="13.5" style="97" bestFit="1" customWidth="1"/>
    <col min="9" max="17" width="15.83203125" style="97" bestFit="1" customWidth="1"/>
    <col min="18" max="18" width="17.33203125" style="97" customWidth="1"/>
    <col min="19" max="16384" width="8.83203125" style="29"/>
  </cols>
  <sheetData>
    <row r="1" spans="2:18" ht="16" thickBot="1" x14ac:dyDescent="0.25"/>
    <row r="2" spans="2:18" x14ac:dyDescent="0.2">
      <c r="B2" s="153" t="s">
        <v>163</v>
      </c>
      <c r="C2" s="98" t="s">
        <v>154</v>
      </c>
      <c r="D2" s="98" t="s">
        <v>155</v>
      </c>
      <c r="E2" s="98" t="s">
        <v>156</v>
      </c>
      <c r="F2" s="98" t="s">
        <v>157</v>
      </c>
      <c r="G2" s="98" t="s">
        <v>158</v>
      </c>
      <c r="H2" s="98" t="s">
        <v>159</v>
      </c>
      <c r="I2" s="98" t="s">
        <v>160</v>
      </c>
      <c r="J2" s="98" t="s">
        <v>161</v>
      </c>
      <c r="K2" s="98"/>
      <c r="L2" s="98"/>
      <c r="M2" s="98"/>
      <c r="N2" s="98"/>
      <c r="O2" s="98"/>
      <c r="P2" s="98"/>
      <c r="Q2" s="98"/>
      <c r="R2" s="111"/>
    </row>
    <row r="3" spans="2:18" x14ac:dyDescent="0.2">
      <c r="B3" s="116" t="s">
        <v>164</v>
      </c>
      <c r="C3" s="100">
        <v>0</v>
      </c>
      <c r="D3" s="100">
        <v>0</v>
      </c>
      <c r="E3" s="100">
        <v>0</v>
      </c>
      <c r="F3" s="100">
        <v>0</v>
      </c>
      <c r="G3" s="100">
        <v>0</v>
      </c>
      <c r="H3" s="100"/>
      <c r="I3" s="100"/>
      <c r="J3" s="100"/>
      <c r="K3" s="100"/>
      <c r="L3" s="100"/>
      <c r="M3" s="100"/>
      <c r="N3" s="100"/>
      <c r="O3" s="100"/>
      <c r="P3" s="100"/>
      <c r="Q3" s="100"/>
      <c r="R3" s="112"/>
    </row>
    <row r="4" spans="2:18" x14ac:dyDescent="0.2">
      <c r="B4" s="116" t="s">
        <v>151</v>
      </c>
      <c r="C4" s="100">
        <v>-45</v>
      </c>
      <c r="D4" s="100"/>
      <c r="E4" s="100">
        <v>-45</v>
      </c>
      <c r="F4" s="100">
        <v>-45</v>
      </c>
      <c r="G4" s="100"/>
      <c r="H4" s="100"/>
      <c r="I4" s="100"/>
      <c r="J4" s="100"/>
      <c r="K4" s="100"/>
      <c r="L4" s="100"/>
      <c r="M4" s="100"/>
      <c r="N4" s="100"/>
      <c r="O4" s="100"/>
      <c r="P4" s="100"/>
      <c r="Q4" s="100"/>
      <c r="R4" s="112"/>
    </row>
    <row r="5" spans="2:18" ht="16" thickBot="1" x14ac:dyDescent="0.25">
      <c r="B5" s="117" t="s">
        <v>152</v>
      </c>
      <c r="C5" s="104">
        <v>45</v>
      </c>
      <c r="D5" s="104"/>
      <c r="E5" s="104">
        <v>45</v>
      </c>
      <c r="F5" s="104">
        <v>45</v>
      </c>
      <c r="G5" s="104"/>
      <c r="H5" s="104"/>
      <c r="I5" s="104"/>
      <c r="J5" s="104"/>
      <c r="K5" s="104"/>
      <c r="L5" s="104"/>
      <c r="M5" s="104"/>
      <c r="N5" s="104"/>
      <c r="O5" s="104"/>
      <c r="P5" s="104"/>
      <c r="Q5" s="104"/>
      <c r="R5" s="113"/>
    </row>
    <row r="6" spans="2:18" x14ac:dyDescent="0.2">
      <c r="B6" s="153" t="s">
        <v>190</v>
      </c>
      <c r="C6" s="98" t="s">
        <v>154</v>
      </c>
      <c r="D6" s="98" t="s">
        <v>155</v>
      </c>
      <c r="E6" s="98" t="s">
        <v>156</v>
      </c>
      <c r="F6" s="98" t="s">
        <v>157</v>
      </c>
      <c r="G6" s="98" t="s">
        <v>158</v>
      </c>
      <c r="H6" s="98" t="s">
        <v>159</v>
      </c>
      <c r="I6" s="98" t="s">
        <v>160</v>
      </c>
      <c r="J6" s="98" t="s">
        <v>161</v>
      </c>
      <c r="K6" s="177"/>
      <c r="L6" s="177"/>
      <c r="M6" s="177"/>
      <c r="N6" s="177"/>
      <c r="O6" s="177"/>
      <c r="P6" s="177"/>
      <c r="Q6" s="177"/>
      <c r="R6" s="178"/>
    </row>
    <row r="7" spans="2:18" x14ac:dyDescent="0.2">
      <c r="B7" s="116" t="s">
        <v>192</v>
      </c>
      <c r="C7" s="100">
        <v>0</v>
      </c>
      <c r="D7" s="100"/>
      <c r="E7" s="100">
        <v>0</v>
      </c>
      <c r="F7" s="100">
        <v>0</v>
      </c>
      <c r="G7" s="100"/>
      <c r="H7" s="100"/>
      <c r="I7" s="100"/>
      <c r="J7" s="100"/>
      <c r="K7" s="100"/>
      <c r="L7" s="100"/>
      <c r="M7" s="100"/>
      <c r="N7" s="100"/>
      <c r="O7" s="100"/>
      <c r="P7" s="100"/>
      <c r="Q7" s="100"/>
      <c r="R7" s="112"/>
    </row>
    <row r="8" spans="2:18" x14ac:dyDescent="0.2">
      <c r="B8" s="116" t="s">
        <v>191</v>
      </c>
      <c r="C8" s="100">
        <v>15</v>
      </c>
      <c r="D8" s="100"/>
      <c r="E8" s="100">
        <v>5</v>
      </c>
      <c r="F8" s="100">
        <v>10</v>
      </c>
      <c r="G8" s="100"/>
      <c r="H8" s="100"/>
      <c r="I8" s="100"/>
      <c r="J8" s="100"/>
      <c r="K8" s="100"/>
      <c r="L8" s="100"/>
      <c r="M8" s="100"/>
      <c r="N8" s="100"/>
      <c r="O8" s="100"/>
      <c r="P8" s="100"/>
      <c r="Q8" s="100"/>
      <c r="R8" s="112"/>
    </row>
    <row r="9" spans="2:18" x14ac:dyDescent="0.2">
      <c r="B9" s="116" t="s">
        <v>193</v>
      </c>
      <c r="C9" s="100" t="s">
        <v>201</v>
      </c>
      <c r="D9" s="100"/>
      <c r="E9" s="100" t="s">
        <v>201</v>
      </c>
      <c r="F9" s="100" t="s">
        <v>201</v>
      </c>
      <c r="G9" s="100"/>
      <c r="H9" s="100"/>
      <c r="I9" s="100"/>
      <c r="J9" s="100"/>
      <c r="K9" s="100"/>
      <c r="L9" s="100"/>
      <c r="M9" s="100"/>
      <c r="N9" s="100"/>
      <c r="O9" s="100"/>
      <c r="P9" s="100"/>
      <c r="Q9" s="100"/>
      <c r="R9" s="112"/>
    </row>
    <row r="10" spans="2:18" x14ac:dyDescent="0.2">
      <c r="B10" s="116" t="s">
        <v>194</v>
      </c>
      <c r="C10" s="100">
        <v>10</v>
      </c>
      <c r="D10" s="100"/>
      <c r="E10" s="100">
        <v>10</v>
      </c>
      <c r="F10" s="100">
        <v>15</v>
      </c>
      <c r="G10" s="100"/>
      <c r="H10" s="100"/>
      <c r="I10" s="100"/>
      <c r="J10" s="100"/>
      <c r="K10" s="100"/>
      <c r="L10" s="100"/>
      <c r="M10" s="100"/>
      <c r="N10" s="100"/>
      <c r="O10" s="100"/>
      <c r="P10" s="100"/>
      <c r="Q10" s="100"/>
      <c r="R10" s="112"/>
    </row>
    <row r="11" spans="2:18" x14ac:dyDescent="0.2">
      <c r="B11" s="116" t="s">
        <v>195</v>
      </c>
      <c r="C11" s="100"/>
      <c r="D11" s="100"/>
      <c r="E11" s="100"/>
      <c r="F11" s="100"/>
      <c r="G11" s="100"/>
      <c r="H11" s="100"/>
      <c r="I11" s="100"/>
      <c r="J11" s="100"/>
      <c r="K11" s="100"/>
      <c r="L11" s="100"/>
      <c r="M11" s="100"/>
      <c r="N11" s="100"/>
      <c r="O11" s="100"/>
      <c r="P11" s="100"/>
      <c r="Q11" s="100"/>
      <c r="R11" s="112"/>
    </row>
    <row r="12" spans="2:18" x14ac:dyDescent="0.2">
      <c r="B12" s="116" t="s">
        <v>196</v>
      </c>
      <c r="C12" s="100"/>
      <c r="D12" s="100"/>
      <c r="E12" s="100"/>
      <c r="F12" s="100"/>
      <c r="G12" s="100"/>
      <c r="H12" s="100"/>
      <c r="I12" s="100"/>
      <c r="J12" s="100"/>
      <c r="K12" s="100"/>
      <c r="L12" s="100"/>
      <c r="M12" s="100"/>
      <c r="N12" s="100"/>
      <c r="O12" s="100"/>
      <c r="P12" s="100"/>
      <c r="Q12" s="100"/>
      <c r="R12" s="112"/>
    </row>
    <row r="13" spans="2:18" x14ac:dyDescent="0.2">
      <c r="B13" s="116" t="s">
        <v>197</v>
      </c>
      <c r="C13" s="100"/>
      <c r="D13" s="100"/>
      <c r="E13" s="100"/>
      <c r="F13" s="100"/>
      <c r="G13" s="100"/>
      <c r="H13" s="100"/>
      <c r="I13" s="100"/>
      <c r="J13" s="100"/>
      <c r="K13" s="100"/>
      <c r="L13" s="100"/>
      <c r="M13" s="100"/>
      <c r="N13" s="100"/>
      <c r="O13" s="100"/>
      <c r="P13" s="100"/>
      <c r="Q13" s="100"/>
      <c r="R13" s="112"/>
    </row>
    <row r="14" spans="2:18" x14ac:dyDescent="0.2">
      <c r="B14" s="116" t="s">
        <v>198</v>
      </c>
      <c r="C14" s="100"/>
      <c r="D14" s="100"/>
      <c r="E14" s="100"/>
      <c r="F14" s="100"/>
      <c r="G14" s="100"/>
      <c r="H14" s="100"/>
      <c r="I14" s="100"/>
      <c r="J14" s="100"/>
      <c r="K14" s="100"/>
      <c r="L14" s="100"/>
      <c r="M14" s="100"/>
      <c r="N14" s="100"/>
      <c r="O14" s="100"/>
      <c r="P14" s="100"/>
      <c r="Q14" s="100"/>
      <c r="R14" s="112"/>
    </row>
    <row r="15" spans="2:18" x14ac:dyDescent="0.2">
      <c r="B15" s="116" t="s">
        <v>199</v>
      </c>
      <c r="C15" s="100"/>
      <c r="D15" s="100"/>
      <c r="E15" s="100"/>
      <c r="F15" s="100"/>
      <c r="G15" s="100"/>
      <c r="H15" s="100"/>
      <c r="I15" s="100"/>
      <c r="J15" s="100"/>
      <c r="K15" s="100"/>
      <c r="L15" s="100"/>
      <c r="M15" s="100"/>
      <c r="N15" s="100"/>
      <c r="O15" s="100"/>
      <c r="P15" s="100"/>
      <c r="Q15" s="100"/>
      <c r="R15" s="112"/>
    </row>
    <row r="16" spans="2:18" x14ac:dyDescent="0.2">
      <c r="B16" s="116" t="s">
        <v>200</v>
      </c>
      <c r="C16" s="100"/>
      <c r="D16" s="100"/>
      <c r="E16" s="100"/>
      <c r="F16" s="100"/>
      <c r="G16" s="100"/>
      <c r="H16" s="100"/>
      <c r="I16" s="100"/>
      <c r="J16" s="100"/>
      <c r="K16" s="100"/>
      <c r="L16" s="100"/>
      <c r="M16" s="100"/>
      <c r="N16" s="100"/>
      <c r="O16" s="100"/>
      <c r="P16" s="100"/>
      <c r="Q16" s="100"/>
      <c r="R16" s="112"/>
    </row>
    <row r="17" spans="2:18" x14ac:dyDescent="0.2">
      <c r="B17" s="116"/>
      <c r="C17" s="100"/>
      <c r="D17" s="100"/>
      <c r="E17" s="100"/>
      <c r="F17" s="100"/>
      <c r="G17" s="100"/>
      <c r="H17" s="100"/>
      <c r="I17" s="100"/>
      <c r="J17" s="100"/>
      <c r="K17" s="100"/>
      <c r="L17" s="100"/>
      <c r="M17" s="100"/>
      <c r="N17" s="100"/>
      <c r="O17" s="100"/>
      <c r="P17" s="100"/>
      <c r="Q17" s="100"/>
      <c r="R17" s="112"/>
    </row>
    <row r="18" spans="2:18" s="107" customFormat="1" x14ac:dyDescent="0.2">
      <c r="B18" s="116"/>
      <c r="C18" s="100"/>
      <c r="D18" s="100"/>
      <c r="E18" s="100"/>
      <c r="F18" s="100"/>
      <c r="G18" s="100"/>
      <c r="H18" s="100"/>
      <c r="I18" s="100"/>
      <c r="J18" s="100"/>
      <c r="K18" s="100"/>
      <c r="L18" s="100"/>
      <c r="M18" s="100"/>
      <c r="N18" s="100"/>
      <c r="O18" s="100"/>
      <c r="P18" s="100"/>
      <c r="Q18" s="100"/>
      <c r="R18" s="112"/>
    </row>
    <row r="19" spans="2:18" s="107" customFormat="1" x14ac:dyDescent="0.2">
      <c r="B19" s="179"/>
      <c r="C19" s="100"/>
      <c r="D19" s="100"/>
      <c r="E19" s="100"/>
      <c r="F19" s="100"/>
      <c r="G19" s="100"/>
      <c r="H19" s="100"/>
      <c r="I19" s="100"/>
      <c r="J19" s="100"/>
      <c r="K19" s="100"/>
      <c r="L19" s="100"/>
      <c r="M19" s="100"/>
      <c r="N19" s="100"/>
      <c r="O19" s="100"/>
      <c r="P19" s="100"/>
      <c r="Q19" s="100"/>
      <c r="R19" s="112"/>
    </row>
    <row r="20" spans="2:18" s="107" customFormat="1" x14ac:dyDescent="0.2">
      <c r="B20" s="116"/>
      <c r="C20" s="100"/>
      <c r="D20" s="100"/>
      <c r="E20" s="100"/>
      <c r="F20" s="100"/>
      <c r="G20" s="100"/>
      <c r="H20" s="100"/>
      <c r="I20" s="100"/>
      <c r="J20" s="100"/>
      <c r="K20" s="100"/>
      <c r="L20" s="100"/>
      <c r="M20" s="100"/>
      <c r="N20" s="100"/>
      <c r="O20" s="100"/>
      <c r="P20" s="100"/>
      <c r="Q20" s="100"/>
      <c r="R20" s="112"/>
    </row>
    <row r="21" spans="2:18" s="107" customFormat="1" x14ac:dyDescent="0.2">
      <c r="B21" s="116"/>
      <c r="C21" s="100"/>
      <c r="D21" s="100"/>
      <c r="E21" s="100"/>
      <c r="F21" s="100"/>
      <c r="G21" s="100"/>
      <c r="H21" s="100"/>
      <c r="I21" s="100"/>
      <c r="J21" s="100"/>
      <c r="K21" s="100"/>
      <c r="L21" s="100"/>
      <c r="M21" s="100"/>
      <c r="N21" s="100"/>
      <c r="O21" s="100"/>
      <c r="P21" s="100"/>
      <c r="Q21" s="100"/>
      <c r="R21" s="112"/>
    </row>
    <row r="22" spans="2:18" s="107" customFormat="1" x14ac:dyDescent="0.2">
      <c r="B22" s="116"/>
      <c r="C22" s="100"/>
      <c r="D22" s="100"/>
      <c r="E22" s="100"/>
      <c r="F22" s="100"/>
      <c r="G22" s="100"/>
      <c r="H22" s="100"/>
      <c r="I22" s="100"/>
      <c r="J22" s="100"/>
      <c r="K22" s="100"/>
      <c r="L22" s="100"/>
      <c r="M22" s="100"/>
      <c r="N22" s="100"/>
      <c r="O22" s="100"/>
      <c r="P22" s="100"/>
      <c r="Q22" s="100"/>
      <c r="R22" s="112"/>
    </row>
    <row r="23" spans="2:18" s="107" customFormat="1" x14ac:dyDescent="0.2">
      <c r="B23" s="116"/>
      <c r="C23" s="100"/>
      <c r="D23" s="100"/>
      <c r="E23" s="100"/>
      <c r="F23" s="100"/>
      <c r="G23" s="100"/>
      <c r="H23" s="100"/>
      <c r="I23" s="100"/>
      <c r="J23" s="100"/>
      <c r="K23" s="100"/>
      <c r="L23" s="100"/>
      <c r="M23" s="100"/>
      <c r="N23" s="100"/>
      <c r="O23" s="100"/>
      <c r="P23" s="100"/>
      <c r="Q23" s="100"/>
      <c r="R23" s="112"/>
    </row>
    <row r="24" spans="2:18" s="107" customFormat="1" x14ac:dyDescent="0.2">
      <c r="B24" s="116"/>
      <c r="C24" s="100"/>
      <c r="D24" s="100"/>
      <c r="E24" s="100"/>
      <c r="F24" s="100"/>
      <c r="G24" s="100"/>
      <c r="H24" s="100"/>
      <c r="I24" s="100"/>
      <c r="J24" s="100"/>
      <c r="K24" s="100"/>
      <c r="L24" s="100"/>
      <c r="M24" s="100"/>
      <c r="N24" s="100"/>
      <c r="O24" s="100"/>
      <c r="P24" s="100"/>
      <c r="Q24" s="100"/>
      <c r="R24" s="112"/>
    </row>
    <row r="25" spans="2:18" s="107" customFormat="1" ht="16" thickBot="1" x14ac:dyDescent="0.25">
      <c r="B25" s="180"/>
      <c r="C25" s="104"/>
      <c r="D25" s="104"/>
      <c r="E25" s="104"/>
      <c r="F25" s="104"/>
      <c r="G25" s="104"/>
      <c r="H25" s="104"/>
      <c r="I25" s="104"/>
      <c r="J25" s="104"/>
      <c r="K25" s="104"/>
      <c r="L25" s="104"/>
      <c r="M25" s="104"/>
      <c r="N25" s="104"/>
      <c r="O25" s="104"/>
      <c r="P25" s="104"/>
      <c r="Q25" s="104"/>
      <c r="R25" s="113"/>
    </row>
  </sheetData>
  <pageMargins left="0.75" right="0.75" top="1" bottom="1" header="0.5" footer="0.5"/>
  <pageSetup paperSize="9" orientation="portrait" horizontalDpi="4294967292" verticalDpi="429496729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31"/>
  <sheetViews>
    <sheetView workbookViewId="0">
      <selection activeCell="C4" sqref="C4"/>
    </sheetView>
  </sheetViews>
  <sheetFormatPr baseColWidth="10" defaultColWidth="8.83203125" defaultRowHeight="15" x14ac:dyDescent="0.2"/>
  <cols>
    <col min="1" max="1" width="8.83203125" style="29"/>
    <col min="2" max="2" width="75.5" style="97" bestFit="1" customWidth="1"/>
    <col min="3" max="3" width="9.5" style="97" bestFit="1" customWidth="1"/>
    <col min="4" max="4" width="31" style="97" bestFit="1" customWidth="1"/>
    <col min="5" max="5" width="11" style="97" bestFit="1" customWidth="1"/>
    <col min="6" max="7" width="11" style="97" customWidth="1"/>
    <col min="8" max="8" width="13.5" style="97" bestFit="1" customWidth="1"/>
    <col min="9" max="17" width="15.83203125" style="97" bestFit="1" customWidth="1"/>
    <col min="18" max="18" width="17.33203125" style="97" customWidth="1"/>
    <col min="19" max="16384" width="8.83203125" style="29"/>
  </cols>
  <sheetData>
    <row r="1" spans="2:18" s="202" customFormat="1" ht="16" thickBot="1" x14ac:dyDescent="0.25">
      <c r="B1" s="97"/>
      <c r="C1" s="97"/>
      <c r="D1" s="97"/>
      <c r="E1" s="97"/>
      <c r="F1" s="97"/>
      <c r="G1" s="97"/>
      <c r="H1" s="97"/>
      <c r="I1" s="97"/>
      <c r="J1" s="97"/>
      <c r="K1" s="97"/>
      <c r="L1" s="97"/>
      <c r="M1" s="97"/>
      <c r="N1" s="97"/>
      <c r="O1" s="97"/>
      <c r="P1" s="97"/>
      <c r="Q1" s="97"/>
      <c r="R1" s="97"/>
    </row>
    <row r="2" spans="2:18" s="202" customFormat="1" x14ac:dyDescent="0.2">
      <c r="B2" s="153" t="s">
        <v>165</v>
      </c>
      <c r="C2" s="111"/>
      <c r="D2" s="97"/>
      <c r="E2" s="97"/>
      <c r="F2" s="97"/>
      <c r="G2" s="97"/>
      <c r="H2" s="97"/>
      <c r="I2" s="97"/>
      <c r="J2" s="97"/>
      <c r="K2" s="97"/>
      <c r="L2" s="97"/>
      <c r="M2" s="97"/>
      <c r="N2" s="97"/>
      <c r="O2" s="97"/>
      <c r="P2" s="97"/>
      <c r="Q2" s="97"/>
      <c r="R2" s="97"/>
    </row>
    <row r="3" spans="2:18" s="202" customFormat="1" x14ac:dyDescent="0.2">
      <c r="B3" s="200" t="s">
        <v>238</v>
      </c>
      <c r="C3" s="112">
        <v>32</v>
      </c>
      <c r="D3" s="97"/>
      <c r="E3" s="97"/>
      <c r="F3" s="97"/>
      <c r="G3" s="97"/>
      <c r="H3" s="97"/>
      <c r="I3" s="97"/>
      <c r="J3" s="97"/>
      <c r="K3" s="97"/>
      <c r="L3" s="97"/>
      <c r="M3" s="97"/>
      <c r="N3" s="97"/>
      <c r="O3" s="97"/>
      <c r="P3" s="97"/>
      <c r="Q3" s="97"/>
      <c r="R3" s="97"/>
    </row>
    <row r="4" spans="2:18" s="202" customFormat="1" ht="16" thickBot="1" x14ac:dyDescent="0.25">
      <c r="B4" s="117" t="s">
        <v>239</v>
      </c>
      <c r="C4" s="113">
        <v>150</v>
      </c>
      <c r="D4" s="97"/>
      <c r="E4" s="97"/>
      <c r="F4" s="97"/>
      <c r="G4" s="97"/>
      <c r="H4" s="97"/>
      <c r="I4" s="97"/>
      <c r="J4" s="97"/>
      <c r="K4" s="97"/>
      <c r="L4" s="97"/>
      <c r="M4" s="97"/>
      <c r="N4" s="97"/>
      <c r="O4" s="97"/>
      <c r="P4" s="97"/>
      <c r="Q4" s="97"/>
      <c r="R4" s="97"/>
    </row>
    <row r="5" spans="2:18" ht="16" thickBot="1" x14ac:dyDescent="0.25"/>
    <row r="6" spans="2:18" x14ac:dyDescent="0.2">
      <c r="B6" s="153" t="s">
        <v>165</v>
      </c>
      <c r="C6" s="98" t="s">
        <v>167</v>
      </c>
      <c r="D6" s="98" t="s">
        <v>168</v>
      </c>
      <c r="E6" s="98" t="s">
        <v>169</v>
      </c>
      <c r="F6" s="98" t="s">
        <v>170</v>
      </c>
      <c r="G6" s="98" t="s">
        <v>171</v>
      </c>
      <c r="H6" s="98" t="s">
        <v>172</v>
      </c>
      <c r="I6" s="98" t="s">
        <v>173</v>
      </c>
      <c r="J6" s="98" t="s">
        <v>174</v>
      </c>
      <c r="K6" s="98"/>
      <c r="L6" s="98"/>
      <c r="M6" s="98"/>
      <c r="N6" s="98"/>
      <c r="O6" s="98"/>
      <c r="P6" s="98"/>
      <c r="Q6" s="98"/>
      <c r="R6" s="111"/>
    </row>
    <row r="7" spans="2:18" x14ac:dyDescent="0.2">
      <c r="B7" s="116" t="s">
        <v>166</v>
      </c>
      <c r="C7" s="100">
        <v>0</v>
      </c>
      <c r="D7" s="100">
        <v>0</v>
      </c>
      <c r="E7" s="100">
        <v>0</v>
      </c>
      <c r="F7" s="100">
        <v>0</v>
      </c>
      <c r="G7" s="100">
        <v>0</v>
      </c>
      <c r="H7" s="100">
        <v>0</v>
      </c>
      <c r="I7" s="100"/>
      <c r="J7" s="100"/>
      <c r="K7" s="100"/>
      <c r="L7" s="100"/>
      <c r="M7" s="100"/>
      <c r="N7" s="100"/>
      <c r="O7" s="100"/>
      <c r="P7" s="100"/>
      <c r="Q7" s="100"/>
      <c r="R7" s="112"/>
    </row>
    <row r="8" spans="2:18" x14ac:dyDescent="0.2">
      <c r="B8" s="116" t="s">
        <v>203</v>
      </c>
      <c r="C8" s="100"/>
      <c r="D8" s="100">
        <v>0</v>
      </c>
      <c r="E8" s="100">
        <v>0</v>
      </c>
      <c r="F8" s="100">
        <v>0</v>
      </c>
      <c r="G8" s="100"/>
      <c r="H8" s="100">
        <v>0</v>
      </c>
      <c r="I8" s="100"/>
      <c r="J8" s="100"/>
      <c r="K8" s="100"/>
      <c r="L8" s="100"/>
      <c r="M8" s="100"/>
      <c r="N8" s="100"/>
      <c r="O8" s="100"/>
      <c r="P8" s="100"/>
      <c r="Q8" s="100"/>
      <c r="R8" s="112"/>
    </row>
    <row r="9" spans="2:18" x14ac:dyDescent="0.2">
      <c r="B9" s="116" t="s">
        <v>177</v>
      </c>
      <c r="C9" s="100">
        <v>0.3</v>
      </c>
      <c r="D9" s="100">
        <v>0.3</v>
      </c>
      <c r="E9" s="100">
        <v>0.3</v>
      </c>
      <c r="F9" s="100">
        <v>0.3</v>
      </c>
      <c r="G9" s="100">
        <v>0.3</v>
      </c>
      <c r="H9" s="100">
        <v>0.3</v>
      </c>
      <c r="I9" s="100"/>
      <c r="J9" s="100"/>
      <c r="K9" s="100"/>
      <c r="L9" s="100"/>
      <c r="M9" s="100"/>
      <c r="N9" s="100"/>
      <c r="O9" s="100"/>
      <c r="P9" s="100"/>
      <c r="Q9" s="100"/>
      <c r="R9" s="112"/>
    </row>
    <row r="10" spans="2:18" x14ac:dyDescent="0.2">
      <c r="B10" s="116" t="s">
        <v>175</v>
      </c>
      <c r="C10" s="100"/>
      <c r="D10" s="100">
        <v>0.1</v>
      </c>
      <c r="E10" s="100">
        <v>0.5</v>
      </c>
      <c r="F10" s="100">
        <v>0.2</v>
      </c>
      <c r="G10" s="100"/>
      <c r="H10" s="100">
        <v>0.2</v>
      </c>
      <c r="I10" s="100"/>
      <c r="J10" s="100"/>
      <c r="K10" s="100"/>
      <c r="L10" s="100"/>
      <c r="M10" s="100"/>
      <c r="N10" s="100"/>
      <c r="O10" s="100"/>
      <c r="P10" s="100"/>
      <c r="Q10" s="100"/>
      <c r="R10" s="112"/>
    </row>
    <row r="11" spans="2:18" ht="16" thickBot="1" x14ac:dyDescent="0.25">
      <c r="B11" s="117" t="s">
        <v>176</v>
      </c>
      <c r="C11" s="104"/>
      <c r="D11" s="104">
        <v>0.6</v>
      </c>
      <c r="E11" s="104">
        <v>1</v>
      </c>
      <c r="F11" s="104">
        <v>0.95</v>
      </c>
      <c r="G11" s="104"/>
      <c r="H11" s="104">
        <v>0.95</v>
      </c>
      <c r="I11" s="104"/>
      <c r="J11" s="104"/>
      <c r="K11" s="104"/>
      <c r="L11" s="104"/>
      <c r="M11" s="104"/>
      <c r="N11" s="104"/>
      <c r="O11" s="104"/>
      <c r="P11" s="104"/>
      <c r="Q11" s="104"/>
      <c r="R11" s="113"/>
    </row>
    <row r="12" spans="2:18" x14ac:dyDescent="0.2">
      <c r="B12" s="153" t="s">
        <v>190</v>
      </c>
      <c r="C12" s="98" t="s">
        <v>167</v>
      </c>
      <c r="D12" s="98" t="s">
        <v>168</v>
      </c>
      <c r="E12" s="98" t="s">
        <v>169</v>
      </c>
      <c r="F12" s="98" t="s">
        <v>170</v>
      </c>
      <c r="G12" s="98" t="s">
        <v>171</v>
      </c>
      <c r="H12" s="98" t="s">
        <v>172</v>
      </c>
      <c r="I12" s="98" t="s">
        <v>173</v>
      </c>
      <c r="J12" s="98" t="s">
        <v>174</v>
      </c>
      <c r="K12" s="177"/>
      <c r="L12" s="177"/>
      <c r="M12" s="177"/>
      <c r="N12" s="177"/>
      <c r="O12" s="177"/>
      <c r="P12" s="177"/>
      <c r="Q12" s="177"/>
      <c r="R12" s="178"/>
    </row>
    <row r="13" spans="2:18" x14ac:dyDescent="0.2">
      <c r="B13" s="116" t="s">
        <v>192</v>
      </c>
      <c r="C13" s="100"/>
      <c r="D13" s="100">
        <v>0</v>
      </c>
      <c r="E13" s="100">
        <v>0</v>
      </c>
      <c r="F13" s="100">
        <v>0</v>
      </c>
      <c r="G13" s="100"/>
      <c r="H13" s="100">
        <v>0</v>
      </c>
      <c r="I13" s="100"/>
      <c r="J13" s="100"/>
      <c r="K13" s="100"/>
      <c r="L13" s="100"/>
      <c r="M13" s="100"/>
      <c r="N13" s="100"/>
      <c r="O13" s="100"/>
      <c r="P13" s="100"/>
      <c r="Q13" s="100"/>
      <c r="R13" s="112"/>
    </row>
    <row r="14" spans="2:18" x14ac:dyDescent="0.2">
      <c r="B14" s="116" t="s">
        <v>191</v>
      </c>
      <c r="C14" s="100"/>
      <c r="D14" s="100">
        <v>0.4</v>
      </c>
      <c r="E14" s="100">
        <v>0.2</v>
      </c>
      <c r="F14" s="100">
        <v>0.1</v>
      </c>
      <c r="G14" s="100"/>
      <c r="H14" s="100">
        <v>0.1</v>
      </c>
      <c r="I14" s="100"/>
      <c r="J14" s="100"/>
      <c r="K14" s="100"/>
      <c r="L14" s="100"/>
      <c r="M14" s="100"/>
      <c r="N14" s="100"/>
      <c r="O14" s="100"/>
      <c r="P14" s="100"/>
      <c r="Q14" s="100"/>
      <c r="R14" s="112"/>
    </row>
    <row r="15" spans="2:18" x14ac:dyDescent="0.2">
      <c r="B15" s="116" t="s">
        <v>193</v>
      </c>
      <c r="C15" s="100"/>
      <c r="D15" s="100" t="s">
        <v>201</v>
      </c>
      <c r="E15" s="100" t="s">
        <v>201</v>
      </c>
      <c r="F15" s="100" t="s">
        <v>201</v>
      </c>
      <c r="G15" s="100"/>
      <c r="H15" s="100" t="s">
        <v>201</v>
      </c>
      <c r="I15" s="100"/>
      <c r="J15" s="100"/>
      <c r="K15" s="100"/>
      <c r="L15" s="100"/>
      <c r="M15" s="100"/>
      <c r="N15" s="100"/>
      <c r="O15" s="100"/>
      <c r="P15" s="100"/>
      <c r="Q15" s="100"/>
      <c r="R15" s="112"/>
    </row>
    <row r="16" spans="2:18" x14ac:dyDescent="0.2">
      <c r="B16" s="116" t="s">
        <v>194</v>
      </c>
      <c r="C16" s="100"/>
      <c r="D16" s="100">
        <v>0.2</v>
      </c>
      <c r="E16" s="100">
        <v>0.3</v>
      </c>
      <c r="F16" s="100">
        <v>0.2</v>
      </c>
      <c r="G16" s="100"/>
      <c r="H16" s="100">
        <v>0.15</v>
      </c>
      <c r="I16" s="100"/>
      <c r="J16" s="100"/>
      <c r="K16" s="100"/>
      <c r="L16" s="100"/>
      <c r="M16" s="100"/>
      <c r="N16" s="100"/>
      <c r="O16" s="100"/>
      <c r="P16" s="100"/>
      <c r="Q16" s="100"/>
      <c r="R16" s="112"/>
    </row>
    <row r="17" spans="2:18" x14ac:dyDescent="0.2">
      <c r="B17" s="116" t="s">
        <v>195</v>
      </c>
      <c r="C17" s="100"/>
      <c r="D17" s="100"/>
      <c r="E17" s="100"/>
      <c r="F17" s="100"/>
      <c r="G17" s="100"/>
      <c r="H17" s="100"/>
      <c r="I17" s="100"/>
      <c r="J17" s="100"/>
      <c r="K17" s="100"/>
      <c r="L17" s="100"/>
      <c r="M17" s="100"/>
      <c r="N17" s="100"/>
      <c r="O17" s="100"/>
      <c r="P17" s="100"/>
      <c r="Q17" s="100"/>
      <c r="R17" s="112"/>
    </row>
    <row r="18" spans="2:18" x14ac:dyDescent="0.2">
      <c r="B18" s="116" t="s">
        <v>196</v>
      </c>
      <c r="C18" s="100"/>
      <c r="D18" s="100"/>
      <c r="E18" s="100"/>
      <c r="F18" s="100"/>
      <c r="G18" s="100"/>
      <c r="H18" s="100"/>
      <c r="I18" s="100"/>
      <c r="J18" s="100"/>
      <c r="K18" s="100"/>
      <c r="L18" s="100"/>
      <c r="M18" s="100"/>
      <c r="N18" s="100"/>
      <c r="O18" s="100"/>
      <c r="P18" s="100"/>
      <c r="Q18" s="100"/>
      <c r="R18" s="112"/>
    </row>
    <row r="19" spans="2:18" x14ac:dyDescent="0.2">
      <c r="B19" s="116" t="s">
        <v>197</v>
      </c>
      <c r="C19" s="100"/>
      <c r="D19" s="100"/>
      <c r="E19" s="100"/>
      <c r="F19" s="100"/>
      <c r="G19" s="100"/>
      <c r="H19" s="100"/>
      <c r="I19" s="100"/>
      <c r="J19" s="100"/>
      <c r="K19" s="100"/>
      <c r="L19" s="100"/>
      <c r="M19" s="100"/>
      <c r="N19" s="100"/>
      <c r="O19" s="100"/>
      <c r="P19" s="100"/>
      <c r="Q19" s="100"/>
      <c r="R19" s="112"/>
    </row>
    <row r="20" spans="2:18" x14ac:dyDescent="0.2">
      <c r="B20" s="116" t="s">
        <v>198</v>
      </c>
      <c r="C20" s="100"/>
      <c r="D20" s="100"/>
      <c r="E20" s="100"/>
      <c r="F20" s="100"/>
      <c r="G20" s="100"/>
      <c r="H20" s="100"/>
      <c r="I20" s="100"/>
      <c r="J20" s="100"/>
      <c r="K20" s="100"/>
      <c r="L20" s="100"/>
      <c r="M20" s="100"/>
      <c r="N20" s="100"/>
      <c r="O20" s="100"/>
      <c r="P20" s="100"/>
      <c r="Q20" s="100"/>
      <c r="R20" s="112"/>
    </row>
    <row r="21" spans="2:18" x14ac:dyDescent="0.2">
      <c r="B21" s="116" t="s">
        <v>199</v>
      </c>
      <c r="C21" s="100"/>
      <c r="D21" s="100"/>
      <c r="E21" s="100"/>
      <c r="F21" s="100"/>
      <c r="G21" s="100"/>
      <c r="H21" s="100"/>
      <c r="I21" s="100"/>
      <c r="J21" s="100"/>
      <c r="K21" s="100"/>
      <c r="L21" s="100"/>
      <c r="M21" s="100"/>
      <c r="N21" s="100"/>
      <c r="O21" s="100"/>
      <c r="P21" s="100"/>
      <c r="Q21" s="100"/>
      <c r="R21" s="112"/>
    </row>
    <row r="22" spans="2:18" x14ac:dyDescent="0.2">
      <c r="B22" s="116" t="s">
        <v>200</v>
      </c>
      <c r="C22" s="100"/>
      <c r="D22" s="100"/>
      <c r="E22" s="100"/>
      <c r="F22" s="100"/>
      <c r="G22" s="100"/>
      <c r="H22" s="100"/>
      <c r="I22" s="100"/>
      <c r="J22" s="100"/>
      <c r="K22" s="100"/>
      <c r="L22" s="100"/>
      <c r="M22" s="100"/>
      <c r="N22" s="100"/>
      <c r="O22" s="100"/>
      <c r="P22" s="100"/>
      <c r="Q22" s="100"/>
      <c r="R22" s="112"/>
    </row>
    <row r="23" spans="2:18" x14ac:dyDescent="0.2">
      <c r="B23" s="116"/>
      <c r="C23" s="100"/>
      <c r="D23" s="100"/>
      <c r="E23" s="100"/>
      <c r="F23" s="100"/>
      <c r="G23" s="100"/>
      <c r="H23" s="100"/>
      <c r="I23" s="100"/>
      <c r="J23" s="100"/>
      <c r="K23" s="100"/>
      <c r="L23" s="100"/>
      <c r="M23" s="100"/>
      <c r="N23" s="100"/>
      <c r="O23" s="100"/>
      <c r="P23" s="100"/>
      <c r="Q23" s="100"/>
      <c r="R23" s="112"/>
    </row>
    <row r="24" spans="2:18" s="107" customFormat="1" x14ac:dyDescent="0.2">
      <c r="B24" s="116"/>
      <c r="C24" s="100"/>
      <c r="D24" s="100"/>
      <c r="E24" s="100"/>
      <c r="F24" s="100"/>
      <c r="G24" s="100"/>
      <c r="H24" s="100"/>
      <c r="I24" s="100"/>
      <c r="J24" s="100"/>
      <c r="K24" s="100"/>
      <c r="L24" s="100"/>
      <c r="M24" s="100"/>
      <c r="N24" s="100"/>
      <c r="O24" s="100"/>
      <c r="P24" s="100"/>
      <c r="Q24" s="100"/>
      <c r="R24" s="112"/>
    </row>
    <row r="25" spans="2:18" s="107" customFormat="1" x14ac:dyDescent="0.2">
      <c r="B25" s="179"/>
      <c r="C25" s="100"/>
      <c r="D25" s="100"/>
      <c r="E25" s="100"/>
      <c r="F25" s="100"/>
      <c r="G25" s="100"/>
      <c r="H25" s="100"/>
      <c r="I25" s="100"/>
      <c r="J25" s="100"/>
      <c r="K25" s="100"/>
      <c r="L25" s="100"/>
      <c r="M25" s="100"/>
      <c r="N25" s="100"/>
      <c r="O25" s="100"/>
      <c r="P25" s="100"/>
      <c r="Q25" s="100"/>
      <c r="R25" s="112"/>
    </row>
    <row r="26" spans="2:18" s="107" customFormat="1" x14ac:dyDescent="0.2">
      <c r="B26" s="116"/>
      <c r="C26" s="100"/>
      <c r="D26" s="100"/>
      <c r="E26" s="100"/>
      <c r="F26" s="100"/>
      <c r="G26" s="100"/>
      <c r="H26" s="100"/>
      <c r="I26" s="100"/>
      <c r="J26" s="100"/>
      <c r="K26" s="100"/>
      <c r="L26" s="100"/>
      <c r="M26" s="100"/>
      <c r="N26" s="100"/>
      <c r="O26" s="100"/>
      <c r="P26" s="100"/>
      <c r="Q26" s="100"/>
      <c r="R26" s="112"/>
    </row>
    <row r="27" spans="2:18" s="107" customFormat="1" x14ac:dyDescent="0.2">
      <c r="B27" s="116"/>
      <c r="C27" s="100"/>
      <c r="D27" s="100"/>
      <c r="E27" s="100"/>
      <c r="F27" s="100"/>
      <c r="G27" s="100"/>
      <c r="H27" s="100"/>
      <c r="I27" s="100"/>
      <c r="J27" s="100"/>
      <c r="K27" s="100"/>
      <c r="L27" s="100"/>
      <c r="M27" s="100"/>
      <c r="N27" s="100"/>
      <c r="O27" s="100"/>
      <c r="P27" s="100"/>
      <c r="Q27" s="100"/>
      <c r="R27" s="112"/>
    </row>
    <row r="28" spans="2:18" s="107" customFormat="1" x14ac:dyDescent="0.2">
      <c r="B28" s="116"/>
      <c r="C28" s="100"/>
      <c r="D28" s="100"/>
      <c r="E28" s="100"/>
      <c r="F28" s="100"/>
      <c r="G28" s="100"/>
      <c r="H28" s="100"/>
      <c r="I28" s="100"/>
      <c r="J28" s="100"/>
      <c r="K28" s="100"/>
      <c r="L28" s="100"/>
      <c r="M28" s="100"/>
      <c r="N28" s="100"/>
      <c r="O28" s="100"/>
      <c r="P28" s="100"/>
      <c r="Q28" s="100"/>
      <c r="R28" s="112"/>
    </row>
    <row r="29" spans="2:18" s="107" customFormat="1" x14ac:dyDescent="0.2">
      <c r="B29" s="116"/>
      <c r="C29" s="100"/>
      <c r="D29" s="100"/>
      <c r="E29" s="100"/>
      <c r="F29" s="100"/>
      <c r="G29" s="100"/>
      <c r="H29" s="100"/>
      <c r="I29" s="100"/>
      <c r="J29" s="100"/>
      <c r="K29" s="100"/>
      <c r="L29" s="100"/>
      <c r="M29" s="100"/>
      <c r="N29" s="100"/>
      <c r="O29" s="100"/>
      <c r="P29" s="100"/>
      <c r="Q29" s="100"/>
      <c r="R29" s="112"/>
    </row>
    <row r="30" spans="2:18" s="107" customFormat="1" x14ac:dyDescent="0.2">
      <c r="B30" s="116"/>
      <c r="C30" s="100"/>
      <c r="D30" s="100"/>
      <c r="E30" s="100"/>
      <c r="F30" s="100"/>
      <c r="G30" s="100"/>
      <c r="H30" s="100"/>
      <c r="I30" s="100"/>
      <c r="J30" s="100"/>
      <c r="K30" s="100"/>
      <c r="L30" s="100"/>
      <c r="M30" s="100"/>
      <c r="N30" s="100"/>
      <c r="O30" s="100"/>
      <c r="P30" s="100"/>
      <c r="Q30" s="100"/>
      <c r="R30" s="112"/>
    </row>
    <row r="31" spans="2:18" s="107" customFormat="1" ht="16" thickBot="1" x14ac:dyDescent="0.25">
      <c r="B31" s="180"/>
      <c r="C31" s="104"/>
      <c r="D31" s="104"/>
      <c r="E31" s="104"/>
      <c r="F31" s="104"/>
      <c r="G31" s="104"/>
      <c r="H31" s="104"/>
      <c r="I31" s="104"/>
      <c r="J31" s="104"/>
      <c r="K31" s="104"/>
      <c r="L31" s="104"/>
      <c r="M31" s="104"/>
      <c r="N31" s="104"/>
      <c r="O31" s="104"/>
      <c r="P31" s="104"/>
      <c r="Q31" s="104"/>
      <c r="R31" s="113"/>
    </row>
  </sheetData>
  <pageMargins left="0.75" right="0.75" top="1" bottom="1" header="0.5" footer="0.5"/>
  <pageSetup paperSize="9" orientation="portrait" horizontalDpi="4294967292" verticalDpi="429496729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28"/>
  <sheetViews>
    <sheetView workbookViewId="0">
      <selection activeCell="D3" sqref="D3"/>
    </sheetView>
  </sheetViews>
  <sheetFormatPr baseColWidth="10" defaultColWidth="8.83203125" defaultRowHeight="15" x14ac:dyDescent="0.2"/>
  <cols>
    <col min="1" max="1" width="8.83203125" style="29"/>
    <col min="2" max="2" width="88.1640625" style="97" bestFit="1" customWidth="1"/>
    <col min="3" max="3" width="9.5" style="97" bestFit="1" customWidth="1"/>
    <col min="4" max="4" width="36.6640625" style="97" bestFit="1" customWidth="1"/>
    <col min="5" max="5" width="11" style="97" bestFit="1" customWidth="1"/>
    <col min="6" max="7" width="11" style="97" customWidth="1"/>
    <col min="8" max="8" width="13.5" style="97" bestFit="1" customWidth="1"/>
    <col min="9" max="17" width="15.83203125" style="97" bestFit="1" customWidth="1"/>
    <col min="18" max="18" width="17.33203125" style="97" customWidth="1"/>
    <col min="19" max="16384" width="8.83203125" style="29"/>
  </cols>
  <sheetData>
    <row r="1" spans="2:18" ht="16" thickBot="1" x14ac:dyDescent="0.25"/>
    <row r="2" spans="2:18" x14ac:dyDescent="0.2">
      <c r="B2" s="153" t="s">
        <v>178</v>
      </c>
      <c r="C2" s="111"/>
      <c r="D2" s="109"/>
      <c r="E2" s="109"/>
      <c r="F2" s="109"/>
      <c r="G2" s="109"/>
      <c r="H2" s="109"/>
      <c r="I2" s="109"/>
      <c r="J2" s="109"/>
      <c r="K2" s="109"/>
      <c r="L2" s="109"/>
      <c r="M2" s="109"/>
      <c r="N2" s="109"/>
      <c r="O2" s="109"/>
      <c r="P2" s="109"/>
      <c r="Q2" s="109"/>
      <c r="R2" s="109"/>
    </row>
    <row r="3" spans="2:18" ht="16" thickBot="1" x14ac:dyDescent="0.25">
      <c r="B3" s="116" t="s">
        <v>182</v>
      </c>
      <c r="C3" s="112">
        <v>0</v>
      </c>
      <c r="D3" s="109"/>
      <c r="E3" s="109"/>
      <c r="F3" s="109"/>
      <c r="G3" s="109"/>
      <c r="H3" s="109"/>
      <c r="I3" s="109"/>
      <c r="J3" s="109"/>
      <c r="K3" s="109"/>
      <c r="L3" s="109"/>
      <c r="M3" s="109"/>
      <c r="N3" s="109"/>
      <c r="O3" s="109"/>
      <c r="P3" s="109"/>
      <c r="Q3" s="109"/>
      <c r="R3" s="109"/>
    </row>
    <row r="4" spans="2:18" ht="16" thickBot="1" x14ac:dyDescent="0.25">
      <c r="B4" s="116" t="s">
        <v>179</v>
      </c>
      <c r="C4" s="112">
        <v>3</v>
      </c>
      <c r="D4" s="115" t="s">
        <v>185</v>
      </c>
      <c r="E4" s="98">
        <v>0</v>
      </c>
      <c r="F4" s="98">
        <v>45</v>
      </c>
      <c r="G4" s="98">
        <v>-45</v>
      </c>
      <c r="H4" s="98">
        <v>90</v>
      </c>
      <c r="I4" s="98"/>
      <c r="J4" s="98"/>
      <c r="K4" s="98"/>
      <c r="L4" s="98"/>
      <c r="M4" s="98"/>
      <c r="N4" s="98"/>
      <c r="O4" s="98"/>
      <c r="P4" s="98"/>
      <c r="Q4" s="98"/>
      <c r="R4" s="111"/>
    </row>
    <row r="5" spans="2:18" ht="16" thickBot="1" x14ac:dyDescent="0.25">
      <c r="B5" s="116" t="s">
        <v>180</v>
      </c>
      <c r="C5" s="112">
        <v>4</v>
      </c>
      <c r="D5" s="174"/>
      <c r="E5" s="175"/>
      <c r="F5" s="175"/>
      <c r="G5" s="175"/>
      <c r="H5" s="175"/>
      <c r="I5" s="175"/>
      <c r="J5" s="175"/>
      <c r="K5" s="175"/>
      <c r="L5" s="175"/>
      <c r="M5" s="175"/>
      <c r="N5" s="175"/>
      <c r="O5" s="175"/>
      <c r="P5" s="175"/>
      <c r="Q5" s="175"/>
      <c r="R5" s="175"/>
    </row>
    <row r="6" spans="2:18" ht="16" thickBot="1" x14ac:dyDescent="0.25">
      <c r="B6" s="116" t="s">
        <v>181</v>
      </c>
      <c r="C6" s="112">
        <v>5</v>
      </c>
      <c r="D6" s="117" t="s">
        <v>186</v>
      </c>
      <c r="E6" s="104">
        <v>0</v>
      </c>
      <c r="F6" s="104">
        <v>45</v>
      </c>
      <c r="G6" s="104">
        <v>-45</v>
      </c>
      <c r="H6" s="104">
        <v>90</v>
      </c>
      <c r="I6" s="104"/>
      <c r="J6" s="104"/>
      <c r="K6" s="104"/>
      <c r="L6" s="104"/>
      <c r="M6" s="104"/>
      <c r="N6" s="104"/>
      <c r="O6" s="104"/>
      <c r="P6" s="104"/>
      <c r="Q6" s="104"/>
      <c r="R6" s="113"/>
    </row>
    <row r="7" spans="2:18" x14ac:dyDescent="0.2">
      <c r="B7" s="173" t="s">
        <v>184</v>
      </c>
      <c r="C7" s="112">
        <v>0</v>
      </c>
      <c r="D7" s="109"/>
      <c r="E7" s="109"/>
      <c r="F7" s="109"/>
      <c r="G7" s="109"/>
      <c r="H7" s="109"/>
      <c r="I7" s="109"/>
      <c r="J7" s="109"/>
      <c r="K7" s="109"/>
      <c r="L7" s="109"/>
      <c r="M7" s="109"/>
      <c r="N7" s="109"/>
      <c r="O7" s="109"/>
      <c r="P7" s="109"/>
      <c r="Q7" s="109"/>
      <c r="R7" s="109"/>
    </row>
    <row r="8" spans="2:18" ht="16" thickBot="1" x14ac:dyDescent="0.25">
      <c r="B8" s="117" t="s">
        <v>183</v>
      </c>
      <c r="C8" s="113">
        <v>1</v>
      </c>
      <c r="D8" s="109"/>
      <c r="E8" s="109"/>
      <c r="F8" s="109"/>
      <c r="G8" s="109"/>
      <c r="H8" s="109"/>
      <c r="I8" s="109"/>
      <c r="J8" s="109"/>
      <c r="K8" s="109"/>
      <c r="L8" s="109"/>
      <c r="M8" s="109"/>
      <c r="N8" s="109"/>
      <c r="O8" s="109"/>
      <c r="P8" s="109"/>
      <c r="Q8" s="109"/>
      <c r="R8" s="109"/>
    </row>
    <row r="9" spans="2:18" s="107" customFormat="1" x14ac:dyDescent="0.2">
      <c r="B9" s="153" t="s">
        <v>187</v>
      </c>
      <c r="C9" s="111"/>
      <c r="D9" s="109"/>
      <c r="E9" s="109"/>
      <c r="F9" s="109"/>
      <c r="G9" s="109"/>
      <c r="H9" s="109"/>
      <c r="I9" s="109"/>
      <c r="J9" s="109"/>
      <c r="K9" s="109"/>
      <c r="L9" s="109"/>
      <c r="M9" s="109"/>
      <c r="N9" s="109"/>
      <c r="O9" s="109"/>
      <c r="P9" s="109"/>
      <c r="Q9" s="109"/>
      <c r="R9" s="109"/>
    </row>
    <row r="10" spans="2:18" s="107" customFormat="1" x14ac:dyDescent="0.2">
      <c r="B10" s="116" t="s">
        <v>192</v>
      </c>
      <c r="C10" s="112" t="s">
        <v>202</v>
      </c>
      <c r="D10" s="109"/>
      <c r="E10" s="109"/>
      <c r="F10" s="109"/>
      <c r="G10" s="109"/>
      <c r="H10" s="109"/>
      <c r="I10" s="109"/>
      <c r="J10" s="109"/>
      <c r="K10" s="109"/>
      <c r="L10" s="109"/>
      <c r="M10" s="109"/>
      <c r="N10" s="109"/>
      <c r="O10" s="109"/>
      <c r="P10" s="109"/>
      <c r="Q10" s="109"/>
      <c r="R10" s="109"/>
    </row>
    <row r="11" spans="2:18" x14ac:dyDescent="0.2">
      <c r="B11" s="116" t="s">
        <v>191</v>
      </c>
      <c r="C11" s="112">
        <v>0.5</v>
      </c>
    </row>
    <row r="12" spans="2:18" x14ac:dyDescent="0.2">
      <c r="B12" s="116" t="s">
        <v>193</v>
      </c>
      <c r="C12" s="112" t="s">
        <v>201</v>
      </c>
    </row>
    <row r="13" spans="2:18" x14ac:dyDescent="0.2">
      <c r="B13" s="116" t="s">
        <v>194</v>
      </c>
      <c r="C13" s="112">
        <v>0.6</v>
      </c>
    </row>
    <row r="14" spans="2:18" x14ac:dyDescent="0.2">
      <c r="B14" s="116" t="s">
        <v>195</v>
      </c>
      <c r="C14" s="112"/>
    </row>
    <row r="15" spans="2:18" x14ac:dyDescent="0.2">
      <c r="B15" s="116" t="s">
        <v>196</v>
      </c>
      <c r="C15" s="112"/>
    </row>
    <row r="16" spans="2:18" x14ac:dyDescent="0.2">
      <c r="B16" s="116" t="s">
        <v>197</v>
      </c>
      <c r="C16" s="112"/>
    </row>
    <row r="17" spans="2:3" x14ac:dyDescent="0.2">
      <c r="B17" s="116" t="s">
        <v>198</v>
      </c>
      <c r="C17" s="112"/>
    </row>
    <row r="18" spans="2:3" x14ac:dyDescent="0.2">
      <c r="B18" s="116" t="s">
        <v>199</v>
      </c>
      <c r="C18" s="112"/>
    </row>
    <row r="19" spans="2:3" x14ac:dyDescent="0.2">
      <c r="B19" s="116" t="s">
        <v>200</v>
      </c>
      <c r="C19" s="112"/>
    </row>
    <row r="20" spans="2:3" x14ac:dyDescent="0.2">
      <c r="B20" s="116"/>
      <c r="C20" s="112"/>
    </row>
    <row r="21" spans="2:3" x14ac:dyDescent="0.2">
      <c r="B21" s="116"/>
      <c r="C21" s="112"/>
    </row>
    <row r="22" spans="2:3" x14ac:dyDescent="0.2">
      <c r="B22" s="179"/>
      <c r="C22" s="112"/>
    </row>
    <row r="23" spans="2:3" x14ac:dyDescent="0.2">
      <c r="B23" s="116"/>
      <c r="C23" s="112"/>
    </row>
    <row r="24" spans="2:3" x14ac:dyDescent="0.2">
      <c r="B24" s="116"/>
      <c r="C24" s="112"/>
    </row>
    <row r="25" spans="2:3" x14ac:dyDescent="0.2">
      <c r="B25" s="116"/>
      <c r="C25" s="112"/>
    </row>
    <row r="26" spans="2:3" x14ac:dyDescent="0.2">
      <c r="B26" s="116"/>
      <c r="C26" s="112"/>
    </row>
    <row r="27" spans="2:3" x14ac:dyDescent="0.2">
      <c r="B27" s="116"/>
      <c r="C27" s="112"/>
    </row>
    <row r="28" spans="2:3" ht="16" thickBot="1" x14ac:dyDescent="0.25">
      <c r="B28" s="180"/>
      <c r="C28" s="113"/>
    </row>
  </sheetData>
  <pageMargins left="0.75" right="0.75" top="1" bottom="1" header="0.5" footer="0.5"/>
  <pageSetup paperSize="9" orientation="portrait" horizontalDpi="4294967292" verticalDpi="429496729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25"/>
  <sheetViews>
    <sheetView workbookViewId="0">
      <selection activeCell="E3" sqref="E3"/>
    </sheetView>
  </sheetViews>
  <sheetFormatPr baseColWidth="10" defaultColWidth="8.83203125" defaultRowHeight="15" x14ac:dyDescent="0.2"/>
  <cols>
    <col min="1" max="1" width="8.83203125" style="29"/>
    <col min="2" max="2" width="75.5" style="97" bestFit="1" customWidth="1"/>
    <col min="3" max="3" width="9.5" style="97" bestFit="1" customWidth="1"/>
    <col min="4" max="4" width="31" style="97" bestFit="1" customWidth="1"/>
    <col min="5" max="5" width="11" style="97" bestFit="1" customWidth="1"/>
    <col min="6" max="7" width="11" style="97" customWidth="1"/>
    <col min="8" max="8" width="13.5" style="97" bestFit="1" customWidth="1"/>
    <col min="9" max="17" width="15.83203125" style="97" bestFit="1" customWidth="1"/>
    <col min="18" max="18" width="17.33203125" style="97" customWidth="1"/>
    <col min="19" max="16384" width="8.83203125" style="29"/>
  </cols>
  <sheetData>
    <row r="1" spans="2:18" ht="16" thickBot="1" x14ac:dyDescent="0.25"/>
    <row r="2" spans="2:18" x14ac:dyDescent="0.2">
      <c r="B2" s="153" t="s">
        <v>189</v>
      </c>
      <c r="C2" s="98" t="s">
        <v>154</v>
      </c>
      <c r="D2" s="98" t="s">
        <v>155</v>
      </c>
      <c r="E2" s="98" t="s">
        <v>156</v>
      </c>
      <c r="F2" s="98" t="s">
        <v>157</v>
      </c>
      <c r="G2" s="98" t="s">
        <v>158</v>
      </c>
      <c r="H2" s="98" t="s">
        <v>159</v>
      </c>
      <c r="I2" s="98" t="s">
        <v>160</v>
      </c>
      <c r="J2" s="98" t="s">
        <v>161</v>
      </c>
      <c r="K2" s="98"/>
      <c r="L2" s="98"/>
      <c r="M2" s="98"/>
      <c r="N2" s="98"/>
      <c r="O2" s="98"/>
      <c r="P2" s="98"/>
      <c r="Q2" s="98"/>
      <c r="R2" s="111"/>
    </row>
    <row r="3" spans="2:18" x14ac:dyDescent="0.2">
      <c r="B3" s="116" t="s">
        <v>188</v>
      </c>
      <c r="C3" s="100">
        <v>0</v>
      </c>
      <c r="D3" s="100">
        <v>0</v>
      </c>
      <c r="E3" s="100">
        <v>0</v>
      </c>
      <c r="F3" s="100">
        <v>0</v>
      </c>
      <c r="G3" s="100">
        <v>0</v>
      </c>
      <c r="H3" s="100"/>
      <c r="I3" s="100"/>
      <c r="J3" s="100"/>
      <c r="K3" s="100"/>
      <c r="L3" s="100"/>
      <c r="M3" s="100"/>
      <c r="N3" s="100"/>
      <c r="O3" s="100"/>
      <c r="P3" s="100"/>
      <c r="Q3" s="100"/>
      <c r="R3" s="112"/>
    </row>
    <row r="4" spans="2:18" x14ac:dyDescent="0.2">
      <c r="B4" s="116" t="s">
        <v>151</v>
      </c>
      <c r="C4" s="100">
        <v>-10</v>
      </c>
      <c r="D4" s="100">
        <v>-10</v>
      </c>
      <c r="E4" s="100"/>
      <c r="F4" s="100"/>
      <c r="G4" s="100"/>
      <c r="H4" s="100"/>
      <c r="I4" s="100"/>
      <c r="J4" s="100"/>
      <c r="K4" s="100"/>
      <c r="L4" s="100"/>
      <c r="M4" s="100"/>
      <c r="N4" s="100"/>
      <c r="O4" s="100"/>
      <c r="P4" s="100"/>
      <c r="Q4" s="100"/>
      <c r="R4" s="112"/>
    </row>
    <row r="5" spans="2:18" ht="16" thickBot="1" x14ac:dyDescent="0.25">
      <c r="B5" s="117" t="s">
        <v>152</v>
      </c>
      <c r="C5" s="104">
        <v>10</v>
      </c>
      <c r="D5" s="104">
        <v>10</v>
      </c>
      <c r="E5" s="104"/>
      <c r="F5" s="104"/>
      <c r="G5" s="104"/>
      <c r="H5" s="104"/>
      <c r="I5" s="104"/>
      <c r="J5" s="104"/>
      <c r="K5" s="104"/>
      <c r="L5" s="104"/>
      <c r="M5" s="104"/>
      <c r="N5" s="104"/>
      <c r="O5" s="104"/>
      <c r="P5" s="104"/>
      <c r="Q5" s="104"/>
      <c r="R5" s="113"/>
    </row>
    <row r="6" spans="2:18" x14ac:dyDescent="0.2">
      <c r="B6" s="153" t="s">
        <v>190</v>
      </c>
      <c r="C6" s="98" t="s">
        <v>154</v>
      </c>
      <c r="D6" s="98" t="s">
        <v>155</v>
      </c>
      <c r="E6" s="98" t="s">
        <v>156</v>
      </c>
      <c r="F6" s="98" t="s">
        <v>157</v>
      </c>
      <c r="G6" s="98" t="s">
        <v>158</v>
      </c>
      <c r="H6" s="98" t="s">
        <v>159</v>
      </c>
      <c r="I6" s="98" t="s">
        <v>160</v>
      </c>
      <c r="J6" s="98" t="s">
        <v>161</v>
      </c>
      <c r="K6" s="177"/>
      <c r="L6" s="177"/>
      <c r="M6" s="177"/>
      <c r="N6" s="177"/>
      <c r="O6" s="177"/>
      <c r="P6" s="177"/>
      <c r="Q6" s="177"/>
      <c r="R6" s="178"/>
    </row>
    <row r="7" spans="2:18" x14ac:dyDescent="0.2">
      <c r="B7" s="116" t="s">
        <v>192</v>
      </c>
      <c r="C7" s="100">
        <v>0</v>
      </c>
      <c r="D7" s="100">
        <v>0</v>
      </c>
      <c r="E7" s="100"/>
      <c r="F7" s="100"/>
      <c r="G7" s="100"/>
      <c r="H7" s="100"/>
      <c r="I7" s="100"/>
      <c r="J7" s="100"/>
      <c r="K7" s="100"/>
      <c r="L7" s="100"/>
      <c r="M7" s="100"/>
      <c r="N7" s="100"/>
      <c r="O7" s="100"/>
      <c r="P7" s="100"/>
      <c r="Q7" s="100"/>
      <c r="R7" s="112"/>
    </row>
    <row r="8" spans="2:18" x14ac:dyDescent="0.2">
      <c r="B8" s="116" t="s">
        <v>191</v>
      </c>
      <c r="C8" s="100">
        <v>5</v>
      </c>
      <c r="D8" s="100">
        <v>-3</v>
      </c>
      <c r="E8" s="100"/>
      <c r="F8" s="100"/>
      <c r="G8" s="100"/>
      <c r="H8" s="100"/>
      <c r="I8" s="100"/>
      <c r="J8" s="100"/>
      <c r="K8" s="100"/>
      <c r="L8" s="100"/>
      <c r="M8" s="100"/>
      <c r="N8" s="100"/>
      <c r="O8" s="100"/>
      <c r="P8" s="100"/>
      <c r="Q8" s="100"/>
      <c r="R8" s="112"/>
    </row>
    <row r="9" spans="2:18" x14ac:dyDescent="0.2">
      <c r="B9" s="116" t="s">
        <v>193</v>
      </c>
      <c r="C9" s="100" t="s">
        <v>201</v>
      </c>
      <c r="D9" s="100" t="s">
        <v>201</v>
      </c>
      <c r="E9" s="100"/>
      <c r="F9" s="100"/>
      <c r="G9" s="100"/>
      <c r="H9" s="100"/>
      <c r="I9" s="100"/>
      <c r="J9" s="100"/>
      <c r="K9" s="100"/>
      <c r="L9" s="100"/>
      <c r="M9" s="100"/>
      <c r="N9" s="100"/>
      <c r="O9" s="100"/>
      <c r="P9" s="100"/>
      <c r="Q9" s="100"/>
      <c r="R9" s="112"/>
    </row>
    <row r="10" spans="2:18" x14ac:dyDescent="0.2">
      <c r="B10" s="116" t="s">
        <v>194</v>
      </c>
      <c r="C10" s="100">
        <v>3</v>
      </c>
      <c r="D10" s="100">
        <v>2</v>
      </c>
      <c r="E10" s="100"/>
      <c r="F10" s="100"/>
      <c r="G10" s="100"/>
      <c r="H10" s="100"/>
      <c r="I10" s="100"/>
      <c r="J10" s="100"/>
      <c r="K10" s="100"/>
      <c r="L10" s="100"/>
      <c r="M10" s="100"/>
      <c r="N10" s="100"/>
      <c r="O10" s="100"/>
      <c r="P10" s="100"/>
      <c r="Q10" s="100"/>
      <c r="R10" s="112"/>
    </row>
    <row r="11" spans="2:18" x14ac:dyDescent="0.2">
      <c r="B11" s="116" t="s">
        <v>195</v>
      </c>
      <c r="C11" s="100"/>
      <c r="D11" s="100"/>
      <c r="E11" s="100"/>
      <c r="F11" s="100"/>
      <c r="G11" s="100"/>
      <c r="H11" s="100"/>
      <c r="I11" s="100"/>
      <c r="J11" s="100"/>
      <c r="K11" s="100"/>
      <c r="L11" s="100"/>
      <c r="M11" s="100"/>
      <c r="N11" s="100"/>
      <c r="O11" s="100"/>
      <c r="P11" s="100"/>
      <c r="Q11" s="100"/>
      <c r="R11" s="112"/>
    </row>
    <row r="12" spans="2:18" x14ac:dyDescent="0.2">
      <c r="B12" s="116" t="s">
        <v>196</v>
      </c>
      <c r="C12" s="100"/>
      <c r="D12" s="100"/>
      <c r="E12" s="100"/>
      <c r="F12" s="100"/>
      <c r="G12" s="100"/>
      <c r="H12" s="100"/>
      <c r="I12" s="100"/>
      <c r="J12" s="100"/>
      <c r="K12" s="100"/>
      <c r="L12" s="100"/>
      <c r="M12" s="100"/>
      <c r="N12" s="100"/>
      <c r="O12" s="100"/>
      <c r="P12" s="100"/>
      <c r="Q12" s="100"/>
      <c r="R12" s="112"/>
    </row>
    <row r="13" spans="2:18" x14ac:dyDescent="0.2">
      <c r="B13" s="116" t="s">
        <v>197</v>
      </c>
      <c r="C13" s="100"/>
      <c r="D13" s="100"/>
      <c r="E13" s="100"/>
      <c r="F13" s="100"/>
      <c r="G13" s="100"/>
      <c r="H13" s="100"/>
      <c r="I13" s="100"/>
      <c r="J13" s="100"/>
      <c r="K13" s="100"/>
      <c r="L13" s="100"/>
      <c r="M13" s="100"/>
      <c r="N13" s="100"/>
      <c r="O13" s="100"/>
      <c r="P13" s="100"/>
      <c r="Q13" s="100"/>
      <c r="R13" s="112"/>
    </row>
    <row r="14" spans="2:18" x14ac:dyDescent="0.2">
      <c r="B14" s="116" t="s">
        <v>198</v>
      </c>
      <c r="C14" s="100"/>
      <c r="D14" s="100"/>
      <c r="E14" s="100"/>
      <c r="F14" s="100"/>
      <c r="G14" s="100"/>
      <c r="H14" s="100"/>
      <c r="I14" s="100"/>
      <c r="J14" s="100"/>
      <c r="K14" s="100"/>
      <c r="L14" s="100"/>
      <c r="M14" s="100"/>
      <c r="N14" s="100"/>
      <c r="O14" s="100"/>
      <c r="P14" s="100"/>
      <c r="Q14" s="100"/>
      <c r="R14" s="112"/>
    </row>
    <row r="15" spans="2:18" x14ac:dyDescent="0.2">
      <c r="B15" s="116" t="s">
        <v>199</v>
      </c>
      <c r="C15" s="100"/>
      <c r="D15" s="100"/>
      <c r="E15" s="100"/>
      <c r="F15" s="100"/>
      <c r="G15" s="100"/>
      <c r="H15" s="100"/>
      <c r="I15" s="100"/>
      <c r="J15" s="100"/>
      <c r="K15" s="100"/>
      <c r="L15" s="100"/>
      <c r="M15" s="100"/>
      <c r="N15" s="100"/>
      <c r="O15" s="100"/>
      <c r="P15" s="100"/>
      <c r="Q15" s="100"/>
      <c r="R15" s="112"/>
    </row>
    <row r="16" spans="2:18" x14ac:dyDescent="0.2">
      <c r="B16" s="116" t="s">
        <v>200</v>
      </c>
      <c r="C16" s="100"/>
      <c r="D16" s="100"/>
      <c r="E16" s="100"/>
      <c r="F16" s="100"/>
      <c r="G16" s="100"/>
      <c r="H16" s="100"/>
      <c r="I16" s="100"/>
      <c r="J16" s="100"/>
      <c r="K16" s="100"/>
      <c r="L16" s="100"/>
      <c r="M16" s="100"/>
      <c r="N16" s="100"/>
      <c r="O16" s="100"/>
      <c r="P16" s="100"/>
      <c r="Q16" s="100"/>
      <c r="R16" s="112"/>
    </row>
    <row r="17" spans="2:18" x14ac:dyDescent="0.2">
      <c r="B17" s="116"/>
      <c r="C17" s="100"/>
      <c r="D17" s="100"/>
      <c r="E17" s="100"/>
      <c r="F17" s="100"/>
      <c r="G17" s="100"/>
      <c r="H17" s="100"/>
      <c r="I17" s="100"/>
      <c r="J17" s="100"/>
      <c r="K17" s="100"/>
      <c r="L17" s="100"/>
      <c r="M17" s="100"/>
      <c r="N17" s="100"/>
      <c r="O17" s="100"/>
      <c r="P17" s="100"/>
      <c r="Q17" s="100"/>
      <c r="R17" s="112"/>
    </row>
    <row r="18" spans="2:18" s="107" customFormat="1" x14ac:dyDescent="0.2">
      <c r="B18" s="116"/>
      <c r="C18" s="100"/>
      <c r="D18" s="100"/>
      <c r="E18" s="100"/>
      <c r="F18" s="100"/>
      <c r="G18" s="100"/>
      <c r="H18" s="100"/>
      <c r="I18" s="100"/>
      <c r="J18" s="100"/>
      <c r="K18" s="100"/>
      <c r="L18" s="100"/>
      <c r="M18" s="100"/>
      <c r="N18" s="100"/>
      <c r="O18" s="100"/>
      <c r="P18" s="100"/>
      <c r="Q18" s="100"/>
      <c r="R18" s="112"/>
    </row>
    <row r="19" spans="2:18" s="107" customFormat="1" x14ac:dyDescent="0.2">
      <c r="B19" s="179"/>
      <c r="C19" s="100"/>
      <c r="D19" s="100"/>
      <c r="E19" s="100"/>
      <c r="F19" s="100"/>
      <c r="G19" s="100"/>
      <c r="H19" s="100"/>
      <c r="I19" s="100"/>
      <c r="J19" s="100"/>
      <c r="K19" s="100"/>
      <c r="L19" s="100"/>
      <c r="M19" s="100"/>
      <c r="N19" s="100"/>
      <c r="O19" s="100"/>
      <c r="P19" s="100"/>
      <c r="Q19" s="100"/>
      <c r="R19" s="112"/>
    </row>
    <row r="20" spans="2:18" s="107" customFormat="1" x14ac:dyDescent="0.2">
      <c r="B20" s="116"/>
      <c r="C20" s="100"/>
      <c r="D20" s="100"/>
      <c r="E20" s="100"/>
      <c r="F20" s="100"/>
      <c r="G20" s="100"/>
      <c r="H20" s="100"/>
      <c r="I20" s="100"/>
      <c r="J20" s="100"/>
      <c r="K20" s="100"/>
      <c r="L20" s="100"/>
      <c r="M20" s="100"/>
      <c r="N20" s="100"/>
      <c r="O20" s="100"/>
      <c r="P20" s="100"/>
      <c r="Q20" s="100"/>
      <c r="R20" s="112"/>
    </row>
    <row r="21" spans="2:18" s="107" customFormat="1" x14ac:dyDescent="0.2">
      <c r="B21" s="116"/>
      <c r="C21" s="100"/>
      <c r="D21" s="100"/>
      <c r="E21" s="100"/>
      <c r="F21" s="100"/>
      <c r="G21" s="100"/>
      <c r="H21" s="100"/>
      <c r="I21" s="100"/>
      <c r="J21" s="100"/>
      <c r="K21" s="100"/>
      <c r="L21" s="100"/>
      <c r="M21" s="100"/>
      <c r="N21" s="100"/>
      <c r="O21" s="100"/>
      <c r="P21" s="100"/>
      <c r="Q21" s="100"/>
      <c r="R21" s="112"/>
    </row>
    <row r="22" spans="2:18" s="107" customFormat="1" x14ac:dyDescent="0.2">
      <c r="B22" s="116"/>
      <c r="C22" s="100"/>
      <c r="D22" s="100"/>
      <c r="E22" s="100"/>
      <c r="F22" s="100"/>
      <c r="G22" s="100"/>
      <c r="H22" s="100"/>
      <c r="I22" s="100"/>
      <c r="J22" s="100"/>
      <c r="K22" s="100"/>
      <c r="L22" s="100"/>
      <c r="M22" s="100"/>
      <c r="N22" s="100"/>
      <c r="O22" s="100"/>
      <c r="P22" s="100"/>
      <c r="Q22" s="100"/>
      <c r="R22" s="112"/>
    </row>
    <row r="23" spans="2:18" s="107" customFormat="1" x14ac:dyDescent="0.2">
      <c r="B23" s="116"/>
      <c r="C23" s="100"/>
      <c r="D23" s="100"/>
      <c r="E23" s="100"/>
      <c r="F23" s="100"/>
      <c r="G23" s="100"/>
      <c r="H23" s="100"/>
      <c r="I23" s="100"/>
      <c r="J23" s="100"/>
      <c r="K23" s="100"/>
      <c r="L23" s="100"/>
      <c r="M23" s="100"/>
      <c r="N23" s="100"/>
      <c r="O23" s="100"/>
      <c r="P23" s="100"/>
      <c r="Q23" s="100"/>
      <c r="R23" s="112"/>
    </row>
    <row r="24" spans="2:18" s="107" customFormat="1" x14ac:dyDescent="0.2">
      <c r="B24" s="116"/>
      <c r="C24" s="100"/>
      <c r="D24" s="100"/>
      <c r="E24" s="100"/>
      <c r="F24" s="100"/>
      <c r="G24" s="100"/>
      <c r="H24" s="100"/>
      <c r="I24" s="100"/>
      <c r="J24" s="100"/>
      <c r="K24" s="100"/>
      <c r="L24" s="100"/>
      <c r="M24" s="100"/>
      <c r="N24" s="100"/>
      <c r="O24" s="100"/>
      <c r="P24" s="100"/>
      <c r="Q24" s="100"/>
      <c r="R24" s="112"/>
    </row>
    <row r="25" spans="2:18" s="107" customFormat="1" ht="16" thickBot="1" x14ac:dyDescent="0.25">
      <c r="B25" s="180"/>
      <c r="C25" s="104"/>
      <c r="D25" s="104"/>
      <c r="E25" s="104"/>
      <c r="F25" s="104"/>
      <c r="G25" s="104"/>
      <c r="H25" s="104"/>
      <c r="I25" s="104"/>
      <c r="J25" s="104"/>
      <c r="K25" s="104"/>
      <c r="L25" s="104"/>
      <c r="M25" s="104"/>
      <c r="N25" s="104"/>
      <c r="O25" s="104"/>
      <c r="P25" s="104"/>
      <c r="Q25" s="104"/>
      <c r="R25" s="113"/>
    </row>
  </sheetData>
  <pageMargins left="0.75" right="0.75" top="1" bottom="1" header="0.5" footer="0.5"/>
  <pageSetup paperSize="9" orientation="portrait" horizontalDpi="4294967292" verticalDpi="429496729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2"/>
  <sheetViews>
    <sheetView workbookViewId="0">
      <selection activeCell="B4" sqref="B4"/>
    </sheetView>
  </sheetViews>
  <sheetFormatPr baseColWidth="10" defaultColWidth="8.83203125" defaultRowHeight="15" x14ac:dyDescent="0.2"/>
  <cols>
    <col min="1" max="1" width="7" style="25" customWidth="1"/>
    <col min="2" max="2" width="11" style="21" customWidth="1"/>
    <col min="3" max="3" width="10.33203125" style="21" bestFit="1" customWidth="1"/>
    <col min="4" max="4" width="9.33203125" style="21" bestFit="1" customWidth="1"/>
    <col min="5" max="5" width="9.83203125" style="21" bestFit="1" customWidth="1"/>
    <col min="6" max="6" width="9" style="21" bestFit="1" customWidth="1"/>
    <col min="7" max="7" width="9.5" style="21" bestFit="1" customWidth="1"/>
    <col min="8" max="8" width="9.33203125" style="21" bestFit="1" customWidth="1"/>
    <col min="9" max="9" width="9" style="21" bestFit="1" customWidth="1"/>
    <col min="10" max="10" width="6.6640625" style="21" bestFit="1" customWidth="1"/>
    <col min="11" max="11" width="5.83203125" style="21" bestFit="1" customWidth="1"/>
    <col min="12" max="13" width="13.1640625" style="21" customWidth="1"/>
    <col min="14" max="34" width="8.83203125" style="25"/>
    <col min="35" max="16384" width="8.83203125" style="21"/>
  </cols>
  <sheetData>
    <row r="1" spans="1:34" s="25" customFormat="1" ht="29.25" customHeight="1" thickBot="1" x14ac:dyDescent="0.25"/>
    <row r="2" spans="1:34" s="40" customFormat="1" ht="34.5" customHeight="1" thickBot="1" x14ac:dyDescent="0.25">
      <c r="A2" s="47"/>
      <c r="B2" s="188" t="s">
        <v>18</v>
      </c>
      <c r="C2" s="191" t="s">
        <v>28</v>
      </c>
      <c r="D2" s="82" t="s">
        <v>29</v>
      </c>
      <c r="E2" s="82" t="s">
        <v>30</v>
      </c>
      <c r="F2" s="82" t="s">
        <v>31</v>
      </c>
      <c r="G2" s="82" t="s">
        <v>32</v>
      </c>
      <c r="H2" s="82" t="s">
        <v>33</v>
      </c>
      <c r="I2" s="82" t="s">
        <v>23</v>
      </c>
      <c r="J2" s="82" t="s">
        <v>24</v>
      </c>
      <c r="K2" s="82" t="s">
        <v>25</v>
      </c>
      <c r="L2" s="82" t="s">
        <v>34</v>
      </c>
      <c r="M2" s="83" t="s">
        <v>204</v>
      </c>
      <c r="N2" s="47"/>
      <c r="O2" s="47"/>
      <c r="P2" s="47"/>
      <c r="Q2" s="47"/>
      <c r="R2" s="47"/>
      <c r="S2" s="47"/>
      <c r="T2" s="47"/>
      <c r="U2" s="47"/>
      <c r="V2" s="47"/>
      <c r="W2" s="47"/>
      <c r="X2" s="47"/>
      <c r="Y2" s="47"/>
      <c r="Z2" s="47"/>
      <c r="AA2" s="47"/>
      <c r="AB2" s="47"/>
      <c r="AC2" s="47"/>
      <c r="AD2" s="47"/>
      <c r="AE2" s="47"/>
      <c r="AF2" s="47"/>
      <c r="AG2" s="47"/>
      <c r="AH2" s="47"/>
    </row>
    <row r="3" spans="1:34" x14ac:dyDescent="0.2">
      <c r="B3" s="61" t="s">
        <v>253</v>
      </c>
      <c r="C3" s="192">
        <v>0</v>
      </c>
      <c r="D3" s="193">
        <v>0</v>
      </c>
      <c r="E3" s="193">
        <v>0</v>
      </c>
      <c r="F3" s="193">
        <v>0</v>
      </c>
      <c r="G3" s="193">
        <v>0</v>
      </c>
      <c r="H3" s="193">
        <v>0</v>
      </c>
      <c r="I3" s="233">
        <v>22.152000000000001</v>
      </c>
      <c r="J3" s="233">
        <v>29.382000000000001</v>
      </c>
      <c r="K3" s="233">
        <v>-8.0000000000000002E-3</v>
      </c>
      <c r="L3" s="194">
        <v>1</v>
      </c>
      <c r="M3" s="195">
        <v>0</v>
      </c>
    </row>
    <row r="4" spans="1:34" x14ac:dyDescent="0.2">
      <c r="B4" s="61" t="s">
        <v>254</v>
      </c>
      <c r="C4" s="184">
        <v>0</v>
      </c>
      <c r="D4" s="41">
        <v>0</v>
      </c>
      <c r="E4" s="41">
        <v>0</v>
      </c>
      <c r="F4" s="41">
        <v>0</v>
      </c>
      <c r="G4" s="41">
        <v>0</v>
      </c>
      <c r="H4" s="41">
        <v>0</v>
      </c>
      <c r="I4" s="41">
        <v>22.152000000000001</v>
      </c>
      <c r="J4" s="41">
        <v>-29.382000000000001</v>
      </c>
      <c r="K4" s="41">
        <v>-8.0000000000000002E-3</v>
      </c>
      <c r="L4" s="166">
        <v>1</v>
      </c>
      <c r="M4" s="42">
        <v>0</v>
      </c>
    </row>
    <row r="5" spans="1:34" x14ac:dyDescent="0.2">
      <c r="B5" s="61"/>
      <c r="C5" s="185"/>
      <c r="D5" s="43"/>
      <c r="E5" s="43"/>
      <c r="F5" s="43"/>
      <c r="G5" s="43"/>
      <c r="H5" s="43"/>
      <c r="I5" s="43"/>
      <c r="J5" s="43"/>
      <c r="K5" s="41"/>
      <c r="L5" s="166"/>
      <c r="M5" s="42"/>
    </row>
    <row r="6" spans="1:34" x14ac:dyDescent="0.2">
      <c r="B6" s="61"/>
      <c r="C6" s="185"/>
      <c r="D6" s="43"/>
      <c r="E6" s="43"/>
      <c r="F6" s="43"/>
      <c r="G6" s="43"/>
      <c r="H6" s="43"/>
      <c r="I6" s="43"/>
      <c r="J6" s="43"/>
      <c r="K6" s="41"/>
      <c r="L6" s="166"/>
      <c r="M6" s="42"/>
    </row>
    <row r="7" spans="1:34" x14ac:dyDescent="0.2">
      <c r="B7" s="61"/>
      <c r="C7" s="185"/>
      <c r="D7" s="43"/>
      <c r="E7" s="43"/>
      <c r="F7" s="43"/>
      <c r="G7" s="43"/>
      <c r="H7" s="43"/>
      <c r="I7" s="43"/>
      <c r="J7" s="43"/>
      <c r="K7" s="41"/>
      <c r="L7" s="166"/>
      <c r="M7" s="42"/>
    </row>
    <row r="8" spans="1:34" x14ac:dyDescent="0.2">
      <c r="B8" s="61"/>
      <c r="C8" s="185"/>
      <c r="D8" s="43"/>
      <c r="E8" s="43"/>
      <c r="F8" s="43"/>
      <c r="G8" s="43"/>
      <c r="H8" s="79"/>
      <c r="I8" s="79"/>
      <c r="J8" s="79"/>
      <c r="K8" s="41"/>
      <c r="L8" s="166"/>
      <c r="M8" s="42"/>
    </row>
    <row r="9" spans="1:34" x14ac:dyDescent="0.2">
      <c r="B9" s="181"/>
      <c r="C9" s="185"/>
      <c r="D9" s="43"/>
      <c r="E9" s="43"/>
      <c r="F9" s="43"/>
      <c r="G9" s="43"/>
      <c r="H9" s="43"/>
      <c r="I9" s="43"/>
      <c r="J9" s="43"/>
      <c r="K9" s="43"/>
      <c r="L9" s="183"/>
      <c r="M9" s="44"/>
    </row>
    <row r="10" spans="1:34" x14ac:dyDescent="0.2">
      <c r="B10" s="181"/>
      <c r="C10" s="185"/>
      <c r="D10" s="43"/>
      <c r="E10" s="43"/>
      <c r="F10" s="43"/>
      <c r="G10" s="43"/>
      <c r="H10" s="43"/>
      <c r="I10" s="43"/>
      <c r="J10" s="43"/>
      <c r="K10" s="43"/>
      <c r="L10" s="183"/>
      <c r="M10" s="44"/>
    </row>
    <row r="11" spans="1:34" x14ac:dyDescent="0.2">
      <c r="B11" s="181"/>
      <c r="C11" s="185"/>
      <c r="D11" s="43"/>
      <c r="E11" s="43"/>
      <c r="F11" s="43"/>
      <c r="G11" s="43"/>
      <c r="H11" s="43"/>
      <c r="I11" s="43"/>
      <c r="J11" s="43"/>
      <c r="K11" s="43"/>
      <c r="L11" s="183"/>
      <c r="M11" s="44"/>
    </row>
    <row r="12" spans="1:34" x14ac:dyDescent="0.2">
      <c r="B12" s="181"/>
      <c r="C12" s="185"/>
      <c r="D12" s="43"/>
      <c r="E12" s="43"/>
      <c r="F12" s="43"/>
      <c r="G12" s="43"/>
      <c r="H12" s="43"/>
      <c r="I12" s="43"/>
      <c r="J12" s="43"/>
      <c r="K12" s="43"/>
      <c r="L12" s="183"/>
      <c r="M12" s="44"/>
    </row>
    <row r="13" spans="1:34" x14ac:dyDescent="0.2">
      <c r="B13" s="181"/>
      <c r="C13" s="185"/>
      <c r="D13" s="43"/>
      <c r="E13" s="43"/>
      <c r="F13" s="43"/>
      <c r="G13" s="43"/>
      <c r="H13" s="43"/>
      <c r="I13" s="43"/>
      <c r="J13" s="43"/>
      <c r="K13" s="43"/>
      <c r="L13" s="183"/>
      <c r="M13" s="44"/>
    </row>
    <row r="14" spans="1:34" x14ac:dyDescent="0.2">
      <c r="B14" s="181"/>
      <c r="C14" s="185"/>
      <c r="D14" s="43"/>
      <c r="E14" s="43"/>
      <c r="F14" s="43"/>
      <c r="G14" s="43"/>
      <c r="H14" s="43"/>
      <c r="I14" s="43"/>
      <c r="J14" s="43"/>
      <c r="K14" s="43"/>
      <c r="L14" s="183"/>
      <c r="M14" s="44"/>
    </row>
    <row r="15" spans="1:34" x14ac:dyDescent="0.2">
      <c r="B15" s="181"/>
      <c r="C15" s="185"/>
      <c r="D15" s="43"/>
      <c r="E15" s="43"/>
      <c r="F15" s="43"/>
      <c r="G15" s="43"/>
      <c r="H15" s="43"/>
      <c r="I15" s="43"/>
      <c r="J15" s="43"/>
      <c r="K15" s="43"/>
      <c r="L15" s="183"/>
      <c r="M15" s="44"/>
    </row>
    <row r="16" spans="1:34" x14ac:dyDescent="0.2">
      <c r="B16" s="181"/>
      <c r="C16" s="185"/>
      <c r="D16" s="43"/>
      <c r="E16" s="43"/>
      <c r="F16" s="43"/>
      <c r="G16" s="43"/>
      <c r="H16" s="43"/>
      <c r="I16" s="43"/>
      <c r="J16" s="43"/>
      <c r="K16" s="43"/>
      <c r="L16" s="183"/>
      <c r="M16" s="44"/>
    </row>
    <row r="17" spans="2:13" x14ac:dyDescent="0.2">
      <c r="B17" s="181"/>
      <c r="C17" s="185"/>
      <c r="D17" s="43"/>
      <c r="E17" s="43"/>
      <c r="F17" s="43"/>
      <c r="G17" s="43"/>
      <c r="H17" s="43"/>
      <c r="I17" s="43"/>
      <c r="J17" s="43"/>
      <c r="K17" s="43"/>
      <c r="L17" s="183"/>
      <c r="M17" s="44"/>
    </row>
    <row r="18" spans="2:13" x14ac:dyDescent="0.2">
      <c r="B18" s="181"/>
      <c r="C18" s="185"/>
      <c r="D18" s="43"/>
      <c r="E18" s="43"/>
      <c r="F18" s="43"/>
      <c r="G18" s="43"/>
      <c r="H18" s="43"/>
      <c r="I18" s="43"/>
      <c r="J18" s="43"/>
      <c r="K18" s="43"/>
      <c r="L18" s="183"/>
      <c r="M18" s="44"/>
    </row>
    <row r="19" spans="2:13" x14ac:dyDescent="0.2">
      <c r="B19" s="181"/>
      <c r="C19" s="185"/>
      <c r="D19" s="43"/>
      <c r="E19" s="43"/>
      <c r="F19" s="43"/>
      <c r="G19" s="43"/>
      <c r="H19" s="43"/>
      <c r="I19" s="43"/>
      <c r="J19" s="43"/>
      <c r="K19" s="43"/>
      <c r="L19" s="183"/>
      <c r="M19" s="44"/>
    </row>
    <row r="20" spans="2:13" x14ac:dyDescent="0.2">
      <c r="B20" s="181"/>
      <c r="C20" s="185"/>
      <c r="D20" s="43"/>
      <c r="E20" s="43"/>
      <c r="F20" s="43"/>
      <c r="G20" s="43"/>
      <c r="H20" s="43"/>
      <c r="I20" s="43"/>
      <c r="J20" s="43"/>
      <c r="K20" s="43"/>
      <c r="L20" s="183"/>
      <c r="M20" s="44"/>
    </row>
    <row r="21" spans="2:13" x14ac:dyDescent="0.2">
      <c r="B21" s="181"/>
      <c r="C21" s="185"/>
      <c r="D21" s="43"/>
      <c r="E21" s="43"/>
      <c r="F21" s="43"/>
      <c r="G21" s="43"/>
      <c r="H21" s="43"/>
      <c r="I21" s="43"/>
      <c r="J21" s="43"/>
      <c r="K21" s="43"/>
      <c r="L21" s="183"/>
      <c r="M21" s="44"/>
    </row>
    <row r="22" spans="2:13" ht="16" thickBot="1" x14ac:dyDescent="0.25">
      <c r="B22" s="182"/>
      <c r="C22" s="186"/>
      <c r="D22" s="45"/>
      <c r="E22" s="45"/>
      <c r="F22" s="45"/>
      <c r="G22" s="45"/>
      <c r="H22" s="45"/>
      <c r="I22" s="45"/>
      <c r="J22" s="45"/>
      <c r="K22" s="45"/>
      <c r="L22" s="187"/>
      <c r="M22" s="46"/>
    </row>
  </sheetData>
  <sheetProtection selectLockedCells="1"/>
  <pageMargins left="0.7" right="0.7" top="0.75" bottom="0.75" header="0.3" footer="0.3"/>
  <pageSetup paperSize="9"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32"/>
  <sheetViews>
    <sheetView workbookViewId="0">
      <selection activeCell="O22" sqref="O22"/>
    </sheetView>
  </sheetViews>
  <sheetFormatPr baseColWidth="10" defaultColWidth="8.83203125" defaultRowHeight="15" x14ac:dyDescent="0.2"/>
  <cols>
    <col min="1" max="16384" width="8.83203125" style="118"/>
  </cols>
  <sheetData>
    <row r="1" spans="2:8" ht="16" x14ac:dyDescent="0.2">
      <c r="B1" s="119"/>
      <c r="C1" s="119"/>
      <c r="D1" s="119"/>
      <c r="E1" s="119"/>
      <c r="F1" s="119"/>
      <c r="G1" s="119" t="s">
        <v>4</v>
      </c>
      <c r="H1" s="119"/>
    </row>
    <row r="2" spans="2:8" ht="16" x14ac:dyDescent="0.2">
      <c r="B2" s="127" t="s">
        <v>5</v>
      </c>
      <c r="C2" s="127" t="s">
        <v>6</v>
      </c>
      <c r="D2" s="127" t="s">
        <v>7</v>
      </c>
      <c r="E2" s="127" t="s">
        <v>8</v>
      </c>
      <c r="F2" s="127">
        <v>0</v>
      </c>
      <c r="G2" s="127">
        <v>0.5</v>
      </c>
      <c r="H2" s="127">
        <v>1</v>
      </c>
    </row>
    <row r="3" spans="2:8" ht="17" thickBot="1" x14ac:dyDescent="0.25">
      <c r="B3" s="127"/>
      <c r="C3" s="127"/>
      <c r="D3" s="127"/>
      <c r="E3" s="127"/>
      <c r="F3" s="127"/>
      <c r="G3" s="127" t="s">
        <v>9</v>
      </c>
      <c r="H3" s="127"/>
    </row>
    <row r="4" spans="2:8" ht="16" x14ac:dyDescent="0.2">
      <c r="B4" s="128">
        <v>1</v>
      </c>
      <c r="C4" s="121">
        <v>6.5481999999999996</v>
      </c>
      <c r="D4" s="121">
        <v>0</v>
      </c>
      <c r="E4" s="121"/>
      <c r="F4" s="121">
        <v>0</v>
      </c>
      <c r="G4" s="121">
        <f>H4/2</f>
        <v>2165.35</v>
      </c>
      <c r="H4" s="122">
        <v>4330.7</v>
      </c>
    </row>
    <row r="5" spans="2:8" ht="16" x14ac:dyDescent="0.2">
      <c r="B5" s="129">
        <v>1</v>
      </c>
      <c r="C5" s="123">
        <v>6.5842000000000001</v>
      </c>
      <c r="D5" s="123">
        <v>0.67945</v>
      </c>
      <c r="E5" s="123"/>
      <c r="F5" s="123">
        <v>0</v>
      </c>
      <c r="G5" s="123">
        <f t="shared" ref="G5:G32" si="0">H5/2</f>
        <v>3093.35</v>
      </c>
      <c r="H5" s="124">
        <v>6186.7</v>
      </c>
    </row>
    <row r="6" spans="2:8" ht="17" thickBot="1" x14ac:dyDescent="0.25">
      <c r="B6" s="130">
        <v>1</v>
      </c>
      <c r="C6" s="125">
        <v>6.7172000000000001</v>
      </c>
      <c r="D6" s="125">
        <v>2.0383</v>
      </c>
      <c r="E6" s="125"/>
      <c r="F6" s="125">
        <v>0</v>
      </c>
      <c r="G6" s="125">
        <f t="shared" si="0"/>
        <v>3093.35</v>
      </c>
      <c r="H6" s="126">
        <v>6186.7</v>
      </c>
    </row>
    <row r="7" spans="2:8" ht="16" x14ac:dyDescent="0.2">
      <c r="B7" s="129">
        <v>2</v>
      </c>
      <c r="C7" s="123">
        <v>7.0495999999999999</v>
      </c>
      <c r="D7" s="123">
        <v>3.3972000000000002</v>
      </c>
      <c r="E7" s="123"/>
      <c r="F7" s="123">
        <v>0</v>
      </c>
      <c r="G7" s="123">
        <f t="shared" si="0"/>
        <v>3097.7</v>
      </c>
      <c r="H7" s="124">
        <v>6195.4</v>
      </c>
    </row>
    <row r="8" spans="2:8" ht="16" x14ac:dyDescent="0.2">
      <c r="B8" s="129">
        <v>2</v>
      </c>
      <c r="C8" s="123">
        <v>7.6599000000000004</v>
      </c>
      <c r="D8" s="123">
        <v>4.7561</v>
      </c>
      <c r="E8" s="123"/>
      <c r="F8" s="123">
        <v>0</v>
      </c>
      <c r="G8" s="123">
        <f t="shared" si="0"/>
        <v>2603.6999999999998</v>
      </c>
      <c r="H8" s="124">
        <v>5207.3999999999996</v>
      </c>
    </row>
    <row r="9" spans="2:8" ht="16" x14ac:dyDescent="0.2">
      <c r="B9" s="129">
        <v>2</v>
      </c>
      <c r="C9" s="123">
        <v>8.3459000000000003</v>
      </c>
      <c r="D9" s="123">
        <v>6.1150000000000002</v>
      </c>
      <c r="E9" s="123"/>
      <c r="F9" s="123">
        <v>0</v>
      </c>
      <c r="G9" s="123">
        <f t="shared" si="0"/>
        <v>1983.6</v>
      </c>
      <c r="H9" s="124">
        <v>3967.2</v>
      </c>
    </row>
    <row r="10" spans="2:8" ht="16" x14ac:dyDescent="0.2">
      <c r="B10" s="129">
        <v>2</v>
      </c>
      <c r="C10" s="123">
        <v>9.1001999999999992</v>
      </c>
      <c r="D10" s="123">
        <v>7.4739000000000004</v>
      </c>
      <c r="E10" s="123"/>
      <c r="F10" s="123">
        <v>0</v>
      </c>
      <c r="G10" s="123">
        <f t="shared" ref="G10" si="1">H10/2</f>
        <v>1690.65</v>
      </c>
      <c r="H10" s="124">
        <v>3381.3</v>
      </c>
    </row>
    <row r="11" spans="2:8" ht="16" x14ac:dyDescent="0.2">
      <c r="B11" s="129">
        <v>2</v>
      </c>
      <c r="C11" s="123">
        <v>9.8521000000000001</v>
      </c>
      <c r="D11" s="123">
        <v>8.8328000000000007</v>
      </c>
      <c r="E11" s="123"/>
      <c r="F11" s="123">
        <v>0</v>
      </c>
      <c r="G11" s="123">
        <f t="shared" si="0"/>
        <v>1523.9</v>
      </c>
      <c r="H11" s="124">
        <v>3047.8</v>
      </c>
    </row>
    <row r="12" spans="2:8" ht="17" thickBot="1" x14ac:dyDescent="0.25">
      <c r="B12" s="129">
        <v>2</v>
      </c>
      <c r="C12" s="123">
        <v>10.6</v>
      </c>
      <c r="D12" s="123">
        <v>10.192</v>
      </c>
      <c r="E12" s="123"/>
      <c r="F12" s="123">
        <v>0</v>
      </c>
      <c r="G12" s="123">
        <f t="shared" si="0"/>
        <v>1125</v>
      </c>
      <c r="H12" s="124">
        <v>2250</v>
      </c>
    </row>
    <row r="13" spans="2:8" ht="16" x14ac:dyDescent="0.2">
      <c r="B13" s="128">
        <v>3</v>
      </c>
      <c r="C13" s="121">
        <v>11.276999999999999</v>
      </c>
      <c r="D13" s="121">
        <v>11.334</v>
      </c>
      <c r="E13" s="121"/>
      <c r="F13" s="121">
        <v>0</v>
      </c>
      <c r="G13" s="121">
        <f t="shared" si="0"/>
        <v>618.1</v>
      </c>
      <c r="H13" s="122">
        <v>1236.2</v>
      </c>
    </row>
    <row r="14" spans="2:8" ht="16" x14ac:dyDescent="0.2">
      <c r="B14" s="129">
        <v>3</v>
      </c>
      <c r="C14" s="123">
        <v>11.884</v>
      </c>
      <c r="D14" s="123">
        <v>12.259</v>
      </c>
      <c r="E14" s="123"/>
      <c r="F14" s="123">
        <v>0</v>
      </c>
      <c r="G14" s="123">
        <f t="shared" si="0"/>
        <v>573.75</v>
      </c>
      <c r="H14" s="124">
        <v>1147.5</v>
      </c>
    </row>
    <row r="15" spans="2:8" ht="16" x14ac:dyDescent="0.2">
      <c r="B15" s="129">
        <v>3</v>
      </c>
      <c r="C15" s="123">
        <v>12.492000000000001</v>
      </c>
      <c r="D15" s="123">
        <v>13.185</v>
      </c>
      <c r="E15" s="123"/>
      <c r="F15" s="123">
        <v>0</v>
      </c>
      <c r="G15" s="123">
        <f t="shared" si="0"/>
        <v>531.04999999999995</v>
      </c>
      <c r="H15" s="124">
        <v>1062.0999999999999</v>
      </c>
    </row>
    <row r="16" spans="2:8" ht="16" x14ac:dyDescent="0.2">
      <c r="B16" s="129">
        <v>3</v>
      </c>
      <c r="C16" s="123">
        <v>13.1</v>
      </c>
      <c r="D16" s="123">
        <v>14.11</v>
      </c>
      <c r="E16" s="123"/>
      <c r="F16" s="123">
        <v>0</v>
      </c>
      <c r="G16" s="123">
        <f t="shared" si="0"/>
        <v>489.99</v>
      </c>
      <c r="H16" s="124">
        <v>979.98</v>
      </c>
    </row>
    <row r="17" spans="2:12" ht="16" x14ac:dyDescent="0.2">
      <c r="B17" s="129">
        <v>3</v>
      </c>
      <c r="C17" s="123">
        <v>13.71</v>
      </c>
      <c r="D17" s="123">
        <v>15.036</v>
      </c>
      <c r="E17" s="123"/>
      <c r="F17" s="123">
        <v>0</v>
      </c>
      <c r="G17" s="123">
        <f t="shared" si="0"/>
        <v>450.58</v>
      </c>
      <c r="H17" s="124">
        <v>901.16</v>
      </c>
    </row>
    <row r="18" spans="2:12" ht="16" x14ac:dyDescent="0.2">
      <c r="B18" s="129">
        <v>3</v>
      </c>
      <c r="C18" s="123">
        <v>14.324999999999999</v>
      </c>
      <c r="D18" s="123">
        <v>15.962</v>
      </c>
      <c r="E18" s="123"/>
      <c r="F18" s="123">
        <v>0</v>
      </c>
      <c r="G18" s="123">
        <f t="shared" si="0"/>
        <v>412.82499999999999</v>
      </c>
      <c r="H18" s="124">
        <v>825.65</v>
      </c>
    </row>
    <row r="19" spans="2:12" ht="16" x14ac:dyDescent="0.2">
      <c r="B19" s="129">
        <v>3</v>
      </c>
      <c r="C19" s="123">
        <v>14.942</v>
      </c>
      <c r="D19" s="123">
        <v>16.887</v>
      </c>
      <c r="E19" s="123"/>
      <c r="F19" s="123">
        <v>0</v>
      </c>
      <c r="G19" s="123">
        <f t="shared" si="0"/>
        <v>376.72500000000002</v>
      </c>
      <c r="H19" s="124">
        <v>753.45</v>
      </c>
    </row>
    <row r="20" spans="2:12" ht="16" x14ac:dyDescent="0.2">
      <c r="B20" s="129">
        <v>3</v>
      </c>
      <c r="C20" s="123">
        <v>15.558999999999999</v>
      </c>
      <c r="D20" s="123">
        <v>17.812999999999999</v>
      </c>
      <c r="E20" s="123"/>
      <c r="F20" s="123">
        <v>0</v>
      </c>
      <c r="G20" s="123">
        <f t="shared" si="0"/>
        <v>342.29500000000002</v>
      </c>
      <c r="H20" s="124">
        <v>684.59</v>
      </c>
    </row>
    <row r="21" spans="2:12" ht="16" x14ac:dyDescent="0.2">
      <c r="B21" s="129">
        <v>3</v>
      </c>
      <c r="C21" s="123">
        <v>16.172999999999998</v>
      </c>
      <c r="D21" s="123">
        <v>18.738</v>
      </c>
      <c r="E21" s="123"/>
      <c r="F21" s="123">
        <v>0</v>
      </c>
      <c r="G21" s="123">
        <f t="shared" si="0"/>
        <v>309.48500000000001</v>
      </c>
      <c r="H21" s="124">
        <v>618.97</v>
      </c>
    </row>
    <row r="22" spans="2:12" ht="16" x14ac:dyDescent="0.2">
      <c r="B22" s="129">
        <v>3</v>
      </c>
      <c r="C22" s="123">
        <v>16.789000000000001</v>
      </c>
      <c r="D22" s="123">
        <v>19.664000000000001</v>
      </c>
      <c r="E22" s="123"/>
      <c r="F22" s="123">
        <v>0</v>
      </c>
      <c r="G22" s="123">
        <f t="shared" si="0"/>
        <v>278.34500000000003</v>
      </c>
      <c r="H22" s="124">
        <v>556.69000000000005</v>
      </c>
    </row>
    <row r="23" spans="2:12" ht="16" x14ac:dyDescent="0.2">
      <c r="B23" s="129">
        <v>3</v>
      </c>
      <c r="C23" s="123">
        <v>17.404</v>
      </c>
      <c r="D23" s="123">
        <v>20.588999999999999</v>
      </c>
      <c r="E23" s="123"/>
      <c r="F23" s="123">
        <v>0</v>
      </c>
      <c r="G23" s="123">
        <f t="shared" si="0"/>
        <v>248.86</v>
      </c>
      <c r="H23" s="124">
        <v>497.72</v>
      </c>
    </row>
    <row r="24" spans="2:12" ht="17" thickBot="1" x14ac:dyDescent="0.25">
      <c r="B24" s="130">
        <v>3</v>
      </c>
      <c r="C24" s="125">
        <v>18.02</v>
      </c>
      <c r="D24" s="125">
        <v>21.515000000000001</v>
      </c>
      <c r="E24" s="125"/>
      <c r="F24" s="125">
        <v>0</v>
      </c>
      <c r="G24" s="125">
        <f t="shared" si="0"/>
        <v>221.03</v>
      </c>
      <c r="H24" s="126">
        <v>442.06</v>
      </c>
    </row>
    <row r="25" spans="2:12" ht="16" x14ac:dyDescent="0.2">
      <c r="B25" s="128">
        <v>4</v>
      </c>
      <c r="C25" s="121">
        <v>18.635000000000002</v>
      </c>
      <c r="D25" s="121">
        <v>22.44</v>
      </c>
      <c r="E25" s="121"/>
      <c r="F25" s="121">
        <v>0</v>
      </c>
      <c r="G25" s="121">
        <f t="shared" si="0"/>
        <v>214.505</v>
      </c>
      <c r="H25" s="122">
        <v>429.01</v>
      </c>
    </row>
    <row r="26" spans="2:12" ht="17" thickBot="1" x14ac:dyDescent="0.25">
      <c r="B26" s="129">
        <v>4</v>
      </c>
      <c r="C26" s="123">
        <v>19.251000000000001</v>
      </c>
      <c r="D26" s="123">
        <v>23.366</v>
      </c>
      <c r="E26" s="123"/>
      <c r="F26" s="123">
        <v>0</v>
      </c>
      <c r="G26" s="123">
        <f t="shared" si="0"/>
        <v>187.49</v>
      </c>
      <c r="H26" s="124">
        <v>374.98</v>
      </c>
    </row>
    <row r="27" spans="2:12" ht="17" thickBot="1" x14ac:dyDescent="0.25">
      <c r="B27" s="129">
        <v>4</v>
      </c>
      <c r="C27" s="123">
        <v>19.866</v>
      </c>
      <c r="D27" s="123">
        <v>24.291</v>
      </c>
      <c r="E27" s="123"/>
      <c r="F27" s="123">
        <v>0</v>
      </c>
      <c r="G27" s="123">
        <f t="shared" si="0"/>
        <v>162.29499999999999</v>
      </c>
      <c r="H27" s="124">
        <v>324.58999999999997</v>
      </c>
      <c r="L27" s="120"/>
    </row>
    <row r="28" spans="2:12" ht="16" x14ac:dyDescent="0.2">
      <c r="B28" s="129">
        <v>4</v>
      </c>
      <c r="C28" s="123">
        <v>20.481000000000002</v>
      </c>
      <c r="D28" s="123">
        <v>25.216999999999999</v>
      </c>
      <c r="E28" s="123"/>
      <c r="F28" s="123">
        <v>0</v>
      </c>
      <c r="G28" s="123">
        <f t="shared" si="0"/>
        <v>138.93</v>
      </c>
      <c r="H28" s="124">
        <v>277.86</v>
      </c>
    </row>
    <row r="29" spans="2:12" ht="16" x14ac:dyDescent="0.2">
      <c r="B29" s="129">
        <v>4</v>
      </c>
      <c r="C29" s="123">
        <v>21.094000000000001</v>
      </c>
      <c r="D29" s="123">
        <v>26.141999999999999</v>
      </c>
      <c r="E29" s="123"/>
      <c r="F29" s="123">
        <v>0</v>
      </c>
      <c r="G29" s="123">
        <f t="shared" si="0"/>
        <v>117.38</v>
      </c>
      <c r="H29" s="124">
        <v>234.76</v>
      </c>
    </row>
    <row r="30" spans="2:12" ht="16" x14ac:dyDescent="0.2">
      <c r="B30" s="129">
        <v>4</v>
      </c>
      <c r="C30" s="123">
        <v>21.709</v>
      </c>
      <c r="D30" s="123">
        <v>27.068000000000001</v>
      </c>
      <c r="E30" s="123"/>
      <c r="F30" s="123">
        <v>0</v>
      </c>
      <c r="G30" s="123">
        <f t="shared" si="0"/>
        <v>97.64</v>
      </c>
      <c r="H30" s="124">
        <v>195.28</v>
      </c>
    </row>
    <row r="31" spans="2:12" ht="16" x14ac:dyDescent="0.2">
      <c r="B31" s="129">
        <v>4</v>
      </c>
      <c r="C31" s="123">
        <v>22.324999999999999</v>
      </c>
      <c r="D31" s="123">
        <v>27.992999999999999</v>
      </c>
      <c r="E31" s="123"/>
      <c r="F31" s="123">
        <v>0</v>
      </c>
      <c r="G31" s="123">
        <f t="shared" si="0"/>
        <v>79.724999999999994</v>
      </c>
      <c r="H31" s="124">
        <v>159.44999999999999</v>
      </c>
    </row>
    <row r="32" spans="2:12" ht="17" thickBot="1" x14ac:dyDescent="0.25">
      <c r="B32" s="130">
        <v>4</v>
      </c>
      <c r="C32" s="125">
        <v>22.942</v>
      </c>
      <c r="D32" s="125">
        <v>28.919</v>
      </c>
      <c r="E32" s="125"/>
      <c r="F32" s="125">
        <v>0</v>
      </c>
      <c r="G32" s="125">
        <f t="shared" si="0"/>
        <v>63.63</v>
      </c>
      <c r="H32" s="126">
        <v>127.26</v>
      </c>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49"/>
  <sheetViews>
    <sheetView workbookViewId="0">
      <selection activeCell="I4" sqref="I4"/>
    </sheetView>
  </sheetViews>
  <sheetFormatPr baseColWidth="10" defaultColWidth="8.83203125" defaultRowHeight="15" x14ac:dyDescent="0.2"/>
  <cols>
    <col min="1" max="1" width="8.83203125" style="25"/>
    <col min="2" max="3" width="8.83203125" style="3"/>
    <col min="4" max="4" width="8.83203125" style="25"/>
    <col min="5" max="5" width="37" style="25" bestFit="1" customWidth="1"/>
    <col min="6" max="7" width="8.83203125" style="25"/>
    <col min="8" max="8" width="17" style="25" bestFit="1" customWidth="1"/>
    <col min="9" max="50" width="8.83203125" style="25"/>
    <col min="51" max="16384" width="8.83203125" style="3"/>
  </cols>
  <sheetData>
    <row r="1" spans="2:50" s="21" customFormat="1" ht="16" thickBot="1" x14ac:dyDescent="0.25">
      <c r="D1" s="25"/>
      <c r="E1" s="25"/>
      <c r="F1" s="25"/>
      <c r="G1" s="25"/>
      <c r="H1" s="25"/>
      <c r="I1" s="25"/>
      <c r="J1" s="25"/>
      <c r="K1" s="25"/>
      <c r="L1" s="25"/>
      <c r="M1" s="25"/>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c r="AR1" s="25"/>
      <c r="AS1" s="25"/>
      <c r="AT1" s="25"/>
      <c r="AU1" s="25"/>
      <c r="AV1" s="25"/>
      <c r="AW1" s="25"/>
      <c r="AX1" s="25"/>
    </row>
    <row r="2" spans="2:50" ht="16" thickBot="1" x14ac:dyDescent="0.25">
      <c r="B2" s="248" t="s">
        <v>126</v>
      </c>
      <c r="C2" s="249"/>
      <c r="E2" s="246" t="s">
        <v>125</v>
      </c>
      <c r="F2" s="247"/>
      <c r="H2" s="246" t="s">
        <v>137</v>
      </c>
      <c r="I2" s="247"/>
    </row>
    <row r="3" spans="2:50" ht="16" thickBot="1" x14ac:dyDescent="0.25">
      <c r="B3" s="140" t="s">
        <v>18</v>
      </c>
      <c r="C3" s="34" t="s">
        <v>17</v>
      </c>
      <c r="E3" s="142" t="s">
        <v>130</v>
      </c>
      <c r="F3" s="143">
        <f>0.53*0.45359237*9.81/(4.44822*3600)</f>
        <v>1.4727256753768923E-4</v>
      </c>
      <c r="H3" s="142" t="s">
        <v>206</v>
      </c>
      <c r="I3" s="143">
        <v>1</v>
      </c>
    </row>
    <row r="4" spans="2:50" x14ac:dyDescent="0.2">
      <c r="B4" s="6" t="s">
        <v>16</v>
      </c>
      <c r="C4" s="7">
        <v>25157</v>
      </c>
      <c r="E4" s="84" t="s">
        <v>131</v>
      </c>
      <c r="F4" s="144">
        <v>13140</v>
      </c>
      <c r="H4" s="84" t="s">
        <v>138</v>
      </c>
      <c r="I4" s="144">
        <v>9.75</v>
      </c>
    </row>
    <row r="5" spans="2:50" x14ac:dyDescent="0.2">
      <c r="B5" s="6" t="s">
        <v>11</v>
      </c>
      <c r="C5" s="7">
        <v>2267</v>
      </c>
      <c r="E5" s="84" t="s">
        <v>132</v>
      </c>
      <c r="F5" s="144">
        <v>15000</v>
      </c>
      <c r="H5" s="84" t="s">
        <v>139</v>
      </c>
      <c r="I5" s="144">
        <v>35.6</v>
      </c>
    </row>
    <row r="6" spans="2:50" x14ac:dyDescent="0.2">
      <c r="B6" s="6" t="s">
        <v>12</v>
      </c>
      <c r="C6" s="7">
        <v>1564</v>
      </c>
      <c r="E6" s="84" t="s">
        <v>133</v>
      </c>
      <c r="F6" s="144">
        <v>0.1</v>
      </c>
      <c r="H6" s="84" t="s">
        <v>140</v>
      </c>
      <c r="I6" s="144">
        <v>17.5</v>
      </c>
    </row>
    <row r="7" spans="2:50" ht="16" thickBot="1" x14ac:dyDescent="0.25">
      <c r="B7" s="6" t="s">
        <v>13</v>
      </c>
      <c r="C7" s="7">
        <v>1560</v>
      </c>
      <c r="E7" s="84" t="s">
        <v>205</v>
      </c>
      <c r="F7" s="144">
        <v>1</v>
      </c>
      <c r="H7" s="88" t="s">
        <v>141</v>
      </c>
      <c r="I7" s="145">
        <v>6.2</v>
      </c>
    </row>
    <row r="8" spans="2:50" x14ac:dyDescent="0.2">
      <c r="B8" s="6" t="s">
        <v>14</v>
      </c>
      <c r="C8" s="7">
        <v>44200</v>
      </c>
      <c r="E8" s="84" t="s">
        <v>142</v>
      </c>
      <c r="F8" s="151">
        <v>5.0000000000000001E-3</v>
      </c>
    </row>
    <row r="9" spans="2:50" ht="16" thickBot="1" x14ac:dyDescent="0.25">
      <c r="B9" s="6" t="s">
        <v>15</v>
      </c>
      <c r="C9" s="7">
        <f>25194+30260</f>
        <v>55454</v>
      </c>
      <c r="E9" s="88" t="s">
        <v>147</v>
      </c>
      <c r="F9" s="146">
        <v>1.06</v>
      </c>
    </row>
    <row r="10" spans="2:50" x14ac:dyDescent="0.2">
      <c r="B10" s="1"/>
      <c r="C10" s="8"/>
    </row>
    <row r="11" spans="2:50" x14ac:dyDescent="0.2">
      <c r="B11" s="1"/>
      <c r="C11" s="8"/>
    </row>
    <row r="12" spans="2:50" x14ac:dyDescent="0.2">
      <c r="B12" s="1"/>
      <c r="C12" s="8"/>
    </row>
    <row r="13" spans="2:50" x14ac:dyDescent="0.2">
      <c r="B13" s="1"/>
      <c r="C13" s="8"/>
    </row>
    <row r="14" spans="2:50" x14ac:dyDescent="0.2">
      <c r="B14" s="1"/>
      <c r="C14" s="8"/>
    </row>
    <row r="15" spans="2:50" x14ac:dyDescent="0.2">
      <c r="B15" s="1"/>
      <c r="C15" s="8"/>
    </row>
    <row r="16" spans="2:50" x14ac:dyDescent="0.2">
      <c r="B16" s="1"/>
      <c r="C16" s="8"/>
    </row>
    <row r="17" spans="2:3" x14ac:dyDescent="0.2">
      <c r="B17" s="1"/>
      <c r="C17" s="8"/>
    </row>
    <row r="18" spans="2:3" x14ac:dyDescent="0.2">
      <c r="B18" s="1"/>
      <c r="C18" s="8"/>
    </row>
    <row r="19" spans="2:3" x14ac:dyDescent="0.2">
      <c r="B19" s="1"/>
      <c r="C19" s="8"/>
    </row>
    <row r="20" spans="2:3" x14ac:dyDescent="0.2">
      <c r="B20" s="1"/>
      <c r="C20" s="8"/>
    </row>
    <row r="21" spans="2:3" x14ac:dyDescent="0.2">
      <c r="B21" s="1"/>
      <c r="C21" s="8"/>
    </row>
    <row r="22" spans="2:3" x14ac:dyDescent="0.2">
      <c r="B22" s="1"/>
      <c r="C22" s="8"/>
    </row>
    <row r="23" spans="2:3" x14ac:dyDescent="0.2">
      <c r="B23" s="1"/>
      <c r="C23" s="8"/>
    </row>
    <row r="24" spans="2:3" x14ac:dyDescent="0.2">
      <c r="B24" s="1"/>
      <c r="C24" s="8"/>
    </row>
    <row r="25" spans="2:3" x14ac:dyDescent="0.2">
      <c r="B25" s="1"/>
      <c r="C25" s="8"/>
    </row>
    <row r="26" spans="2:3" x14ac:dyDescent="0.2">
      <c r="B26" s="1"/>
      <c r="C26" s="8"/>
    </row>
    <row r="27" spans="2:3" x14ac:dyDescent="0.2">
      <c r="B27" s="1"/>
      <c r="C27" s="8"/>
    </row>
    <row r="28" spans="2:3" x14ac:dyDescent="0.2">
      <c r="B28" s="1"/>
      <c r="C28" s="8"/>
    </row>
    <row r="29" spans="2:3" x14ac:dyDescent="0.2">
      <c r="B29" s="1"/>
      <c r="C29" s="8"/>
    </row>
    <row r="30" spans="2:3" x14ac:dyDescent="0.2">
      <c r="B30" s="1"/>
      <c r="C30" s="8"/>
    </row>
    <row r="31" spans="2:3" x14ac:dyDescent="0.2">
      <c r="B31" s="1"/>
      <c r="C31" s="8"/>
    </row>
    <row r="32" spans="2:3" x14ac:dyDescent="0.2">
      <c r="B32" s="1"/>
      <c r="C32" s="8"/>
    </row>
    <row r="33" spans="2:3" x14ac:dyDescent="0.2">
      <c r="B33" s="1"/>
      <c r="C33" s="8"/>
    </row>
    <row r="34" spans="2:3" x14ac:dyDescent="0.2">
      <c r="B34" s="1"/>
      <c r="C34" s="8"/>
    </row>
    <row r="35" spans="2:3" x14ac:dyDescent="0.2">
      <c r="B35" s="1"/>
      <c r="C35" s="8"/>
    </row>
    <row r="36" spans="2:3" x14ac:dyDescent="0.2">
      <c r="B36" s="1"/>
      <c r="C36" s="8"/>
    </row>
    <row r="37" spans="2:3" x14ac:dyDescent="0.2">
      <c r="B37" s="1"/>
      <c r="C37" s="8"/>
    </row>
    <row r="38" spans="2:3" x14ac:dyDescent="0.2">
      <c r="B38" s="1"/>
      <c r="C38" s="8"/>
    </row>
    <row r="39" spans="2:3" ht="16" thickBot="1" x14ac:dyDescent="0.25">
      <c r="B39" s="9"/>
      <c r="C39" s="10"/>
    </row>
    <row r="40" spans="2:3" x14ac:dyDescent="0.2">
      <c r="B40" s="21"/>
      <c r="C40" s="21"/>
    </row>
    <row r="41" spans="2:3" x14ac:dyDescent="0.2">
      <c r="B41" s="21"/>
      <c r="C41" s="21"/>
    </row>
    <row r="42" spans="2:3" x14ac:dyDescent="0.2">
      <c r="B42" s="21"/>
      <c r="C42" s="21"/>
    </row>
    <row r="43" spans="2:3" x14ac:dyDescent="0.2">
      <c r="B43" s="21"/>
      <c r="C43" s="21"/>
    </row>
    <row r="44" spans="2:3" x14ac:dyDescent="0.2">
      <c r="B44" s="21"/>
      <c r="C44" s="21"/>
    </row>
    <row r="45" spans="2:3" x14ac:dyDescent="0.2">
      <c r="B45" s="21"/>
      <c r="C45" s="21"/>
    </row>
    <row r="46" spans="2:3" x14ac:dyDescent="0.2">
      <c r="B46" s="21"/>
      <c r="C46" s="21"/>
    </row>
    <row r="47" spans="2:3" x14ac:dyDescent="0.2">
      <c r="B47" s="21"/>
      <c r="C47" s="21"/>
    </row>
    <row r="48" spans="2:3" x14ac:dyDescent="0.2">
      <c r="B48" s="21"/>
      <c r="C48" s="21"/>
    </row>
    <row r="49" spans="2:3" x14ac:dyDescent="0.2">
      <c r="B49" s="21"/>
      <c r="C49" s="21"/>
    </row>
    <row r="50" spans="2:3" x14ac:dyDescent="0.2">
      <c r="B50" s="21"/>
      <c r="C50" s="21"/>
    </row>
    <row r="51" spans="2:3" x14ac:dyDescent="0.2">
      <c r="B51" s="21"/>
      <c r="C51" s="21"/>
    </row>
    <row r="52" spans="2:3" x14ac:dyDescent="0.2">
      <c r="B52" s="21"/>
      <c r="C52" s="21"/>
    </row>
    <row r="53" spans="2:3" x14ac:dyDescent="0.2">
      <c r="B53" s="21"/>
      <c r="C53" s="21"/>
    </row>
    <row r="54" spans="2:3" x14ac:dyDescent="0.2">
      <c r="B54" s="21"/>
      <c r="C54" s="21"/>
    </row>
    <row r="55" spans="2:3" x14ac:dyDescent="0.2">
      <c r="B55" s="21"/>
      <c r="C55" s="21"/>
    </row>
    <row r="56" spans="2:3" x14ac:dyDescent="0.2">
      <c r="B56" s="21"/>
      <c r="C56" s="21"/>
    </row>
    <row r="57" spans="2:3" x14ac:dyDescent="0.2">
      <c r="B57" s="21"/>
      <c r="C57" s="21"/>
    </row>
    <row r="58" spans="2:3" x14ac:dyDescent="0.2">
      <c r="B58" s="21"/>
      <c r="C58" s="21"/>
    </row>
    <row r="59" spans="2:3" x14ac:dyDescent="0.2">
      <c r="B59" s="21"/>
      <c r="C59" s="21"/>
    </row>
    <row r="60" spans="2:3" x14ac:dyDescent="0.2">
      <c r="B60" s="21"/>
      <c r="C60" s="21"/>
    </row>
    <row r="61" spans="2:3" x14ac:dyDescent="0.2">
      <c r="B61" s="21"/>
      <c r="C61" s="21"/>
    </row>
    <row r="62" spans="2:3" x14ac:dyDescent="0.2">
      <c r="B62" s="21"/>
      <c r="C62" s="21"/>
    </row>
    <row r="63" spans="2:3" x14ac:dyDescent="0.2">
      <c r="B63" s="21"/>
      <c r="C63" s="21"/>
    </row>
    <row r="64" spans="2:3" x14ac:dyDescent="0.2">
      <c r="B64" s="21"/>
      <c r="C64" s="21"/>
    </row>
    <row r="65" spans="2:3" x14ac:dyDescent="0.2">
      <c r="B65" s="21"/>
      <c r="C65" s="21"/>
    </row>
    <row r="66" spans="2:3" x14ac:dyDescent="0.2">
      <c r="B66" s="21"/>
      <c r="C66" s="21"/>
    </row>
    <row r="67" spans="2:3" x14ac:dyDescent="0.2">
      <c r="B67" s="21"/>
      <c r="C67" s="21"/>
    </row>
    <row r="68" spans="2:3" x14ac:dyDescent="0.2">
      <c r="B68" s="21"/>
      <c r="C68" s="21"/>
    </row>
    <row r="69" spans="2:3" x14ac:dyDescent="0.2">
      <c r="B69" s="21"/>
      <c r="C69" s="21"/>
    </row>
    <row r="70" spans="2:3" x14ac:dyDescent="0.2">
      <c r="B70" s="21"/>
      <c r="C70" s="21"/>
    </row>
    <row r="71" spans="2:3" x14ac:dyDescent="0.2">
      <c r="B71" s="21"/>
      <c r="C71" s="21"/>
    </row>
    <row r="72" spans="2:3" x14ac:dyDescent="0.2">
      <c r="B72" s="21"/>
      <c r="C72" s="21"/>
    </row>
    <row r="73" spans="2:3" x14ac:dyDescent="0.2">
      <c r="B73" s="21"/>
      <c r="C73" s="21"/>
    </row>
    <row r="74" spans="2:3" x14ac:dyDescent="0.2">
      <c r="B74" s="21"/>
      <c r="C74" s="21"/>
    </row>
    <row r="75" spans="2:3" x14ac:dyDescent="0.2">
      <c r="B75" s="21"/>
      <c r="C75" s="21"/>
    </row>
    <row r="76" spans="2:3" x14ac:dyDescent="0.2">
      <c r="B76" s="21"/>
      <c r="C76" s="21"/>
    </row>
    <row r="77" spans="2:3" x14ac:dyDescent="0.2">
      <c r="B77" s="21"/>
      <c r="C77" s="21"/>
    </row>
    <row r="78" spans="2:3" x14ac:dyDescent="0.2">
      <c r="B78" s="21"/>
      <c r="C78" s="21"/>
    </row>
    <row r="79" spans="2:3" x14ac:dyDescent="0.2">
      <c r="B79" s="21"/>
      <c r="C79" s="21"/>
    </row>
    <row r="80" spans="2:3" x14ac:dyDescent="0.2">
      <c r="B80" s="21"/>
      <c r="C80" s="21"/>
    </row>
    <row r="81" spans="2:3" x14ac:dyDescent="0.2">
      <c r="B81" s="21"/>
      <c r="C81" s="21"/>
    </row>
    <row r="82" spans="2:3" x14ac:dyDescent="0.2">
      <c r="B82" s="21"/>
      <c r="C82" s="21"/>
    </row>
    <row r="83" spans="2:3" x14ac:dyDescent="0.2">
      <c r="B83" s="21"/>
      <c r="C83" s="21"/>
    </row>
    <row r="84" spans="2:3" x14ac:dyDescent="0.2">
      <c r="B84" s="21"/>
      <c r="C84" s="21"/>
    </row>
    <row r="85" spans="2:3" x14ac:dyDescent="0.2">
      <c r="B85" s="21"/>
      <c r="C85" s="21"/>
    </row>
    <row r="86" spans="2:3" x14ac:dyDescent="0.2">
      <c r="B86" s="21"/>
      <c r="C86" s="21"/>
    </row>
    <row r="87" spans="2:3" x14ac:dyDescent="0.2">
      <c r="B87" s="21"/>
      <c r="C87" s="21"/>
    </row>
    <row r="88" spans="2:3" x14ac:dyDescent="0.2">
      <c r="B88" s="21"/>
      <c r="C88" s="21"/>
    </row>
    <row r="89" spans="2:3" x14ac:dyDescent="0.2">
      <c r="B89" s="21"/>
      <c r="C89" s="21"/>
    </row>
    <row r="90" spans="2:3" x14ac:dyDescent="0.2">
      <c r="B90" s="21"/>
      <c r="C90" s="21"/>
    </row>
    <row r="91" spans="2:3" x14ac:dyDescent="0.2">
      <c r="B91" s="21"/>
      <c r="C91" s="21"/>
    </row>
    <row r="92" spans="2:3" x14ac:dyDescent="0.2">
      <c r="B92" s="21"/>
      <c r="C92" s="21"/>
    </row>
    <row r="93" spans="2:3" x14ac:dyDescent="0.2">
      <c r="B93" s="21"/>
      <c r="C93" s="21"/>
    </row>
    <row r="94" spans="2:3" x14ac:dyDescent="0.2">
      <c r="B94" s="21"/>
      <c r="C94" s="21"/>
    </row>
    <row r="95" spans="2:3" x14ac:dyDescent="0.2">
      <c r="B95" s="21"/>
      <c r="C95" s="21"/>
    </row>
    <row r="96" spans="2:3" x14ac:dyDescent="0.2">
      <c r="B96" s="21"/>
      <c r="C96" s="21"/>
    </row>
    <row r="97" spans="2:3" x14ac:dyDescent="0.2">
      <c r="B97" s="21"/>
      <c r="C97" s="21"/>
    </row>
    <row r="98" spans="2:3" x14ac:dyDescent="0.2">
      <c r="B98" s="21"/>
      <c r="C98" s="21"/>
    </row>
    <row r="99" spans="2:3" x14ac:dyDescent="0.2">
      <c r="B99" s="21"/>
      <c r="C99" s="21"/>
    </row>
    <row r="100" spans="2:3" x14ac:dyDescent="0.2">
      <c r="B100" s="21"/>
      <c r="C100" s="21"/>
    </row>
    <row r="101" spans="2:3" x14ac:dyDescent="0.2">
      <c r="B101" s="21"/>
      <c r="C101" s="21"/>
    </row>
    <row r="102" spans="2:3" x14ac:dyDescent="0.2">
      <c r="B102" s="21"/>
      <c r="C102" s="21"/>
    </row>
    <row r="103" spans="2:3" x14ac:dyDescent="0.2">
      <c r="B103" s="21"/>
      <c r="C103" s="21"/>
    </row>
    <row r="104" spans="2:3" x14ac:dyDescent="0.2">
      <c r="B104" s="21"/>
      <c r="C104" s="21"/>
    </row>
    <row r="105" spans="2:3" x14ac:dyDescent="0.2">
      <c r="B105" s="21"/>
      <c r="C105" s="21"/>
    </row>
    <row r="106" spans="2:3" x14ac:dyDescent="0.2">
      <c r="B106" s="21"/>
      <c r="C106" s="21"/>
    </row>
    <row r="107" spans="2:3" x14ac:dyDescent="0.2">
      <c r="B107" s="21"/>
      <c r="C107" s="21"/>
    </row>
    <row r="108" spans="2:3" x14ac:dyDescent="0.2">
      <c r="B108" s="21"/>
      <c r="C108" s="21"/>
    </row>
    <row r="109" spans="2:3" x14ac:dyDescent="0.2">
      <c r="B109" s="21"/>
      <c r="C109" s="21"/>
    </row>
    <row r="110" spans="2:3" x14ac:dyDescent="0.2">
      <c r="B110" s="21"/>
      <c r="C110" s="21"/>
    </row>
    <row r="111" spans="2:3" x14ac:dyDescent="0.2">
      <c r="B111" s="21"/>
      <c r="C111" s="21"/>
    </row>
    <row r="112" spans="2:3" x14ac:dyDescent="0.2">
      <c r="B112" s="21"/>
      <c r="C112" s="21"/>
    </row>
    <row r="113" spans="2:3" x14ac:dyDescent="0.2">
      <c r="B113" s="21"/>
      <c r="C113" s="21"/>
    </row>
    <row r="114" spans="2:3" x14ac:dyDescent="0.2">
      <c r="B114" s="21"/>
      <c r="C114" s="21"/>
    </row>
    <row r="115" spans="2:3" x14ac:dyDescent="0.2">
      <c r="B115" s="21"/>
      <c r="C115" s="21"/>
    </row>
    <row r="116" spans="2:3" x14ac:dyDescent="0.2">
      <c r="B116" s="21"/>
      <c r="C116" s="21"/>
    </row>
    <row r="117" spans="2:3" x14ac:dyDescent="0.2">
      <c r="B117" s="21"/>
      <c r="C117" s="21"/>
    </row>
    <row r="118" spans="2:3" x14ac:dyDescent="0.2">
      <c r="B118" s="21"/>
      <c r="C118" s="21"/>
    </row>
    <row r="119" spans="2:3" x14ac:dyDescent="0.2">
      <c r="B119" s="21"/>
      <c r="C119" s="21"/>
    </row>
    <row r="120" spans="2:3" x14ac:dyDescent="0.2">
      <c r="B120" s="21"/>
      <c r="C120" s="21"/>
    </row>
    <row r="121" spans="2:3" x14ac:dyDescent="0.2">
      <c r="B121" s="21"/>
      <c r="C121" s="21"/>
    </row>
    <row r="122" spans="2:3" x14ac:dyDescent="0.2">
      <c r="B122" s="21"/>
      <c r="C122" s="21"/>
    </row>
    <row r="123" spans="2:3" x14ac:dyDescent="0.2">
      <c r="B123" s="21"/>
      <c r="C123" s="21"/>
    </row>
    <row r="124" spans="2:3" x14ac:dyDescent="0.2">
      <c r="B124" s="21"/>
      <c r="C124" s="21"/>
    </row>
    <row r="125" spans="2:3" x14ac:dyDescent="0.2">
      <c r="B125" s="21"/>
      <c r="C125" s="21"/>
    </row>
    <row r="126" spans="2:3" x14ac:dyDescent="0.2">
      <c r="B126" s="21"/>
      <c r="C126" s="21"/>
    </row>
    <row r="127" spans="2:3" x14ac:dyDescent="0.2">
      <c r="B127" s="21"/>
      <c r="C127" s="21"/>
    </row>
    <row r="128" spans="2:3" x14ac:dyDescent="0.2">
      <c r="B128" s="21"/>
      <c r="C128" s="21"/>
    </row>
    <row r="129" spans="2:3" x14ac:dyDescent="0.2">
      <c r="B129" s="21"/>
      <c r="C129" s="21"/>
    </row>
    <row r="130" spans="2:3" x14ac:dyDescent="0.2">
      <c r="B130" s="21"/>
      <c r="C130" s="21"/>
    </row>
    <row r="131" spans="2:3" x14ac:dyDescent="0.2">
      <c r="B131" s="21"/>
      <c r="C131" s="21"/>
    </row>
    <row r="132" spans="2:3" x14ac:dyDescent="0.2">
      <c r="B132" s="21"/>
      <c r="C132" s="21"/>
    </row>
    <row r="133" spans="2:3" x14ac:dyDescent="0.2">
      <c r="B133" s="21"/>
      <c r="C133" s="21"/>
    </row>
    <row r="134" spans="2:3" x14ac:dyDescent="0.2">
      <c r="B134" s="21"/>
      <c r="C134" s="21"/>
    </row>
    <row r="135" spans="2:3" x14ac:dyDescent="0.2">
      <c r="B135" s="21"/>
      <c r="C135" s="21"/>
    </row>
    <row r="136" spans="2:3" x14ac:dyDescent="0.2">
      <c r="B136" s="21"/>
      <c r="C136" s="21"/>
    </row>
    <row r="137" spans="2:3" x14ac:dyDescent="0.2">
      <c r="B137" s="21"/>
      <c r="C137" s="21"/>
    </row>
    <row r="138" spans="2:3" x14ac:dyDescent="0.2">
      <c r="B138" s="21"/>
      <c r="C138" s="21"/>
    </row>
    <row r="139" spans="2:3" x14ac:dyDescent="0.2">
      <c r="B139" s="21"/>
      <c r="C139" s="21"/>
    </row>
    <row r="140" spans="2:3" x14ac:dyDescent="0.2">
      <c r="B140" s="21"/>
      <c r="C140" s="21"/>
    </row>
    <row r="141" spans="2:3" x14ac:dyDescent="0.2">
      <c r="B141" s="21"/>
      <c r="C141" s="21"/>
    </row>
    <row r="142" spans="2:3" x14ac:dyDescent="0.2">
      <c r="B142" s="21"/>
      <c r="C142" s="21"/>
    </row>
    <row r="143" spans="2:3" x14ac:dyDescent="0.2">
      <c r="B143" s="21"/>
      <c r="C143" s="21"/>
    </row>
    <row r="144" spans="2:3" x14ac:dyDescent="0.2">
      <c r="B144" s="21"/>
      <c r="C144" s="21"/>
    </row>
    <row r="145" spans="2:3" x14ac:dyDescent="0.2">
      <c r="B145" s="21"/>
      <c r="C145" s="21"/>
    </row>
    <row r="146" spans="2:3" x14ac:dyDescent="0.2">
      <c r="B146" s="21"/>
      <c r="C146" s="21"/>
    </row>
    <row r="147" spans="2:3" x14ac:dyDescent="0.2">
      <c r="B147" s="21"/>
      <c r="C147" s="21"/>
    </row>
    <row r="148" spans="2:3" x14ac:dyDescent="0.2">
      <c r="B148" s="21"/>
      <c r="C148" s="21"/>
    </row>
    <row r="149" spans="2:3" x14ac:dyDescent="0.2">
      <c r="B149" s="21"/>
      <c r="C149" s="21"/>
    </row>
  </sheetData>
  <sheetProtection selectLockedCells="1"/>
  <mergeCells count="3">
    <mergeCell ref="E2:F2"/>
    <mergeCell ref="B2:C2"/>
    <mergeCell ref="H2:I2"/>
  </mergeCells>
  <dataValidations count="1">
    <dataValidation type="decimal" operator="greaterThan" allowBlank="1" showInputMessage="1" showErrorMessage="1" sqref="C4:C39">
      <formula1>0</formula1>
    </dataValidation>
  </dataValidations>
  <pageMargins left="0.7" right="0.7" top="0.75" bottom="0.75" header="0.3" footer="0.3"/>
  <pageSetup paperSize="9" orientation="portrait" horizontalDpi="4294967292" verticalDpi="429496729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29"/>
  <sheetViews>
    <sheetView workbookViewId="0">
      <selection activeCell="F4" sqref="F4"/>
    </sheetView>
  </sheetViews>
  <sheetFormatPr baseColWidth="10" defaultColWidth="8.83203125" defaultRowHeight="15" x14ac:dyDescent="0.2"/>
  <cols>
    <col min="1" max="1" width="8.83203125" style="25"/>
    <col min="2" max="2" width="13.5" style="3" customWidth="1"/>
    <col min="3" max="3" width="13.83203125" style="3" bestFit="1" customWidth="1"/>
    <col min="4" max="4" width="11" style="3" customWidth="1"/>
    <col min="5" max="28" width="8.83203125" style="25"/>
    <col min="29" max="35" width="8.83203125" style="21"/>
    <col min="36" max="16384" width="8.83203125" style="3"/>
  </cols>
  <sheetData>
    <row r="1" spans="1:35" s="25" customFormat="1" ht="33" customHeight="1" thickBot="1" x14ac:dyDescent="0.25"/>
    <row r="2" spans="1:35" s="11" customFormat="1" ht="35.25" customHeight="1" thickBot="1" x14ac:dyDescent="0.25">
      <c r="A2" s="26"/>
      <c r="B2" s="234" t="s">
        <v>20</v>
      </c>
      <c r="C2" s="235" t="s">
        <v>19</v>
      </c>
      <c r="D2" s="236" t="s">
        <v>21</v>
      </c>
      <c r="E2" s="26"/>
      <c r="F2" s="26"/>
      <c r="G2" s="26"/>
      <c r="H2" s="26"/>
      <c r="I2" s="26"/>
      <c r="J2" s="26"/>
      <c r="K2" s="26"/>
      <c r="L2" s="26"/>
      <c r="M2" s="26"/>
      <c r="N2" s="26"/>
      <c r="O2" s="26"/>
      <c r="P2" s="26"/>
      <c r="Q2" s="26"/>
      <c r="R2" s="26"/>
      <c r="S2" s="26"/>
      <c r="T2" s="26"/>
      <c r="U2" s="26"/>
      <c r="V2" s="26"/>
      <c r="W2" s="26"/>
      <c r="X2" s="26"/>
      <c r="Y2" s="26"/>
      <c r="Z2" s="26"/>
      <c r="AA2" s="26"/>
      <c r="AB2" s="26"/>
      <c r="AC2" s="22"/>
      <c r="AD2" s="22"/>
      <c r="AE2" s="22"/>
      <c r="AF2" s="22"/>
      <c r="AG2" s="22"/>
      <c r="AH2" s="22"/>
      <c r="AI2" s="22"/>
    </row>
    <row r="3" spans="1:35" x14ac:dyDescent="0.2">
      <c r="B3" s="4">
        <v>-29.15</v>
      </c>
      <c r="C3" s="19">
        <v>1.5870000000000001E-3</v>
      </c>
      <c r="D3" s="5">
        <v>2800</v>
      </c>
    </row>
    <row r="4" spans="1:35" x14ac:dyDescent="0.2">
      <c r="B4" s="6">
        <v>-28.6</v>
      </c>
      <c r="C4" s="15">
        <v>1.5870000000000001E-3</v>
      </c>
      <c r="D4" s="7">
        <v>2800</v>
      </c>
    </row>
    <row r="5" spans="1:35" x14ac:dyDescent="0.2">
      <c r="B5" s="6">
        <v>-28.05</v>
      </c>
      <c r="C5" s="15">
        <v>1.5870000000000001E-3</v>
      </c>
      <c r="D5" s="7">
        <v>2800</v>
      </c>
    </row>
    <row r="6" spans="1:35" x14ac:dyDescent="0.2">
      <c r="B6" s="6">
        <v>-27.5</v>
      </c>
      <c r="C6" s="15">
        <v>1.5870000000000001E-3</v>
      </c>
      <c r="D6" s="7">
        <v>2800</v>
      </c>
    </row>
    <row r="7" spans="1:35" x14ac:dyDescent="0.2">
      <c r="B7" s="6">
        <v>-26.95</v>
      </c>
      <c r="C7" s="15">
        <v>1.5870000000000001E-3</v>
      </c>
      <c r="D7" s="7">
        <v>2800</v>
      </c>
    </row>
    <row r="8" spans="1:35" x14ac:dyDescent="0.2">
      <c r="B8" s="6">
        <v>-26.4</v>
      </c>
      <c r="C8" s="15">
        <v>1.5870000000000001E-3</v>
      </c>
      <c r="D8" s="7">
        <v>2800</v>
      </c>
    </row>
    <row r="9" spans="1:35" x14ac:dyDescent="0.2">
      <c r="B9" s="6">
        <v>-25.85</v>
      </c>
      <c r="C9" s="15">
        <v>1.5870000000000001E-3</v>
      </c>
      <c r="D9" s="7">
        <v>2800</v>
      </c>
    </row>
    <row r="10" spans="1:35" x14ac:dyDescent="0.2">
      <c r="B10" s="6">
        <v>-25.3</v>
      </c>
      <c r="C10" s="15">
        <v>1.5870000000000001E-3</v>
      </c>
      <c r="D10" s="7">
        <v>2800</v>
      </c>
    </row>
    <row r="11" spans="1:35" x14ac:dyDescent="0.2">
      <c r="B11" s="6">
        <v>-24.75</v>
      </c>
      <c r="C11" s="15">
        <v>1.5870000000000001E-3</v>
      </c>
      <c r="D11" s="7">
        <v>2800</v>
      </c>
    </row>
    <row r="12" spans="1:35" x14ac:dyDescent="0.2">
      <c r="B12" s="6">
        <v>-24.2</v>
      </c>
      <c r="C12" s="15">
        <v>1.5870000000000001E-3</v>
      </c>
      <c r="D12" s="7">
        <v>2800</v>
      </c>
    </row>
    <row r="13" spans="1:35" x14ac:dyDescent="0.2">
      <c r="B13" s="6">
        <v>-23.65</v>
      </c>
      <c r="C13" s="15">
        <v>1.5870000000000001E-3</v>
      </c>
      <c r="D13" s="7">
        <v>2800</v>
      </c>
    </row>
    <row r="14" spans="1:35" x14ac:dyDescent="0.2">
      <c r="B14" s="6">
        <v>-23.1</v>
      </c>
      <c r="C14" s="15">
        <v>2.1589999999999999E-3</v>
      </c>
      <c r="D14" s="7">
        <v>2800</v>
      </c>
    </row>
    <row r="15" spans="1:35" x14ac:dyDescent="0.2">
      <c r="B15" s="6">
        <v>-22.55</v>
      </c>
      <c r="C15" s="15">
        <v>2.1589999999999999E-3</v>
      </c>
      <c r="D15" s="7">
        <v>2800</v>
      </c>
    </row>
    <row r="16" spans="1:35" x14ac:dyDescent="0.2">
      <c r="B16" s="6">
        <v>-22</v>
      </c>
      <c r="C16" s="15">
        <v>2.1589999999999999E-3</v>
      </c>
      <c r="D16" s="7">
        <v>2800</v>
      </c>
    </row>
    <row r="17" spans="2:4" x14ac:dyDescent="0.2">
      <c r="B17" s="6">
        <v>-21.45</v>
      </c>
      <c r="C17" s="15">
        <v>2.1589999999999999E-3</v>
      </c>
      <c r="D17" s="7">
        <v>2800</v>
      </c>
    </row>
    <row r="18" spans="2:4" x14ac:dyDescent="0.2">
      <c r="B18" s="6">
        <v>-20.9</v>
      </c>
      <c r="C18" s="15">
        <v>2.1589999999999999E-3</v>
      </c>
      <c r="D18" s="7">
        <v>2800</v>
      </c>
    </row>
    <row r="19" spans="2:4" x14ac:dyDescent="0.2">
      <c r="B19" s="6">
        <v>-20.350000000000001</v>
      </c>
      <c r="C19" s="15">
        <v>2.1589999999999999E-3</v>
      </c>
      <c r="D19" s="7">
        <v>2800</v>
      </c>
    </row>
    <row r="20" spans="2:4" x14ac:dyDescent="0.2">
      <c r="B20" s="6">
        <v>-19.8</v>
      </c>
      <c r="C20" s="15">
        <v>2.1589999999999999E-3</v>
      </c>
      <c r="D20" s="7">
        <v>2800</v>
      </c>
    </row>
    <row r="21" spans="2:4" x14ac:dyDescent="0.2">
      <c r="B21" s="6">
        <v>-19.25</v>
      </c>
      <c r="C21" s="15">
        <v>2.1589999999999999E-3</v>
      </c>
      <c r="D21" s="7">
        <v>2800</v>
      </c>
    </row>
    <row r="22" spans="2:4" x14ac:dyDescent="0.2">
      <c r="B22" s="6">
        <v>-18.7</v>
      </c>
      <c r="C22" s="15">
        <v>2.1589999999999999E-3</v>
      </c>
      <c r="D22" s="7">
        <v>2800</v>
      </c>
    </row>
    <row r="23" spans="2:4" x14ac:dyDescent="0.2">
      <c r="B23" s="6">
        <v>-18.149999999999999</v>
      </c>
      <c r="C23" s="15">
        <v>2.1589999999999999E-3</v>
      </c>
      <c r="D23" s="7">
        <v>2800</v>
      </c>
    </row>
    <row r="24" spans="2:4" x14ac:dyDescent="0.2">
      <c r="B24" s="6">
        <v>-17.600000000000001</v>
      </c>
      <c r="C24" s="15">
        <v>2.1589999999999999E-3</v>
      </c>
      <c r="D24" s="7">
        <v>2800</v>
      </c>
    </row>
    <row r="25" spans="2:4" x14ac:dyDescent="0.2">
      <c r="B25" s="6">
        <v>-17.05</v>
      </c>
      <c r="C25" s="15">
        <v>2.1589999999999999E-3</v>
      </c>
      <c r="D25" s="7">
        <v>2800</v>
      </c>
    </row>
    <row r="26" spans="2:4" x14ac:dyDescent="0.2">
      <c r="B26" s="6">
        <v>-16.5</v>
      </c>
      <c r="C26" s="15">
        <v>2.1589999999999999E-3</v>
      </c>
      <c r="D26" s="7">
        <v>2800</v>
      </c>
    </row>
    <row r="27" spans="2:4" x14ac:dyDescent="0.2">
      <c r="B27" s="6">
        <v>-15.95</v>
      </c>
      <c r="C27" s="15">
        <v>2.1589999999999999E-3</v>
      </c>
      <c r="D27" s="7">
        <v>2800</v>
      </c>
    </row>
    <row r="28" spans="2:4" x14ac:dyDescent="0.2">
      <c r="B28" s="6">
        <v>-15.4</v>
      </c>
      <c r="C28" s="15">
        <v>2.1589999999999999E-3</v>
      </c>
      <c r="D28" s="7">
        <v>2800</v>
      </c>
    </row>
    <row r="29" spans="2:4" x14ac:dyDescent="0.2">
      <c r="B29" s="6">
        <v>-14.85</v>
      </c>
      <c r="C29" s="15">
        <v>2.1589999999999999E-3</v>
      </c>
      <c r="D29" s="7">
        <v>2800</v>
      </c>
    </row>
    <row r="30" spans="2:4" x14ac:dyDescent="0.2">
      <c r="B30" s="6">
        <v>-14.3</v>
      </c>
      <c r="C30" s="15">
        <v>2.1589999999999999E-3</v>
      </c>
      <c r="D30" s="7">
        <v>2800</v>
      </c>
    </row>
    <row r="31" spans="2:4" x14ac:dyDescent="0.2">
      <c r="B31" s="6">
        <v>-13.75</v>
      </c>
      <c r="C31" s="15">
        <v>3.0479999999999999E-3</v>
      </c>
      <c r="D31" s="7">
        <v>2800</v>
      </c>
    </row>
    <row r="32" spans="2:4" x14ac:dyDescent="0.2">
      <c r="B32" s="6">
        <v>-13.2</v>
      </c>
      <c r="C32" s="15">
        <v>3.0479999999999999E-3</v>
      </c>
      <c r="D32" s="7">
        <v>2800</v>
      </c>
    </row>
    <row r="33" spans="2:4" x14ac:dyDescent="0.2">
      <c r="B33" s="6">
        <v>-12.65</v>
      </c>
      <c r="C33" s="15">
        <v>3.0479999999999999E-3</v>
      </c>
      <c r="D33" s="7">
        <v>2800</v>
      </c>
    </row>
    <row r="34" spans="2:4" x14ac:dyDescent="0.2">
      <c r="B34" s="6">
        <v>-12.1</v>
      </c>
      <c r="C34" s="15">
        <v>3.0479999999999999E-3</v>
      </c>
      <c r="D34" s="7">
        <v>2800</v>
      </c>
    </row>
    <row r="35" spans="2:4" x14ac:dyDescent="0.2">
      <c r="B35" s="6">
        <v>-11.55</v>
      </c>
      <c r="C35" s="15">
        <v>3.0479999999999999E-3</v>
      </c>
      <c r="D35" s="7">
        <v>2800</v>
      </c>
    </row>
    <row r="36" spans="2:4" x14ac:dyDescent="0.2">
      <c r="B36" s="6">
        <v>-11</v>
      </c>
      <c r="C36" s="15">
        <v>3.0479999999999999E-3</v>
      </c>
      <c r="D36" s="7">
        <v>2800</v>
      </c>
    </row>
    <row r="37" spans="2:4" x14ac:dyDescent="0.2">
      <c r="B37" s="6">
        <v>-10.45</v>
      </c>
      <c r="C37" s="15">
        <v>3.0479999999999999E-3</v>
      </c>
      <c r="D37" s="7">
        <v>2800</v>
      </c>
    </row>
    <row r="38" spans="2:4" x14ac:dyDescent="0.2">
      <c r="B38" s="6">
        <v>-9.9</v>
      </c>
      <c r="C38" s="15">
        <v>3.0479999999999999E-3</v>
      </c>
      <c r="D38" s="7">
        <v>2800</v>
      </c>
    </row>
    <row r="39" spans="2:4" x14ac:dyDescent="0.2">
      <c r="B39" s="6">
        <v>-9.35</v>
      </c>
      <c r="C39" s="15">
        <v>3.0479999999999999E-3</v>
      </c>
      <c r="D39" s="7">
        <v>2800</v>
      </c>
    </row>
    <row r="40" spans="2:4" x14ac:dyDescent="0.2">
      <c r="B40" s="6">
        <v>-8.8000000000000007</v>
      </c>
      <c r="C40" s="15">
        <v>3.0479999999999999E-3</v>
      </c>
      <c r="D40" s="7">
        <v>2800</v>
      </c>
    </row>
    <row r="41" spans="2:4" x14ac:dyDescent="0.2">
      <c r="B41" s="6">
        <v>-8.25</v>
      </c>
      <c r="C41" s="15">
        <v>3.0479999999999999E-3</v>
      </c>
      <c r="D41" s="7">
        <v>2800</v>
      </c>
    </row>
    <row r="42" spans="2:4" x14ac:dyDescent="0.2">
      <c r="B42" s="6">
        <v>-7.7</v>
      </c>
      <c r="C42" s="15">
        <v>3.0479999999999999E-3</v>
      </c>
      <c r="D42" s="7">
        <v>2800</v>
      </c>
    </row>
    <row r="43" spans="2:4" x14ac:dyDescent="0.2">
      <c r="B43" s="6">
        <v>-7.15</v>
      </c>
      <c r="C43" s="15">
        <v>3.0479999999999999E-3</v>
      </c>
      <c r="D43" s="7">
        <v>2800</v>
      </c>
    </row>
    <row r="44" spans="2:4" x14ac:dyDescent="0.2">
      <c r="B44" s="6">
        <v>-6.6</v>
      </c>
      <c r="C44" s="15">
        <v>3.0479999999999999E-3</v>
      </c>
      <c r="D44" s="7">
        <v>2800</v>
      </c>
    </row>
    <row r="45" spans="2:4" x14ac:dyDescent="0.2">
      <c r="B45" s="6">
        <v>-6.05</v>
      </c>
      <c r="C45" s="15">
        <v>3.0479999999999999E-3</v>
      </c>
      <c r="D45" s="7">
        <v>2800</v>
      </c>
    </row>
    <row r="46" spans="2:4" x14ac:dyDescent="0.2">
      <c r="B46" s="6">
        <v>-5.5</v>
      </c>
      <c r="C46" s="15">
        <v>3.0479999999999999E-3</v>
      </c>
      <c r="D46" s="7">
        <v>2800</v>
      </c>
    </row>
    <row r="47" spans="2:4" x14ac:dyDescent="0.2">
      <c r="B47" s="6">
        <v>-4.95</v>
      </c>
      <c r="C47" s="15">
        <v>3.0479999999999999E-3</v>
      </c>
      <c r="D47" s="7">
        <v>2800</v>
      </c>
    </row>
    <row r="48" spans="2:4" x14ac:dyDescent="0.2">
      <c r="B48" s="6">
        <v>-4.4000000000000004</v>
      </c>
      <c r="C48" s="15">
        <v>3.0479999999999999E-3</v>
      </c>
      <c r="D48" s="7">
        <v>2800</v>
      </c>
    </row>
    <row r="49" spans="2:4" x14ac:dyDescent="0.2">
      <c r="B49" s="6">
        <v>-3.85</v>
      </c>
      <c r="C49" s="15">
        <v>3.0479999999999999E-3</v>
      </c>
      <c r="D49" s="7">
        <v>2800</v>
      </c>
    </row>
    <row r="50" spans="2:4" x14ac:dyDescent="0.2">
      <c r="B50" s="6">
        <v>-3.3</v>
      </c>
      <c r="C50" s="15">
        <v>3.0479999999999999E-3</v>
      </c>
      <c r="D50" s="7">
        <v>2800</v>
      </c>
    </row>
    <row r="51" spans="2:4" x14ac:dyDescent="0.2">
      <c r="B51" s="6">
        <v>-2.75</v>
      </c>
      <c r="C51" s="15">
        <v>3.0479999999999999E-3</v>
      </c>
      <c r="D51" s="7">
        <v>2800</v>
      </c>
    </row>
    <row r="52" spans="2:4" x14ac:dyDescent="0.2">
      <c r="B52" s="6">
        <v>-2.2000000000000002</v>
      </c>
      <c r="C52" s="15">
        <v>3.0479999999999999E-3</v>
      </c>
      <c r="D52" s="7">
        <v>2800</v>
      </c>
    </row>
    <row r="53" spans="2:4" x14ac:dyDescent="0.2">
      <c r="B53" s="6">
        <v>-1.65</v>
      </c>
      <c r="C53" s="15">
        <v>3.0479999999999999E-3</v>
      </c>
      <c r="D53" s="7">
        <v>2800</v>
      </c>
    </row>
    <row r="54" spans="2:4" x14ac:dyDescent="0.2">
      <c r="B54" s="6">
        <v>-1.1000000000000001</v>
      </c>
      <c r="C54" s="15">
        <v>3.0479999999999999E-3</v>
      </c>
      <c r="D54" s="7">
        <v>2800</v>
      </c>
    </row>
    <row r="55" spans="2:4" x14ac:dyDescent="0.2">
      <c r="B55" s="6">
        <v>-0.55000000000000004</v>
      </c>
      <c r="C55" s="15">
        <v>3.0479999999999999E-3</v>
      </c>
      <c r="D55" s="7">
        <v>2800</v>
      </c>
    </row>
    <row r="56" spans="2:4" x14ac:dyDescent="0.2">
      <c r="B56" s="6">
        <v>0</v>
      </c>
      <c r="C56" s="15">
        <v>3.0479999999999999E-3</v>
      </c>
      <c r="D56" s="7">
        <v>2800</v>
      </c>
    </row>
    <row r="57" spans="2:4" x14ac:dyDescent="0.2">
      <c r="B57" s="6">
        <v>0.55000000000000004</v>
      </c>
      <c r="C57" s="15">
        <v>3.0479999999999999E-3</v>
      </c>
      <c r="D57" s="7">
        <v>2800</v>
      </c>
    </row>
    <row r="58" spans="2:4" x14ac:dyDescent="0.2">
      <c r="B58" s="6">
        <v>1.1000000000000001</v>
      </c>
      <c r="C58" s="15">
        <v>3.0479999999999999E-3</v>
      </c>
      <c r="D58" s="7">
        <v>2800</v>
      </c>
    </row>
    <row r="59" spans="2:4" x14ac:dyDescent="0.2">
      <c r="B59" s="6">
        <v>1.65</v>
      </c>
      <c r="C59" s="15">
        <v>3.0479999999999999E-3</v>
      </c>
      <c r="D59" s="7">
        <v>2800</v>
      </c>
    </row>
    <row r="60" spans="2:4" x14ac:dyDescent="0.2">
      <c r="B60" s="6">
        <v>2.2000000000000002</v>
      </c>
      <c r="C60" s="15">
        <v>3.0479999999999999E-3</v>
      </c>
      <c r="D60" s="7">
        <v>2800</v>
      </c>
    </row>
    <row r="61" spans="2:4" x14ac:dyDescent="0.2">
      <c r="B61" s="6">
        <v>2.75</v>
      </c>
      <c r="C61" s="15">
        <v>3.0479999999999999E-3</v>
      </c>
      <c r="D61" s="7">
        <v>2800</v>
      </c>
    </row>
    <row r="62" spans="2:4" x14ac:dyDescent="0.2">
      <c r="B62" s="6">
        <v>3.3</v>
      </c>
      <c r="C62" s="15">
        <v>3.0479999999999999E-3</v>
      </c>
      <c r="D62" s="7">
        <v>2800</v>
      </c>
    </row>
    <row r="63" spans="2:4" x14ac:dyDescent="0.2">
      <c r="B63" s="6">
        <v>3.85</v>
      </c>
      <c r="C63" s="15">
        <v>3.0479999999999999E-3</v>
      </c>
      <c r="D63" s="7">
        <v>2800</v>
      </c>
    </row>
    <row r="64" spans="2:4" x14ac:dyDescent="0.2">
      <c r="B64" s="6">
        <v>4.4000000000000004</v>
      </c>
      <c r="C64" s="15">
        <v>3.0479999999999999E-3</v>
      </c>
      <c r="D64" s="7">
        <v>2800</v>
      </c>
    </row>
    <row r="65" spans="2:4" x14ac:dyDescent="0.2">
      <c r="B65" s="6">
        <v>4.95</v>
      </c>
      <c r="C65" s="15">
        <v>3.0479999999999999E-3</v>
      </c>
      <c r="D65" s="7">
        <v>2800</v>
      </c>
    </row>
    <row r="66" spans="2:4" x14ac:dyDescent="0.2">
      <c r="B66" s="6">
        <v>5.5</v>
      </c>
      <c r="C66" s="15">
        <v>3.0479999999999999E-3</v>
      </c>
      <c r="D66" s="7">
        <v>2800</v>
      </c>
    </row>
    <row r="67" spans="2:4" x14ac:dyDescent="0.2">
      <c r="B67" s="6">
        <v>6.05</v>
      </c>
      <c r="C67" s="15">
        <v>3.0479999999999999E-3</v>
      </c>
      <c r="D67" s="7">
        <v>2800</v>
      </c>
    </row>
    <row r="68" spans="2:4" x14ac:dyDescent="0.2">
      <c r="B68" s="6">
        <v>6.6</v>
      </c>
      <c r="C68" s="15">
        <v>3.0479999999999999E-3</v>
      </c>
      <c r="D68" s="7">
        <v>2800</v>
      </c>
    </row>
    <row r="69" spans="2:4" x14ac:dyDescent="0.2">
      <c r="B69" s="6">
        <v>7.15</v>
      </c>
      <c r="C69" s="15">
        <v>3.0479999999999999E-3</v>
      </c>
      <c r="D69" s="7">
        <v>2800</v>
      </c>
    </row>
    <row r="70" spans="2:4" x14ac:dyDescent="0.2">
      <c r="B70" s="6">
        <v>7.7</v>
      </c>
      <c r="C70" s="15">
        <v>3.0479999999999999E-3</v>
      </c>
      <c r="D70" s="7">
        <v>2800</v>
      </c>
    </row>
    <row r="71" spans="2:4" x14ac:dyDescent="0.2">
      <c r="B71" s="6">
        <v>8.25</v>
      </c>
      <c r="C71" s="15">
        <v>3.0479999999999999E-3</v>
      </c>
      <c r="D71" s="7">
        <v>2800</v>
      </c>
    </row>
    <row r="72" spans="2:4" x14ac:dyDescent="0.2">
      <c r="B72" s="6">
        <v>8.8000000000000007</v>
      </c>
      <c r="C72" s="15">
        <v>3.0479999999999999E-3</v>
      </c>
      <c r="D72" s="7">
        <v>2800</v>
      </c>
    </row>
    <row r="73" spans="2:4" x14ac:dyDescent="0.2">
      <c r="B73" s="6">
        <v>9.35</v>
      </c>
      <c r="C73" s="15">
        <v>3.0479999999999999E-3</v>
      </c>
      <c r="D73" s="7">
        <v>2800</v>
      </c>
    </row>
    <row r="74" spans="2:4" x14ac:dyDescent="0.2">
      <c r="B74" s="6">
        <v>9.9</v>
      </c>
      <c r="C74" s="15">
        <v>3.0479999999999999E-3</v>
      </c>
      <c r="D74" s="7">
        <v>2800</v>
      </c>
    </row>
    <row r="75" spans="2:4" x14ac:dyDescent="0.2">
      <c r="B75" s="6">
        <v>10.45</v>
      </c>
      <c r="C75" s="15">
        <v>3.0479999999999999E-3</v>
      </c>
      <c r="D75" s="7">
        <v>2800</v>
      </c>
    </row>
    <row r="76" spans="2:4" x14ac:dyDescent="0.2">
      <c r="B76" s="6">
        <v>11</v>
      </c>
      <c r="C76" s="15">
        <v>3.0479999999999999E-3</v>
      </c>
      <c r="D76" s="7">
        <v>2800</v>
      </c>
    </row>
    <row r="77" spans="2:4" x14ac:dyDescent="0.2">
      <c r="B77" s="6">
        <v>11.55</v>
      </c>
      <c r="C77" s="15">
        <v>3.0479999999999999E-3</v>
      </c>
      <c r="D77" s="7">
        <v>2800</v>
      </c>
    </row>
    <row r="78" spans="2:4" x14ac:dyDescent="0.2">
      <c r="B78" s="6">
        <v>12.1</v>
      </c>
      <c r="C78" s="15">
        <v>3.0479999999999999E-3</v>
      </c>
      <c r="D78" s="7">
        <v>2800</v>
      </c>
    </row>
    <row r="79" spans="2:4" x14ac:dyDescent="0.2">
      <c r="B79" s="6">
        <v>12.65</v>
      </c>
      <c r="C79" s="15">
        <v>3.0479999999999999E-3</v>
      </c>
      <c r="D79" s="7">
        <v>2800</v>
      </c>
    </row>
    <row r="80" spans="2:4" x14ac:dyDescent="0.2">
      <c r="B80" s="6">
        <v>13.2</v>
      </c>
      <c r="C80" s="15">
        <v>3.0479999999999999E-3</v>
      </c>
      <c r="D80" s="7">
        <v>2800</v>
      </c>
    </row>
    <row r="81" spans="2:4" x14ac:dyDescent="0.2">
      <c r="B81" s="6">
        <v>13.75</v>
      </c>
      <c r="C81" s="15">
        <v>3.0479999999999999E-3</v>
      </c>
      <c r="D81" s="7">
        <v>2800</v>
      </c>
    </row>
    <row r="82" spans="2:4" x14ac:dyDescent="0.2">
      <c r="B82" s="6">
        <v>14.3</v>
      </c>
      <c r="C82" s="15">
        <v>2.1589999999999999E-3</v>
      </c>
      <c r="D82" s="7">
        <v>2800</v>
      </c>
    </row>
    <row r="83" spans="2:4" x14ac:dyDescent="0.2">
      <c r="B83" s="6">
        <v>14.85</v>
      </c>
      <c r="C83" s="15">
        <v>2.1589999999999999E-3</v>
      </c>
      <c r="D83" s="7">
        <v>2800</v>
      </c>
    </row>
    <row r="84" spans="2:4" x14ac:dyDescent="0.2">
      <c r="B84" s="6">
        <v>15.4</v>
      </c>
      <c r="C84" s="15">
        <v>2.1589999999999999E-3</v>
      </c>
      <c r="D84" s="7">
        <v>2800</v>
      </c>
    </row>
    <row r="85" spans="2:4" x14ac:dyDescent="0.2">
      <c r="B85" s="6">
        <v>15.95</v>
      </c>
      <c r="C85" s="15">
        <v>2.1589999999999999E-3</v>
      </c>
      <c r="D85" s="7">
        <v>2800</v>
      </c>
    </row>
    <row r="86" spans="2:4" x14ac:dyDescent="0.2">
      <c r="B86" s="6">
        <v>16.5</v>
      </c>
      <c r="C86" s="15">
        <v>2.1589999999999999E-3</v>
      </c>
      <c r="D86" s="7">
        <v>2800</v>
      </c>
    </row>
    <row r="87" spans="2:4" x14ac:dyDescent="0.2">
      <c r="B87" s="6">
        <v>17.05</v>
      </c>
      <c r="C87" s="15">
        <v>2.1589999999999999E-3</v>
      </c>
      <c r="D87" s="7">
        <v>2800</v>
      </c>
    </row>
    <row r="88" spans="2:4" x14ac:dyDescent="0.2">
      <c r="B88" s="6">
        <v>17.600000000000001</v>
      </c>
      <c r="C88" s="15">
        <v>2.1589999999999999E-3</v>
      </c>
      <c r="D88" s="7">
        <v>2800</v>
      </c>
    </row>
    <row r="89" spans="2:4" x14ac:dyDescent="0.2">
      <c r="B89" s="6">
        <v>18.149999999999999</v>
      </c>
      <c r="C89" s="15">
        <v>2.1589999999999999E-3</v>
      </c>
      <c r="D89" s="7">
        <v>2800</v>
      </c>
    </row>
    <row r="90" spans="2:4" x14ac:dyDescent="0.2">
      <c r="B90" s="6">
        <v>18.7</v>
      </c>
      <c r="C90" s="15">
        <v>2.1589999999999999E-3</v>
      </c>
      <c r="D90" s="7">
        <v>2800</v>
      </c>
    </row>
    <row r="91" spans="2:4" x14ac:dyDescent="0.2">
      <c r="B91" s="6">
        <v>19.25</v>
      </c>
      <c r="C91" s="15">
        <v>2.1589999999999999E-3</v>
      </c>
      <c r="D91" s="7">
        <v>2800</v>
      </c>
    </row>
    <row r="92" spans="2:4" x14ac:dyDescent="0.2">
      <c r="B92" s="6">
        <v>19.8</v>
      </c>
      <c r="C92" s="15">
        <v>2.1589999999999999E-3</v>
      </c>
      <c r="D92" s="7">
        <v>2800</v>
      </c>
    </row>
    <row r="93" spans="2:4" x14ac:dyDescent="0.2">
      <c r="B93" s="6">
        <v>20.350000000000001</v>
      </c>
      <c r="C93" s="15">
        <v>2.1589999999999999E-3</v>
      </c>
      <c r="D93" s="7">
        <v>2800</v>
      </c>
    </row>
    <row r="94" spans="2:4" x14ac:dyDescent="0.2">
      <c r="B94" s="6">
        <v>20.9</v>
      </c>
      <c r="C94" s="15">
        <v>2.1589999999999999E-3</v>
      </c>
      <c r="D94" s="7">
        <v>2800</v>
      </c>
    </row>
    <row r="95" spans="2:4" x14ac:dyDescent="0.2">
      <c r="B95" s="6">
        <v>21.45</v>
      </c>
      <c r="C95" s="15">
        <v>2.1589999999999999E-3</v>
      </c>
      <c r="D95" s="7">
        <v>2800</v>
      </c>
    </row>
    <row r="96" spans="2:4" x14ac:dyDescent="0.2">
      <c r="B96" s="6">
        <v>22</v>
      </c>
      <c r="C96" s="15">
        <v>2.1589999999999999E-3</v>
      </c>
      <c r="D96" s="7">
        <v>2800</v>
      </c>
    </row>
    <row r="97" spans="2:4" x14ac:dyDescent="0.2">
      <c r="B97" s="6">
        <v>22.55</v>
      </c>
      <c r="C97" s="15">
        <v>2.1589999999999999E-3</v>
      </c>
      <c r="D97" s="7">
        <v>2800</v>
      </c>
    </row>
    <row r="98" spans="2:4" x14ac:dyDescent="0.2">
      <c r="B98" s="6">
        <v>23.1</v>
      </c>
      <c r="C98" s="15">
        <v>2.1589999999999999E-3</v>
      </c>
      <c r="D98" s="7">
        <v>2800</v>
      </c>
    </row>
    <row r="99" spans="2:4" x14ac:dyDescent="0.2">
      <c r="B99" s="6">
        <v>23.65</v>
      </c>
      <c r="C99" s="15">
        <v>1.5870000000000001E-3</v>
      </c>
      <c r="D99" s="7">
        <v>2800</v>
      </c>
    </row>
    <row r="100" spans="2:4" x14ac:dyDescent="0.2">
      <c r="B100" s="6">
        <v>24.2</v>
      </c>
      <c r="C100" s="15">
        <v>1.5870000000000001E-3</v>
      </c>
      <c r="D100" s="7">
        <v>2800</v>
      </c>
    </row>
    <row r="101" spans="2:4" x14ac:dyDescent="0.2">
      <c r="B101" s="6">
        <v>24.75</v>
      </c>
      <c r="C101" s="15">
        <v>1.5870000000000001E-3</v>
      </c>
      <c r="D101" s="7">
        <v>2800</v>
      </c>
    </row>
    <row r="102" spans="2:4" x14ac:dyDescent="0.2">
      <c r="B102" s="6">
        <v>25.3</v>
      </c>
      <c r="C102" s="15">
        <v>1.5870000000000001E-3</v>
      </c>
      <c r="D102" s="7">
        <v>2800</v>
      </c>
    </row>
    <row r="103" spans="2:4" x14ac:dyDescent="0.2">
      <c r="B103" s="6">
        <v>25.85</v>
      </c>
      <c r="C103" s="15">
        <v>1.5870000000000001E-3</v>
      </c>
      <c r="D103" s="7">
        <v>2800</v>
      </c>
    </row>
    <row r="104" spans="2:4" x14ac:dyDescent="0.2">
      <c r="B104" s="6">
        <v>26.4</v>
      </c>
      <c r="C104" s="15">
        <v>1.5870000000000001E-3</v>
      </c>
      <c r="D104" s="7">
        <v>2800</v>
      </c>
    </row>
    <row r="105" spans="2:4" x14ac:dyDescent="0.2">
      <c r="B105" s="6">
        <v>26.95</v>
      </c>
      <c r="C105" s="15">
        <v>1.5870000000000001E-3</v>
      </c>
      <c r="D105" s="7">
        <v>2800</v>
      </c>
    </row>
    <row r="106" spans="2:4" x14ac:dyDescent="0.2">
      <c r="B106" s="6">
        <v>27.5</v>
      </c>
      <c r="C106" s="15">
        <v>1.5870000000000001E-3</v>
      </c>
      <c r="D106" s="7">
        <v>2800</v>
      </c>
    </row>
    <row r="107" spans="2:4" x14ac:dyDescent="0.2">
      <c r="B107" s="6">
        <v>28.05</v>
      </c>
      <c r="C107" s="15">
        <v>1.5870000000000001E-3</v>
      </c>
      <c r="D107" s="7">
        <v>2800</v>
      </c>
    </row>
    <row r="108" spans="2:4" x14ac:dyDescent="0.2">
      <c r="B108" s="6">
        <v>28.6</v>
      </c>
      <c r="C108" s="15">
        <v>1.5870000000000001E-3</v>
      </c>
      <c r="D108" s="7">
        <v>2800</v>
      </c>
    </row>
    <row r="109" spans="2:4" x14ac:dyDescent="0.2">
      <c r="B109" s="6">
        <v>29.15</v>
      </c>
      <c r="C109" s="15">
        <v>1.5870000000000001E-3</v>
      </c>
      <c r="D109" s="7">
        <v>2800</v>
      </c>
    </row>
    <row r="110" spans="2:4" ht="16" thickBot="1" x14ac:dyDescent="0.25">
      <c r="B110" s="9"/>
      <c r="C110" s="18"/>
      <c r="D110" s="10"/>
    </row>
    <row r="111" spans="2:4" x14ac:dyDescent="0.2">
      <c r="B111" s="21"/>
      <c r="C111" s="21"/>
      <c r="D111" s="21"/>
    </row>
    <row r="112" spans="2:4" x14ac:dyDescent="0.2">
      <c r="B112" s="21"/>
      <c r="C112" s="21"/>
      <c r="D112" s="21"/>
    </row>
    <row r="113" spans="2:4" x14ac:dyDescent="0.2">
      <c r="B113" s="21"/>
      <c r="C113" s="21"/>
      <c r="D113" s="21"/>
    </row>
    <row r="114" spans="2:4" x14ac:dyDescent="0.2">
      <c r="B114" s="21"/>
      <c r="C114" s="21"/>
      <c r="D114" s="21"/>
    </row>
    <row r="115" spans="2:4" x14ac:dyDescent="0.2">
      <c r="B115" s="21"/>
      <c r="C115" s="21"/>
      <c r="D115" s="21"/>
    </row>
    <row r="116" spans="2:4" x14ac:dyDescent="0.2">
      <c r="B116" s="21"/>
      <c r="C116" s="21"/>
      <c r="D116" s="21"/>
    </row>
    <row r="117" spans="2:4" x14ac:dyDescent="0.2">
      <c r="B117" s="21"/>
      <c r="C117" s="21"/>
      <c r="D117" s="21"/>
    </row>
    <row r="118" spans="2:4" x14ac:dyDescent="0.2">
      <c r="B118" s="21"/>
      <c r="C118" s="21"/>
      <c r="D118" s="21"/>
    </row>
    <row r="119" spans="2:4" x14ac:dyDescent="0.2">
      <c r="B119" s="21"/>
      <c r="C119" s="21"/>
      <c r="D119" s="21"/>
    </row>
    <row r="120" spans="2:4" x14ac:dyDescent="0.2">
      <c r="B120" s="21"/>
      <c r="C120" s="21"/>
      <c r="D120" s="21"/>
    </row>
    <row r="121" spans="2:4" x14ac:dyDescent="0.2">
      <c r="B121" s="21"/>
      <c r="C121" s="21"/>
      <c r="D121" s="21"/>
    </row>
    <row r="122" spans="2:4" x14ac:dyDescent="0.2">
      <c r="B122" s="21"/>
      <c r="C122" s="21"/>
      <c r="D122" s="21"/>
    </row>
    <row r="123" spans="2:4" x14ac:dyDescent="0.2">
      <c r="B123" s="21"/>
      <c r="C123" s="21"/>
      <c r="D123" s="21"/>
    </row>
    <row r="124" spans="2:4" x14ac:dyDescent="0.2">
      <c r="B124" s="21"/>
      <c r="C124" s="21"/>
      <c r="D124" s="21"/>
    </row>
    <row r="125" spans="2:4" x14ac:dyDescent="0.2">
      <c r="B125" s="21"/>
      <c r="C125" s="21"/>
      <c r="D125" s="21"/>
    </row>
    <row r="126" spans="2:4" x14ac:dyDescent="0.2">
      <c r="B126" s="21"/>
      <c r="C126" s="21"/>
      <c r="D126" s="21"/>
    </row>
    <row r="127" spans="2:4" x14ac:dyDescent="0.2">
      <c r="B127" s="21"/>
      <c r="C127" s="21"/>
      <c r="D127" s="21"/>
    </row>
    <row r="128" spans="2:4" x14ac:dyDescent="0.2">
      <c r="B128" s="21"/>
      <c r="C128" s="21"/>
      <c r="D128" s="21"/>
    </row>
    <row r="129" spans="2:4" x14ac:dyDescent="0.2">
      <c r="B129" s="21"/>
      <c r="C129" s="21"/>
      <c r="D129" s="21"/>
    </row>
    <row r="130" spans="2:4" x14ac:dyDescent="0.2">
      <c r="B130" s="21"/>
      <c r="C130" s="21"/>
      <c r="D130" s="21"/>
    </row>
    <row r="131" spans="2:4" x14ac:dyDescent="0.2">
      <c r="B131" s="21"/>
      <c r="C131" s="21"/>
      <c r="D131" s="21"/>
    </row>
    <row r="132" spans="2:4" x14ac:dyDescent="0.2">
      <c r="B132" s="21"/>
      <c r="C132" s="21"/>
      <c r="D132" s="21"/>
    </row>
    <row r="133" spans="2:4" x14ac:dyDescent="0.2">
      <c r="B133" s="21"/>
      <c r="C133" s="21"/>
      <c r="D133" s="21"/>
    </row>
    <row r="134" spans="2:4" x14ac:dyDescent="0.2">
      <c r="B134" s="21"/>
      <c r="C134" s="21"/>
      <c r="D134" s="21"/>
    </row>
    <row r="135" spans="2:4" x14ac:dyDescent="0.2">
      <c r="B135" s="21"/>
      <c r="C135" s="21"/>
      <c r="D135" s="21"/>
    </row>
    <row r="136" spans="2:4" x14ac:dyDescent="0.2">
      <c r="B136" s="21"/>
      <c r="C136" s="21"/>
      <c r="D136" s="21"/>
    </row>
    <row r="137" spans="2:4" x14ac:dyDescent="0.2">
      <c r="B137" s="21"/>
      <c r="C137" s="21"/>
      <c r="D137" s="21"/>
    </row>
    <row r="138" spans="2:4" x14ac:dyDescent="0.2">
      <c r="B138" s="21"/>
      <c r="C138" s="21"/>
      <c r="D138" s="21"/>
    </row>
    <row r="139" spans="2:4" x14ac:dyDescent="0.2">
      <c r="B139" s="21"/>
      <c r="C139" s="21"/>
      <c r="D139" s="21"/>
    </row>
    <row r="140" spans="2:4" x14ac:dyDescent="0.2">
      <c r="B140" s="21"/>
      <c r="C140" s="21"/>
      <c r="D140" s="21"/>
    </row>
    <row r="141" spans="2:4" x14ac:dyDescent="0.2">
      <c r="B141" s="21"/>
      <c r="C141" s="21"/>
      <c r="D141" s="21"/>
    </row>
    <row r="142" spans="2:4" x14ac:dyDescent="0.2">
      <c r="B142" s="21"/>
      <c r="C142" s="21"/>
      <c r="D142" s="21"/>
    </row>
    <row r="143" spans="2:4" x14ac:dyDescent="0.2">
      <c r="B143" s="21"/>
      <c r="C143" s="21"/>
      <c r="D143" s="21"/>
    </row>
    <row r="144" spans="2:4" x14ac:dyDescent="0.2">
      <c r="B144" s="21"/>
      <c r="C144" s="21"/>
      <c r="D144" s="21"/>
    </row>
    <row r="145" spans="2:4" x14ac:dyDescent="0.2">
      <c r="B145" s="21"/>
      <c r="C145" s="21"/>
      <c r="D145" s="21"/>
    </row>
    <row r="146" spans="2:4" x14ac:dyDescent="0.2">
      <c r="B146" s="21"/>
      <c r="C146" s="21"/>
      <c r="D146" s="21"/>
    </row>
    <row r="147" spans="2:4" x14ac:dyDescent="0.2">
      <c r="B147" s="21"/>
      <c r="C147" s="21"/>
      <c r="D147" s="21"/>
    </row>
    <row r="148" spans="2:4" x14ac:dyDescent="0.2">
      <c r="B148" s="21"/>
      <c r="C148" s="21"/>
      <c r="D148" s="21"/>
    </row>
    <row r="149" spans="2:4" x14ac:dyDescent="0.2">
      <c r="B149" s="21"/>
      <c r="C149" s="21"/>
      <c r="D149" s="21"/>
    </row>
    <row r="150" spans="2:4" x14ac:dyDescent="0.2">
      <c r="B150" s="21"/>
      <c r="C150" s="21"/>
      <c r="D150" s="21"/>
    </row>
    <row r="151" spans="2:4" x14ac:dyDescent="0.2">
      <c r="B151" s="21"/>
      <c r="C151" s="21"/>
      <c r="D151" s="21"/>
    </row>
    <row r="152" spans="2:4" x14ac:dyDescent="0.2">
      <c r="B152" s="21"/>
      <c r="C152" s="21"/>
      <c r="D152" s="21"/>
    </row>
    <row r="153" spans="2:4" x14ac:dyDescent="0.2">
      <c r="B153" s="21"/>
      <c r="C153" s="21"/>
      <c r="D153" s="21"/>
    </row>
    <row r="154" spans="2:4" x14ac:dyDescent="0.2">
      <c r="B154" s="21"/>
      <c r="C154" s="21"/>
      <c r="D154" s="21"/>
    </row>
    <row r="155" spans="2:4" x14ac:dyDescent="0.2">
      <c r="B155" s="21"/>
      <c r="C155" s="21"/>
      <c r="D155" s="21"/>
    </row>
    <row r="156" spans="2:4" x14ac:dyDescent="0.2">
      <c r="B156" s="21"/>
      <c r="C156" s="21"/>
      <c r="D156" s="21"/>
    </row>
    <row r="157" spans="2:4" x14ac:dyDescent="0.2">
      <c r="B157" s="21"/>
      <c r="C157" s="21"/>
      <c r="D157" s="21"/>
    </row>
    <row r="158" spans="2:4" x14ac:dyDescent="0.2">
      <c r="B158" s="21"/>
      <c r="C158" s="21"/>
      <c r="D158" s="21"/>
    </row>
    <row r="159" spans="2:4" x14ac:dyDescent="0.2">
      <c r="B159" s="21"/>
      <c r="C159" s="21"/>
      <c r="D159" s="21"/>
    </row>
    <row r="160" spans="2:4" x14ac:dyDescent="0.2">
      <c r="B160" s="21"/>
      <c r="C160" s="21"/>
      <c r="D160" s="21"/>
    </row>
    <row r="161" spans="2:4" x14ac:dyDescent="0.2">
      <c r="B161" s="21"/>
      <c r="C161" s="21"/>
      <c r="D161" s="21"/>
    </row>
    <row r="162" spans="2:4" x14ac:dyDescent="0.2">
      <c r="B162" s="21"/>
      <c r="C162" s="21"/>
      <c r="D162" s="21"/>
    </row>
    <row r="163" spans="2:4" x14ac:dyDescent="0.2">
      <c r="B163" s="21"/>
      <c r="C163" s="21"/>
      <c r="D163" s="21"/>
    </row>
    <row r="164" spans="2:4" x14ac:dyDescent="0.2">
      <c r="B164" s="21"/>
      <c r="C164" s="21"/>
      <c r="D164" s="21"/>
    </row>
    <row r="165" spans="2:4" x14ac:dyDescent="0.2">
      <c r="B165" s="21"/>
      <c r="C165" s="21"/>
      <c r="D165" s="21"/>
    </row>
    <row r="166" spans="2:4" x14ac:dyDescent="0.2">
      <c r="B166" s="21"/>
      <c r="C166" s="21"/>
      <c r="D166" s="21"/>
    </row>
    <row r="167" spans="2:4" x14ac:dyDescent="0.2">
      <c r="B167" s="21"/>
      <c r="C167" s="21"/>
      <c r="D167" s="21"/>
    </row>
    <row r="168" spans="2:4" x14ac:dyDescent="0.2">
      <c r="B168" s="21"/>
      <c r="C168" s="21"/>
      <c r="D168" s="21"/>
    </row>
    <row r="169" spans="2:4" x14ac:dyDescent="0.2">
      <c r="B169" s="21"/>
      <c r="C169" s="21"/>
      <c r="D169" s="21"/>
    </row>
    <row r="170" spans="2:4" x14ac:dyDescent="0.2">
      <c r="B170" s="21"/>
      <c r="C170" s="21"/>
      <c r="D170" s="21"/>
    </row>
    <row r="171" spans="2:4" x14ac:dyDescent="0.2">
      <c r="B171" s="21"/>
      <c r="C171" s="21"/>
      <c r="D171" s="21"/>
    </row>
    <row r="172" spans="2:4" x14ac:dyDescent="0.2">
      <c r="B172" s="21"/>
      <c r="C172" s="21"/>
      <c r="D172" s="21"/>
    </row>
    <row r="173" spans="2:4" x14ac:dyDescent="0.2">
      <c r="B173" s="21"/>
      <c r="C173" s="21"/>
      <c r="D173" s="21"/>
    </row>
    <row r="174" spans="2:4" x14ac:dyDescent="0.2">
      <c r="B174" s="21"/>
      <c r="C174" s="21"/>
      <c r="D174" s="21"/>
    </row>
    <row r="175" spans="2:4" x14ac:dyDescent="0.2">
      <c r="B175" s="21"/>
      <c r="C175" s="21"/>
      <c r="D175" s="21"/>
    </row>
    <row r="176" spans="2:4" x14ac:dyDescent="0.2">
      <c r="B176" s="21"/>
      <c r="C176" s="21"/>
      <c r="D176" s="21"/>
    </row>
    <row r="177" spans="2:4" x14ac:dyDescent="0.2">
      <c r="B177" s="21"/>
      <c r="C177" s="21"/>
      <c r="D177" s="21"/>
    </row>
    <row r="178" spans="2:4" x14ac:dyDescent="0.2">
      <c r="B178" s="21"/>
      <c r="C178" s="21"/>
      <c r="D178" s="21"/>
    </row>
    <row r="179" spans="2:4" x14ac:dyDescent="0.2">
      <c r="B179" s="21"/>
      <c r="C179" s="21"/>
      <c r="D179" s="21"/>
    </row>
    <row r="180" spans="2:4" x14ac:dyDescent="0.2">
      <c r="B180" s="21"/>
      <c r="C180" s="21"/>
      <c r="D180" s="21"/>
    </row>
    <row r="181" spans="2:4" x14ac:dyDescent="0.2">
      <c r="B181" s="21"/>
      <c r="C181" s="21"/>
      <c r="D181" s="21"/>
    </row>
    <row r="182" spans="2:4" x14ac:dyDescent="0.2">
      <c r="B182" s="21"/>
      <c r="C182" s="21"/>
      <c r="D182" s="21"/>
    </row>
    <row r="183" spans="2:4" x14ac:dyDescent="0.2">
      <c r="B183" s="21"/>
      <c r="C183" s="21"/>
      <c r="D183" s="21"/>
    </row>
    <row r="184" spans="2:4" x14ac:dyDescent="0.2">
      <c r="B184" s="21"/>
      <c r="C184" s="21"/>
      <c r="D184" s="21"/>
    </row>
    <row r="185" spans="2:4" x14ac:dyDescent="0.2">
      <c r="B185" s="21"/>
      <c r="C185" s="21"/>
      <c r="D185" s="21"/>
    </row>
    <row r="186" spans="2:4" x14ac:dyDescent="0.2">
      <c r="B186" s="21"/>
      <c r="C186" s="21"/>
      <c r="D186" s="21"/>
    </row>
    <row r="187" spans="2:4" x14ac:dyDescent="0.2">
      <c r="B187" s="21"/>
      <c r="C187" s="21"/>
      <c r="D187" s="21"/>
    </row>
    <row r="188" spans="2:4" x14ac:dyDescent="0.2">
      <c r="B188" s="21"/>
      <c r="C188" s="21"/>
      <c r="D188" s="21"/>
    </row>
    <row r="189" spans="2:4" x14ac:dyDescent="0.2">
      <c r="B189" s="21"/>
      <c r="C189" s="21"/>
      <c r="D189" s="21"/>
    </row>
    <row r="190" spans="2:4" x14ac:dyDescent="0.2">
      <c r="B190" s="21"/>
      <c r="C190" s="21"/>
      <c r="D190" s="21"/>
    </row>
    <row r="191" spans="2:4" x14ac:dyDescent="0.2">
      <c r="B191" s="21"/>
      <c r="C191" s="21"/>
      <c r="D191" s="21"/>
    </row>
    <row r="192" spans="2:4" x14ac:dyDescent="0.2">
      <c r="B192" s="21"/>
      <c r="C192" s="21"/>
      <c r="D192" s="21"/>
    </row>
    <row r="193" spans="2:4" x14ac:dyDescent="0.2">
      <c r="B193" s="21"/>
      <c r="C193" s="21"/>
      <c r="D193" s="21"/>
    </row>
    <row r="194" spans="2:4" x14ac:dyDescent="0.2">
      <c r="B194" s="21"/>
      <c r="C194" s="21"/>
      <c r="D194" s="21"/>
    </row>
    <row r="195" spans="2:4" x14ac:dyDescent="0.2">
      <c r="B195" s="21"/>
      <c r="C195" s="21"/>
      <c r="D195" s="21"/>
    </row>
    <row r="196" spans="2:4" x14ac:dyDescent="0.2">
      <c r="B196" s="21"/>
      <c r="C196" s="21"/>
      <c r="D196" s="21"/>
    </row>
    <row r="197" spans="2:4" x14ac:dyDescent="0.2">
      <c r="B197" s="21"/>
      <c r="C197" s="21"/>
      <c r="D197" s="21"/>
    </row>
    <row r="198" spans="2:4" x14ac:dyDescent="0.2">
      <c r="B198" s="21"/>
      <c r="C198" s="21"/>
      <c r="D198" s="21"/>
    </row>
    <row r="199" spans="2:4" x14ac:dyDescent="0.2">
      <c r="B199" s="21"/>
      <c r="C199" s="21"/>
      <c r="D199" s="21"/>
    </row>
    <row r="200" spans="2:4" x14ac:dyDescent="0.2">
      <c r="B200" s="21"/>
      <c r="C200" s="21"/>
      <c r="D200" s="21"/>
    </row>
    <row r="201" spans="2:4" x14ac:dyDescent="0.2">
      <c r="B201" s="21"/>
      <c r="C201" s="21"/>
      <c r="D201" s="21"/>
    </row>
    <row r="202" spans="2:4" x14ac:dyDescent="0.2">
      <c r="B202" s="21"/>
      <c r="C202" s="21"/>
      <c r="D202" s="21"/>
    </row>
    <row r="203" spans="2:4" x14ac:dyDescent="0.2">
      <c r="B203" s="21"/>
      <c r="C203" s="21"/>
      <c r="D203" s="21"/>
    </row>
    <row r="204" spans="2:4" x14ac:dyDescent="0.2">
      <c r="B204" s="21"/>
      <c r="C204" s="21"/>
      <c r="D204" s="21"/>
    </row>
    <row r="205" spans="2:4" x14ac:dyDescent="0.2">
      <c r="B205" s="21"/>
      <c r="C205" s="21"/>
      <c r="D205" s="21"/>
    </row>
    <row r="206" spans="2:4" x14ac:dyDescent="0.2">
      <c r="B206" s="21"/>
      <c r="C206" s="21"/>
      <c r="D206" s="21"/>
    </row>
    <row r="207" spans="2:4" x14ac:dyDescent="0.2">
      <c r="B207" s="21"/>
      <c r="C207" s="21"/>
      <c r="D207" s="21"/>
    </row>
    <row r="208" spans="2:4" x14ac:dyDescent="0.2">
      <c r="B208" s="21"/>
      <c r="C208" s="21"/>
      <c r="D208" s="21"/>
    </row>
    <row r="209" spans="2:4" x14ac:dyDescent="0.2">
      <c r="B209" s="21"/>
      <c r="C209" s="21"/>
      <c r="D209" s="21"/>
    </row>
    <row r="210" spans="2:4" x14ac:dyDescent="0.2">
      <c r="B210" s="21"/>
      <c r="C210" s="21"/>
      <c r="D210" s="21"/>
    </row>
    <row r="211" spans="2:4" x14ac:dyDescent="0.2">
      <c r="B211" s="21"/>
      <c r="C211" s="21"/>
      <c r="D211" s="21"/>
    </row>
    <row r="212" spans="2:4" x14ac:dyDescent="0.2">
      <c r="B212" s="21"/>
      <c r="C212" s="21"/>
      <c r="D212" s="21"/>
    </row>
    <row r="213" spans="2:4" x14ac:dyDescent="0.2">
      <c r="B213" s="21"/>
      <c r="C213" s="21"/>
      <c r="D213" s="21"/>
    </row>
    <row r="214" spans="2:4" x14ac:dyDescent="0.2">
      <c r="B214" s="21"/>
      <c r="C214" s="21"/>
      <c r="D214" s="21"/>
    </row>
    <row r="215" spans="2:4" x14ac:dyDescent="0.2">
      <c r="B215" s="21"/>
      <c r="C215" s="21"/>
      <c r="D215" s="21"/>
    </row>
    <row r="216" spans="2:4" x14ac:dyDescent="0.2">
      <c r="B216" s="21"/>
      <c r="C216" s="21"/>
      <c r="D216" s="21"/>
    </row>
    <row r="217" spans="2:4" x14ac:dyDescent="0.2">
      <c r="B217" s="21"/>
      <c r="C217" s="21"/>
      <c r="D217" s="21"/>
    </row>
    <row r="218" spans="2:4" x14ac:dyDescent="0.2">
      <c r="B218" s="21"/>
      <c r="C218" s="21"/>
      <c r="D218" s="21"/>
    </row>
    <row r="219" spans="2:4" x14ac:dyDescent="0.2">
      <c r="B219" s="21"/>
      <c r="C219" s="21"/>
      <c r="D219" s="21"/>
    </row>
    <row r="220" spans="2:4" x14ac:dyDescent="0.2">
      <c r="B220" s="21"/>
      <c r="C220" s="21"/>
      <c r="D220" s="21"/>
    </row>
    <row r="221" spans="2:4" x14ac:dyDescent="0.2">
      <c r="B221" s="21"/>
      <c r="C221" s="21"/>
      <c r="D221" s="21"/>
    </row>
    <row r="222" spans="2:4" x14ac:dyDescent="0.2">
      <c r="B222" s="21"/>
      <c r="C222" s="21"/>
      <c r="D222" s="21"/>
    </row>
    <row r="223" spans="2:4" x14ac:dyDescent="0.2">
      <c r="B223" s="21"/>
      <c r="C223" s="21"/>
      <c r="D223" s="21"/>
    </row>
    <row r="224" spans="2:4" x14ac:dyDescent="0.2">
      <c r="B224" s="21"/>
      <c r="C224" s="21"/>
      <c r="D224" s="21"/>
    </row>
    <row r="225" spans="2:4" x14ac:dyDescent="0.2">
      <c r="B225" s="21"/>
      <c r="C225" s="21"/>
      <c r="D225" s="21"/>
    </row>
    <row r="226" spans="2:4" x14ac:dyDescent="0.2">
      <c r="B226" s="21"/>
      <c r="C226" s="21"/>
      <c r="D226" s="21"/>
    </row>
    <row r="227" spans="2:4" x14ac:dyDescent="0.2">
      <c r="B227" s="21"/>
      <c r="C227" s="21"/>
      <c r="D227" s="21"/>
    </row>
    <row r="228" spans="2:4" x14ac:dyDescent="0.2">
      <c r="B228" s="21"/>
      <c r="C228" s="21"/>
      <c r="D228" s="21"/>
    </row>
    <row r="229" spans="2:4" x14ac:dyDescent="0.2">
      <c r="B229" s="21"/>
      <c r="C229" s="21"/>
      <c r="D229" s="21"/>
    </row>
  </sheetData>
  <sheetProtection selectLockedCells="1"/>
  <sortState ref="B3:D56">
    <sortCondition descending="1" ref="B3:B56"/>
  </sortState>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49"/>
  <sheetViews>
    <sheetView workbookViewId="0">
      <selection activeCell="B4" sqref="B4:L24"/>
    </sheetView>
  </sheetViews>
  <sheetFormatPr baseColWidth="10" defaultColWidth="8.83203125" defaultRowHeight="15" x14ac:dyDescent="0.2"/>
  <cols>
    <col min="1" max="1" width="8.83203125" style="25"/>
    <col min="2" max="2" width="21.5" style="38" customWidth="1"/>
    <col min="3" max="3" width="12.6640625" style="38" customWidth="1"/>
    <col min="4" max="5" width="7" style="38" customWidth="1"/>
    <col min="6" max="6" width="10.6640625" style="38" customWidth="1"/>
    <col min="7" max="7" width="8.83203125" style="38"/>
    <col min="8" max="33" width="8.83203125" style="25"/>
    <col min="34" max="38" width="8.83203125" style="21"/>
    <col min="39" max="16384" width="8.83203125" style="3"/>
  </cols>
  <sheetData>
    <row r="1" spans="2:12" s="25" customFormat="1" ht="21" customHeight="1" thickBot="1" x14ac:dyDescent="0.25">
      <c r="B1" s="39"/>
      <c r="C1" s="39"/>
      <c r="D1" s="39"/>
      <c r="E1" s="39"/>
      <c r="F1" s="39"/>
    </row>
    <row r="2" spans="2:12" ht="16" thickBot="1" x14ac:dyDescent="0.25">
      <c r="B2" s="31" t="s">
        <v>18</v>
      </c>
      <c r="C2" s="32" t="s">
        <v>22</v>
      </c>
      <c r="D2" s="32" t="s">
        <v>23</v>
      </c>
      <c r="E2" s="32" t="s">
        <v>24</v>
      </c>
      <c r="F2" s="2" t="s">
        <v>25</v>
      </c>
      <c r="G2" s="142" t="s">
        <v>240</v>
      </c>
      <c r="H2" s="201" t="s">
        <v>241</v>
      </c>
      <c r="I2" s="201" t="s">
        <v>242</v>
      </c>
      <c r="J2" s="201" t="s">
        <v>243</v>
      </c>
      <c r="K2" s="201" t="s">
        <v>244</v>
      </c>
      <c r="L2" s="143" t="s">
        <v>245</v>
      </c>
    </row>
    <row r="3" spans="2:12" ht="16" thickBot="1" x14ac:dyDescent="0.25">
      <c r="B3" s="31" t="s">
        <v>26</v>
      </c>
      <c r="C3" s="32">
        <f>9620/2</f>
        <v>4810</v>
      </c>
      <c r="D3" s="32">
        <f>9.1608+2.5</f>
        <v>11.6608</v>
      </c>
      <c r="E3" s="32">
        <v>2.8628</v>
      </c>
      <c r="F3" s="32">
        <f>-D3*SIN(RADIANS(4.4978))</f>
        <v>-0.91444946045234987</v>
      </c>
      <c r="G3" s="222">
        <v>0</v>
      </c>
      <c r="H3" s="223">
        <v>0</v>
      </c>
      <c r="I3" s="223">
        <v>0</v>
      </c>
      <c r="J3" s="201">
        <v>0</v>
      </c>
      <c r="K3" s="201">
        <v>0</v>
      </c>
      <c r="L3" s="143">
        <v>0</v>
      </c>
    </row>
    <row r="4" spans="2:12" ht="16" thickBot="1" x14ac:dyDescent="0.25">
      <c r="B4" s="37" t="s">
        <v>27</v>
      </c>
      <c r="C4" s="17">
        <f>19459/2</f>
        <v>9729.5</v>
      </c>
      <c r="D4" s="17">
        <v>5.4</v>
      </c>
      <c r="E4" s="17">
        <v>9.8000000000000007</v>
      </c>
      <c r="F4" s="34">
        <v>-2.54</v>
      </c>
      <c r="G4" s="228">
        <v>0</v>
      </c>
      <c r="H4" s="229">
        <v>0</v>
      </c>
      <c r="I4" s="229">
        <v>0</v>
      </c>
      <c r="J4" s="230">
        <v>0</v>
      </c>
      <c r="K4" s="230">
        <v>0</v>
      </c>
      <c r="L4" s="231">
        <v>0</v>
      </c>
    </row>
    <row r="5" spans="2:12" x14ac:dyDescent="0.2">
      <c r="B5" s="35" t="s">
        <v>215</v>
      </c>
      <c r="C5" s="196">
        <v>381.01560000000001</v>
      </c>
      <c r="D5" s="36">
        <v>11.712999999999999</v>
      </c>
      <c r="E5" s="36">
        <v>1.4466000000000001</v>
      </c>
      <c r="F5" s="20">
        <v>-0.74229999999999996</v>
      </c>
      <c r="G5" s="222">
        <v>0</v>
      </c>
      <c r="H5" s="223">
        <v>0</v>
      </c>
      <c r="I5" s="223">
        <v>0</v>
      </c>
      <c r="J5" s="201">
        <v>0</v>
      </c>
      <c r="K5" s="201">
        <v>0</v>
      </c>
      <c r="L5" s="143">
        <v>0</v>
      </c>
    </row>
    <row r="6" spans="2:12" x14ac:dyDescent="0.2">
      <c r="B6" s="37" t="s">
        <v>215</v>
      </c>
      <c r="C6" s="1">
        <v>381.01560000000001</v>
      </c>
      <c r="D6" s="16">
        <v>12.077</v>
      </c>
      <c r="E6" s="16">
        <v>4.2592999999999996</v>
      </c>
      <c r="F6" s="8">
        <v>-0.44932</v>
      </c>
      <c r="G6" s="224">
        <v>0</v>
      </c>
      <c r="H6" s="225">
        <v>0</v>
      </c>
      <c r="I6" s="225">
        <v>0</v>
      </c>
      <c r="J6" s="85">
        <v>0</v>
      </c>
      <c r="K6" s="85">
        <v>0</v>
      </c>
      <c r="L6" s="144">
        <v>0</v>
      </c>
    </row>
    <row r="7" spans="2:12" x14ac:dyDescent="0.2">
      <c r="B7" s="37" t="s">
        <v>215</v>
      </c>
      <c r="C7" s="1">
        <v>381.01560000000001</v>
      </c>
      <c r="D7" s="16">
        <v>12.912000000000001</v>
      </c>
      <c r="E7" s="16">
        <v>7.2588999999999997</v>
      </c>
      <c r="F7" s="8">
        <v>-0.22441</v>
      </c>
      <c r="G7" s="224">
        <v>0</v>
      </c>
      <c r="H7" s="225">
        <v>0</v>
      </c>
      <c r="I7" s="225">
        <v>0</v>
      </c>
      <c r="J7" s="85">
        <v>0</v>
      </c>
      <c r="K7" s="85">
        <v>0</v>
      </c>
      <c r="L7" s="144">
        <v>0</v>
      </c>
    </row>
    <row r="8" spans="2:12" x14ac:dyDescent="0.2">
      <c r="B8" s="37" t="s">
        <v>215</v>
      </c>
      <c r="C8" s="1">
        <v>381.01560000000001</v>
      </c>
      <c r="D8" s="16">
        <v>13.78</v>
      </c>
      <c r="E8" s="16">
        <v>10.16</v>
      </c>
      <c r="F8" s="8">
        <v>-7.9087000000000005E-2</v>
      </c>
      <c r="G8" s="224">
        <v>0</v>
      </c>
      <c r="H8" s="225">
        <v>0</v>
      </c>
      <c r="I8" s="225">
        <v>0</v>
      </c>
      <c r="J8" s="85">
        <v>0</v>
      </c>
      <c r="K8" s="85">
        <v>0</v>
      </c>
      <c r="L8" s="144">
        <v>0</v>
      </c>
    </row>
    <row r="9" spans="2:12" x14ac:dyDescent="0.2">
      <c r="B9" s="37" t="s">
        <v>215</v>
      </c>
      <c r="C9" s="1">
        <v>381.01560000000001</v>
      </c>
      <c r="D9" s="16">
        <v>15.239000000000001</v>
      </c>
      <c r="E9" s="16">
        <v>13.156000000000001</v>
      </c>
      <c r="F9" s="8">
        <v>6.0038000000000001E-3</v>
      </c>
      <c r="G9" s="224">
        <v>0</v>
      </c>
      <c r="H9" s="225">
        <v>0</v>
      </c>
      <c r="I9" s="225">
        <v>0</v>
      </c>
      <c r="J9" s="85">
        <v>0</v>
      </c>
      <c r="K9" s="85">
        <v>0</v>
      </c>
      <c r="L9" s="144">
        <v>0</v>
      </c>
    </row>
    <row r="10" spans="2:12" x14ac:dyDescent="0.2">
      <c r="B10" s="37" t="s">
        <v>215</v>
      </c>
      <c r="C10" s="1">
        <v>381.01560000000001</v>
      </c>
      <c r="D10" s="16">
        <v>16.890999999999998</v>
      </c>
      <c r="E10" s="16">
        <v>16.094000000000001</v>
      </c>
      <c r="F10" s="8">
        <v>3.4162999999999999E-2</v>
      </c>
      <c r="G10" s="224">
        <v>0</v>
      </c>
      <c r="H10" s="225">
        <v>0</v>
      </c>
      <c r="I10" s="225">
        <v>0</v>
      </c>
      <c r="J10" s="85">
        <v>0</v>
      </c>
      <c r="K10" s="85">
        <v>0</v>
      </c>
      <c r="L10" s="144">
        <v>0</v>
      </c>
    </row>
    <row r="11" spans="2:12" x14ac:dyDescent="0.2">
      <c r="B11" s="37" t="s">
        <v>215</v>
      </c>
      <c r="C11" s="1">
        <v>381.01560000000001</v>
      </c>
      <c r="D11" s="16">
        <v>18.553000000000001</v>
      </c>
      <c r="E11" s="16">
        <v>19.036000000000001</v>
      </c>
      <c r="F11" s="8">
        <v>4.8253999999999998E-2</v>
      </c>
      <c r="G11" s="224">
        <v>0</v>
      </c>
      <c r="H11" s="225">
        <v>0</v>
      </c>
      <c r="I11" s="225">
        <v>0</v>
      </c>
      <c r="J11" s="85">
        <v>0</v>
      </c>
      <c r="K11" s="85">
        <v>0</v>
      </c>
      <c r="L11" s="144">
        <v>0</v>
      </c>
    </row>
    <row r="12" spans="2:12" x14ac:dyDescent="0.2">
      <c r="B12" s="37" t="s">
        <v>215</v>
      </c>
      <c r="C12" s="1">
        <v>63.502600000000001</v>
      </c>
      <c r="D12" s="16">
        <v>20.204999999999998</v>
      </c>
      <c r="E12" s="16">
        <v>21.957999999999998</v>
      </c>
      <c r="F12" s="8">
        <v>2.9663999999999999E-2</v>
      </c>
      <c r="G12" s="224">
        <v>0</v>
      </c>
      <c r="H12" s="225">
        <v>0</v>
      </c>
      <c r="I12" s="225">
        <v>0</v>
      </c>
      <c r="J12" s="85">
        <v>0</v>
      </c>
      <c r="K12" s="85">
        <v>0</v>
      </c>
      <c r="L12" s="144">
        <v>0</v>
      </c>
    </row>
    <row r="13" spans="2:12" x14ac:dyDescent="0.2">
      <c r="B13" s="37" t="s">
        <v>215</v>
      </c>
      <c r="C13" s="1">
        <v>63.502600000000001</v>
      </c>
      <c r="D13" s="16">
        <v>21.852</v>
      </c>
      <c r="E13" s="16">
        <v>24.879000000000001</v>
      </c>
      <c r="F13" s="8">
        <v>3.0313E-2</v>
      </c>
      <c r="G13" s="224">
        <v>0</v>
      </c>
      <c r="H13" s="225">
        <v>0</v>
      </c>
      <c r="I13" s="225">
        <v>0</v>
      </c>
      <c r="J13" s="85">
        <v>0</v>
      </c>
      <c r="K13" s="85">
        <v>0</v>
      </c>
      <c r="L13" s="144">
        <v>0</v>
      </c>
    </row>
    <row r="14" spans="2:12" ht="16" thickBot="1" x14ac:dyDescent="0.25">
      <c r="B14" s="33" t="s">
        <v>215</v>
      </c>
      <c r="C14" s="9">
        <v>63.502600000000001</v>
      </c>
      <c r="D14" s="18">
        <v>23.492000000000001</v>
      </c>
      <c r="E14" s="18">
        <v>27.783000000000001</v>
      </c>
      <c r="F14" s="10">
        <v>3.465E-2</v>
      </c>
      <c r="G14" s="226">
        <v>0</v>
      </c>
      <c r="H14" s="227">
        <v>0</v>
      </c>
      <c r="I14" s="227">
        <v>0</v>
      </c>
      <c r="J14" s="89">
        <v>0</v>
      </c>
      <c r="K14" s="89">
        <v>0</v>
      </c>
      <c r="L14" s="145">
        <v>0</v>
      </c>
    </row>
    <row r="15" spans="2:12" x14ac:dyDescent="0.2">
      <c r="B15" s="37" t="s">
        <v>214</v>
      </c>
      <c r="C15" s="196">
        <v>145.14879999999999</v>
      </c>
      <c r="D15" s="36">
        <v>3.6223999999999998</v>
      </c>
      <c r="E15" s="36">
        <v>4.2426000000000004</v>
      </c>
      <c r="F15" s="20">
        <v>0.13203999999999999</v>
      </c>
      <c r="G15" s="222">
        <v>0</v>
      </c>
      <c r="H15" s="223">
        <v>0</v>
      </c>
      <c r="I15" s="223">
        <v>0</v>
      </c>
      <c r="J15" s="201">
        <v>0</v>
      </c>
      <c r="K15" s="201">
        <v>0</v>
      </c>
      <c r="L15" s="143">
        <v>0</v>
      </c>
    </row>
    <row r="16" spans="2:12" x14ac:dyDescent="0.2">
      <c r="B16" s="37" t="s">
        <v>214</v>
      </c>
      <c r="C16" s="1">
        <v>145.14879999999999</v>
      </c>
      <c r="D16" s="16">
        <v>2.2118000000000002</v>
      </c>
      <c r="E16" s="16">
        <v>1.0983000000000001</v>
      </c>
      <c r="F16" s="8">
        <v>6.0405E-2</v>
      </c>
      <c r="G16" s="224">
        <v>0</v>
      </c>
      <c r="H16" s="225">
        <v>0</v>
      </c>
      <c r="I16" s="225">
        <v>0</v>
      </c>
      <c r="J16" s="85">
        <v>0</v>
      </c>
      <c r="K16" s="85">
        <v>0</v>
      </c>
      <c r="L16" s="144">
        <v>0</v>
      </c>
    </row>
    <row r="17" spans="2:12" x14ac:dyDescent="0.2">
      <c r="B17" s="37" t="s">
        <v>214</v>
      </c>
      <c r="C17" s="1">
        <v>145.14879999999999</v>
      </c>
      <c r="D17" s="16">
        <v>7.891</v>
      </c>
      <c r="E17" s="16">
        <v>10.154</v>
      </c>
      <c r="F17" s="8">
        <v>5.2757999999999999E-2</v>
      </c>
      <c r="G17" s="224">
        <v>0</v>
      </c>
      <c r="H17" s="225">
        <v>0</v>
      </c>
      <c r="I17" s="225">
        <v>0</v>
      </c>
      <c r="J17" s="85">
        <v>0</v>
      </c>
      <c r="K17" s="85">
        <v>0</v>
      </c>
      <c r="L17" s="144">
        <v>0</v>
      </c>
    </row>
    <row r="18" spans="2:12" x14ac:dyDescent="0.2">
      <c r="B18" s="37" t="s">
        <v>214</v>
      </c>
      <c r="C18" s="1">
        <v>145.14879999999999</v>
      </c>
      <c r="D18" s="16">
        <v>5.7496</v>
      </c>
      <c r="E18" s="16">
        <v>7.2031999999999998</v>
      </c>
      <c r="F18" s="8">
        <v>9.1152999999999998E-2</v>
      </c>
      <c r="G18" s="224">
        <v>0</v>
      </c>
      <c r="H18" s="225">
        <v>0</v>
      </c>
      <c r="I18" s="225">
        <v>0</v>
      </c>
      <c r="J18" s="85">
        <v>0</v>
      </c>
      <c r="K18" s="85">
        <v>0</v>
      </c>
      <c r="L18" s="144">
        <v>0</v>
      </c>
    </row>
    <row r="19" spans="2:12" x14ac:dyDescent="0.2">
      <c r="B19" s="37" t="s">
        <v>214</v>
      </c>
      <c r="C19" s="1">
        <v>145.14879999999999</v>
      </c>
      <c r="D19" s="16">
        <v>12.318</v>
      </c>
      <c r="E19" s="16">
        <v>16.097000000000001</v>
      </c>
      <c r="F19" s="8">
        <v>1.4423E-2</v>
      </c>
      <c r="G19" s="224">
        <v>0</v>
      </c>
      <c r="H19" s="225">
        <v>0</v>
      </c>
      <c r="I19" s="225">
        <v>0</v>
      </c>
      <c r="J19" s="85">
        <v>0</v>
      </c>
      <c r="K19" s="85">
        <v>0</v>
      </c>
      <c r="L19" s="144">
        <v>0</v>
      </c>
    </row>
    <row r="20" spans="2:12" x14ac:dyDescent="0.2">
      <c r="B20" s="37" t="s">
        <v>214</v>
      </c>
      <c r="C20" s="1">
        <v>145.14879999999999</v>
      </c>
      <c r="D20" s="16">
        <v>10.122999999999999</v>
      </c>
      <c r="E20" s="16">
        <v>13.164</v>
      </c>
      <c r="F20" s="8">
        <v>2.1368000000000002E-2</v>
      </c>
      <c r="G20" s="224">
        <v>0</v>
      </c>
      <c r="H20" s="225">
        <v>0</v>
      </c>
      <c r="I20" s="225">
        <v>0</v>
      </c>
      <c r="J20" s="85">
        <v>0</v>
      </c>
      <c r="K20" s="85">
        <v>0</v>
      </c>
      <c r="L20" s="144">
        <v>0</v>
      </c>
    </row>
    <row r="21" spans="2:12" x14ac:dyDescent="0.2">
      <c r="B21" s="37" t="s">
        <v>214</v>
      </c>
      <c r="C21" s="1">
        <v>108.8616</v>
      </c>
      <c r="D21" s="16">
        <v>16.702999999999999</v>
      </c>
      <c r="E21" s="16">
        <v>21.952000000000002</v>
      </c>
      <c r="F21" s="8">
        <v>6.7946999999999999E-3</v>
      </c>
      <c r="G21" s="224">
        <v>0</v>
      </c>
      <c r="H21" s="225">
        <v>0</v>
      </c>
      <c r="I21" s="225">
        <v>0</v>
      </c>
      <c r="J21" s="85">
        <v>0</v>
      </c>
      <c r="K21" s="85">
        <v>0</v>
      </c>
      <c r="L21" s="144">
        <v>0</v>
      </c>
    </row>
    <row r="22" spans="2:12" x14ac:dyDescent="0.2">
      <c r="B22" s="37" t="s">
        <v>214</v>
      </c>
      <c r="C22" s="1">
        <v>145.14879999999999</v>
      </c>
      <c r="D22" s="16">
        <v>14.513999999999999</v>
      </c>
      <c r="E22" s="16">
        <v>19.029</v>
      </c>
      <c r="F22" s="8">
        <v>9.0008999999999992E-3</v>
      </c>
      <c r="G22" s="224">
        <v>0</v>
      </c>
      <c r="H22" s="225">
        <v>0</v>
      </c>
      <c r="I22" s="225">
        <v>0</v>
      </c>
      <c r="J22" s="85">
        <v>0</v>
      </c>
      <c r="K22" s="85">
        <v>0</v>
      </c>
      <c r="L22" s="144">
        <v>0</v>
      </c>
    </row>
    <row r="23" spans="2:12" x14ac:dyDescent="0.2">
      <c r="B23" s="37" t="s">
        <v>214</v>
      </c>
      <c r="C23" s="1">
        <v>108.8616</v>
      </c>
      <c r="D23" s="16">
        <v>21.053999999999998</v>
      </c>
      <c r="E23" s="16">
        <v>27.757999999999999</v>
      </c>
      <c r="F23" s="8">
        <v>-5.5757999999999997E-3</v>
      </c>
      <c r="G23" s="224">
        <v>0</v>
      </c>
      <c r="H23" s="225">
        <v>0</v>
      </c>
      <c r="I23" s="225">
        <v>0</v>
      </c>
      <c r="J23" s="85">
        <v>0</v>
      </c>
      <c r="K23" s="85">
        <v>0</v>
      </c>
      <c r="L23" s="144">
        <v>0</v>
      </c>
    </row>
    <row r="24" spans="2:12" ht="16" thickBot="1" x14ac:dyDescent="0.25">
      <c r="B24" s="33" t="s">
        <v>214</v>
      </c>
      <c r="C24" s="9">
        <v>108.8616</v>
      </c>
      <c r="D24" s="18">
        <v>18.885000000000002</v>
      </c>
      <c r="E24" s="18">
        <v>24.866</v>
      </c>
      <c r="F24" s="10">
        <v>1.1508000000000001E-2</v>
      </c>
      <c r="G24" s="226">
        <v>0</v>
      </c>
      <c r="H24" s="227">
        <v>0</v>
      </c>
      <c r="I24" s="227">
        <v>0</v>
      </c>
      <c r="J24" s="89">
        <v>0</v>
      </c>
      <c r="K24" s="89">
        <v>0</v>
      </c>
      <c r="L24" s="145">
        <v>0</v>
      </c>
    </row>
    <row r="25" spans="2:12" x14ac:dyDescent="0.2">
      <c r="B25" s="37"/>
      <c r="C25" s="15"/>
      <c r="D25" s="15"/>
      <c r="E25" s="15"/>
      <c r="F25" s="7"/>
      <c r="G25" s="84"/>
      <c r="H25" s="85"/>
      <c r="I25" s="85"/>
      <c r="J25" s="85"/>
      <c r="K25" s="85"/>
      <c r="L25" s="144"/>
    </row>
    <row r="26" spans="2:12" x14ac:dyDescent="0.2">
      <c r="B26" s="37"/>
      <c r="C26" s="15"/>
      <c r="D26" s="15"/>
      <c r="E26" s="15"/>
      <c r="F26" s="7"/>
      <c r="G26" s="84"/>
      <c r="H26" s="85"/>
      <c r="I26" s="85"/>
      <c r="J26" s="85"/>
      <c r="K26" s="85"/>
      <c r="L26" s="144"/>
    </row>
    <row r="27" spans="2:12" x14ac:dyDescent="0.2">
      <c r="B27" s="37"/>
      <c r="C27" s="15"/>
      <c r="D27" s="15"/>
      <c r="E27" s="15"/>
      <c r="F27" s="7"/>
      <c r="G27" s="84"/>
      <c r="H27" s="85"/>
      <c r="I27" s="85"/>
      <c r="J27" s="85"/>
      <c r="K27" s="85"/>
      <c r="L27" s="144"/>
    </row>
    <row r="28" spans="2:12" x14ac:dyDescent="0.2">
      <c r="B28" s="37"/>
      <c r="C28" s="15"/>
      <c r="D28" s="15"/>
      <c r="E28" s="15"/>
      <c r="F28" s="7"/>
      <c r="G28" s="84"/>
      <c r="H28" s="85"/>
      <c r="I28" s="85"/>
      <c r="J28" s="85"/>
      <c r="K28" s="85"/>
      <c r="L28" s="144"/>
    </row>
    <row r="29" spans="2:12" x14ac:dyDescent="0.2">
      <c r="B29" s="37"/>
      <c r="C29" s="15"/>
      <c r="D29" s="15"/>
      <c r="E29" s="15"/>
      <c r="F29" s="7"/>
      <c r="G29" s="84"/>
      <c r="H29" s="85"/>
      <c r="I29" s="85"/>
      <c r="J29" s="85"/>
      <c r="K29" s="85"/>
      <c r="L29" s="144"/>
    </row>
    <row r="30" spans="2:12" x14ac:dyDescent="0.2">
      <c r="B30" s="37"/>
      <c r="C30" s="15"/>
      <c r="D30" s="15"/>
      <c r="E30" s="15"/>
      <c r="F30" s="7"/>
      <c r="G30" s="84"/>
      <c r="H30" s="85"/>
      <c r="I30" s="85"/>
      <c r="J30" s="85"/>
      <c r="K30" s="85"/>
      <c r="L30" s="144"/>
    </row>
    <row r="31" spans="2:12" x14ac:dyDescent="0.2">
      <c r="B31" s="37"/>
      <c r="C31" s="15"/>
      <c r="D31" s="15"/>
      <c r="E31" s="15"/>
      <c r="F31" s="7"/>
      <c r="G31" s="84"/>
      <c r="H31" s="85"/>
      <c r="I31" s="85"/>
      <c r="J31" s="85"/>
      <c r="K31" s="85"/>
      <c r="L31" s="144"/>
    </row>
    <row r="32" spans="2:12" x14ac:dyDescent="0.2">
      <c r="B32" s="37"/>
      <c r="C32" s="15"/>
      <c r="D32" s="15"/>
      <c r="E32" s="15"/>
      <c r="F32" s="7"/>
      <c r="G32" s="84"/>
      <c r="H32" s="85"/>
      <c r="I32" s="85"/>
      <c r="J32" s="85"/>
      <c r="K32" s="85"/>
      <c r="L32" s="144"/>
    </row>
    <row r="33" spans="2:12" x14ac:dyDescent="0.2">
      <c r="B33" s="37"/>
      <c r="C33" s="15"/>
      <c r="D33" s="15"/>
      <c r="E33" s="15"/>
      <c r="F33" s="7"/>
      <c r="G33" s="84"/>
      <c r="H33" s="85"/>
      <c r="I33" s="85"/>
      <c r="J33" s="85"/>
      <c r="K33" s="85"/>
      <c r="L33" s="144"/>
    </row>
    <row r="34" spans="2:12" x14ac:dyDescent="0.2">
      <c r="B34" s="37"/>
      <c r="C34" s="15"/>
      <c r="D34" s="15"/>
      <c r="E34" s="15"/>
      <c r="F34" s="7"/>
      <c r="G34" s="84"/>
      <c r="H34" s="85"/>
      <c r="I34" s="85"/>
      <c r="J34" s="85"/>
      <c r="K34" s="85"/>
      <c r="L34" s="144"/>
    </row>
    <row r="35" spans="2:12" x14ac:dyDescent="0.2">
      <c r="B35" s="37"/>
      <c r="C35" s="15"/>
      <c r="D35" s="15"/>
      <c r="E35" s="15"/>
      <c r="F35" s="7"/>
      <c r="G35" s="84"/>
      <c r="H35" s="85"/>
      <c r="I35" s="85"/>
      <c r="J35" s="85"/>
      <c r="K35" s="85"/>
      <c r="L35" s="144"/>
    </row>
    <row r="36" spans="2:12" x14ac:dyDescent="0.2">
      <c r="B36" s="37"/>
      <c r="C36" s="15"/>
      <c r="D36" s="15"/>
      <c r="E36" s="15"/>
      <c r="F36" s="7"/>
      <c r="G36" s="84"/>
      <c r="H36" s="85"/>
      <c r="I36" s="85"/>
      <c r="J36" s="85"/>
      <c r="K36" s="85"/>
      <c r="L36" s="144"/>
    </row>
    <row r="37" spans="2:12" x14ac:dyDescent="0.2">
      <c r="B37" s="37"/>
      <c r="C37" s="15"/>
      <c r="D37" s="15"/>
      <c r="E37" s="15"/>
      <c r="F37" s="7"/>
      <c r="G37" s="84"/>
      <c r="H37" s="85"/>
      <c r="I37" s="85"/>
      <c r="J37" s="85"/>
      <c r="K37" s="85"/>
      <c r="L37" s="144"/>
    </row>
    <row r="38" spans="2:12" ht="16" thickBot="1" x14ac:dyDescent="0.25">
      <c r="B38" s="33"/>
      <c r="C38" s="17"/>
      <c r="D38" s="17"/>
      <c r="E38" s="17"/>
      <c r="F38" s="34"/>
      <c r="G38" s="84"/>
      <c r="H38" s="85"/>
      <c r="I38" s="85"/>
      <c r="J38" s="85"/>
      <c r="K38" s="85"/>
      <c r="L38" s="144"/>
    </row>
    <row r="39" spans="2:12" x14ac:dyDescent="0.2">
      <c r="B39" s="35"/>
      <c r="C39" s="19"/>
      <c r="D39" s="19"/>
      <c r="E39" s="19"/>
      <c r="F39" s="5"/>
      <c r="G39" s="84"/>
      <c r="H39" s="85"/>
      <c r="I39" s="85"/>
      <c r="J39" s="85"/>
      <c r="K39" s="85"/>
      <c r="L39" s="144"/>
    </row>
    <row r="40" spans="2:12" x14ac:dyDescent="0.2">
      <c r="B40" s="37"/>
      <c r="C40" s="15"/>
      <c r="D40" s="15"/>
      <c r="E40" s="15"/>
      <c r="F40" s="7"/>
      <c r="G40" s="84"/>
      <c r="H40" s="85"/>
      <c r="I40" s="85"/>
      <c r="J40" s="85"/>
      <c r="K40" s="85"/>
      <c r="L40" s="144"/>
    </row>
    <row r="41" spans="2:12" x14ac:dyDescent="0.2">
      <c r="B41" s="37"/>
      <c r="C41" s="15"/>
      <c r="D41" s="15"/>
      <c r="E41" s="15"/>
      <c r="F41" s="7"/>
      <c r="G41" s="84"/>
      <c r="H41" s="85"/>
      <c r="I41" s="85"/>
      <c r="J41" s="85"/>
      <c r="K41" s="85"/>
      <c r="L41" s="144"/>
    </row>
    <row r="42" spans="2:12" x14ac:dyDescent="0.2">
      <c r="B42" s="37"/>
      <c r="C42" s="15"/>
      <c r="D42" s="15"/>
      <c r="E42" s="15"/>
      <c r="F42" s="7"/>
      <c r="G42" s="84"/>
      <c r="H42" s="85"/>
      <c r="I42" s="85"/>
      <c r="J42" s="85"/>
      <c r="K42" s="85"/>
      <c r="L42" s="144"/>
    </row>
    <row r="43" spans="2:12" x14ac:dyDescent="0.2">
      <c r="B43" s="37"/>
      <c r="C43" s="15"/>
      <c r="D43" s="15"/>
      <c r="E43" s="15"/>
      <c r="F43" s="7"/>
      <c r="G43" s="84"/>
      <c r="H43" s="85"/>
      <c r="I43" s="85"/>
      <c r="J43" s="85"/>
      <c r="K43" s="85"/>
      <c r="L43" s="144"/>
    </row>
    <row r="44" spans="2:12" x14ac:dyDescent="0.2">
      <c r="B44" s="37"/>
      <c r="C44" s="15"/>
      <c r="D44" s="15"/>
      <c r="E44" s="15"/>
      <c r="F44" s="7"/>
      <c r="G44" s="84"/>
      <c r="H44" s="85"/>
      <c r="I44" s="85"/>
      <c r="J44" s="85"/>
      <c r="K44" s="85"/>
      <c r="L44" s="144"/>
    </row>
    <row r="45" spans="2:12" x14ac:dyDescent="0.2">
      <c r="B45" s="37"/>
      <c r="C45" s="15"/>
      <c r="D45" s="15"/>
      <c r="E45" s="15"/>
      <c r="F45" s="7"/>
      <c r="G45" s="84"/>
      <c r="H45" s="85"/>
      <c r="I45" s="85"/>
      <c r="J45" s="85"/>
      <c r="K45" s="85"/>
      <c r="L45" s="144"/>
    </row>
    <row r="46" spans="2:12" x14ac:dyDescent="0.2">
      <c r="B46" s="37"/>
      <c r="C46" s="15"/>
      <c r="D46" s="15"/>
      <c r="E46" s="15"/>
      <c r="F46" s="7"/>
      <c r="G46" s="84"/>
      <c r="H46" s="85"/>
      <c r="I46" s="85"/>
      <c r="J46" s="85"/>
      <c r="K46" s="85"/>
      <c r="L46" s="144"/>
    </row>
    <row r="47" spans="2:12" x14ac:dyDescent="0.2">
      <c r="B47" s="37"/>
      <c r="C47" s="15"/>
      <c r="D47" s="15"/>
      <c r="E47" s="15"/>
      <c r="F47" s="7"/>
      <c r="G47" s="84"/>
      <c r="H47" s="85"/>
      <c r="I47" s="85"/>
      <c r="J47" s="85"/>
      <c r="K47" s="85"/>
      <c r="L47" s="144"/>
    </row>
    <row r="48" spans="2:12" x14ac:dyDescent="0.2">
      <c r="B48" s="37"/>
      <c r="C48" s="15"/>
      <c r="D48" s="15"/>
      <c r="E48" s="15"/>
      <c r="F48" s="7"/>
      <c r="G48" s="84"/>
      <c r="H48" s="85"/>
      <c r="I48" s="85"/>
      <c r="J48" s="85"/>
      <c r="K48" s="85"/>
      <c r="L48" s="144"/>
    </row>
    <row r="49" spans="2:12" x14ac:dyDescent="0.2">
      <c r="B49" s="37"/>
      <c r="C49" s="15"/>
      <c r="D49" s="15"/>
      <c r="E49" s="15"/>
      <c r="F49" s="7"/>
      <c r="G49" s="84"/>
      <c r="H49" s="85"/>
      <c r="I49" s="85"/>
      <c r="J49" s="85"/>
      <c r="K49" s="85"/>
      <c r="L49" s="144"/>
    </row>
    <row r="50" spans="2:12" x14ac:dyDescent="0.2">
      <c r="B50" s="37"/>
      <c r="C50" s="15"/>
      <c r="D50" s="15"/>
      <c r="E50" s="15"/>
      <c r="F50" s="7"/>
      <c r="G50" s="84"/>
      <c r="H50" s="85"/>
      <c r="I50" s="85"/>
      <c r="J50" s="85"/>
      <c r="K50" s="85"/>
      <c r="L50" s="144"/>
    </row>
    <row r="51" spans="2:12" x14ac:dyDescent="0.2">
      <c r="B51" s="37"/>
      <c r="C51" s="15"/>
      <c r="D51" s="15"/>
      <c r="E51" s="15"/>
      <c r="F51" s="7"/>
      <c r="G51" s="84"/>
      <c r="H51" s="85"/>
      <c r="I51" s="85"/>
      <c r="J51" s="85"/>
      <c r="K51" s="85"/>
      <c r="L51" s="144"/>
    </row>
    <row r="52" spans="2:12" x14ac:dyDescent="0.2">
      <c r="B52" s="37"/>
      <c r="C52" s="15"/>
      <c r="D52" s="15"/>
      <c r="E52" s="15"/>
      <c r="F52" s="7"/>
      <c r="G52" s="84"/>
      <c r="H52" s="85"/>
      <c r="I52" s="85"/>
      <c r="J52" s="85"/>
      <c r="K52" s="85"/>
      <c r="L52" s="144"/>
    </row>
    <row r="53" spans="2:12" x14ac:dyDescent="0.2">
      <c r="B53" s="37"/>
      <c r="C53" s="15"/>
      <c r="D53" s="15"/>
      <c r="E53" s="15"/>
      <c r="F53" s="7"/>
      <c r="G53" s="84"/>
      <c r="H53" s="85"/>
      <c r="I53" s="85"/>
      <c r="J53" s="85"/>
      <c r="K53" s="85"/>
      <c r="L53" s="144"/>
    </row>
    <row r="54" spans="2:12" x14ac:dyDescent="0.2">
      <c r="B54" s="37"/>
      <c r="C54" s="15"/>
      <c r="D54" s="15"/>
      <c r="E54" s="15"/>
      <c r="F54" s="7"/>
      <c r="G54" s="84"/>
      <c r="H54" s="85"/>
      <c r="I54" s="85"/>
      <c r="J54" s="85"/>
      <c r="K54" s="85"/>
      <c r="L54" s="144"/>
    </row>
    <row r="55" spans="2:12" x14ac:dyDescent="0.2">
      <c r="B55" s="37"/>
      <c r="C55" s="15"/>
      <c r="D55" s="15"/>
      <c r="E55" s="15"/>
      <c r="F55" s="7"/>
      <c r="G55" s="84"/>
      <c r="H55" s="85"/>
      <c r="I55" s="85"/>
      <c r="J55" s="85"/>
      <c r="K55" s="85"/>
      <c r="L55" s="144"/>
    </row>
    <row r="56" spans="2:12" x14ac:dyDescent="0.2">
      <c r="B56" s="37"/>
      <c r="C56" s="15"/>
      <c r="D56" s="15"/>
      <c r="E56" s="15"/>
      <c r="F56" s="7"/>
      <c r="G56" s="84"/>
      <c r="H56" s="85"/>
      <c r="I56" s="85"/>
      <c r="J56" s="85"/>
      <c r="K56" s="85"/>
      <c r="L56" s="144"/>
    </row>
    <row r="57" spans="2:12" x14ac:dyDescent="0.2">
      <c r="B57" s="37"/>
      <c r="C57" s="15"/>
      <c r="D57" s="15"/>
      <c r="E57" s="15"/>
      <c r="F57" s="7"/>
      <c r="G57" s="84"/>
      <c r="H57" s="85"/>
      <c r="I57" s="85"/>
      <c r="J57" s="85"/>
      <c r="K57" s="85"/>
      <c r="L57" s="144"/>
    </row>
    <row r="58" spans="2:12" x14ac:dyDescent="0.2">
      <c r="B58" s="37"/>
      <c r="C58" s="15"/>
      <c r="D58" s="15"/>
      <c r="E58" s="15"/>
      <c r="F58" s="7"/>
      <c r="G58" s="84"/>
      <c r="H58" s="85"/>
      <c r="I58" s="85"/>
      <c r="J58" s="85"/>
      <c r="K58" s="85"/>
      <c r="L58" s="144"/>
    </row>
    <row r="59" spans="2:12" x14ac:dyDescent="0.2">
      <c r="B59" s="37"/>
      <c r="C59" s="15"/>
      <c r="D59" s="15"/>
      <c r="E59" s="15"/>
      <c r="F59" s="7"/>
      <c r="G59" s="84"/>
      <c r="H59" s="85"/>
      <c r="I59" s="85"/>
      <c r="J59" s="85"/>
      <c r="K59" s="85"/>
      <c r="L59" s="144"/>
    </row>
    <row r="60" spans="2:12" x14ac:dyDescent="0.2">
      <c r="B60" s="37"/>
      <c r="C60" s="15"/>
      <c r="D60" s="15"/>
      <c r="E60" s="15"/>
      <c r="F60" s="7"/>
      <c r="G60" s="84"/>
      <c r="H60" s="85"/>
      <c r="I60" s="85"/>
      <c r="J60" s="85"/>
      <c r="K60" s="85"/>
      <c r="L60" s="144"/>
    </row>
    <row r="61" spans="2:12" ht="16" thickBot="1" x14ac:dyDescent="0.25">
      <c r="B61" s="33"/>
      <c r="C61" s="17"/>
      <c r="D61" s="17"/>
      <c r="E61" s="17"/>
      <c r="F61" s="34"/>
      <c r="G61" s="88"/>
      <c r="H61" s="89"/>
      <c r="I61" s="89"/>
      <c r="J61" s="89"/>
      <c r="K61" s="89"/>
      <c r="L61" s="145"/>
    </row>
    <row r="62" spans="2:12" x14ac:dyDescent="0.2">
      <c r="B62" s="30"/>
      <c r="C62" s="30"/>
      <c r="D62" s="30"/>
      <c r="E62" s="30"/>
      <c r="F62" s="30"/>
      <c r="G62"/>
      <c r="H62"/>
      <c r="I62"/>
      <c r="J62"/>
      <c r="K62"/>
      <c r="L62"/>
    </row>
    <row r="63" spans="2:12" x14ac:dyDescent="0.2">
      <c r="B63" s="30"/>
      <c r="C63" s="30"/>
      <c r="D63" s="30"/>
      <c r="E63" s="30"/>
      <c r="F63" s="30"/>
      <c r="G63"/>
      <c r="H63"/>
      <c r="I63"/>
      <c r="J63"/>
      <c r="K63"/>
      <c r="L63"/>
    </row>
    <row r="64" spans="2:12" x14ac:dyDescent="0.2">
      <c r="B64" s="30"/>
      <c r="C64" s="30"/>
      <c r="D64" s="30"/>
      <c r="E64" s="30"/>
      <c r="F64" s="30"/>
      <c r="G64"/>
      <c r="H64"/>
      <c r="I64"/>
      <c r="J64"/>
      <c r="K64"/>
      <c r="L64"/>
    </row>
    <row r="65" spans="2:7" x14ac:dyDescent="0.2">
      <c r="B65" s="30"/>
      <c r="C65" s="30"/>
      <c r="D65" s="30"/>
      <c r="E65" s="30"/>
      <c r="F65" s="30"/>
      <c r="G65" s="30"/>
    </row>
    <row r="66" spans="2:7" x14ac:dyDescent="0.2">
      <c r="B66" s="30"/>
      <c r="C66" s="30"/>
      <c r="D66" s="30"/>
      <c r="E66" s="30"/>
      <c r="F66" s="30"/>
      <c r="G66" s="30"/>
    </row>
    <row r="67" spans="2:7" x14ac:dyDescent="0.2">
      <c r="B67" s="30"/>
      <c r="C67" s="30"/>
      <c r="D67" s="30"/>
      <c r="E67" s="30"/>
      <c r="F67" s="30"/>
      <c r="G67" s="30"/>
    </row>
    <row r="68" spans="2:7" x14ac:dyDescent="0.2">
      <c r="B68" s="30"/>
      <c r="C68" s="30"/>
      <c r="D68" s="30"/>
      <c r="E68" s="30"/>
      <c r="F68" s="30"/>
      <c r="G68" s="30"/>
    </row>
    <row r="69" spans="2:7" x14ac:dyDescent="0.2">
      <c r="B69" s="30"/>
      <c r="C69" s="30"/>
      <c r="D69" s="30"/>
      <c r="E69" s="30"/>
      <c r="F69" s="30"/>
      <c r="G69" s="30"/>
    </row>
    <row r="70" spans="2:7" x14ac:dyDescent="0.2">
      <c r="B70" s="30"/>
      <c r="C70" s="30"/>
      <c r="D70" s="30"/>
      <c r="E70" s="30"/>
      <c r="F70" s="30"/>
      <c r="G70" s="30"/>
    </row>
    <row r="71" spans="2:7" x14ac:dyDescent="0.2">
      <c r="B71" s="30"/>
      <c r="C71" s="30"/>
      <c r="D71" s="30"/>
      <c r="E71" s="30"/>
      <c r="F71" s="30"/>
      <c r="G71" s="30"/>
    </row>
    <row r="72" spans="2:7" x14ac:dyDescent="0.2">
      <c r="B72" s="30"/>
      <c r="C72" s="30"/>
      <c r="D72" s="30"/>
      <c r="E72" s="30"/>
      <c r="F72" s="30"/>
      <c r="G72" s="30"/>
    </row>
    <row r="73" spans="2:7" x14ac:dyDescent="0.2">
      <c r="B73" s="30"/>
      <c r="C73" s="30"/>
      <c r="D73" s="30"/>
      <c r="E73" s="30"/>
      <c r="F73" s="30"/>
      <c r="G73" s="30"/>
    </row>
    <row r="74" spans="2:7" x14ac:dyDescent="0.2">
      <c r="B74" s="30"/>
      <c r="C74" s="30"/>
      <c r="D74" s="30"/>
      <c r="E74" s="30"/>
      <c r="F74" s="30"/>
      <c r="G74" s="30"/>
    </row>
    <row r="75" spans="2:7" x14ac:dyDescent="0.2">
      <c r="B75" s="30"/>
      <c r="C75" s="30"/>
      <c r="D75" s="30"/>
      <c r="E75" s="30"/>
      <c r="F75" s="30"/>
      <c r="G75" s="30"/>
    </row>
    <row r="76" spans="2:7" x14ac:dyDescent="0.2">
      <c r="B76" s="30"/>
      <c r="C76" s="30"/>
      <c r="D76" s="30"/>
      <c r="E76" s="30"/>
      <c r="F76" s="30"/>
      <c r="G76" s="30"/>
    </row>
    <row r="77" spans="2:7" x14ac:dyDescent="0.2">
      <c r="B77" s="30"/>
      <c r="C77" s="30"/>
      <c r="D77" s="30"/>
      <c r="E77" s="30"/>
      <c r="F77" s="30"/>
      <c r="G77" s="30"/>
    </row>
    <row r="78" spans="2:7" x14ac:dyDescent="0.2">
      <c r="B78" s="30"/>
      <c r="C78" s="30"/>
      <c r="D78" s="30"/>
      <c r="E78" s="30"/>
      <c r="F78" s="30"/>
      <c r="G78" s="30"/>
    </row>
    <row r="79" spans="2:7" x14ac:dyDescent="0.2">
      <c r="B79" s="30"/>
      <c r="C79" s="30"/>
      <c r="D79" s="30"/>
      <c r="E79" s="30"/>
      <c r="F79" s="30"/>
      <c r="G79" s="30"/>
    </row>
    <row r="80" spans="2:7" x14ac:dyDescent="0.2">
      <c r="B80" s="30"/>
      <c r="C80" s="30"/>
      <c r="D80" s="30"/>
      <c r="E80" s="30"/>
      <c r="F80" s="30"/>
      <c r="G80" s="30"/>
    </row>
    <row r="81" spans="2:7" x14ac:dyDescent="0.2">
      <c r="B81" s="30"/>
      <c r="C81" s="30"/>
      <c r="D81" s="30"/>
      <c r="E81" s="30"/>
      <c r="F81" s="30"/>
      <c r="G81" s="30"/>
    </row>
    <row r="82" spans="2:7" x14ac:dyDescent="0.2">
      <c r="B82" s="30"/>
      <c r="C82" s="30"/>
      <c r="D82" s="30"/>
      <c r="E82" s="30"/>
      <c r="F82" s="30"/>
      <c r="G82" s="30"/>
    </row>
    <row r="83" spans="2:7" x14ac:dyDescent="0.2">
      <c r="B83" s="30"/>
      <c r="C83" s="30"/>
      <c r="D83" s="30"/>
      <c r="E83" s="30"/>
      <c r="F83" s="30"/>
      <c r="G83" s="30"/>
    </row>
    <row r="84" spans="2:7" x14ac:dyDescent="0.2">
      <c r="B84" s="30"/>
      <c r="C84" s="30"/>
      <c r="D84" s="30"/>
      <c r="E84" s="30"/>
      <c r="F84" s="30"/>
      <c r="G84" s="30"/>
    </row>
    <row r="85" spans="2:7" x14ac:dyDescent="0.2">
      <c r="B85" s="30"/>
      <c r="C85" s="30"/>
      <c r="D85" s="30"/>
      <c r="E85" s="30"/>
      <c r="F85" s="30"/>
      <c r="G85" s="30"/>
    </row>
    <row r="86" spans="2:7" x14ac:dyDescent="0.2">
      <c r="B86" s="30"/>
      <c r="C86" s="30"/>
      <c r="D86" s="30"/>
      <c r="E86" s="30"/>
      <c r="F86" s="30"/>
      <c r="G86" s="30"/>
    </row>
    <row r="87" spans="2:7" x14ac:dyDescent="0.2">
      <c r="B87" s="30"/>
      <c r="C87" s="30"/>
      <c r="D87" s="30"/>
      <c r="E87" s="30"/>
      <c r="F87" s="30"/>
      <c r="G87" s="30"/>
    </row>
    <row r="88" spans="2:7" x14ac:dyDescent="0.2">
      <c r="B88" s="30"/>
      <c r="C88" s="30"/>
      <c r="D88" s="30"/>
      <c r="E88" s="30"/>
      <c r="F88" s="30"/>
      <c r="G88" s="30"/>
    </row>
    <row r="89" spans="2:7" x14ac:dyDescent="0.2">
      <c r="B89" s="30"/>
      <c r="C89" s="30"/>
      <c r="D89" s="30"/>
      <c r="E89" s="30"/>
      <c r="F89" s="30"/>
      <c r="G89" s="30"/>
    </row>
    <row r="90" spans="2:7" x14ac:dyDescent="0.2">
      <c r="B90" s="30"/>
      <c r="C90" s="30"/>
      <c r="D90" s="30"/>
      <c r="E90" s="30"/>
      <c r="F90" s="30"/>
      <c r="G90" s="30"/>
    </row>
    <row r="91" spans="2:7" x14ac:dyDescent="0.2">
      <c r="B91" s="30"/>
      <c r="C91" s="30"/>
      <c r="D91" s="30"/>
      <c r="E91" s="30"/>
      <c r="F91" s="30"/>
      <c r="G91" s="30"/>
    </row>
    <row r="92" spans="2:7" x14ac:dyDescent="0.2">
      <c r="B92" s="30"/>
      <c r="C92" s="30"/>
      <c r="D92" s="30"/>
      <c r="E92" s="30"/>
      <c r="F92" s="30"/>
      <c r="G92" s="30"/>
    </row>
    <row r="93" spans="2:7" x14ac:dyDescent="0.2">
      <c r="B93" s="30"/>
      <c r="C93" s="30"/>
      <c r="D93" s="30"/>
      <c r="E93" s="30"/>
      <c r="F93" s="30"/>
      <c r="G93" s="30"/>
    </row>
    <row r="94" spans="2:7" x14ac:dyDescent="0.2">
      <c r="B94" s="30"/>
      <c r="C94" s="30"/>
      <c r="D94" s="30"/>
      <c r="E94" s="30"/>
      <c r="F94" s="30"/>
      <c r="G94" s="30"/>
    </row>
    <row r="95" spans="2:7" x14ac:dyDescent="0.2">
      <c r="B95" s="30"/>
      <c r="C95" s="30"/>
      <c r="D95" s="30"/>
      <c r="E95" s="30"/>
      <c r="F95" s="30"/>
      <c r="G95" s="30"/>
    </row>
    <row r="96" spans="2:7" x14ac:dyDescent="0.2">
      <c r="B96" s="30"/>
      <c r="C96" s="30"/>
      <c r="D96" s="30"/>
      <c r="E96" s="30"/>
      <c r="F96" s="30"/>
      <c r="G96" s="30"/>
    </row>
    <row r="97" spans="2:7" x14ac:dyDescent="0.2">
      <c r="B97" s="30"/>
      <c r="C97" s="30"/>
      <c r="D97" s="30"/>
      <c r="E97" s="30"/>
      <c r="F97" s="30"/>
      <c r="G97" s="30"/>
    </row>
    <row r="98" spans="2:7" x14ac:dyDescent="0.2">
      <c r="B98" s="30"/>
      <c r="C98" s="30"/>
      <c r="D98" s="30"/>
      <c r="E98" s="30"/>
      <c r="F98" s="30"/>
      <c r="G98" s="30"/>
    </row>
    <row r="99" spans="2:7" x14ac:dyDescent="0.2">
      <c r="B99" s="30"/>
      <c r="C99" s="30"/>
      <c r="D99" s="30"/>
      <c r="E99" s="30"/>
      <c r="F99" s="30"/>
      <c r="G99" s="30"/>
    </row>
    <row r="100" spans="2:7" x14ac:dyDescent="0.2">
      <c r="B100" s="30"/>
      <c r="C100" s="30"/>
      <c r="D100" s="30"/>
      <c r="E100" s="30"/>
      <c r="F100" s="30"/>
      <c r="G100" s="30"/>
    </row>
    <row r="101" spans="2:7" x14ac:dyDescent="0.2">
      <c r="B101" s="30"/>
      <c r="C101" s="30"/>
      <c r="D101" s="30"/>
      <c r="E101" s="30"/>
      <c r="F101" s="30"/>
      <c r="G101" s="30"/>
    </row>
    <row r="102" spans="2:7" x14ac:dyDescent="0.2">
      <c r="B102" s="30"/>
      <c r="C102" s="30"/>
      <c r="D102" s="30"/>
      <c r="E102" s="30"/>
      <c r="F102" s="30"/>
      <c r="G102" s="30"/>
    </row>
    <row r="103" spans="2:7" x14ac:dyDescent="0.2">
      <c r="B103" s="30"/>
      <c r="C103" s="30"/>
      <c r="D103" s="30"/>
      <c r="E103" s="30"/>
      <c r="F103" s="30"/>
      <c r="G103" s="30"/>
    </row>
    <row r="104" spans="2:7" x14ac:dyDescent="0.2">
      <c r="B104" s="30"/>
      <c r="C104" s="30"/>
      <c r="D104" s="30"/>
      <c r="E104" s="30"/>
      <c r="F104" s="30"/>
      <c r="G104" s="30"/>
    </row>
    <row r="105" spans="2:7" x14ac:dyDescent="0.2">
      <c r="B105" s="30"/>
      <c r="C105" s="30"/>
      <c r="D105" s="30"/>
      <c r="E105" s="30"/>
      <c r="F105" s="30"/>
      <c r="G105" s="30"/>
    </row>
    <row r="106" spans="2:7" x14ac:dyDescent="0.2">
      <c r="B106" s="30"/>
      <c r="C106" s="30"/>
      <c r="D106" s="30"/>
      <c r="E106" s="30"/>
      <c r="F106" s="30"/>
      <c r="G106" s="30"/>
    </row>
    <row r="107" spans="2:7" x14ac:dyDescent="0.2">
      <c r="B107" s="30"/>
      <c r="C107" s="30"/>
      <c r="D107" s="30"/>
      <c r="E107" s="30"/>
      <c r="F107" s="30"/>
      <c r="G107" s="30"/>
    </row>
    <row r="108" spans="2:7" x14ac:dyDescent="0.2">
      <c r="B108" s="30"/>
      <c r="C108" s="30"/>
      <c r="D108" s="30"/>
      <c r="E108" s="30"/>
      <c r="F108" s="30"/>
      <c r="G108" s="30"/>
    </row>
    <row r="109" spans="2:7" x14ac:dyDescent="0.2">
      <c r="B109" s="30"/>
      <c r="C109" s="30"/>
      <c r="D109" s="30"/>
      <c r="E109" s="30"/>
      <c r="F109" s="30"/>
      <c r="G109" s="30"/>
    </row>
    <row r="110" spans="2:7" x14ac:dyDescent="0.2">
      <c r="B110" s="30"/>
      <c r="C110" s="30"/>
      <c r="D110" s="30"/>
      <c r="E110" s="30"/>
      <c r="F110" s="30"/>
      <c r="G110" s="30"/>
    </row>
    <row r="111" spans="2:7" x14ac:dyDescent="0.2">
      <c r="B111" s="30"/>
      <c r="C111" s="30"/>
      <c r="D111" s="30"/>
      <c r="E111" s="30"/>
      <c r="F111" s="30"/>
      <c r="G111" s="30"/>
    </row>
    <row r="112" spans="2:7" x14ac:dyDescent="0.2">
      <c r="B112" s="30"/>
      <c r="C112" s="30"/>
      <c r="D112" s="30"/>
      <c r="E112" s="30"/>
      <c r="F112" s="30"/>
      <c r="G112" s="30"/>
    </row>
    <row r="113" spans="2:7" x14ac:dyDescent="0.2">
      <c r="B113" s="30"/>
      <c r="C113" s="30"/>
      <c r="D113" s="30"/>
      <c r="E113" s="30"/>
      <c r="F113" s="30"/>
      <c r="G113" s="30"/>
    </row>
    <row r="114" spans="2:7" x14ac:dyDescent="0.2">
      <c r="B114" s="30"/>
      <c r="C114" s="30"/>
      <c r="D114" s="30"/>
      <c r="E114" s="30"/>
      <c r="F114" s="30"/>
      <c r="G114" s="30"/>
    </row>
    <row r="115" spans="2:7" x14ac:dyDescent="0.2">
      <c r="B115" s="30"/>
      <c r="C115" s="30"/>
      <c r="D115" s="30"/>
      <c r="E115" s="30"/>
      <c r="F115" s="30"/>
      <c r="G115" s="30"/>
    </row>
    <row r="116" spans="2:7" x14ac:dyDescent="0.2">
      <c r="B116" s="30"/>
      <c r="C116" s="30"/>
      <c r="D116" s="30"/>
      <c r="E116" s="30"/>
      <c r="F116" s="30"/>
      <c r="G116" s="30"/>
    </row>
    <row r="117" spans="2:7" x14ac:dyDescent="0.2">
      <c r="B117" s="30"/>
      <c r="C117" s="30"/>
      <c r="D117" s="30"/>
      <c r="E117" s="30"/>
      <c r="F117" s="30"/>
      <c r="G117" s="30"/>
    </row>
    <row r="118" spans="2:7" x14ac:dyDescent="0.2">
      <c r="B118" s="30"/>
      <c r="C118" s="30"/>
      <c r="D118" s="30"/>
      <c r="E118" s="30"/>
      <c r="F118" s="30"/>
      <c r="G118" s="30"/>
    </row>
    <row r="119" spans="2:7" x14ac:dyDescent="0.2">
      <c r="B119" s="30"/>
      <c r="C119" s="30"/>
      <c r="D119" s="30"/>
      <c r="E119" s="30"/>
      <c r="F119" s="30"/>
      <c r="G119" s="30"/>
    </row>
    <row r="120" spans="2:7" x14ac:dyDescent="0.2">
      <c r="B120" s="30"/>
      <c r="C120" s="30"/>
      <c r="D120" s="30"/>
      <c r="E120" s="30"/>
      <c r="F120" s="30"/>
      <c r="G120" s="30"/>
    </row>
    <row r="121" spans="2:7" x14ac:dyDescent="0.2">
      <c r="B121" s="30"/>
      <c r="C121" s="30"/>
      <c r="D121" s="30"/>
      <c r="E121" s="30"/>
      <c r="F121" s="30"/>
      <c r="G121" s="30"/>
    </row>
    <row r="122" spans="2:7" x14ac:dyDescent="0.2">
      <c r="B122" s="30"/>
      <c r="C122" s="30"/>
      <c r="D122" s="30"/>
      <c r="E122" s="30"/>
      <c r="F122" s="30"/>
      <c r="G122" s="30"/>
    </row>
    <row r="123" spans="2:7" x14ac:dyDescent="0.2">
      <c r="B123" s="30"/>
      <c r="C123" s="30"/>
      <c r="D123" s="30"/>
      <c r="E123" s="30"/>
      <c r="F123" s="30"/>
      <c r="G123" s="30"/>
    </row>
    <row r="124" spans="2:7" x14ac:dyDescent="0.2">
      <c r="B124" s="30"/>
      <c r="C124" s="30"/>
      <c r="D124" s="30"/>
      <c r="E124" s="30"/>
      <c r="F124" s="30"/>
      <c r="G124" s="30"/>
    </row>
    <row r="125" spans="2:7" x14ac:dyDescent="0.2">
      <c r="B125" s="30"/>
      <c r="C125" s="30"/>
      <c r="D125" s="30"/>
      <c r="E125" s="30"/>
      <c r="F125" s="30"/>
      <c r="G125" s="30"/>
    </row>
    <row r="126" spans="2:7" x14ac:dyDescent="0.2">
      <c r="B126" s="30"/>
      <c r="C126" s="30"/>
      <c r="D126" s="30"/>
      <c r="E126" s="30"/>
      <c r="F126" s="30"/>
      <c r="G126" s="30"/>
    </row>
    <row r="127" spans="2:7" x14ac:dyDescent="0.2">
      <c r="B127" s="30"/>
      <c r="C127" s="30"/>
      <c r="D127" s="30"/>
      <c r="E127" s="30"/>
      <c r="F127" s="30"/>
      <c r="G127" s="30"/>
    </row>
    <row r="128" spans="2:7" x14ac:dyDescent="0.2">
      <c r="B128" s="30"/>
      <c r="C128" s="30"/>
      <c r="D128" s="30"/>
      <c r="E128" s="30"/>
      <c r="F128" s="30"/>
      <c r="G128" s="30"/>
    </row>
    <row r="129" spans="2:7" x14ac:dyDescent="0.2">
      <c r="B129" s="30"/>
      <c r="C129" s="30"/>
      <c r="D129" s="30"/>
      <c r="E129" s="30"/>
      <c r="F129" s="30"/>
      <c r="G129" s="30"/>
    </row>
    <row r="130" spans="2:7" x14ac:dyDescent="0.2">
      <c r="B130" s="30"/>
      <c r="C130" s="30"/>
      <c r="D130" s="30"/>
      <c r="E130" s="30"/>
      <c r="F130" s="30"/>
      <c r="G130" s="30"/>
    </row>
    <row r="131" spans="2:7" x14ac:dyDescent="0.2">
      <c r="B131" s="30"/>
      <c r="C131" s="30"/>
      <c r="D131" s="30"/>
      <c r="E131" s="30"/>
      <c r="F131" s="30"/>
      <c r="G131" s="30"/>
    </row>
    <row r="132" spans="2:7" x14ac:dyDescent="0.2">
      <c r="B132" s="30"/>
      <c r="C132" s="30"/>
      <c r="D132" s="30"/>
      <c r="E132" s="30"/>
      <c r="F132" s="30"/>
      <c r="G132" s="30"/>
    </row>
    <row r="133" spans="2:7" x14ac:dyDescent="0.2">
      <c r="B133" s="30"/>
      <c r="C133" s="30"/>
      <c r="D133" s="30"/>
      <c r="E133" s="30"/>
      <c r="F133" s="30"/>
      <c r="G133" s="30"/>
    </row>
    <row r="134" spans="2:7" x14ac:dyDescent="0.2">
      <c r="B134" s="30"/>
      <c r="C134" s="30"/>
      <c r="D134" s="30"/>
      <c r="E134" s="30"/>
      <c r="F134" s="30"/>
      <c r="G134" s="30"/>
    </row>
    <row r="135" spans="2:7" x14ac:dyDescent="0.2">
      <c r="B135" s="30"/>
      <c r="C135" s="30"/>
      <c r="D135" s="30"/>
      <c r="E135" s="30"/>
      <c r="F135" s="30"/>
      <c r="G135" s="30"/>
    </row>
    <row r="136" spans="2:7" x14ac:dyDescent="0.2">
      <c r="B136" s="30"/>
      <c r="C136" s="30"/>
      <c r="D136" s="30"/>
      <c r="E136" s="30"/>
      <c r="F136" s="30"/>
      <c r="G136" s="30"/>
    </row>
    <row r="137" spans="2:7" x14ac:dyDescent="0.2">
      <c r="B137" s="30"/>
      <c r="C137" s="30"/>
      <c r="D137" s="30"/>
      <c r="E137" s="30"/>
      <c r="F137" s="30"/>
      <c r="G137" s="30"/>
    </row>
    <row r="138" spans="2:7" x14ac:dyDescent="0.2">
      <c r="B138" s="30"/>
      <c r="C138" s="30"/>
      <c r="D138" s="30"/>
      <c r="E138" s="30"/>
      <c r="F138" s="30"/>
      <c r="G138" s="30"/>
    </row>
    <row r="139" spans="2:7" x14ac:dyDescent="0.2">
      <c r="B139" s="30"/>
      <c r="C139" s="30"/>
      <c r="D139" s="30"/>
      <c r="E139" s="30"/>
      <c r="F139" s="30"/>
      <c r="G139" s="30"/>
    </row>
    <row r="140" spans="2:7" x14ac:dyDescent="0.2">
      <c r="B140" s="30"/>
      <c r="C140" s="30"/>
      <c r="D140" s="30"/>
      <c r="E140" s="30"/>
      <c r="F140" s="30"/>
      <c r="G140" s="30"/>
    </row>
    <row r="141" spans="2:7" x14ac:dyDescent="0.2">
      <c r="B141" s="30"/>
      <c r="C141" s="30"/>
      <c r="D141" s="30"/>
      <c r="E141" s="30"/>
      <c r="F141" s="30"/>
      <c r="G141" s="30"/>
    </row>
    <row r="142" spans="2:7" x14ac:dyDescent="0.2">
      <c r="B142" s="30"/>
      <c r="C142" s="30"/>
      <c r="D142" s="30"/>
      <c r="E142" s="30"/>
      <c r="F142" s="30"/>
      <c r="G142" s="30"/>
    </row>
    <row r="143" spans="2:7" x14ac:dyDescent="0.2">
      <c r="B143" s="30"/>
      <c r="C143" s="30"/>
      <c r="D143" s="30"/>
      <c r="E143" s="30"/>
      <c r="F143" s="30"/>
      <c r="G143" s="30"/>
    </row>
    <row r="144" spans="2:7" x14ac:dyDescent="0.2">
      <c r="B144" s="30"/>
      <c r="C144" s="30"/>
      <c r="D144" s="30"/>
      <c r="E144" s="30"/>
      <c r="F144" s="30"/>
      <c r="G144" s="30"/>
    </row>
    <row r="145" spans="2:7" x14ac:dyDescent="0.2">
      <c r="B145" s="30"/>
      <c r="C145" s="30"/>
      <c r="D145" s="30"/>
      <c r="E145" s="30"/>
      <c r="F145" s="30"/>
      <c r="G145" s="30"/>
    </row>
    <row r="146" spans="2:7" x14ac:dyDescent="0.2">
      <c r="B146" s="30"/>
      <c r="C146" s="30"/>
      <c r="D146" s="30"/>
      <c r="E146" s="30"/>
      <c r="F146" s="30"/>
      <c r="G146" s="30"/>
    </row>
    <row r="147" spans="2:7" x14ac:dyDescent="0.2">
      <c r="B147" s="30"/>
      <c r="C147" s="30"/>
      <c r="D147" s="30"/>
      <c r="E147" s="30"/>
      <c r="F147" s="30"/>
      <c r="G147" s="30"/>
    </row>
    <row r="148" spans="2:7" x14ac:dyDescent="0.2">
      <c r="B148" s="30"/>
      <c r="C148" s="30"/>
      <c r="D148" s="30"/>
      <c r="E148" s="30"/>
      <c r="F148" s="30"/>
      <c r="G148" s="30"/>
    </row>
    <row r="149" spans="2:7" x14ac:dyDescent="0.2">
      <c r="B149" s="30"/>
      <c r="C149" s="30"/>
      <c r="D149" s="30"/>
      <c r="E149" s="30"/>
      <c r="F149" s="30"/>
      <c r="G149" s="30"/>
    </row>
  </sheetData>
  <sheetProtection selectLockedCells="1"/>
  <pageMargins left="0.7" right="0.7" top="0.75" bottom="0.75" header="0.3" footer="0.3"/>
  <pageSetup paperSize="9"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60"/>
  <sheetViews>
    <sheetView workbookViewId="0">
      <selection activeCell="B4" sqref="B4"/>
    </sheetView>
  </sheetViews>
  <sheetFormatPr baseColWidth="10" defaultColWidth="8.83203125" defaultRowHeight="15" x14ac:dyDescent="0.2"/>
  <cols>
    <col min="1" max="1" width="8.83203125" style="29"/>
    <col min="2" max="2" width="18.83203125" style="29" customWidth="1"/>
    <col min="3" max="16384" width="8.83203125" style="29"/>
  </cols>
  <sheetData>
    <row r="1" spans="2:2" ht="16" thickBot="1" x14ac:dyDescent="0.25"/>
    <row r="2" spans="2:2" ht="16" thickBot="1" x14ac:dyDescent="0.25">
      <c r="B2" s="51" t="s">
        <v>49</v>
      </c>
    </row>
    <row r="3" spans="2:2" x14ac:dyDescent="0.2">
      <c r="B3" s="48">
        <v>-29.382000000000001</v>
      </c>
    </row>
    <row r="4" spans="2:2" x14ac:dyDescent="0.2">
      <c r="B4" s="48">
        <v>-27.5381</v>
      </c>
    </row>
    <row r="5" spans="2:2" x14ac:dyDescent="0.2">
      <c r="B5" s="48">
        <v>-25.695900000000002</v>
      </c>
    </row>
    <row r="6" spans="2:2" x14ac:dyDescent="0.2">
      <c r="B6" s="48">
        <v>-23.8507</v>
      </c>
    </row>
    <row r="7" spans="2:2" x14ac:dyDescent="0.2">
      <c r="B7" s="48">
        <v>-22.002400000000002</v>
      </c>
    </row>
    <row r="8" spans="2:2" x14ac:dyDescent="0.2">
      <c r="B8" s="48">
        <v>-20.151199999999999</v>
      </c>
    </row>
    <row r="9" spans="2:2" x14ac:dyDescent="0.2">
      <c r="B9" s="48">
        <v>-18.297699999999999</v>
      </c>
    </row>
    <row r="10" spans="2:2" x14ac:dyDescent="0.2">
      <c r="B10" s="48">
        <v>-16.442299999999999</v>
      </c>
    </row>
    <row r="11" spans="2:2" x14ac:dyDescent="0.2">
      <c r="B11" s="48">
        <v>-14.585900000000001</v>
      </c>
    </row>
    <row r="12" spans="2:2" x14ac:dyDescent="0.2">
      <c r="B12" s="48">
        <v>-12.7288</v>
      </c>
    </row>
    <row r="13" spans="2:2" x14ac:dyDescent="0.2">
      <c r="B13" s="48">
        <v>-10.8712</v>
      </c>
    </row>
    <row r="14" spans="2:2" x14ac:dyDescent="0.2">
      <c r="B14" s="48">
        <v>-9.3045000000000009</v>
      </c>
    </row>
    <row r="15" spans="2:2" x14ac:dyDescent="0.2">
      <c r="B15" s="48">
        <v>-7.7389999999999999</v>
      </c>
    </row>
    <row r="16" spans="2:2" x14ac:dyDescent="0.2">
      <c r="B16" s="48">
        <v>-6.1756000000000002</v>
      </c>
    </row>
    <row r="17" spans="2:2" x14ac:dyDescent="0.2">
      <c r="B17" s="48">
        <v>-4.6117999999999997</v>
      </c>
    </row>
    <row r="18" spans="2:2" x14ac:dyDescent="0.2">
      <c r="B18" s="48">
        <v>-3.0411000000000001</v>
      </c>
    </row>
    <row r="19" spans="2:2" x14ac:dyDescent="0.2">
      <c r="B19" s="48">
        <v>0</v>
      </c>
    </row>
    <row r="20" spans="2:2" x14ac:dyDescent="0.2">
      <c r="B20" s="48">
        <v>3.0411000000000001</v>
      </c>
    </row>
    <row r="21" spans="2:2" x14ac:dyDescent="0.2">
      <c r="B21" s="48">
        <v>4.6117999999999997</v>
      </c>
    </row>
    <row r="22" spans="2:2" x14ac:dyDescent="0.2">
      <c r="B22" s="48">
        <v>6.1756000000000002</v>
      </c>
    </row>
    <row r="23" spans="2:2" x14ac:dyDescent="0.2">
      <c r="B23" s="48">
        <v>7.7389999999999999</v>
      </c>
    </row>
    <row r="24" spans="2:2" x14ac:dyDescent="0.2">
      <c r="B24" s="48">
        <v>9.3045000000000009</v>
      </c>
    </row>
    <row r="25" spans="2:2" x14ac:dyDescent="0.2">
      <c r="B25" s="48">
        <v>10.8712</v>
      </c>
    </row>
    <row r="26" spans="2:2" x14ac:dyDescent="0.2">
      <c r="B26" s="48">
        <v>12.7288</v>
      </c>
    </row>
    <row r="27" spans="2:2" x14ac:dyDescent="0.2">
      <c r="B27" s="48">
        <v>14.585900000000001</v>
      </c>
    </row>
    <row r="28" spans="2:2" x14ac:dyDescent="0.2">
      <c r="B28" s="48">
        <v>16.442299999999999</v>
      </c>
    </row>
    <row r="29" spans="2:2" x14ac:dyDescent="0.2">
      <c r="B29" s="48">
        <v>18.297699999999999</v>
      </c>
    </row>
    <row r="30" spans="2:2" x14ac:dyDescent="0.2">
      <c r="B30" s="48">
        <v>20.151199999999999</v>
      </c>
    </row>
    <row r="31" spans="2:2" x14ac:dyDescent="0.2">
      <c r="B31" s="48">
        <v>22.002400000000002</v>
      </c>
    </row>
    <row r="32" spans="2:2" x14ac:dyDescent="0.2">
      <c r="B32" s="48">
        <v>23.8507</v>
      </c>
    </row>
    <row r="33" spans="2:2" x14ac:dyDescent="0.2">
      <c r="B33" s="48">
        <v>25.695900000000002</v>
      </c>
    </row>
    <row r="34" spans="2:2" x14ac:dyDescent="0.2">
      <c r="B34" s="48">
        <v>27.5381</v>
      </c>
    </row>
    <row r="35" spans="2:2" x14ac:dyDescent="0.2">
      <c r="B35" s="48">
        <v>29.382000000000001</v>
      </c>
    </row>
    <row r="36" spans="2:2" x14ac:dyDescent="0.2">
      <c r="B36" s="48"/>
    </row>
    <row r="37" spans="2:2" x14ac:dyDescent="0.2">
      <c r="B37" s="48"/>
    </row>
    <row r="38" spans="2:2" x14ac:dyDescent="0.2">
      <c r="B38" s="49"/>
    </row>
    <row r="39" spans="2:2" x14ac:dyDescent="0.2">
      <c r="B39" s="49"/>
    </row>
    <row r="40" spans="2:2" x14ac:dyDescent="0.2">
      <c r="B40" s="49"/>
    </row>
    <row r="41" spans="2:2" x14ac:dyDescent="0.2">
      <c r="B41" s="49"/>
    </row>
    <row r="42" spans="2:2" x14ac:dyDescent="0.2">
      <c r="B42" s="49"/>
    </row>
    <row r="43" spans="2:2" x14ac:dyDescent="0.2">
      <c r="B43" s="49"/>
    </row>
    <row r="44" spans="2:2" x14ac:dyDescent="0.2">
      <c r="B44" s="49"/>
    </row>
    <row r="45" spans="2:2" x14ac:dyDescent="0.2">
      <c r="B45" s="49"/>
    </row>
    <row r="46" spans="2:2" x14ac:dyDescent="0.2">
      <c r="B46" s="49"/>
    </row>
    <row r="47" spans="2:2" x14ac:dyDescent="0.2">
      <c r="B47" s="49"/>
    </row>
    <row r="48" spans="2:2" x14ac:dyDescent="0.2">
      <c r="B48" s="49"/>
    </row>
    <row r="49" spans="2:2" x14ac:dyDescent="0.2">
      <c r="B49" s="49"/>
    </row>
    <row r="50" spans="2:2" x14ac:dyDescent="0.2">
      <c r="B50" s="49"/>
    </row>
    <row r="51" spans="2:2" x14ac:dyDescent="0.2">
      <c r="B51" s="49"/>
    </row>
    <row r="52" spans="2:2" x14ac:dyDescent="0.2">
      <c r="B52" s="49"/>
    </row>
    <row r="53" spans="2:2" x14ac:dyDescent="0.2">
      <c r="B53" s="49"/>
    </row>
    <row r="54" spans="2:2" x14ac:dyDescent="0.2">
      <c r="B54" s="49"/>
    </row>
    <row r="55" spans="2:2" x14ac:dyDescent="0.2">
      <c r="B55" s="49"/>
    </row>
    <row r="56" spans="2:2" x14ac:dyDescent="0.2">
      <c r="B56" s="49"/>
    </row>
    <row r="57" spans="2:2" x14ac:dyDescent="0.2">
      <c r="B57" s="49"/>
    </row>
    <row r="58" spans="2:2" x14ac:dyDescent="0.2">
      <c r="B58" s="49"/>
    </row>
    <row r="59" spans="2:2" x14ac:dyDescent="0.2">
      <c r="B59" s="49"/>
    </row>
    <row r="60" spans="2:2" ht="16" thickBot="1" x14ac:dyDescent="0.25">
      <c r="B60" s="50"/>
    </row>
  </sheetData>
  <sortState ref="B3:B19">
    <sortCondition descending="1" ref="B3:B19"/>
  </sortState>
  <dataValidations count="1">
    <dataValidation allowBlank="1" showInputMessage="1" showErrorMessage="1" prompt="Precise the span location at wich the aerofoil profile defined in the next tabs are given." sqref="B2"/>
  </dataValidations>
  <pageMargins left="0.7" right="0.7" top="0.75" bottom="0.75" header="0.3" footer="0.3"/>
  <pageSetup paperSize="9"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37"/>
  <sheetViews>
    <sheetView workbookViewId="0">
      <selection activeCell="B4" sqref="B4"/>
    </sheetView>
  </sheetViews>
  <sheetFormatPr baseColWidth="10" defaultColWidth="8.83203125" defaultRowHeight="15" x14ac:dyDescent="0.2"/>
  <cols>
    <col min="1" max="1" width="8.83203125" style="67"/>
    <col min="2" max="4" width="9.1640625" style="154" bestFit="1" customWidth="1"/>
    <col min="5" max="5" width="9.83203125" style="154" bestFit="1" customWidth="1"/>
    <col min="6" max="13" width="8.83203125" style="155"/>
    <col min="14" max="40" width="8.83203125" style="67"/>
    <col min="41" max="16384" width="8.83203125" style="53"/>
  </cols>
  <sheetData>
    <row r="1" spans="2:13" ht="16" thickBot="1" x14ac:dyDescent="0.25"/>
    <row r="2" spans="2:13" s="67" customFormat="1" ht="16" thickBot="1" x14ac:dyDescent="0.25">
      <c r="B2" s="260" t="s">
        <v>165</v>
      </c>
      <c r="C2" s="258"/>
      <c r="D2" s="258">
        <v>0</v>
      </c>
      <c r="E2" s="259"/>
      <c r="F2" s="260"/>
      <c r="G2" s="258"/>
      <c r="H2" s="258"/>
      <c r="I2" s="259"/>
      <c r="J2" s="260"/>
      <c r="K2" s="258"/>
      <c r="L2" s="258"/>
      <c r="M2" s="259"/>
    </row>
    <row r="3" spans="2:13" ht="16" thickBot="1" x14ac:dyDescent="0.25">
      <c r="B3" s="156" t="s">
        <v>0</v>
      </c>
      <c r="C3" s="157" t="s">
        <v>1</v>
      </c>
      <c r="D3" s="157" t="s">
        <v>2</v>
      </c>
      <c r="E3" s="158" t="s">
        <v>3</v>
      </c>
      <c r="F3" s="156"/>
      <c r="G3" s="157"/>
      <c r="H3" s="157"/>
      <c r="I3" s="158"/>
      <c r="J3" s="170"/>
      <c r="K3" s="171"/>
      <c r="L3" s="171"/>
      <c r="M3" s="172"/>
    </row>
    <row r="4" spans="2:13" x14ac:dyDescent="0.2">
      <c r="B4" s="159">
        <v>0</v>
      </c>
      <c r="C4" s="160">
        <v>0</v>
      </c>
      <c r="D4" s="160">
        <v>0</v>
      </c>
      <c r="E4" s="161">
        <v>0</v>
      </c>
      <c r="F4" s="159"/>
      <c r="G4" s="162"/>
      <c r="H4" s="160"/>
      <c r="I4" s="162"/>
      <c r="J4" s="159"/>
      <c r="K4" s="160"/>
      <c r="L4" s="160"/>
      <c r="M4" s="161"/>
    </row>
    <row r="5" spans="2:13" x14ac:dyDescent="0.2">
      <c r="B5" s="163">
        <v>4.9779999999999998E-3</v>
      </c>
      <c r="C5" s="162">
        <v>5.6360000000000004E-3</v>
      </c>
      <c r="D5" s="162">
        <v>5.6629999999999996E-3</v>
      </c>
      <c r="E5" s="164">
        <v>-8.4690000000000008E-3</v>
      </c>
      <c r="F5" s="163"/>
      <c r="G5" s="162"/>
      <c r="H5" s="162"/>
      <c r="I5" s="162"/>
      <c r="J5" s="163"/>
      <c r="K5" s="162"/>
      <c r="L5" s="162"/>
      <c r="M5" s="164"/>
    </row>
    <row r="6" spans="2:13" x14ac:dyDescent="0.2">
      <c r="B6" s="163">
        <v>1.3693E-2</v>
      </c>
      <c r="C6" s="162">
        <v>9.1020000000000007E-3</v>
      </c>
      <c r="D6" s="162">
        <v>1.4795000000000001E-2</v>
      </c>
      <c r="E6" s="164">
        <v>-1.3465E-2</v>
      </c>
      <c r="F6" s="163"/>
      <c r="G6" s="162"/>
      <c r="H6" s="162"/>
      <c r="I6" s="162"/>
      <c r="J6" s="163"/>
      <c r="K6" s="162"/>
      <c r="L6" s="162"/>
      <c r="M6" s="164"/>
    </row>
    <row r="7" spans="2:13" x14ac:dyDescent="0.2">
      <c r="B7" s="163">
        <v>2.3192000000000001E-2</v>
      </c>
      <c r="C7" s="162">
        <v>1.1613E-2</v>
      </c>
      <c r="D7" s="162">
        <v>2.4496E-2</v>
      </c>
      <c r="E7" s="164">
        <v>-1.7101000000000002E-2</v>
      </c>
      <c r="F7" s="163"/>
      <c r="G7" s="162"/>
      <c r="H7" s="162"/>
      <c r="I7" s="162"/>
      <c r="J7" s="163"/>
      <c r="K7" s="162"/>
      <c r="L7" s="162"/>
      <c r="M7" s="164"/>
    </row>
    <row r="8" spans="2:13" x14ac:dyDescent="0.2">
      <c r="B8" s="163">
        <v>3.2974999999999997E-2</v>
      </c>
      <c r="C8" s="162">
        <v>1.3643000000000001E-2</v>
      </c>
      <c r="D8" s="162">
        <v>3.4390999999999998E-2</v>
      </c>
      <c r="E8" s="164">
        <v>-2.0066000000000001E-2</v>
      </c>
      <c r="F8" s="163"/>
      <c r="G8" s="162"/>
      <c r="H8" s="162"/>
      <c r="I8" s="162"/>
      <c r="J8" s="163"/>
      <c r="K8" s="162"/>
      <c r="L8" s="162"/>
      <c r="M8" s="164"/>
    </row>
    <row r="9" spans="2:13" x14ac:dyDescent="0.2">
      <c r="B9" s="163">
        <v>4.2895999999999997E-2</v>
      </c>
      <c r="C9" s="162">
        <v>1.538E-2</v>
      </c>
      <c r="D9" s="162">
        <v>4.4377E-2</v>
      </c>
      <c r="E9" s="164">
        <v>-2.2636E-2</v>
      </c>
      <c r="F9" s="163"/>
      <c r="G9" s="162"/>
      <c r="H9" s="162"/>
      <c r="I9" s="162"/>
      <c r="J9" s="163"/>
      <c r="K9" s="162"/>
      <c r="L9" s="162"/>
      <c r="M9" s="164"/>
    </row>
    <row r="10" spans="2:13" x14ac:dyDescent="0.2">
      <c r="B10" s="163">
        <v>5.2893999999999997E-2</v>
      </c>
      <c r="C10" s="162">
        <v>1.6916E-2</v>
      </c>
      <c r="D10" s="162">
        <v>5.4413000000000003E-2</v>
      </c>
      <c r="E10" s="164">
        <v>-2.495E-2</v>
      </c>
      <c r="F10" s="163"/>
      <c r="G10" s="162"/>
      <c r="H10" s="162"/>
      <c r="I10" s="162"/>
      <c r="J10" s="163"/>
      <c r="K10" s="162"/>
      <c r="L10" s="162"/>
      <c r="M10" s="164"/>
    </row>
    <row r="11" spans="2:13" x14ac:dyDescent="0.2">
      <c r="B11" s="163">
        <v>6.2942999999999999E-2</v>
      </c>
      <c r="C11" s="162">
        <v>1.83E-2</v>
      </c>
      <c r="D11" s="162">
        <v>6.4480999999999997E-2</v>
      </c>
      <c r="E11" s="164">
        <v>-2.7085999999999999E-2</v>
      </c>
      <c r="F11" s="163"/>
      <c r="G11" s="162"/>
      <c r="H11" s="162"/>
      <c r="I11" s="162"/>
      <c r="J11" s="163"/>
      <c r="K11" s="162"/>
      <c r="L11" s="162"/>
      <c r="M11" s="164"/>
    </row>
    <row r="12" spans="2:13" x14ac:dyDescent="0.2">
      <c r="B12" s="163">
        <v>7.3025000000000007E-2</v>
      </c>
      <c r="C12" s="162">
        <v>1.9566E-2</v>
      </c>
      <c r="D12" s="162">
        <v>7.4569999999999997E-2</v>
      </c>
      <c r="E12" s="164">
        <v>-2.9092E-2</v>
      </c>
      <c r="F12" s="163"/>
      <c r="G12" s="162"/>
      <c r="H12" s="162"/>
      <c r="I12" s="162"/>
      <c r="J12" s="163"/>
      <c r="K12" s="162"/>
      <c r="L12" s="162"/>
      <c r="M12" s="164"/>
    </row>
    <row r="13" spans="2:13" x14ac:dyDescent="0.2">
      <c r="B13" s="163">
        <v>8.3131999999999998E-2</v>
      </c>
      <c r="C13" s="162">
        <v>2.0735E-2</v>
      </c>
      <c r="D13" s="162">
        <v>8.4677000000000002E-2</v>
      </c>
      <c r="E13" s="164">
        <v>-3.0995000000000002E-2</v>
      </c>
      <c r="F13" s="163"/>
      <c r="G13" s="162"/>
      <c r="H13" s="162"/>
      <c r="I13" s="162"/>
      <c r="J13" s="163"/>
      <c r="K13" s="162"/>
      <c r="L13" s="162"/>
      <c r="M13" s="164"/>
    </row>
    <row r="14" spans="2:13" x14ac:dyDescent="0.2">
      <c r="B14" s="163">
        <v>9.3257999999999994E-2</v>
      </c>
      <c r="C14" s="162">
        <v>2.1822999999999999E-2</v>
      </c>
      <c r="D14" s="162">
        <v>9.4796000000000005E-2</v>
      </c>
      <c r="E14" s="164">
        <v>-3.2814000000000003E-2</v>
      </c>
      <c r="F14" s="163"/>
      <c r="G14" s="162"/>
      <c r="H14" s="162"/>
      <c r="I14" s="162"/>
      <c r="J14" s="163"/>
      <c r="K14" s="162"/>
      <c r="L14" s="162"/>
      <c r="M14" s="164"/>
    </row>
    <row r="15" spans="2:13" x14ac:dyDescent="0.2">
      <c r="B15" s="163">
        <v>0.103399</v>
      </c>
      <c r="C15" s="162">
        <v>2.2839999999999999E-2</v>
      </c>
      <c r="D15" s="162">
        <v>0.10492600000000001</v>
      </c>
      <c r="E15" s="164">
        <v>-3.4558999999999999E-2</v>
      </c>
      <c r="F15" s="163"/>
      <c r="G15" s="162"/>
      <c r="H15" s="162"/>
      <c r="I15" s="162"/>
      <c r="J15" s="163"/>
      <c r="K15" s="162"/>
      <c r="L15" s="162"/>
      <c r="M15" s="164"/>
    </row>
    <row r="16" spans="2:13" x14ac:dyDescent="0.2">
      <c r="B16" s="163">
        <v>0.113553</v>
      </c>
      <c r="C16" s="162">
        <v>2.3796000000000001E-2</v>
      </c>
      <c r="D16" s="162">
        <v>0.115064</v>
      </c>
      <c r="E16" s="164">
        <v>-3.6236999999999998E-2</v>
      </c>
      <c r="F16" s="163"/>
      <c r="G16" s="162"/>
      <c r="H16" s="162"/>
      <c r="I16" s="162"/>
      <c r="J16" s="163"/>
      <c r="K16" s="162"/>
      <c r="L16" s="162"/>
      <c r="M16" s="164"/>
    </row>
    <row r="17" spans="2:13" x14ac:dyDescent="0.2">
      <c r="B17" s="163">
        <v>0.12371699999999999</v>
      </c>
      <c r="C17" s="162">
        <v>2.4695000000000002E-2</v>
      </c>
      <c r="D17" s="162">
        <v>0.12521099999999999</v>
      </c>
      <c r="E17" s="164">
        <v>-3.7851999999999997E-2</v>
      </c>
      <c r="F17" s="163"/>
      <c r="G17" s="162"/>
      <c r="H17" s="162"/>
      <c r="I17" s="162"/>
      <c r="J17" s="163"/>
      <c r="K17" s="162"/>
      <c r="L17" s="162"/>
      <c r="M17" s="164"/>
    </row>
    <row r="18" spans="2:13" x14ac:dyDescent="0.2">
      <c r="B18" s="163">
        <v>0.13388800000000001</v>
      </c>
      <c r="C18" s="162">
        <v>2.5545000000000002E-2</v>
      </c>
      <c r="D18" s="162">
        <v>0.13536500000000001</v>
      </c>
      <c r="E18" s="164">
        <v>-3.9406999999999998E-2</v>
      </c>
      <c r="F18" s="163"/>
      <c r="G18" s="162"/>
      <c r="H18" s="162"/>
      <c r="I18" s="162"/>
      <c r="J18" s="163"/>
      <c r="K18" s="162"/>
      <c r="L18" s="162"/>
      <c r="M18" s="164"/>
    </row>
    <row r="19" spans="2:13" x14ac:dyDescent="0.2">
      <c r="B19" s="163">
        <v>0.144068</v>
      </c>
      <c r="C19" s="162">
        <v>2.6348E-2</v>
      </c>
      <c r="D19" s="162">
        <v>0.14552499999999999</v>
      </c>
      <c r="E19" s="164">
        <v>-4.0902000000000001E-2</v>
      </c>
      <c r="F19" s="163"/>
      <c r="G19" s="162"/>
      <c r="H19" s="162"/>
      <c r="I19" s="162"/>
      <c r="J19" s="163"/>
      <c r="K19" s="162"/>
      <c r="L19" s="162"/>
      <c r="M19" s="164"/>
    </row>
    <row r="20" spans="2:13" x14ac:dyDescent="0.2">
      <c r="B20" s="163">
        <v>0.154253</v>
      </c>
      <c r="C20" s="162">
        <v>2.7109000000000001E-2</v>
      </c>
      <c r="D20" s="162">
        <v>0.15569</v>
      </c>
      <c r="E20" s="164">
        <v>-4.2339000000000002E-2</v>
      </c>
      <c r="F20" s="163"/>
      <c r="G20" s="162"/>
      <c r="H20" s="162"/>
      <c r="I20" s="162"/>
      <c r="J20" s="163"/>
      <c r="K20" s="162"/>
      <c r="L20" s="162"/>
      <c r="M20" s="164"/>
    </row>
    <row r="21" spans="2:13" x14ac:dyDescent="0.2">
      <c r="B21" s="163">
        <v>0.16444400000000001</v>
      </c>
      <c r="C21" s="162">
        <v>2.7829E-2</v>
      </c>
      <c r="D21" s="162">
        <v>0.16586100000000001</v>
      </c>
      <c r="E21" s="164">
        <v>-4.3716999999999999E-2</v>
      </c>
      <c r="F21" s="163"/>
      <c r="G21" s="162"/>
      <c r="H21" s="162"/>
      <c r="I21" s="162"/>
      <c r="J21" s="163"/>
      <c r="K21" s="162"/>
      <c r="L21" s="162"/>
      <c r="M21" s="164"/>
    </row>
    <row r="22" spans="2:13" x14ac:dyDescent="0.2">
      <c r="B22" s="163">
        <v>0.17463999999999999</v>
      </c>
      <c r="C22" s="162">
        <v>2.8511999999999999E-2</v>
      </c>
      <c r="D22" s="162">
        <v>0.176037</v>
      </c>
      <c r="E22" s="164">
        <v>-4.5036E-2</v>
      </c>
      <c r="F22" s="163"/>
      <c r="G22" s="162"/>
      <c r="H22" s="162"/>
      <c r="I22" s="162"/>
      <c r="J22" s="163"/>
      <c r="K22" s="162"/>
      <c r="L22" s="162"/>
      <c r="M22" s="164"/>
    </row>
    <row r="23" spans="2:13" x14ac:dyDescent="0.2">
      <c r="B23" s="163">
        <v>0.18484</v>
      </c>
      <c r="C23" s="162">
        <v>2.9159999999999998E-2</v>
      </c>
      <c r="D23" s="162">
        <v>0.18621599999999999</v>
      </c>
      <c r="E23" s="164">
        <v>-4.6296999999999998E-2</v>
      </c>
      <c r="F23" s="163"/>
      <c r="G23" s="162"/>
      <c r="H23" s="162"/>
      <c r="I23" s="162"/>
      <c r="J23" s="163"/>
      <c r="K23" s="162"/>
      <c r="L23" s="162"/>
      <c r="M23" s="164"/>
    </row>
    <row r="24" spans="2:13" x14ac:dyDescent="0.2">
      <c r="B24" s="163">
        <v>0.195044</v>
      </c>
      <c r="C24" s="162">
        <v>2.9774999999999999E-2</v>
      </c>
      <c r="D24" s="162">
        <v>0.19639999999999999</v>
      </c>
      <c r="E24" s="164">
        <v>-4.7500000000000001E-2</v>
      </c>
      <c r="F24" s="163"/>
      <c r="G24" s="162"/>
      <c r="H24" s="162"/>
      <c r="I24" s="162"/>
      <c r="J24" s="163"/>
      <c r="K24" s="162"/>
      <c r="L24" s="162"/>
      <c r="M24" s="164"/>
    </row>
    <row r="25" spans="2:13" x14ac:dyDescent="0.2">
      <c r="B25" s="163">
        <v>0.20525199999999999</v>
      </c>
      <c r="C25" s="162">
        <v>3.0358E-2</v>
      </c>
      <c r="D25" s="162">
        <v>0.20658799999999999</v>
      </c>
      <c r="E25" s="164">
        <v>-4.8642999999999999E-2</v>
      </c>
      <c r="F25" s="163"/>
      <c r="G25" s="162"/>
      <c r="H25" s="162"/>
      <c r="I25" s="162"/>
      <c r="J25" s="163"/>
      <c r="K25" s="162"/>
      <c r="L25" s="162"/>
      <c r="M25" s="164"/>
    </row>
    <row r="26" spans="2:13" x14ac:dyDescent="0.2">
      <c r="B26" s="163">
        <v>0.21546299999999999</v>
      </c>
      <c r="C26" s="162">
        <v>3.091E-2</v>
      </c>
      <c r="D26" s="162">
        <v>0.216779</v>
      </c>
      <c r="E26" s="164">
        <v>-4.9728000000000001E-2</v>
      </c>
      <c r="F26" s="163"/>
      <c r="G26" s="162"/>
      <c r="H26" s="162"/>
      <c r="I26" s="162"/>
      <c r="J26" s="163"/>
      <c r="K26" s="162"/>
      <c r="L26" s="162"/>
      <c r="M26" s="164"/>
    </row>
    <row r="27" spans="2:13" x14ac:dyDescent="0.2">
      <c r="B27" s="163">
        <v>0.22567599999999999</v>
      </c>
      <c r="C27" s="162">
        <v>3.1433999999999997E-2</v>
      </c>
      <c r="D27" s="162">
        <v>0.22697300000000001</v>
      </c>
      <c r="E27" s="164">
        <v>-5.0751999999999999E-2</v>
      </c>
      <c r="F27" s="163"/>
      <c r="G27" s="162"/>
      <c r="H27" s="162"/>
      <c r="I27" s="162"/>
      <c r="J27" s="163"/>
      <c r="K27" s="162"/>
      <c r="L27" s="162"/>
      <c r="M27" s="164"/>
    </row>
    <row r="28" spans="2:13" x14ac:dyDescent="0.2">
      <c r="B28" s="163">
        <v>0.23589199999999999</v>
      </c>
      <c r="C28" s="162">
        <v>3.193E-2</v>
      </c>
      <c r="D28" s="162">
        <v>0.23716999999999999</v>
      </c>
      <c r="E28" s="164">
        <v>-5.1716999999999999E-2</v>
      </c>
      <c r="F28" s="163"/>
      <c r="G28" s="162"/>
      <c r="H28" s="162"/>
      <c r="I28" s="162"/>
      <c r="J28" s="163"/>
      <c r="K28" s="162"/>
      <c r="L28" s="162"/>
      <c r="M28" s="164"/>
    </row>
    <row r="29" spans="2:13" x14ac:dyDescent="0.2">
      <c r="B29" s="163">
        <v>0.246111</v>
      </c>
      <c r="C29" s="162">
        <v>3.2398999999999997E-2</v>
      </c>
      <c r="D29" s="162">
        <v>0.24737000000000001</v>
      </c>
      <c r="E29" s="164">
        <v>-5.2621000000000001E-2</v>
      </c>
      <c r="F29" s="163"/>
      <c r="G29" s="162"/>
      <c r="H29" s="162"/>
      <c r="I29" s="162"/>
      <c r="J29" s="163"/>
      <c r="K29" s="162"/>
      <c r="L29" s="162"/>
      <c r="M29" s="164"/>
    </row>
    <row r="30" spans="2:13" x14ac:dyDescent="0.2">
      <c r="B30" s="163">
        <v>0.256332</v>
      </c>
      <c r="C30" s="162">
        <v>3.2841000000000002E-2</v>
      </c>
      <c r="D30" s="162">
        <v>0.257573</v>
      </c>
      <c r="E30" s="164">
        <v>-5.3464999999999999E-2</v>
      </c>
      <c r="F30" s="163"/>
      <c r="G30" s="162"/>
      <c r="H30" s="162"/>
      <c r="I30" s="162"/>
      <c r="J30" s="163"/>
      <c r="K30" s="162"/>
      <c r="L30" s="162"/>
      <c r="M30" s="164"/>
    </row>
    <row r="31" spans="2:13" x14ac:dyDescent="0.2">
      <c r="B31" s="163">
        <v>0.26655400000000001</v>
      </c>
      <c r="C31" s="162">
        <v>3.3257000000000002E-2</v>
      </c>
      <c r="D31" s="162">
        <v>0.26777699999999999</v>
      </c>
      <c r="E31" s="164">
        <v>-5.4247999999999998E-2</v>
      </c>
      <c r="F31" s="163"/>
      <c r="G31" s="162"/>
      <c r="H31" s="162"/>
      <c r="I31" s="162"/>
      <c r="J31" s="163"/>
      <c r="K31" s="162"/>
      <c r="L31" s="162"/>
      <c r="M31" s="164"/>
    </row>
    <row r="32" spans="2:13" x14ac:dyDescent="0.2">
      <c r="B32" s="163">
        <v>0.276779</v>
      </c>
      <c r="C32" s="162">
        <v>3.3647999999999997E-2</v>
      </c>
      <c r="D32" s="162">
        <v>0.27798299999999998</v>
      </c>
      <c r="E32" s="164">
        <v>-5.4968999999999997E-2</v>
      </c>
      <c r="F32" s="163"/>
      <c r="G32" s="162"/>
      <c r="H32" s="162"/>
      <c r="I32" s="162"/>
      <c r="J32" s="163"/>
      <c r="K32" s="162"/>
      <c r="L32" s="162"/>
      <c r="M32" s="164"/>
    </row>
    <row r="33" spans="2:13" x14ac:dyDescent="0.2">
      <c r="B33" s="163">
        <v>0.28700599999999998</v>
      </c>
      <c r="C33" s="162">
        <v>3.4013000000000002E-2</v>
      </c>
      <c r="D33" s="162">
        <v>0.288192</v>
      </c>
      <c r="E33" s="164">
        <v>-5.5627000000000003E-2</v>
      </c>
      <c r="F33" s="163"/>
      <c r="G33" s="162"/>
      <c r="H33" s="162"/>
      <c r="I33" s="162"/>
      <c r="J33" s="163"/>
      <c r="K33" s="162"/>
      <c r="L33" s="162"/>
      <c r="M33" s="164"/>
    </row>
    <row r="34" spans="2:13" x14ac:dyDescent="0.2">
      <c r="B34" s="163">
        <v>0.297234</v>
      </c>
      <c r="C34" s="162">
        <v>3.4353000000000002E-2</v>
      </c>
      <c r="D34" s="162">
        <v>0.298402</v>
      </c>
      <c r="E34" s="164">
        <v>-5.6223000000000002E-2</v>
      </c>
      <c r="F34" s="163"/>
      <c r="G34" s="162"/>
      <c r="H34" s="162"/>
      <c r="I34" s="162"/>
      <c r="J34" s="163"/>
      <c r="K34" s="162"/>
      <c r="L34" s="162"/>
      <c r="M34" s="164"/>
    </row>
    <row r="35" spans="2:13" x14ac:dyDescent="0.2">
      <c r="B35" s="163">
        <v>0.30746400000000002</v>
      </c>
      <c r="C35" s="162">
        <v>3.4667000000000003E-2</v>
      </c>
      <c r="D35" s="162">
        <v>0.30861300000000003</v>
      </c>
      <c r="E35" s="164">
        <v>-5.6756000000000001E-2</v>
      </c>
      <c r="F35" s="163"/>
      <c r="G35" s="162"/>
      <c r="H35" s="162"/>
      <c r="I35" s="162"/>
      <c r="J35" s="163"/>
      <c r="K35" s="162"/>
      <c r="L35" s="162"/>
      <c r="M35" s="164"/>
    </row>
    <row r="36" spans="2:13" x14ac:dyDescent="0.2">
      <c r="B36" s="163">
        <v>0.31769500000000001</v>
      </c>
      <c r="C36" s="162">
        <v>3.4956000000000001E-2</v>
      </c>
      <c r="D36" s="162">
        <v>0.318826</v>
      </c>
      <c r="E36" s="164">
        <v>-5.7225999999999999E-2</v>
      </c>
      <c r="F36" s="163"/>
      <c r="G36" s="162"/>
      <c r="H36" s="162"/>
      <c r="I36" s="162"/>
      <c r="J36" s="163"/>
      <c r="K36" s="162"/>
      <c r="L36" s="162"/>
      <c r="M36" s="164"/>
    </row>
    <row r="37" spans="2:13" x14ac:dyDescent="0.2">
      <c r="B37" s="163">
        <v>0.32792700000000002</v>
      </c>
      <c r="C37" s="162">
        <v>3.5219E-2</v>
      </c>
      <c r="D37" s="162">
        <v>0.32904</v>
      </c>
      <c r="E37" s="164">
        <v>-5.7631000000000002E-2</v>
      </c>
      <c r="F37" s="163"/>
      <c r="G37" s="162"/>
      <c r="H37" s="162"/>
      <c r="I37" s="162"/>
      <c r="J37" s="163"/>
      <c r="K37" s="162"/>
      <c r="L37" s="162"/>
      <c r="M37" s="164"/>
    </row>
    <row r="38" spans="2:13" x14ac:dyDescent="0.2">
      <c r="B38" s="163">
        <v>0.33816099999999999</v>
      </c>
      <c r="C38" s="162">
        <v>3.5456000000000001E-2</v>
      </c>
      <c r="D38" s="162">
        <v>0.339254</v>
      </c>
      <c r="E38" s="164">
        <v>-5.7971000000000002E-2</v>
      </c>
      <c r="F38" s="163"/>
      <c r="G38" s="162"/>
      <c r="H38" s="162"/>
      <c r="I38" s="162"/>
      <c r="J38" s="163"/>
      <c r="K38" s="162"/>
      <c r="L38" s="162"/>
      <c r="M38" s="164"/>
    </row>
    <row r="39" spans="2:13" x14ac:dyDescent="0.2">
      <c r="B39" s="163">
        <v>0.34839500000000001</v>
      </c>
      <c r="C39" s="162">
        <v>3.5666999999999997E-2</v>
      </c>
      <c r="D39" s="162">
        <v>0.34946899999999997</v>
      </c>
      <c r="E39" s="164">
        <v>-5.8248000000000001E-2</v>
      </c>
      <c r="F39" s="163"/>
      <c r="G39" s="162"/>
      <c r="H39" s="162"/>
      <c r="I39" s="162"/>
      <c r="J39" s="163"/>
      <c r="K39" s="162"/>
      <c r="L39" s="162"/>
      <c r="M39" s="164"/>
    </row>
    <row r="40" spans="2:13" x14ac:dyDescent="0.2">
      <c r="B40" s="163">
        <v>0.35863099999999998</v>
      </c>
      <c r="C40" s="162">
        <v>3.5851000000000001E-2</v>
      </c>
      <c r="D40" s="162">
        <v>0.35968499999999998</v>
      </c>
      <c r="E40" s="164">
        <v>-5.8463000000000001E-2</v>
      </c>
      <c r="F40" s="163"/>
      <c r="G40" s="162"/>
      <c r="H40" s="162"/>
      <c r="I40" s="162"/>
      <c r="J40" s="163"/>
      <c r="K40" s="162"/>
      <c r="L40" s="162"/>
      <c r="M40" s="164"/>
    </row>
    <row r="41" spans="2:13" x14ac:dyDescent="0.2">
      <c r="B41" s="163">
        <v>0.36886799999999997</v>
      </c>
      <c r="C41" s="162">
        <v>3.6008999999999999E-2</v>
      </c>
      <c r="D41" s="162">
        <v>0.36990000000000001</v>
      </c>
      <c r="E41" s="164">
        <v>-5.8611999999999997E-2</v>
      </c>
      <c r="F41" s="163"/>
      <c r="G41" s="162"/>
      <c r="H41" s="162"/>
      <c r="I41" s="162"/>
      <c r="J41" s="163"/>
      <c r="K41" s="162"/>
      <c r="L41" s="162"/>
      <c r="M41" s="164"/>
    </row>
    <row r="42" spans="2:13" x14ac:dyDescent="0.2">
      <c r="B42" s="163">
        <v>0.37910500000000003</v>
      </c>
      <c r="C42" s="162">
        <v>3.6138000000000003E-2</v>
      </c>
      <c r="D42" s="162">
        <v>0.38011600000000001</v>
      </c>
      <c r="E42" s="164">
        <v>-5.8695999999999998E-2</v>
      </c>
      <c r="F42" s="163"/>
      <c r="G42" s="162"/>
      <c r="H42" s="162"/>
      <c r="I42" s="162"/>
      <c r="J42" s="163"/>
      <c r="K42" s="162"/>
      <c r="L42" s="162"/>
      <c r="M42" s="164"/>
    </row>
    <row r="43" spans="2:13" x14ac:dyDescent="0.2">
      <c r="B43" s="163">
        <v>0.38934299999999999</v>
      </c>
      <c r="C43" s="162">
        <v>3.6240000000000001E-2</v>
      </c>
      <c r="D43" s="162">
        <v>0.39033099999999998</v>
      </c>
      <c r="E43" s="164">
        <v>-5.8719E-2</v>
      </c>
      <c r="F43" s="163"/>
      <c r="G43" s="162"/>
      <c r="H43" s="162"/>
      <c r="I43" s="162"/>
      <c r="J43" s="163"/>
      <c r="K43" s="162"/>
      <c r="L43" s="162"/>
      <c r="M43" s="164"/>
    </row>
    <row r="44" spans="2:13" x14ac:dyDescent="0.2">
      <c r="B44" s="163">
        <v>0.39958100000000002</v>
      </c>
      <c r="C44" s="162">
        <v>3.6312999999999998E-2</v>
      </c>
      <c r="D44" s="162">
        <v>0.40054600000000001</v>
      </c>
      <c r="E44" s="164">
        <v>-5.8680000000000003E-2</v>
      </c>
      <c r="F44" s="163"/>
      <c r="G44" s="162"/>
      <c r="H44" s="162"/>
      <c r="I44" s="162"/>
      <c r="J44" s="163"/>
      <c r="K44" s="162"/>
      <c r="L44" s="162"/>
      <c r="M44" s="164"/>
    </row>
    <row r="45" spans="2:13" x14ac:dyDescent="0.2">
      <c r="B45" s="163">
        <v>0.40982000000000002</v>
      </c>
      <c r="C45" s="162">
        <v>3.6358000000000001E-2</v>
      </c>
      <c r="D45" s="162">
        <v>0.41076099999999999</v>
      </c>
      <c r="E45" s="164">
        <v>-5.8576000000000003E-2</v>
      </c>
      <c r="F45" s="163"/>
      <c r="G45" s="162"/>
      <c r="H45" s="162"/>
      <c r="I45" s="162"/>
      <c r="J45" s="163"/>
      <c r="K45" s="162"/>
      <c r="L45" s="162"/>
      <c r="M45" s="164"/>
    </row>
    <row r="46" spans="2:13" x14ac:dyDescent="0.2">
      <c r="B46" s="163">
        <v>0.42005999999999999</v>
      </c>
      <c r="C46" s="162">
        <v>3.6373000000000003E-2</v>
      </c>
      <c r="D46" s="162">
        <v>0.42097499999999999</v>
      </c>
      <c r="E46" s="164">
        <v>-5.8410999999999998E-2</v>
      </c>
      <c r="F46" s="163"/>
      <c r="G46" s="162"/>
      <c r="H46" s="162"/>
      <c r="I46" s="162"/>
      <c r="J46" s="163"/>
      <c r="K46" s="162"/>
      <c r="L46" s="162"/>
      <c r="M46" s="164"/>
    </row>
    <row r="47" spans="2:13" x14ac:dyDescent="0.2">
      <c r="B47" s="163">
        <v>0.43029899999999999</v>
      </c>
      <c r="C47" s="162">
        <v>3.6358000000000001E-2</v>
      </c>
      <c r="D47" s="162">
        <v>0.43118800000000002</v>
      </c>
      <c r="E47" s="164">
        <v>-5.8187000000000003E-2</v>
      </c>
      <c r="F47" s="163"/>
      <c r="G47" s="162"/>
      <c r="H47" s="162"/>
      <c r="I47" s="162"/>
      <c r="J47" s="163"/>
      <c r="K47" s="162"/>
      <c r="L47" s="162"/>
      <c r="M47" s="164"/>
    </row>
    <row r="48" spans="2:13" x14ac:dyDescent="0.2">
      <c r="B48" s="163">
        <v>0.44053900000000001</v>
      </c>
      <c r="C48" s="162">
        <v>3.6312999999999998E-2</v>
      </c>
      <c r="D48" s="162">
        <v>0.44140000000000001</v>
      </c>
      <c r="E48" s="164">
        <v>-5.7903000000000003E-2</v>
      </c>
      <c r="F48" s="163"/>
      <c r="G48" s="162"/>
      <c r="H48" s="162"/>
      <c r="I48" s="162"/>
      <c r="J48" s="163"/>
      <c r="K48" s="162"/>
      <c r="L48" s="162"/>
      <c r="M48" s="164"/>
    </row>
    <row r="49" spans="2:13" x14ac:dyDescent="0.2">
      <c r="B49" s="163">
        <v>0.45077899999999999</v>
      </c>
      <c r="C49" s="162">
        <v>3.6236999999999998E-2</v>
      </c>
      <c r="D49" s="162">
        <v>0.45161099999999998</v>
      </c>
      <c r="E49" s="164">
        <v>-5.7558999999999999E-2</v>
      </c>
      <c r="F49" s="163"/>
      <c r="G49" s="162"/>
      <c r="H49" s="162"/>
      <c r="I49" s="162"/>
      <c r="J49" s="163"/>
      <c r="K49" s="162"/>
      <c r="L49" s="162"/>
      <c r="M49" s="164"/>
    </row>
    <row r="50" spans="2:13" x14ac:dyDescent="0.2">
      <c r="B50" s="163">
        <v>0.46101900000000001</v>
      </c>
      <c r="C50" s="162">
        <v>3.6129000000000001E-2</v>
      </c>
      <c r="D50" s="162">
        <v>0.46181899999999998</v>
      </c>
      <c r="E50" s="164">
        <v>-5.7154999999999997E-2</v>
      </c>
      <c r="F50" s="163"/>
      <c r="G50" s="162"/>
      <c r="H50" s="162"/>
      <c r="I50" s="162"/>
      <c r="J50" s="163"/>
      <c r="K50" s="162"/>
      <c r="L50" s="162"/>
      <c r="M50" s="164"/>
    </row>
    <row r="51" spans="2:13" x14ac:dyDescent="0.2">
      <c r="B51" s="163">
        <v>0.47125899999999998</v>
      </c>
      <c r="C51" s="162">
        <v>3.5990000000000001E-2</v>
      </c>
      <c r="D51" s="162">
        <v>0.472026</v>
      </c>
      <c r="E51" s="164">
        <v>-5.6696000000000003E-2</v>
      </c>
      <c r="F51" s="163"/>
      <c r="G51" s="162"/>
      <c r="H51" s="162"/>
      <c r="I51" s="162"/>
      <c r="J51" s="163"/>
      <c r="K51" s="162"/>
      <c r="L51" s="162"/>
      <c r="M51" s="164"/>
    </row>
    <row r="52" spans="2:13" x14ac:dyDescent="0.2">
      <c r="B52" s="163">
        <v>0.48149799999999998</v>
      </c>
      <c r="C52" s="162">
        <v>3.5818999999999997E-2</v>
      </c>
      <c r="D52" s="162">
        <v>0.48223100000000002</v>
      </c>
      <c r="E52" s="164">
        <v>-5.6182000000000003E-2</v>
      </c>
      <c r="F52" s="163"/>
      <c r="G52" s="162"/>
      <c r="H52" s="162"/>
      <c r="I52" s="162"/>
      <c r="J52" s="163"/>
      <c r="K52" s="162"/>
      <c r="L52" s="162"/>
      <c r="M52" s="164"/>
    </row>
    <row r="53" spans="2:13" x14ac:dyDescent="0.2">
      <c r="B53" s="163">
        <v>0.49173699999999998</v>
      </c>
      <c r="C53" s="162">
        <v>3.5616000000000002E-2</v>
      </c>
      <c r="D53" s="162">
        <v>0.49243300000000001</v>
      </c>
      <c r="E53" s="164">
        <v>-5.5613000000000003E-2</v>
      </c>
      <c r="F53" s="163"/>
      <c r="G53" s="162"/>
      <c r="H53" s="162"/>
      <c r="I53" s="162"/>
      <c r="J53" s="163"/>
      <c r="K53" s="162"/>
      <c r="L53" s="162"/>
      <c r="M53" s="164"/>
    </row>
    <row r="54" spans="2:13" x14ac:dyDescent="0.2">
      <c r="B54" s="163">
        <v>0.50197599999999998</v>
      </c>
      <c r="C54" s="162">
        <v>3.5381000000000003E-2</v>
      </c>
      <c r="D54" s="162">
        <v>0.50263400000000003</v>
      </c>
      <c r="E54" s="164">
        <v>-5.4989999999999997E-2</v>
      </c>
      <c r="F54" s="163"/>
      <c r="G54" s="162"/>
      <c r="H54" s="162"/>
      <c r="I54" s="162"/>
      <c r="J54" s="163"/>
      <c r="K54" s="162"/>
      <c r="L54" s="162"/>
      <c r="M54" s="164"/>
    </row>
    <row r="55" spans="2:13" x14ac:dyDescent="0.2">
      <c r="B55" s="163">
        <v>0.51221499999999998</v>
      </c>
      <c r="C55" s="162">
        <v>3.5112999999999998E-2</v>
      </c>
      <c r="D55" s="162">
        <v>0.51283199999999995</v>
      </c>
      <c r="E55" s="164">
        <v>-5.4315000000000002E-2</v>
      </c>
      <c r="F55" s="163"/>
      <c r="G55" s="162"/>
      <c r="H55" s="162"/>
      <c r="I55" s="162"/>
      <c r="J55" s="163"/>
      <c r="K55" s="162"/>
      <c r="L55" s="162"/>
      <c r="M55" s="164"/>
    </row>
    <row r="56" spans="2:13" x14ac:dyDescent="0.2">
      <c r="B56" s="163">
        <v>0.52245299999999995</v>
      </c>
      <c r="C56" s="162">
        <v>3.4812999999999997E-2</v>
      </c>
      <c r="D56" s="162">
        <v>0.52302599999999999</v>
      </c>
      <c r="E56" s="164">
        <v>-5.3587999999999997E-2</v>
      </c>
      <c r="F56" s="163"/>
      <c r="G56" s="162"/>
      <c r="H56" s="162"/>
      <c r="I56" s="162"/>
      <c r="J56" s="163"/>
      <c r="K56" s="162"/>
      <c r="L56" s="162"/>
      <c r="M56" s="164"/>
    </row>
    <row r="57" spans="2:13" x14ac:dyDescent="0.2">
      <c r="B57" s="163">
        <v>0.53269</v>
      </c>
      <c r="C57" s="162">
        <v>3.4480999999999998E-2</v>
      </c>
      <c r="D57" s="162">
        <v>0.53321700000000005</v>
      </c>
      <c r="E57" s="164">
        <v>-5.2814E-2</v>
      </c>
      <c r="F57" s="163"/>
      <c r="G57" s="162"/>
      <c r="H57" s="162"/>
      <c r="I57" s="162"/>
      <c r="J57" s="163"/>
      <c r="K57" s="162"/>
      <c r="L57" s="162"/>
      <c r="M57" s="164"/>
    </row>
    <row r="58" spans="2:13" x14ac:dyDescent="0.2">
      <c r="B58" s="163">
        <v>0.54292700000000005</v>
      </c>
      <c r="C58" s="162">
        <v>3.4118999999999997E-2</v>
      </c>
      <c r="D58" s="162">
        <v>0.54340599999999994</v>
      </c>
      <c r="E58" s="164">
        <v>-5.1991000000000002E-2</v>
      </c>
      <c r="F58" s="163"/>
      <c r="G58" s="162"/>
      <c r="H58" s="162"/>
      <c r="I58" s="162"/>
      <c r="J58" s="163"/>
      <c r="K58" s="162"/>
      <c r="L58" s="162"/>
      <c r="M58" s="164"/>
    </row>
    <row r="59" spans="2:13" x14ac:dyDescent="0.2">
      <c r="B59" s="163">
        <v>0.55316200000000004</v>
      </c>
      <c r="C59" s="162">
        <v>3.3725999999999999E-2</v>
      </c>
      <c r="D59" s="162">
        <v>0.55359100000000006</v>
      </c>
      <c r="E59" s="164">
        <v>-5.1121E-2</v>
      </c>
      <c r="F59" s="163"/>
      <c r="G59" s="162"/>
      <c r="H59" s="162"/>
      <c r="I59" s="162"/>
      <c r="J59" s="163"/>
      <c r="K59" s="162"/>
      <c r="L59" s="162"/>
      <c r="M59" s="164"/>
    </row>
    <row r="60" spans="2:13" x14ac:dyDescent="0.2">
      <c r="B60" s="163">
        <v>0.56339700000000004</v>
      </c>
      <c r="C60" s="162">
        <v>3.3304E-2</v>
      </c>
      <c r="D60" s="162">
        <v>0.56377200000000005</v>
      </c>
      <c r="E60" s="164">
        <v>-5.0206000000000001E-2</v>
      </c>
      <c r="F60" s="163"/>
      <c r="G60" s="162"/>
      <c r="H60" s="162"/>
      <c r="I60" s="162"/>
      <c r="J60" s="163"/>
      <c r="K60" s="162"/>
      <c r="L60" s="162"/>
      <c r="M60" s="164"/>
    </row>
    <row r="61" spans="2:13" x14ac:dyDescent="0.2">
      <c r="B61" s="163">
        <v>0.573631</v>
      </c>
      <c r="C61" s="162">
        <v>3.2851999999999999E-2</v>
      </c>
      <c r="D61" s="162">
        <v>0.57394800000000001</v>
      </c>
      <c r="E61" s="164">
        <v>-4.9246999999999999E-2</v>
      </c>
      <c r="F61" s="163"/>
      <c r="G61" s="162"/>
      <c r="H61" s="162"/>
      <c r="I61" s="162"/>
      <c r="J61" s="163"/>
      <c r="K61" s="162"/>
      <c r="L61" s="162"/>
      <c r="M61" s="164"/>
    </row>
    <row r="62" spans="2:13" x14ac:dyDescent="0.2">
      <c r="B62" s="163">
        <v>0.58386400000000005</v>
      </c>
      <c r="C62" s="162">
        <v>3.2372999999999999E-2</v>
      </c>
      <c r="D62" s="162">
        <v>0.584121</v>
      </c>
      <c r="E62" s="164">
        <v>-4.8246999999999998E-2</v>
      </c>
      <c r="F62" s="163"/>
      <c r="G62" s="162"/>
      <c r="H62" s="162"/>
      <c r="I62" s="162"/>
      <c r="J62" s="163"/>
      <c r="K62" s="162"/>
      <c r="L62" s="162"/>
      <c r="M62" s="164"/>
    </row>
    <row r="63" spans="2:13" x14ac:dyDescent="0.2">
      <c r="B63" s="163">
        <v>0.59409500000000004</v>
      </c>
      <c r="C63" s="162">
        <v>3.1868E-2</v>
      </c>
      <c r="D63" s="162">
        <v>0.59428999999999998</v>
      </c>
      <c r="E63" s="164">
        <v>-4.7205999999999998E-2</v>
      </c>
      <c r="F63" s="163"/>
      <c r="G63" s="162"/>
      <c r="H63" s="162"/>
      <c r="I63" s="162"/>
      <c r="J63" s="163"/>
      <c r="K63" s="162"/>
      <c r="L63" s="162"/>
      <c r="M63" s="164"/>
    </row>
    <row r="64" spans="2:13" x14ac:dyDescent="0.2">
      <c r="B64" s="163">
        <v>0.60432399999999997</v>
      </c>
      <c r="C64" s="162">
        <v>3.1338999999999999E-2</v>
      </c>
      <c r="D64" s="162">
        <v>0.60445400000000005</v>
      </c>
      <c r="E64" s="164">
        <v>-4.6126E-2</v>
      </c>
      <c r="F64" s="163"/>
      <c r="G64" s="162"/>
      <c r="H64" s="162"/>
      <c r="I64" s="162"/>
      <c r="J64" s="163"/>
      <c r="K64" s="162"/>
      <c r="L64" s="162"/>
      <c r="M64" s="164"/>
    </row>
    <row r="65" spans="2:13" x14ac:dyDescent="0.2">
      <c r="B65" s="163">
        <v>0.61455300000000002</v>
      </c>
      <c r="C65" s="162">
        <v>3.0785E-2</v>
      </c>
      <c r="D65" s="162">
        <v>0.61461399999999999</v>
      </c>
      <c r="E65" s="164">
        <v>-4.5009E-2</v>
      </c>
      <c r="F65" s="163"/>
      <c r="G65" s="162"/>
      <c r="H65" s="162"/>
      <c r="I65" s="162"/>
      <c r="J65" s="163"/>
      <c r="K65" s="162"/>
      <c r="L65" s="162"/>
      <c r="M65" s="164"/>
    </row>
    <row r="66" spans="2:13" x14ac:dyDescent="0.2">
      <c r="B66" s="163">
        <v>0.62477899999999997</v>
      </c>
      <c r="C66" s="162">
        <v>3.0210000000000001E-2</v>
      </c>
      <c r="D66" s="162">
        <v>0.62477000000000005</v>
      </c>
      <c r="E66" s="164">
        <v>-4.3855999999999999E-2</v>
      </c>
      <c r="F66" s="163"/>
      <c r="G66" s="162"/>
      <c r="H66" s="162"/>
      <c r="I66" s="162"/>
      <c r="J66" s="163"/>
      <c r="K66" s="162"/>
      <c r="L66" s="162"/>
      <c r="M66" s="164"/>
    </row>
    <row r="67" spans="2:13" x14ac:dyDescent="0.2">
      <c r="B67" s="163">
        <v>0.63500299999999998</v>
      </c>
      <c r="C67" s="162">
        <v>2.9613E-2</v>
      </c>
      <c r="D67" s="162">
        <v>0.63492099999999996</v>
      </c>
      <c r="E67" s="164">
        <v>-4.267E-2</v>
      </c>
      <c r="F67" s="163"/>
      <c r="G67" s="162"/>
      <c r="H67" s="162"/>
      <c r="I67" s="162"/>
      <c r="J67" s="163"/>
      <c r="K67" s="162"/>
      <c r="L67" s="162"/>
      <c r="M67" s="164"/>
    </row>
    <row r="68" spans="2:13" x14ac:dyDescent="0.2">
      <c r="B68" s="163">
        <v>0.64522500000000005</v>
      </c>
      <c r="C68" s="162">
        <v>2.8997999999999999E-2</v>
      </c>
      <c r="D68" s="162">
        <v>0.64506799999999997</v>
      </c>
      <c r="E68" s="164">
        <v>-4.1452000000000003E-2</v>
      </c>
      <c r="F68" s="163"/>
      <c r="G68" s="162"/>
      <c r="H68" s="162"/>
      <c r="I68" s="162"/>
      <c r="J68" s="163"/>
      <c r="K68" s="162"/>
      <c r="L68" s="162"/>
      <c r="M68" s="164"/>
    </row>
    <row r="69" spans="2:13" x14ac:dyDescent="0.2">
      <c r="B69" s="163">
        <v>0.65544500000000006</v>
      </c>
      <c r="C69" s="162">
        <v>2.8364E-2</v>
      </c>
      <c r="D69" s="162">
        <v>0.65520900000000004</v>
      </c>
      <c r="E69" s="164">
        <v>-4.0203999999999997E-2</v>
      </c>
      <c r="F69" s="163"/>
      <c r="G69" s="162"/>
      <c r="H69" s="162"/>
      <c r="I69" s="162"/>
      <c r="J69" s="163"/>
      <c r="K69" s="162"/>
      <c r="L69" s="162"/>
      <c r="M69" s="164"/>
    </row>
    <row r="70" spans="2:13" x14ac:dyDescent="0.2">
      <c r="B70" s="163">
        <v>0.665663</v>
      </c>
      <c r="C70" s="162">
        <v>2.7713000000000002E-2</v>
      </c>
      <c r="D70" s="162">
        <v>0.66534700000000002</v>
      </c>
      <c r="E70" s="164">
        <v>-3.8927999999999997E-2</v>
      </c>
      <c r="F70" s="163"/>
      <c r="G70" s="162"/>
      <c r="H70" s="162"/>
      <c r="I70" s="162"/>
      <c r="J70" s="163"/>
      <c r="K70" s="162"/>
      <c r="L70" s="162"/>
      <c r="M70" s="164"/>
    </row>
    <row r="71" spans="2:13" x14ac:dyDescent="0.2">
      <c r="B71" s="163">
        <v>0.67587699999999995</v>
      </c>
      <c r="C71" s="162">
        <v>2.7046000000000001E-2</v>
      </c>
      <c r="D71" s="162">
        <v>0.675481</v>
      </c>
      <c r="E71" s="164">
        <v>-3.7626E-2</v>
      </c>
      <c r="F71" s="163"/>
      <c r="G71" s="162"/>
      <c r="H71" s="162"/>
      <c r="I71" s="162"/>
      <c r="J71" s="163"/>
      <c r="K71" s="162"/>
      <c r="L71" s="162"/>
      <c r="M71" s="164"/>
    </row>
    <row r="72" spans="2:13" x14ac:dyDescent="0.2">
      <c r="B72" s="163">
        <v>0.68608800000000003</v>
      </c>
      <c r="C72" s="162">
        <v>2.6363999999999999E-2</v>
      </c>
      <c r="D72" s="162">
        <v>0.68561000000000005</v>
      </c>
      <c r="E72" s="164">
        <v>-3.6299999999999999E-2</v>
      </c>
      <c r="F72" s="163"/>
      <c r="G72" s="162"/>
      <c r="H72" s="162"/>
      <c r="I72" s="162"/>
      <c r="J72" s="163"/>
      <c r="K72" s="162"/>
      <c r="L72" s="162"/>
      <c r="M72" s="164"/>
    </row>
    <row r="73" spans="2:13" x14ac:dyDescent="0.2">
      <c r="B73" s="163">
        <v>0.69629600000000003</v>
      </c>
      <c r="C73" s="162">
        <v>2.5668E-2</v>
      </c>
      <c r="D73" s="162">
        <v>0.69573600000000002</v>
      </c>
      <c r="E73" s="164">
        <v>-3.4951999999999997E-2</v>
      </c>
      <c r="F73" s="163"/>
      <c r="G73" s="162"/>
      <c r="H73" s="162"/>
      <c r="I73" s="162"/>
      <c r="J73" s="163"/>
      <c r="K73" s="162"/>
      <c r="L73" s="162"/>
      <c r="M73" s="164"/>
    </row>
    <row r="74" spans="2:13" x14ac:dyDescent="0.2">
      <c r="B74" s="163">
        <v>0.70650000000000002</v>
      </c>
      <c r="C74" s="162">
        <v>2.4958000000000001E-2</v>
      </c>
      <c r="D74" s="162">
        <v>0.70586000000000004</v>
      </c>
      <c r="E74" s="164">
        <v>-3.3584999999999997E-2</v>
      </c>
      <c r="F74" s="163"/>
      <c r="G74" s="162"/>
      <c r="H74" s="162"/>
      <c r="I74" s="162"/>
      <c r="J74" s="163"/>
      <c r="K74" s="162"/>
      <c r="L74" s="162"/>
      <c r="M74" s="164"/>
    </row>
    <row r="75" spans="2:13" x14ac:dyDescent="0.2">
      <c r="B75" s="163">
        <v>0.7167</v>
      </c>
      <c r="C75" s="162">
        <v>2.4235E-2</v>
      </c>
      <c r="D75" s="162">
        <v>0.71598099999999998</v>
      </c>
      <c r="E75" s="164">
        <v>-3.2201E-2</v>
      </c>
      <c r="F75" s="163"/>
      <c r="G75" s="162"/>
      <c r="H75" s="162"/>
      <c r="I75" s="162"/>
      <c r="J75" s="163"/>
      <c r="K75" s="162"/>
      <c r="L75" s="162"/>
      <c r="M75" s="164"/>
    </row>
    <row r="76" spans="2:13" x14ac:dyDescent="0.2">
      <c r="B76" s="163">
        <v>0.72689700000000002</v>
      </c>
      <c r="C76" s="162">
        <v>2.3498999999999999E-2</v>
      </c>
      <c r="D76" s="162">
        <v>0.72609900000000005</v>
      </c>
      <c r="E76" s="164">
        <v>-3.0803000000000001E-2</v>
      </c>
      <c r="F76" s="163"/>
      <c r="G76" s="162"/>
      <c r="H76" s="162"/>
      <c r="I76" s="162"/>
      <c r="J76" s="163"/>
      <c r="K76" s="162"/>
      <c r="L76" s="162"/>
      <c r="M76" s="164"/>
    </row>
    <row r="77" spans="2:13" x14ac:dyDescent="0.2">
      <c r="B77" s="163">
        <v>0.73709000000000002</v>
      </c>
      <c r="C77" s="162">
        <v>2.2749999999999999E-2</v>
      </c>
      <c r="D77" s="162">
        <v>0.73621499999999995</v>
      </c>
      <c r="E77" s="164">
        <v>-2.9392999999999999E-2</v>
      </c>
      <c r="F77" s="163"/>
      <c r="G77" s="162"/>
      <c r="H77" s="162"/>
      <c r="I77" s="162"/>
      <c r="J77" s="163"/>
      <c r="K77" s="162"/>
      <c r="L77" s="162"/>
      <c r="M77" s="164"/>
    </row>
    <row r="78" spans="2:13" x14ac:dyDescent="0.2">
      <c r="B78" s="163">
        <v>0.74727900000000003</v>
      </c>
      <c r="C78" s="162">
        <v>2.1989000000000002E-2</v>
      </c>
      <c r="D78" s="162">
        <v>0.74633099999999997</v>
      </c>
      <c r="E78" s="164">
        <v>-2.7975E-2</v>
      </c>
      <c r="F78" s="163"/>
      <c r="G78" s="162"/>
      <c r="H78" s="162"/>
      <c r="I78" s="162"/>
      <c r="J78" s="163"/>
      <c r="K78" s="162"/>
      <c r="L78" s="162"/>
      <c r="M78" s="164"/>
    </row>
    <row r="79" spans="2:13" x14ac:dyDescent="0.2">
      <c r="B79" s="163">
        <v>0.75746400000000003</v>
      </c>
      <c r="C79" s="162">
        <v>2.1217E-2</v>
      </c>
      <c r="D79" s="162">
        <v>0.75644599999999995</v>
      </c>
      <c r="E79" s="164">
        <v>-2.6553E-2</v>
      </c>
      <c r="F79" s="163"/>
      <c r="G79" s="162"/>
      <c r="H79" s="162"/>
      <c r="I79" s="162"/>
      <c r="J79" s="163"/>
      <c r="K79" s="162"/>
      <c r="L79" s="162"/>
      <c r="M79" s="164"/>
    </row>
    <row r="80" spans="2:13" x14ac:dyDescent="0.2">
      <c r="B80" s="163">
        <v>0.76764399999999999</v>
      </c>
      <c r="C80" s="162">
        <v>2.0433E-2</v>
      </c>
      <c r="D80" s="162">
        <v>0.76656100000000005</v>
      </c>
      <c r="E80" s="164">
        <v>-2.5128000000000001E-2</v>
      </c>
      <c r="F80" s="163"/>
      <c r="G80" s="162"/>
      <c r="H80" s="162"/>
      <c r="I80" s="162"/>
      <c r="J80" s="163"/>
      <c r="K80" s="162"/>
      <c r="L80" s="162"/>
      <c r="M80" s="164"/>
    </row>
    <row r="81" spans="2:13" x14ac:dyDescent="0.2">
      <c r="B81" s="163">
        <v>0.77782099999999998</v>
      </c>
      <c r="C81" s="162">
        <v>1.9637999999999999E-2</v>
      </c>
      <c r="D81" s="162">
        <v>0.77667699999999995</v>
      </c>
      <c r="E81" s="164">
        <v>-2.3706999999999999E-2</v>
      </c>
      <c r="F81" s="163"/>
      <c r="G81" s="162"/>
      <c r="H81" s="162"/>
      <c r="I81" s="162"/>
      <c r="J81" s="163"/>
      <c r="K81" s="162"/>
      <c r="L81" s="162"/>
      <c r="M81" s="164"/>
    </row>
    <row r="82" spans="2:13" x14ac:dyDescent="0.2">
      <c r="B82" s="163">
        <v>0.78799399999999997</v>
      </c>
      <c r="C82" s="162">
        <v>1.8834E-2</v>
      </c>
      <c r="D82" s="162">
        <v>0.78679600000000005</v>
      </c>
      <c r="E82" s="164">
        <v>-2.2291999999999999E-2</v>
      </c>
      <c r="F82" s="163"/>
      <c r="G82" s="162"/>
      <c r="H82" s="162"/>
      <c r="I82" s="162"/>
      <c r="J82" s="163"/>
      <c r="K82" s="162"/>
      <c r="L82" s="162"/>
      <c r="M82" s="164"/>
    </row>
    <row r="83" spans="2:13" x14ac:dyDescent="0.2">
      <c r="B83" s="163">
        <v>0.79816399999999998</v>
      </c>
      <c r="C83" s="162">
        <v>1.8022E-2</v>
      </c>
      <c r="D83" s="162">
        <v>0.79691699999999999</v>
      </c>
      <c r="E83" s="164">
        <v>-2.0888E-2</v>
      </c>
      <c r="F83" s="163"/>
      <c r="G83" s="162"/>
      <c r="H83" s="162"/>
      <c r="I83" s="162"/>
      <c r="J83" s="163"/>
      <c r="K83" s="162"/>
      <c r="L83" s="162"/>
      <c r="M83" s="164"/>
    </row>
    <row r="84" spans="2:13" x14ac:dyDescent="0.2">
      <c r="B84" s="163">
        <v>0.80833200000000005</v>
      </c>
      <c r="C84" s="162">
        <v>1.7201999999999999E-2</v>
      </c>
      <c r="D84" s="162">
        <v>0.80704100000000001</v>
      </c>
      <c r="E84" s="164">
        <v>-1.95E-2</v>
      </c>
      <c r="F84" s="163"/>
      <c r="G84" s="162"/>
      <c r="H84" s="162"/>
      <c r="I84" s="162"/>
      <c r="J84" s="163"/>
      <c r="K84" s="162"/>
      <c r="L84" s="162"/>
      <c r="M84" s="164"/>
    </row>
    <row r="85" spans="2:13" x14ac:dyDescent="0.2">
      <c r="B85" s="163">
        <v>0.818496</v>
      </c>
      <c r="C85" s="162">
        <v>1.6376999999999999E-2</v>
      </c>
      <c r="D85" s="162">
        <v>0.81716800000000001</v>
      </c>
      <c r="E85" s="164">
        <v>-1.8133E-2</v>
      </c>
      <c r="F85" s="163"/>
      <c r="G85" s="162"/>
      <c r="H85" s="162"/>
      <c r="I85" s="162"/>
      <c r="J85" s="163"/>
      <c r="K85" s="162"/>
      <c r="L85" s="162"/>
      <c r="M85" s="164"/>
    </row>
    <row r="86" spans="2:13" x14ac:dyDescent="0.2">
      <c r="B86" s="163">
        <v>0.82865800000000001</v>
      </c>
      <c r="C86" s="162">
        <v>1.5549E-2</v>
      </c>
      <c r="D86" s="162">
        <v>0.82730099999999995</v>
      </c>
      <c r="E86" s="164">
        <v>-1.6792999999999999E-2</v>
      </c>
      <c r="F86" s="163"/>
      <c r="G86" s="162"/>
      <c r="H86" s="162"/>
      <c r="I86" s="162"/>
      <c r="J86" s="163"/>
      <c r="K86" s="162"/>
      <c r="L86" s="162"/>
      <c r="M86" s="164"/>
    </row>
    <row r="87" spans="2:13" x14ac:dyDescent="0.2">
      <c r="B87" s="163">
        <v>0.83881899999999998</v>
      </c>
      <c r="C87" s="162">
        <v>1.4721E-2</v>
      </c>
      <c r="D87" s="162">
        <v>0.83743900000000004</v>
      </c>
      <c r="E87" s="164">
        <v>-1.5484E-2</v>
      </c>
      <c r="F87" s="163"/>
      <c r="G87" s="162"/>
      <c r="H87" s="162"/>
      <c r="I87" s="162"/>
      <c r="J87" s="163"/>
      <c r="K87" s="162"/>
      <c r="L87" s="162"/>
      <c r="M87" s="164"/>
    </row>
    <row r="88" spans="2:13" x14ac:dyDescent="0.2">
      <c r="B88" s="163">
        <v>0.84897800000000001</v>
      </c>
      <c r="C88" s="162">
        <v>1.3893000000000001E-2</v>
      </c>
      <c r="D88" s="162">
        <v>0.847584</v>
      </c>
      <c r="E88" s="164">
        <v>-1.4211E-2</v>
      </c>
      <c r="F88" s="163"/>
      <c r="G88" s="162"/>
      <c r="H88" s="162"/>
      <c r="I88" s="162"/>
      <c r="J88" s="163"/>
      <c r="K88" s="162"/>
      <c r="L88" s="162"/>
      <c r="M88" s="164"/>
    </row>
    <row r="89" spans="2:13" x14ac:dyDescent="0.2">
      <c r="B89" s="163">
        <v>0.85913600000000001</v>
      </c>
      <c r="C89" s="162">
        <v>1.307E-2</v>
      </c>
      <c r="D89" s="162">
        <v>0.85773500000000003</v>
      </c>
      <c r="E89" s="164">
        <v>-1.2978999999999999E-2</v>
      </c>
      <c r="F89" s="163"/>
      <c r="G89" s="162"/>
      <c r="H89" s="162"/>
      <c r="I89" s="162"/>
      <c r="J89" s="163"/>
      <c r="K89" s="162"/>
      <c r="L89" s="162"/>
      <c r="M89" s="164"/>
    </row>
    <row r="90" spans="2:13" x14ac:dyDescent="0.2">
      <c r="B90" s="163">
        <v>0.86929400000000001</v>
      </c>
      <c r="C90" s="162">
        <v>1.2253999999999999E-2</v>
      </c>
      <c r="D90" s="162">
        <v>0.86789499999999997</v>
      </c>
      <c r="E90" s="164">
        <v>-1.1795E-2</v>
      </c>
      <c r="F90" s="163"/>
      <c r="G90" s="162"/>
      <c r="H90" s="162"/>
      <c r="I90" s="162"/>
      <c r="J90" s="163"/>
      <c r="K90" s="162"/>
      <c r="L90" s="162"/>
      <c r="M90" s="164"/>
    </row>
    <row r="91" spans="2:13" x14ac:dyDescent="0.2">
      <c r="B91" s="163">
        <v>0.87944999999999995</v>
      </c>
      <c r="C91" s="162">
        <v>1.1446E-2</v>
      </c>
      <c r="D91" s="162">
        <v>0.87806200000000001</v>
      </c>
      <c r="E91" s="164">
        <v>-1.0663000000000001E-2</v>
      </c>
      <c r="F91" s="163"/>
      <c r="G91" s="162"/>
      <c r="H91" s="162"/>
      <c r="I91" s="162"/>
      <c r="J91" s="163"/>
      <c r="K91" s="162"/>
      <c r="L91" s="162"/>
      <c r="M91" s="164"/>
    </row>
    <row r="92" spans="2:13" x14ac:dyDescent="0.2">
      <c r="B92" s="163">
        <v>0.88960399999999995</v>
      </c>
      <c r="C92" s="162">
        <v>1.0649E-2</v>
      </c>
      <c r="D92" s="162">
        <v>0.88823799999999997</v>
      </c>
      <c r="E92" s="164">
        <v>-9.5849999999999998E-3</v>
      </c>
      <c r="F92" s="163"/>
      <c r="G92" s="162"/>
      <c r="H92" s="162"/>
      <c r="I92" s="162"/>
      <c r="J92" s="163"/>
      <c r="K92" s="162"/>
      <c r="L92" s="162"/>
      <c r="M92" s="164"/>
    </row>
    <row r="93" spans="2:13" x14ac:dyDescent="0.2">
      <c r="B93" s="163">
        <v>0.89975700000000003</v>
      </c>
      <c r="C93" s="162">
        <v>9.8639999999999995E-3</v>
      </c>
      <c r="D93" s="162">
        <v>0.898424</v>
      </c>
      <c r="E93" s="164">
        <v>-8.567E-3</v>
      </c>
      <c r="F93" s="163"/>
      <c r="G93" s="162"/>
      <c r="H93" s="162"/>
      <c r="I93" s="162"/>
      <c r="J93" s="163"/>
      <c r="K93" s="162"/>
      <c r="L93" s="162"/>
      <c r="M93" s="164"/>
    </row>
    <row r="94" spans="2:13" x14ac:dyDescent="0.2">
      <c r="B94" s="163">
        <v>0.90990499999999996</v>
      </c>
      <c r="C94" s="162">
        <v>9.0910000000000001E-3</v>
      </c>
      <c r="D94" s="162">
        <v>0.90861800000000004</v>
      </c>
      <c r="E94" s="164">
        <v>-7.6109999999999997E-3</v>
      </c>
      <c r="F94" s="163"/>
      <c r="G94" s="162"/>
      <c r="H94" s="162"/>
      <c r="I94" s="162"/>
      <c r="J94" s="163"/>
      <c r="K94" s="162"/>
      <c r="L94" s="162"/>
      <c r="M94" s="164"/>
    </row>
    <row r="95" spans="2:13" x14ac:dyDescent="0.2">
      <c r="B95" s="163">
        <v>0.92004600000000003</v>
      </c>
      <c r="C95" s="162">
        <v>8.3300000000000006E-3</v>
      </c>
      <c r="D95" s="162">
        <v>0.91881999999999997</v>
      </c>
      <c r="E95" s="164">
        <v>-6.7200000000000003E-3</v>
      </c>
      <c r="F95" s="163"/>
      <c r="G95" s="162"/>
      <c r="H95" s="162"/>
      <c r="I95" s="162"/>
      <c r="J95" s="163"/>
      <c r="K95" s="162"/>
      <c r="L95" s="162"/>
      <c r="M95" s="164"/>
    </row>
    <row r="96" spans="2:13" x14ac:dyDescent="0.2">
      <c r="B96" s="163">
        <v>0.93017799999999995</v>
      </c>
      <c r="C96" s="162">
        <v>7.5799999999999999E-3</v>
      </c>
      <c r="D96" s="162">
        <v>0.92902899999999999</v>
      </c>
      <c r="E96" s="164">
        <v>-5.8960000000000002E-3</v>
      </c>
      <c r="F96" s="163"/>
      <c r="G96" s="162"/>
      <c r="H96" s="162"/>
      <c r="I96" s="162"/>
      <c r="J96" s="163"/>
      <c r="K96" s="162"/>
      <c r="L96" s="162"/>
      <c r="M96" s="164"/>
    </row>
    <row r="97" spans="2:13" x14ac:dyDescent="0.2">
      <c r="B97" s="163">
        <v>0.94029600000000002</v>
      </c>
      <c r="C97" s="162">
        <v>6.8399999999999997E-3</v>
      </c>
      <c r="D97" s="162">
        <v>0.93924099999999999</v>
      </c>
      <c r="E97" s="164">
        <v>-5.143E-3</v>
      </c>
      <c r="F97" s="163"/>
      <c r="G97" s="162"/>
      <c r="H97" s="162"/>
      <c r="I97" s="162"/>
      <c r="J97" s="163"/>
      <c r="K97" s="162"/>
      <c r="L97" s="162"/>
      <c r="M97" s="164"/>
    </row>
    <row r="98" spans="2:13" x14ac:dyDescent="0.2">
      <c r="B98" s="163">
        <v>0.95039399999999996</v>
      </c>
      <c r="C98" s="162">
        <v>6.1069999999999996E-3</v>
      </c>
      <c r="D98" s="162">
        <v>0.94945299999999999</v>
      </c>
      <c r="E98" s="164">
        <v>-4.463E-3</v>
      </c>
      <c r="F98" s="163"/>
      <c r="G98" s="162"/>
      <c r="H98" s="162"/>
      <c r="I98" s="162"/>
      <c r="J98" s="163"/>
      <c r="K98" s="162"/>
      <c r="L98" s="162"/>
      <c r="M98" s="164"/>
    </row>
    <row r="99" spans="2:13" x14ac:dyDescent="0.2">
      <c r="B99" s="163">
        <v>0.96046399999999998</v>
      </c>
      <c r="C99" s="162">
        <v>5.3810000000000004E-3</v>
      </c>
      <c r="D99" s="162">
        <v>0.95965599999999995</v>
      </c>
      <c r="E99" s="164">
        <v>-3.8600000000000001E-3</v>
      </c>
      <c r="F99" s="163"/>
      <c r="G99" s="162"/>
      <c r="H99" s="162"/>
      <c r="I99" s="162"/>
      <c r="J99" s="163"/>
      <c r="K99" s="162"/>
      <c r="L99" s="162"/>
      <c r="M99" s="164"/>
    </row>
    <row r="100" spans="2:13" x14ac:dyDescent="0.2">
      <c r="B100" s="163">
        <v>0.97049399999999997</v>
      </c>
      <c r="C100" s="162">
        <v>4.6600000000000001E-3</v>
      </c>
      <c r="D100" s="162">
        <v>0.96984099999999995</v>
      </c>
      <c r="E100" s="164">
        <v>-3.3419999999999999E-3</v>
      </c>
      <c r="F100" s="163"/>
      <c r="G100" s="162"/>
      <c r="H100" s="162"/>
      <c r="I100" s="162"/>
      <c r="J100" s="163"/>
      <c r="K100" s="162"/>
      <c r="L100" s="162"/>
      <c r="M100" s="164"/>
    </row>
    <row r="101" spans="2:13" x14ac:dyDescent="0.2">
      <c r="B101" s="163">
        <v>0.98046699999999998</v>
      </c>
      <c r="C101" s="162">
        <v>3.9389999999999998E-3</v>
      </c>
      <c r="D101" s="162">
        <v>0.97999199999999997</v>
      </c>
      <c r="E101" s="164">
        <v>-2.9190000000000002E-3</v>
      </c>
      <c r="F101" s="163"/>
      <c r="G101" s="162"/>
      <c r="H101" s="162"/>
      <c r="I101" s="162"/>
      <c r="J101" s="163"/>
      <c r="K101" s="162"/>
      <c r="L101" s="162"/>
      <c r="M101" s="164"/>
    </row>
    <row r="102" spans="2:13" x14ac:dyDescent="0.2">
      <c r="B102" s="163">
        <v>0.99034599999999995</v>
      </c>
      <c r="C102" s="162">
        <v>3.2070000000000002E-3</v>
      </c>
      <c r="D102" s="162">
        <v>0.99007699999999998</v>
      </c>
      <c r="E102" s="164">
        <v>-2.6059999999999998E-3</v>
      </c>
      <c r="F102" s="163"/>
      <c r="G102" s="162"/>
      <c r="H102" s="162"/>
      <c r="I102" s="162"/>
      <c r="J102" s="163"/>
      <c r="K102" s="162"/>
      <c r="L102" s="162"/>
      <c r="M102" s="164"/>
    </row>
    <row r="103" spans="2:13" x14ac:dyDescent="0.2">
      <c r="B103" s="163">
        <v>1</v>
      </c>
      <c r="C103" s="162">
        <v>2.4169999999999999E-3</v>
      </c>
      <c r="D103" s="162">
        <v>1</v>
      </c>
      <c r="E103" s="164">
        <v>-2.4169999999999999E-3</v>
      </c>
      <c r="F103" s="163"/>
      <c r="G103" s="162"/>
      <c r="H103" s="162"/>
      <c r="I103" s="162"/>
      <c r="J103" s="163"/>
      <c r="K103" s="162"/>
      <c r="L103" s="162"/>
      <c r="M103" s="164"/>
    </row>
    <row r="104" spans="2:13" x14ac:dyDescent="0.2">
      <c r="B104" s="163"/>
      <c r="C104" s="162"/>
      <c r="D104" s="162"/>
      <c r="E104" s="164"/>
      <c r="F104" s="163"/>
      <c r="G104" s="162"/>
      <c r="H104" s="162"/>
      <c r="I104" s="162"/>
      <c r="J104" s="163"/>
      <c r="K104" s="162"/>
      <c r="L104" s="162"/>
      <c r="M104" s="164"/>
    </row>
    <row r="105" spans="2:13" x14ac:dyDescent="0.2">
      <c r="B105" s="163"/>
      <c r="C105" s="162"/>
      <c r="D105" s="162"/>
      <c r="E105" s="164"/>
      <c r="F105" s="163"/>
      <c r="G105" s="162"/>
      <c r="H105" s="162"/>
      <c r="I105" s="162"/>
      <c r="J105" s="163"/>
      <c r="K105" s="162"/>
      <c r="L105" s="162"/>
      <c r="M105" s="164"/>
    </row>
    <row r="106" spans="2:13" x14ac:dyDescent="0.2">
      <c r="B106" s="163"/>
      <c r="C106" s="162"/>
      <c r="D106" s="162"/>
      <c r="E106" s="164"/>
      <c r="F106" s="163"/>
      <c r="G106" s="162"/>
      <c r="H106" s="162"/>
      <c r="I106" s="162"/>
      <c r="J106" s="163"/>
      <c r="K106" s="162"/>
      <c r="L106" s="162"/>
      <c r="M106" s="164"/>
    </row>
    <row r="107" spans="2:13" x14ac:dyDescent="0.2">
      <c r="B107" s="163"/>
      <c r="C107" s="162"/>
      <c r="D107" s="162"/>
      <c r="E107" s="164"/>
      <c r="F107" s="163"/>
      <c r="G107" s="162"/>
      <c r="H107" s="162"/>
      <c r="I107" s="162"/>
      <c r="J107" s="163"/>
      <c r="K107" s="162"/>
      <c r="L107" s="162"/>
      <c r="M107" s="164"/>
    </row>
    <row r="108" spans="2:13" x14ac:dyDescent="0.2">
      <c r="B108" s="163"/>
      <c r="C108" s="162"/>
      <c r="D108" s="162"/>
      <c r="E108" s="164"/>
      <c r="F108" s="163"/>
      <c r="G108" s="162"/>
      <c r="H108" s="162"/>
      <c r="I108" s="162"/>
      <c r="J108" s="163"/>
      <c r="K108" s="162"/>
      <c r="L108" s="162"/>
      <c r="M108" s="164"/>
    </row>
    <row r="109" spans="2:13" x14ac:dyDescent="0.2">
      <c r="B109" s="163"/>
      <c r="C109" s="162"/>
      <c r="D109" s="162"/>
      <c r="E109" s="164"/>
      <c r="F109" s="163"/>
      <c r="G109" s="162"/>
      <c r="H109" s="162"/>
      <c r="I109" s="162"/>
      <c r="J109" s="163"/>
      <c r="K109" s="162"/>
      <c r="L109" s="162"/>
      <c r="M109" s="164"/>
    </row>
    <row r="110" spans="2:13" x14ac:dyDescent="0.2">
      <c r="B110" s="163"/>
      <c r="C110" s="162"/>
      <c r="D110" s="162"/>
      <c r="E110" s="164"/>
      <c r="F110" s="163"/>
      <c r="G110" s="162"/>
      <c r="H110" s="162"/>
      <c r="I110" s="162"/>
      <c r="J110" s="163"/>
      <c r="K110" s="162"/>
      <c r="L110" s="162"/>
      <c r="M110" s="164"/>
    </row>
    <row r="111" spans="2:13" x14ac:dyDescent="0.2">
      <c r="B111" s="163"/>
      <c r="C111" s="162"/>
      <c r="D111" s="162"/>
      <c r="E111" s="164"/>
      <c r="F111" s="163"/>
      <c r="G111" s="162"/>
      <c r="H111" s="162"/>
      <c r="I111" s="162"/>
      <c r="J111" s="163"/>
      <c r="K111" s="162"/>
      <c r="L111" s="162"/>
      <c r="M111" s="164"/>
    </row>
    <row r="112" spans="2:13" x14ac:dyDescent="0.2">
      <c r="B112" s="163"/>
      <c r="C112" s="162"/>
      <c r="D112" s="162"/>
      <c r="E112" s="164"/>
      <c r="F112" s="163"/>
      <c r="G112" s="162"/>
      <c r="H112" s="162"/>
      <c r="I112" s="162"/>
      <c r="J112" s="163"/>
      <c r="K112" s="162"/>
      <c r="L112" s="162"/>
      <c r="M112" s="164"/>
    </row>
    <row r="113" spans="2:13" x14ac:dyDescent="0.2">
      <c r="B113" s="163"/>
      <c r="C113" s="162"/>
      <c r="D113" s="162"/>
      <c r="E113" s="164"/>
      <c r="F113" s="163"/>
      <c r="G113" s="162"/>
      <c r="H113" s="162"/>
      <c r="I113" s="162"/>
      <c r="J113" s="163"/>
      <c r="K113" s="162"/>
      <c r="L113" s="162"/>
      <c r="M113" s="164"/>
    </row>
    <row r="114" spans="2:13" x14ac:dyDescent="0.2">
      <c r="B114" s="163"/>
      <c r="C114" s="162"/>
      <c r="D114" s="162"/>
      <c r="E114" s="164"/>
      <c r="F114" s="163"/>
      <c r="G114" s="162"/>
      <c r="H114" s="162"/>
      <c r="I114" s="162"/>
      <c r="J114" s="163"/>
      <c r="K114" s="162"/>
      <c r="L114" s="162"/>
      <c r="M114" s="164"/>
    </row>
    <row r="115" spans="2:13" x14ac:dyDescent="0.2">
      <c r="B115" s="163"/>
      <c r="C115" s="162"/>
      <c r="D115" s="162"/>
      <c r="E115" s="164"/>
      <c r="F115" s="163"/>
      <c r="G115" s="162"/>
      <c r="H115" s="162"/>
      <c r="I115" s="162"/>
      <c r="J115" s="163"/>
      <c r="K115" s="162"/>
      <c r="L115" s="162"/>
      <c r="M115" s="164"/>
    </row>
    <row r="116" spans="2:13" x14ac:dyDescent="0.2">
      <c r="B116" s="163"/>
      <c r="C116" s="162"/>
      <c r="D116" s="162"/>
      <c r="E116" s="164"/>
      <c r="F116" s="163"/>
      <c r="G116" s="162"/>
      <c r="H116" s="162"/>
      <c r="I116" s="162"/>
      <c r="J116" s="163"/>
      <c r="K116" s="162"/>
      <c r="L116" s="162"/>
      <c r="M116" s="164"/>
    </row>
    <row r="117" spans="2:13" x14ac:dyDescent="0.2">
      <c r="B117" s="163"/>
      <c r="C117" s="162"/>
      <c r="D117" s="162"/>
      <c r="E117" s="164"/>
      <c r="F117" s="163"/>
      <c r="G117" s="162"/>
      <c r="H117" s="162"/>
      <c r="I117" s="162"/>
      <c r="J117" s="163"/>
      <c r="K117" s="162"/>
      <c r="L117" s="162"/>
      <c r="M117" s="164"/>
    </row>
    <row r="118" spans="2:13" x14ac:dyDescent="0.2">
      <c r="B118" s="163"/>
      <c r="C118" s="162"/>
      <c r="D118" s="162"/>
      <c r="E118" s="164"/>
      <c r="F118" s="163"/>
      <c r="G118" s="162"/>
      <c r="H118" s="162"/>
      <c r="I118" s="162"/>
      <c r="J118" s="163"/>
      <c r="K118" s="162"/>
      <c r="L118" s="162"/>
      <c r="M118" s="164"/>
    </row>
    <row r="119" spans="2:13" x14ac:dyDescent="0.2">
      <c r="B119" s="163"/>
      <c r="C119" s="162"/>
      <c r="D119" s="162"/>
      <c r="E119" s="164"/>
      <c r="F119" s="163"/>
      <c r="G119" s="162"/>
      <c r="H119" s="162"/>
      <c r="I119" s="162"/>
      <c r="J119" s="163"/>
      <c r="K119" s="162"/>
      <c r="L119" s="162"/>
      <c r="M119" s="164"/>
    </row>
    <row r="120" spans="2:13" x14ac:dyDescent="0.2">
      <c r="B120" s="163"/>
      <c r="C120" s="162"/>
      <c r="D120" s="162"/>
      <c r="E120" s="164"/>
      <c r="F120" s="163"/>
      <c r="G120" s="162"/>
      <c r="H120" s="162"/>
      <c r="I120" s="162"/>
      <c r="J120" s="163"/>
      <c r="K120" s="162"/>
      <c r="L120" s="162"/>
      <c r="M120" s="164"/>
    </row>
    <row r="121" spans="2:13" x14ac:dyDescent="0.2">
      <c r="B121" s="163"/>
      <c r="C121" s="162"/>
      <c r="D121" s="162"/>
      <c r="E121" s="164"/>
      <c r="F121" s="163"/>
      <c r="G121" s="162"/>
      <c r="H121" s="162"/>
      <c r="I121" s="162"/>
      <c r="J121" s="163"/>
      <c r="K121" s="162"/>
      <c r="L121" s="162"/>
      <c r="M121" s="164"/>
    </row>
    <row r="122" spans="2:13" x14ac:dyDescent="0.2">
      <c r="B122" s="163"/>
      <c r="C122" s="162"/>
      <c r="D122" s="162"/>
      <c r="E122" s="164"/>
      <c r="F122" s="163"/>
      <c r="G122" s="162"/>
      <c r="H122" s="162"/>
      <c r="I122" s="162"/>
      <c r="J122" s="163"/>
      <c r="K122" s="162"/>
      <c r="L122" s="162"/>
      <c r="M122" s="164"/>
    </row>
    <row r="123" spans="2:13" x14ac:dyDescent="0.2">
      <c r="B123" s="163"/>
      <c r="C123" s="162"/>
      <c r="D123" s="162"/>
      <c r="E123" s="164"/>
      <c r="F123" s="163"/>
      <c r="G123" s="162"/>
      <c r="H123" s="162"/>
      <c r="I123" s="162"/>
      <c r="J123" s="163"/>
      <c r="K123" s="162"/>
      <c r="L123" s="162"/>
      <c r="M123" s="164"/>
    </row>
    <row r="124" spans="2:13" x14ac:dyDescent="0.2">
      <c r="B124" s="163"/>
      <c r="C124" s="162"/>
      <c r="D124" s="162"/>
      <c r="E124" s="164"/>
      <c r="F124" s="163"/>
      <c r="G124" s="162"/>
      <c r="H124" s="162"/>
      <c r="I124" s="162"/>
      <c r="J124" s="163"/>
      <c r="K124" s="162"/>
      <c r="L124" s="162"/>
      <c r="M124" s="164"/>
    </row>
    <row r="125" spans="2:13" x14ac:dyDescent="0.2">
      <c r="B125" s="163"/>
      <c r="C125" s="162"/>
      <c r="D125" s="162"/>
      <c r="E125" s="164"/>
      <c r="F125" s="163"/>
      <c r="G125" s="162"/>
      <c r="H125" s="162"/>
      <c r="I125" s="162"/>
      <c r="J125" s="163"/>
      <c r="K125" s="162"/>
      <c r="L125" s="162"/>
      <c r="M125" s="164"/>
    </row>
    <row r="126" spans="2:13" x14ac:dyDescent="0.2">
      <c r="B126" s="163"/>
      <c r="C126" s="162"/>
      <c r="D126" s="162"/>
      <c r="E126" s="164"/>
      <c r="F126" s="163"/>
      <c r="G126" s="162"/>
      <c r="H126" s="162"/>
      <c r="I126" s="162"/>
      <c r="J126" s="163"/>
      <c r="K126" s="162"/>
      <c r="L126" s="162"/>
      <c r="M126" s="164"/>
    </row>
    <row r="127" spans="2:13" x14ac:dyDescent="0.2">
      <c r="B127" s="163"/>
      <c r="C127" s="162"/>
      <c r="D127" s="162"/>
      <c r="E127" s="164"/>
      <c r="F127" s="163"/>
      <c r="G127" s="162"/>
      <c r="H127" s="162"/>
      <c r="I127" s="162"/>
      <c r="J127" s="163"/>
      <c r="K127" s="162"/>
      <c r="L127" s="162"/>
      <c r="M127" s="164"/>
    </row>
    <row r="128" spans="2:13" x14ac:dyDescent="0.2">
      <c r="B128" s="163"/>
      <c r="C128" s="162"/>
      <c r="D128" s="162"/>
      <c r="E128" s="164"/>
      <c r="F128" s="163"/>
      <c r="G128" s="162"/>
      <c r="H128" s="162"/>
      <c r="I128" s="162"/>
      <c r="J128" s="163"/>
      <c r="K128" s="162"/>
      <c r="L128" s="162"/>
      <c r="M128" s="164"/>
    </row>
    <row r="129" spans="2:13" x14ac:dyDescent="0.2">
      <c r="B129" s="163"/>
      <c r="C129" s="162"/>
      <c r="D129" s="162"/>
      <c r="E129" s="164"/>
      <c r="F129" s="163"/>
      <c r="G129" s="162"/>
      <c r="H129" s="162"/>
      <c r="I129" s="162"/>
      <c r="J129" s="163"/>
      <c r="K129" s="162"/>
      <c r="L129" s="162"/>
      <c r="M129" s="164"/>
    </row>
    <row r="130" spans="2:13" x14ac:dyDescent="0.2">
      <c r="B130" s="163"/>
      <c r="C130" s="162"/>
      <c r="D130" s="162"/>
      <c r="E130" s="164"/>
      <c r="F130" s="163"/>
      <c r="G130" s="162"/>
      <c r="H130" s="162"/>
      <c r="I130" s="162"/>
      <c r="J130" s="163"/>
      <c r="K130" s="162"/>
      <c r="L130" s="162"/>
      <c r="M130" s="164"/>
    </row>
    <row r="131" spans="2:13" x14ac:dyDescent="0.2">
      <c r="B131" s="163"/>
      <c r="C131" s="162"/>
      <c r="D131" s="162"/>
      <c r="E131" s="164"/>
      <c r="F131" s="163"/>
      <c r="G131" s="162"/>
      <c r="H131" s="162"/>
      <c r="I131" s="162"/>
      <c r="J131" s="163"/>
      <c r="K131" s="162"/>
      <c r="L131" s="162"/>
      <c r="M131" s="164"/>
    </row>
    <row r="132" spans="2:13" x14ac:dyDescent="0.2">
      <c r="B132" s="163"/>
      <c r="C132" s="162"/>
      <c r="D132" s="162"/>
      <c r="E132" s="164"/>
      <c r="F132" s="163"/>
      <c r="G132" s="162"/>
      <c r="H132" s="162"/>
      <c r="I132" s="162"/>
      <c r="J132" s="163"/>
      <c r="K132" s="162"/>
      <c r="L132" s="162"/>
      <c r="M132" s="164"/>
    </row>
    <row r="133" spans="2:13" x14ac:dyDescent="0.2">
      <c r="B133" s="163"/>
      <c r="C133" s="162"/>
      <c r="D133" s="162"/>
      <c r="E133" s="164"/>
      <c r="F133" s="163"/>
      <c r="G133" s="162"/>
      <c r="H133" s="162"/>
      <c r="I133" s="162"/>
      <c r="J133" s="163"/>
      <c r="K133" s="162"/>
      <c r="L133" s="162"/>
      <c r="M133" s="164"/>
    </row>
    <row r="134" spans="2:13" x14ac:dyDescent="0.2">
      <c r="B134" s="163"/>
      <c r="C134" s="162"/>
      <c r="D134" s="162"/>
      <c r="E134" s="164"/>
      <c r="F134" s="163"/>
      <c r="G134" s="162"/>
      <c r="H134" s="162"/>
      <c r="I134" s="162"/>
      <c r="J134" s="163"/>
      <c r="K134" s="162"/>
      <c r="L134" s="162"/>
      <c r="M134" s="164"/>
    </row>
    <row r="135" spans="2:13" x14ac:dyDescent="0.2">
      <c r="B135" s="163"/>
      <c r="C135" s="162"/>
      <c r="D135" s="162"/>
      <c r="E135" s="164"/>
      <c r="F135" s="163"/>
      <c r="G135" s="162"/>
      <c r="H135" s="162"/>
      <c r="I135" s="162"/>
      <c r="J135" s="163"/>
      <c r="K135" s="162"/>
      <c r="L135" s="162"/>
      <c r="M135" s="164"/>
    </row>
    <row r="136" spans="2:13" x14ac:dyDescent="0.2">
      <c r="B136" s="163"/>
      <c r="C136" s="162"/>
      <c r="D136" s="162"/>
      <c r="E136" s="164"/>
      <c r="F136" s="163"/>
      <c r="G136" s="162"/>
      <c r="H136" s="162"/>
      <c r="I136" s="162"/>
      <c r="J136" s="163"/>
      <c r="K136" s="162"/>
      <c r="L136" s="162"/>
      <c r="M136" s="164"/>
    </row>
    <row r="137" spans="2:13" x14ac:dyDescent="0.2">
      <c r="B137" s="163"/>
      <c r="C137" s="162"/>
      <c r="D137" s="162"/>
      <c r="E137" s="164"/>
      <c r="F137" s="163"/>
      <c r="G137" s="162"/>
      <c r="H137" s="162"/>
      <c r="I137" s="162"/>
      <c r="J137" s="163"/>
      <c r="K137" s="162"/>
      <c r="L137" s="162"/>
      <c r="M137" s="164"/>
    </row>
    <row r="138" spans="2:13" x14ac:dyDescent="0.2">
      <c r="B138" s="163"/>
      <c r="C138" s="162"/>
      <c r="D138" s="162"/>
      <c r="E138" s="164"/>
      <c r="F138" s="163"/>
      <c r="G138" s="162"/>
      <c r="H138" s="162"/>
      <c r="I138" s="162"/>
      <c r="J138" s="163"/>
      <c r="K138" s="162"/>
      <c r="L138" s="162"/>
      <c r="M138" s="164"/>
    </row>
    <row r="139" spans="2:13" x14ac:dyDescent="0.2">
      <c r="B139" s="163"/>
      <c r="C139" s="162"/>
      <c r="D139" s="162"/>
      <c r="E139" s="164"/>
      <c r="F139" s="163"/>
      <c r="G139" s="162"/>
      <c r="H139" s="162"/>
      <c r="I139" s="162"/>
      <c r="J139" s="163"/>
      <c r="K139" s="162"/>
      <c r="L139" s="162"/>
      <c r="M139" s="164"/>
    </row>
    <row r="140" spans="2:13" x14ac:dyDescent="0.2">
      <c r="B140" s="163"/>
      <c r="C140" s="162"/>
      <c r="D140" s="162"/>
      <c r="E140" s="164"/>
      <c r="F140" s="163"/>
      <c r="G140" s="162"/>
      <c r="H140" s="162"/>
      <c r="I140" s="162"/>
      <c r="J140" s="163"/>
      <c r="K140" s="162"/>
      <c r="L140" s="162"/>
      <c r="M140" s="164"/>
    </row>
    <row r="141" spans="2:13" x14ac:dyDescent="0.2">
      <c r="B141" s="163"/>
      <c r="C141" s="162"/>
      <c r="D141" s="162"/>
      <c r="E141" s="164"/>
      <c r="F141" s="163"/>
      <c r="G141" s="162"/>
      <c r="H141" s="162"/>
      <c r="I141" s="162"/>
      <c r="J141" s="163"/>
      <c r="K141" s="162"/>
      <c r="L141" s="162"/>
      <c r="M141" s="164"/>
    </row>
    <row r="142" spans="2:13" x14ac:dyDescent="0.2">
      <c r="B142" s="163"/>
      <c r="C142" s="162"/>
      <c r="D142" s="162"/>
      <c r="E142" s="164"/>
      <c r="F142" s="163"/>
      <c r="G142" s="162"/>
      <c r="H142" s="162"/>
      <c r="I142" s="162"/>
      <c r="J142" s="163"/>
      <c r="K142" s="162"/>
      <c r="L142" s="162"/>
      <c r="M142" s="164"/>
    </row>
    <row r="143" spans="2:13" x14ac:dyDescent="0.2">
      <c r="B143" s="163"/>
      <c r="C143" s="162"/>
      <c r="D143" s="162"/>
      <c r="E143" s="164"/>
      <c r="F143" s="163"/>
      <c r="G143" s="162"/>
      <c r="H143" s="162"/>
      <c r="I143" s="162"/>
      <c r="J143" s="163"/>
      <c r="K143" s="162"/>
      <c r="L143" s="162"/>
      <c r="M143" s="164"/>
    </row>
    <row r="144" spans="2:13" x14ac:dyDescent="0.2">
      <c r="B144" s="163"/>
      <c r="C144" s="162"/>
      <c r="D144" s="162"/>
      <c r="E144" s="164"/>
      <c r="F144" s="163"/>
      <c r="G144" s="162"/>
      <c r="H144" s="162"/>
      <c r="I144" s="162"/>
      <c r="J144" s="163"/>
      <c r="K144" s="162"/>
      <c r="L144" s="162"/>
      <c r="M144" s="164"/>
    </row>
    <row r="145" spans="2:13" x14ac:dyDescent="0.2">
      <c r="B145" s="163"/>
      <c r="C145" s="162"/>
      <c r="D145" s="162"/>
      <c r="E145" s="164"/>
      <c r="F145" s="163"/>
      <c r="G145" s="162"/>
      <c r="H145" s="162"/>
      <c r="I145" s="162"/>
      <c r="J145" s="163"/>
      <c r="K145" s="162"/>
      <c r="L145" s="162"/>
      <c r="M145" s="164"/>
    </row>
    <row r="146" spans="2:13" x14ac:dyDescent="0.2">
      <c r="B146" s="163"/>
      <c r="C146" s="162"/>
      <c r="D146" s="162"/>
      <c r="E146" s="164"/>
      <c r="F146" s="163"/>
      <c r="G146" s="162"/>
      <c r="H146" s="162"/>
      <c r="I146" s="162"/>
      <c r="J146" s="163"/>
      <c r="K146" s="162"/>
      <c r="L146" s="162"/>
      <c r="M146" s="164"/>
    </row>
    <row r="147" spans="2:13" x14ac:dyDescent="0.2">
      <c r="B147" s="163"/>
      <c r="C147" s="162"/>
      <c r="D147" s="162"/>
      <c r="E147" s="164"/>
      <c r="F147" s="163"/>
      <c r="G147" s="162"/>
      <c r="H147" s="162"/>
      <c r="I147" s="162"/>
      <c r="J147" s="163"/>
      <c r="K147" s="162"/>
      <c r="L147" s="162"/>
      <c r="M147" s="164"/>
    </row>
    <row r="148" spans="2:13" x14ac:dyDescent="0.2">
      <c r="B148" s="163"/>
      <c r="C148" s="162"/>
      <c r="D148" s="162"/>
      <c r="E148" s="164"/>
      <c r="F148" s="163"/>
      <c r="G148" s="162"/>
      <c r="H148" s="162"/>
      <c r="I148" s="162"/>
      <c r="J148" s="163"/>
      <c r="K148" s="162"/>
      <c r="L148" s="162"/>
      <c r="M148" s="164"/>
    </row>
    <row r="149" spans="2:13" x14ac:dyDescent="0.2">
      <c r="B149" s="163"/>
      <c r="C149" s="162"/>
      <c r="D149" s="162"/>
      <c r="E149" s="164"/>
      <c r="F149" s="163"/>
      <c r="G149" s="162"/>
      <c r="H149" s="162"/>
      <c r="I149" s="162"/>
      <c r="J149" s="163"/>
      <c r="K149" s="162"/>
      <c r="L149" s="162"/>
      <c r="M149" s="164"/>
    </row>
    <row r="150" spans="2:13" x14ac:dyDescent="0.2">
      <c r="B150" s="163"/>
      <c r="C150" s="162"/>
      <c r="D150" s="162"/>
      <c r="E150" s="164"/>
      <c r="F150" s="163"/>
      <c r="G150" s="162"/>
      <c r="H150" s="162"/>
      <c r="I150" s="162"/>
      <c r="J150" s="163"/>
      <c r="K150" s="162"/>
      <c r="L150" s="162"/>
      <c r="M150" s="164"/>
    </row>
    <row r="151" spans="2:13" x14ac:dyDescent="0.2">
      <c r="B151" s="163"/>
      <c r="C151" s="162"/>
      <c r="D151" s="162"/>
      <c r="E151" s="164"/>
      <c r="F151" s="163"/>
      <c r="G151" s="162"/>
      <c r="H151" s="162"/>
      <c r="I151" s="162"/>
      <c r="J151" s="163"/>
      <c r="K151" s="162"/>
      <c r="L151" s="162"/>
      <c r="M151" s="164"/>
    </row>
    <row r="152" spans="2:13" x14ac:dyDescent="0.2">
      <c r="B152" s="163"/>
      <c r="C152" s="162"/>
      <c r="D152" s="162"/>
      <c r="E152" s="164"/>
      <c r="F152" s="163"/>
      <c r="G152" s="162"/>
      <c r="H152" s="162"/>
      <c r="I152" s="162"/>
      <c r="J152" s="163"/>
      <c r="K152" s="162"/>
      <c r="L152" s="162"/>
      <c r="M152" s="164"/>
    </row>
    <row r="153" spans="2:13" x14ac:dyDescent="0.2">
      <c r="B153" s="163"/>
      <c r="C153" s="162"/>
      <c r="D153" s="162"/>
      <c r="E153" s="164"/>
      <c r="F153" s="163"/>
      <c r="G153" s="162"/>
      <c r="H153" s="162"/>
      <c r="I153" s="162"/>
      <c r="J153" s="163"/>
      <c r="K153" s="162"/>
      <c r="L153" s="162"/>
      <c r="M153" s="164"/>
    </row>
    <row r="154" spans="2:13" x14ac:dyDescent="0.2">
      <c r="B154" s="163"/>
      <c r="C154" s="162"/>
      <c r="D154" s="162"/>
      <c r="E154" s="164"/>
      <c r="F154" s="163"/>
      <c r="G154" s="162"/>
      <c r="H154" s="162"/>
      <c r="I154" s="162"/>
      <c r="J154" s="163"/>
      <c r="K154" s="162"/>
      <c r="L154" s="162"/>
      <c r="M154" s="164"/>
    </row>
    <row r="155" spans="2:13" x14ac:dyDescent="0.2">
      <c r="B155" s="163"/>
      <c r="C155" s="162"/>
      <c r="D155" s="162"/>
      <c r="E155" s="164"/>
      <c r="F155" s="163"/>
      <c r="G155" s="162"/>
      <c r="H155" s="162"/>
      <c r="I155" s="162"/>
      <c r="J155" s="163"/>
      <c r="K155" s="162"/>
      <c r="L155" s="162"/>
      <c r="M155" s="164"/>
    </row>
    <row r="156" spans="2:13" x14ac:dyDescent="0.2">
      <c r="B156" s="163"/>
      <c r="C156" s="162"/>
      <c r="D156" s="162"/>
      <c r="E156" s="164"/>
      <c r="F156" s="163"/>
      <c r="G156" s="162"/>
      <c r="H156" s="162"/>
      <c r="I156" s="162"/>
      <c r="J156" s="163"/>
      <c r="K156" s="162"/>
      <c r="L156" s="162"/>
      <c r="M156" s="164"/>
    </row>
    <row r="157" spans="2:13" x14ac:dyDescent="0.2">
      <c r="B157" s="163"/>
      <c r="C157" s="162"/>
      <c r="D157" s="162"/>
      <c r="E157" s="164"/>
      <c r="F157" s="163"/>
      <c r="G157" s="162"/>
      <c r="H157" s="162"/>
      <c r="I157" s="162"/>
      <c r="J157" s="163"/>
      <c r="K157" s="162"/>
      <c r="L157" s="162"/>
      <c r="M157" s="164"/>
    </row>
    <row r="158" spans="2:13" x14ac:dyDescent="0.2">
      <c r="B158" s="163"/>
      <c r="C158" s="162"/>
      <c r="D158" s="162"/>
      <c r="E158" s="164"/>
      <c r="F158" s="163"/>
      <c r="G158" s="162"/>
      <c r="H158" s="162"/>
      <c r="I158" s="162"/>
      <c r="J158" s="163"/>
      <c r="K158" s="162"/>
      <c r="L158" s="162"/>
      <c r="M158" s="164"/>
    </row>
    <row r="159" spans="2:13" x14ac:dyDescent="0.2">
      <c r="B159" s="163"/>
      <c r="C159" s="162"/>
      <c r="D159" s="162"/>
      <c r="E159" s="164"/>
      <c r="F159" s="163"/>
      <c r="G159" s="162"/>
      <c r="H159" s="162"/>
      <c r="I159" s="162"/>
      <c r="J159" s="163"/>
      <c r="K159" s="162"/>
      <c r="L159" s="162"/>
      <c r="M159" s="164"/>
    </row>
    <row r="160" spans="2:13" x14ac:dyDescent="0.2">
      <c r="B160" s="163"/>
      <c r="C160" s="162"/>
      <c r="D160" s="162"/>
      <c r="E160" s="164"/>
      <c r="F160" s="163"/>
      <c r="G160" s="162"/>
      <c r="H160" s="162"/>
      <c r="I160" s="162"/>
      <c r="J160" s="163"/>
      <c r="K160" s="162"/>
      <c r="L160" s="162"/>
      <c r="M160" s="164"/>
    </row>
    <row r="161" spans="2:13" x14ac:dyDescent="0.2">
      <c r="B161" s="163"/>
      <c r="C161" s="162"/>
      <c r="D161" s="162"/>
      <c r="E161" s="164"/>
      <c r="F161" s="163"/>
      <c r="G161" s="162"/>
      <c r="H161" s="162"/>
      <c r="I161" s="162"/>
      <c r="J161" s="163"/>
      <c r="K161" s="162"/>
      <c r="L161" s="162"/>
      <c r="M161" s="164"/>
    </row>
    <row r="162" spans="2:13" x14ac:dyDescent="0.2">
      <c r="B162" s="163"/>
      <c r="C162" s="162"/>
      <c r="D162" s="162"/>
      <c r="E162" s="164"/>
      <c r="F162" s="163"/>
      <c r="G162" s="162"/>
      <c r="H162" s="162"/>
      <c r="I162" s="162"/>
      <c r="J162" s="163"/>
      <c r="K162" s="162"/>
      <c r="L162" s="162"/>
      <c r="M162" s="164"/>
    </row>
    <row r="163" spans="2:13" x14ac:dyDescent="0.2">
      <c r="B163" s="163"/>
      <c r="C163" s="162"/>
      <c r="D163" s="162"/>
      <c r="E163" s="164"/>
      <c r="F163" s="163"/>
      <c r="G163" s="162"/>
      <c r="H163" s="162"/>
      <c r="I163" s="162"/>
      <c r="J163" s="163"/>
      <c r="K163" s="162"/>
      <c r="L163" s="162"/>
      <c r="M163" s="164"/>
    </row>
    <row r="164" spans="2:13" x14ac:dyDescent="0.2">
      <c r="B164" s="163"/>
      <c r="C164" s="162"/>
      <c r="D164" s="162"/>
      <c r="E164" s="164"/>
      <c r="F164" s="163"/>
      <c r="G164" s="162"/>
      <c r="H164" s="162"/>
      <c r="I164" s="162"/>
      <c r="J164" s="163"/>
      <c r="K164" s="162"/>
      <c r="L164" s="162"/>
      <c r="M164" s="164"/>
    </row>
    <row r="165" spans="2:13" x14ac:dyDescent="0.2">
      <c r="B165" s="163"/>
      <c r="C165" s="162"/>
      <c r="D165" s="162"/>
      <c r="E165" s="164"/>
      <c r="F165" s="163"/>
      <c r="G165" s="162"/>
      <c r="H165" s="162"/>
      <c r="I165" s="162"/>
      <c r="J165" s="163"/>
      <c r="K165" s="162"/>
      <c r="L165" s="162"/>
      <c r="M165" s="164"/>
    </row>
    <row r="166" spans="2:13" x14ac:dyDescent="0.2">
      <c r="B166" s="163"/>
      <c r="C166" s="162"/>
      <c r="D166" s="162"/>
      <c r="E166" s="164"/>
      <c r="F166" s="163"/>
      <c r="G166" s="162"/>
      <c r="H166" s="162"/>
      <c r="I166" s="162"/>
      <c r="J166" s="163"/>
      <c r="K166" s="162"/>
      <c r="L166" s="162"/>
      <c r="M166" s="164"/>
    </row>
    <row r="167" spans="2:13" x14ac:dyDescent="0.2">
      <c r="B167" s="163"/>
      <c r="C167" s="162"/>
      <c r="D167" s="162"/>
      <c r="E167" s="164"/>
      <c r="F167" s="163"/>
      <c r="G167" s="162"/>
      <c r="H167" s="162"/>
      <c r="I167" s="162"/>
      <c r="J167" s="163"/>
      <c r="K167" s="162"/>
      <c r="L167" s="162"/>
      <c r="M167" s="164"/>
    </row>
    <row r="168" spans="2:13" x14ac:dyDescent="0.2">
      <c r="B168" s="163"/>
      <c r="C168" s="162"/>
      <c r="D168" s="162"/>
      <c r="E168" s="164"/>
      <c r="F168" s="163"/>
      <c r="G168" s="162"/>
      <c r="H168" s="162"/>
      <c r="I168" s="162"/>
      <c r="J168" s="163"/>
      <c r="K168" s="162"/>
      <c r="L168" s="162"/>
      <c r="M168" s="164"/>
    </row>
    <row r="169" spans="2:13" x14ac:dyDescent="0.2">
      <c r="B169" s="163"/>
      <c r="C169" s="162"/>
      <c r="D169" s="162"/>
      <c r="E169" s="164"/>
      <c r="F169" s="163"/>
      <c r="G169" s="162"/>
      <c r="H169" s="162"/>
      <c r="I169" s="162"/>
      <c r="J169" s="163"/>
      <c r="K169" s="162"/>
      <c r="L169" s="162"/>
      <c r="M169" s="164"/>
    </row>
    <row r="170" spans="2:13" x14ac:dyDescent="0.2">
      <c r="B170" s="163"/>
      <c r="C170" s="162"/>
      <c r="D170" s="162"/>
      <c r="E170" s="164"/>
      <c r="F170" s="163"/>
      <c r="G170" s="162"/>
      <c r="H170" s="162"/>
      <c r="I170" s="162"/>
      <c r="J170" s="163"/>
      <c r="K170" s="162"/>
      <c r="L170" s="162"/>
      <c r="M170" s="164"/>
    </row>
    <row r="171" spans="2:13" x14ac:dyDescent="0.2">
      <c r="B171" s="163"/>
      <c r="C171" s="162"/>
      <c r="D171" s="162"/>
      <c r="E171" s="164"/>
      <c r="F171" s="163"/>
      <c r="G171" s="162"/>
      <c r="H171" s="162"/>
      <c r="I171" s="162"/>
      <c r="J171" s="163"/>
      <c r="K171" s="162"/>
      <c r="L171" s="162"/>
      <c r="M171" s="164"/>
    </row>
    <row r="172" spans="2:13" x14ac:dyDescent="0.2">
      <c r="B172" s="163"/>
      <c r="C172" s="162"/>
      <c r="D172" s="162"/>
      <c r="E172" s="164"/>
      <c r="F172" s="163"/>
      <c r="G172" s="162"/>
      <c r="H172" s="162"/>
      <c r="I172" s="162"/>
      <c r="J172" s="163"/>
      <c r="K172" s="162"/>
      <c r="L172" s="162"/>
      <c r="M172" s="164"/>
    </row>
    <row r="173" spans="2:13" x14ac:dyDescent="0.2">
      <c r="B173" s="163"/>
      <c r="C173" s="162"/>
      <c r="D173" s="162"/>
      <c r="E173" s="164"/>
      <c r="F173" s="163"/>
      <c r="G173" s="162"/>
      <c r="H173" s="162"/>
      <c r="I173" s="162"/>
      <c r="J173" s="163"/>
      <c r="K173" s="162"/>
      <c r="L173" s="162"/>
      <c r="M173" s="164"/>
    </row>
    <row r="174" spans="2:13" x14ac:dyDescent="0.2">
      <c r="B174" s="163"/>
      <c r="C174" s="162"/>
      <c r="D174" s="162"/>
      <c r="E174" s="164"/>
      <c r="F174" s="163"/>
      <c r="G174" s="162"/>
      <c r="H174" s="162"/>
      <c r="I174" s="162"/>
      <c r="J174" s="163"/>
      <c r="K174" s="162"/>
      <c r="L174" s="162"/>
      <c r="M174" s="164"/>
    </row>
    <row r="175" spans="2:13" x14ac:dyDescent="0.2">
      <c r="B175" s="163"/>
      <c r="C175" s="162"/>
      <c r="D175" s="162"/>
      <c r="E175" s="164"/>
      <c r="F175" s="163"/>
      <c r="G175" s="162"/>
      <c r="H175" s="162"/>
      <c r="I175" s="162"/>
      <c r="J175" s="163"/>
      <c r="K175" s="162"/>
      <c r="L175" s="162"/>
      <c r="M175" s="164"/>
    </row>
    <row r="176" spans="2:13" x14ac:dyDescent="0.2">
      <c r="B176" s="163"/>
      <c r="C176" s="162"/>
      <c r="D176" s="162"/>
      <c r="E176" s="164"/>
      <c r="F176" s="163"/>
      <c r="G176" s="162"/>
      <c r="H176" s="162"/>
      <c r="I176" s="162"/>
      <c r="J176" s="163"/>
      <c r="K176" s="162"/>
      <c r="L176" s="162"/>
      <c r="M176" s="164"/>
    </row>
    <row r="177" spans="2:13" x14ac:dyDescent="0.2">
      <c r="B177" s="163"/>
      <c r="C177" s="162"/>
      <c r="D177" s="162"/>
      <c r="E177" s="164"/>
      <c r="F177" s="163"/>
      <c r="G177" s="162"/>
      <c r="H177" s="162"/>
      <c r="I177" s="162"/>
      <c r="J177" s="163"/>
      <c r="K177" s="162"/>
      <c r="L177" s="162"/>
      <c r="M177" s="164"/>
    </row>
    <row r="178" spans="2:13" x14ac:dyDescent="0.2">
      <c r="B178" s="163"/>
      <c r="C178" s="162"/>
      <c r="D178" s="162"/>
      <c r="E178" s="164"/>
      <c r="F178" s="163"/>
      <c r="G178" s="162"/>
      <c r="H178" s="162"/>
      <c r="I178" s="162"/>
      <c r="J178" s="163"/>
      <c r="K178" s="162"/>
      <c r="L178" s="162"/>
      <c r="M178" s="164"/>
    </row>
    <row r="179" spans="2:13" x14ac:dyDescent="0.2">
      <c r="B179" s="163"/>
      <c r="C179" s="162"/>
      <c r="D179" s="162"/>
      <c r="E179" s="164"/>
      <c r="F179" s="163"/>
      <c r="G179" s="162"/>
      <c r="H179" s="162"/>
      <c r="I179" s="162"/>
      <c r="J179" s="163"/>
      <c r="K179" s="162"/>
      <c r="L179" s="162"/>
      <c r="M179" s="164"/>
    </row>
    <row r="180" spans="2:13" x14ac:dyDescent="0.2">
      <c r="B180" s="163"/>
      <c r="C180" s="162"/>
      <c r="D180" s="162"/>
      <c r="E180" s="164"/>
      <c r="F180" s="163"/>
      <c r="G180" s="162"/>
      <c r="H180" s="162"/>
      <c r="I180" s="162"/>
      <c r="J180" s="163"/>
      <c r="K180" s="162"/>
      <c r="L180" s="162"/>
      <c r="M180" s="164"/>
    </row>
    <row r="181" spans="2:13" x14ac:dyDescent="0.2">
      <c r="B181" s="163"/>
      <c r="C181" s="162"/>
      <c r="D181" s="162"/>
      <c r="E181" s="164"/>
      <c r="F181" s="163"/>
      <c r="G181" s="162"/>
      <c r="H181" s="162"/>
      <c r="I181" s="162"/>
      <c r="J181" s="163"/>
      <c r="K181" s="162"/>
      <c r="L181" s="162"/>
      <c r="M181" s="164"/>
    </row>
    <row r="182" spans="2:13" x14ac:dyDescent="0.2">
      <c r="B182" s="165"/>
      <c r="C182" s="166"/>
      <c r="D182" s="166"/>
      <c r="E182" s="42"/>
      <c r="F182" s="165"/>
      <c r="G182" s="166"/>
      <c r="H182" s="166"/>
      <c r="I182" s="166"/>
      <c r="J182" s="165"/>
      <c r="K182" s="166"/>
      <c r="L182" s="166"/>
      <c r="M182" s="42"/>
    </row>
    <row r="183" spans="2:13" x14ac:dyDescent="0.2">
      <c r="B183" s="165"/>
      <c r="C183" s="166"/>
      <c r="D183" s="166"/>
      <c r="E183" s="42"/>
      <c r="F183" s="165"/>
      <c r="G183" s="166"/>
      <c r="H183" s="166"/>
      <c r="I183" s="166"/>
      <c r="J183" s="165"/>
      <c r="K183" s="166"/>
      <c r="L183" s="166"/>
      <c r="M183" s="42"/>
    </row>
    <row r="184" spans="2:13" x14ac:dyDescent="0.2">
      <c r="B184" s="165"/>
      <c r="C184" s="166"/>
      <c r="D184" s="166"/>
      <c r="E184" s="42"/>
      <c r="F184" s="165"/>
      <c r="G184" s="166"/>
      <c r="H184" s="166"/>
      <c r="I184" s="166"/>
      <c r="J184" s="165"/>
      <c r="K184" s="166"/>
      <c r="L184" s="166"/>
      <c r="M184" s="42"/>
    </row>
    <row r="185" spans="2:13" x14ac:dyDescent="0.2">
      <c r="B185" s="165"/>
      <c r="C185" s="166"/>
      <c r="D185" s="166"/>
      <c r="E185" s="42"/>
      <c r="F185" s="165"/>
      <c r="G185" s="166"/>
      <c r="H185" s="166"/>
      <c r="I185" s="166"/>
      <c r="J185" s="165"/>
      <c r="K185" s="166"/>
      <c r="L185" s="166"/>
      <c r="M185" s="42"/>
    </row>
    <row r="186" spans="2:13" x14ac:dyDescent="0.2">
      <c r="B186" s="165"/>
      <c r="C186" s="166"/>
      <c r="D186" s="166"/>
      <c r="E186" s="42"/>
      <c r="F186" s="165"/>
      <c r="G186" s="166"/>
      <c r="H186" s="166"/>
      <c r="I186" s="166"/>
      <c r="J186" s="165"/>
      <c r="K186" s="166"/>
      <c r="L186" s="166"/>
      <c r="M186" s="42"/>
    </row>
    <row r="187" spans="2:13" x14ac:dyDescent="0.2">
      <c r="B187" s="165"/>
      <c r="C187" s="166"/>
      <c r="D187" s="166"/>
      <c r="E187" s="42"/>
      <c r="F187" s="165"/>
      <c r="G187" s="166"/>
      <c r="H187" s="166"/>
      <c r="I187" s="166"/>
      <c r="J187" s="165"/>
      <c r="K187" s="166"/>
      <c r="L187" s="166"/>
      <c r="M187" s="42"/>
    </row>
    <row r="188" spans="2:13" x14ac:dyDescent="0.2">
      <c r="B188" s="165"/>
      <c r="C188" s="166"/>
      <c r="D188" s="166"/>
      <c r="E188" s="42"/>
      <c r="F188" s="165"/>
      <c r="G188" s="166"/>
      <c r="H188" s="166"/>
      <c r="I188" s="166"/>
      <c r="J188" s="165"/>
      <c r="K188" s="166"/>
      <c r="L188" s="166"/>
      <c r="M188" s="42"/>
    </row>
    <row r="189" spans="2:13" x14ac:dyDescent="0.2">
      <c r="B189" s="165"/>
      <c r="C189" s="166"/>
      <c r="D189" s="166"/>
      <c r="E189" s="42"/>
      <c r="F189" s="165"/>
      <c r="G189" s="166"/>
      <c r="H189" s="166"/>
      <c r="I189" s="166"/>
      <c r="J189" s="165"/>
      <c r="K189" s="166"/>
      <c r="L189" s="166"/>
      <c r="M189" s="42"/>
    </row>
    <row r="190" spans="2:13" x14ac:dyDescent="0.2">
      <c r="B190" s="165"/>
      <c r="C190" s="166"/>
      <c r="D190" s="166"/>
      <c r="E190" s="42"/>
      <c r="F190" s="165"/>
      <c r="G190" s="166"/>
      <c r="H190" s="166"/>
      <c r="I190" s="166"/>
      <c r="J190" s="165"/>
      <c r="K190" s="166"/>
      <c r="L190" s="166"/>
      <c r="M190" s="42"/>
    </row>
    <row r="191" spans="2:13" x14ac:dyDescent="0.2">
      <c r="B191" s="165"/>
      <c r="C191" s="166"/>
      <c r="D191" s="166"/>
      <c r="E191" s="42"/>
      <c r="F191" s="165"/>
      <c r="G191" s="166"/>
      <c r="H191" s="166"/>
      <c r="I191" s="166"/>
      <c r="J191" s="165"/>
      <c r="K191" s="166"/>
      <c r="L191" s="166"/>
      <c r="M191" s="42"/>
    </row>
    <row r="192" spans="2:13" x14ac:dyDescent="0.2">
      <c r="B192" s="165"/>
      <c r="C192" s="166"/>
      <c r="D192" s="166"/>
      <c r="E192" s="42"/>
      <c r="F192" s="165"/>
      <c r="G192" s="166"/>
      <c r="H192" s="166"/>
      <c r="I192" s="166"/>
      <c r="J192" s="165"/>
      <c r="K192" s="166"/>
      <c r="L192" s="166"/>
      <c r="M192" s="42"/>
    </row>
    <row r="193" spans="2:13" x14ac:dyDescent="0.2">
      <c r="B193" s="165"/>
      <c r="C193" s="166"/>
      <c r="D193" s="166"/>
      <c r="E193" s="42"/>
      <c r="F193" s="165"/>
      <c r="G193" s="166"/>
      <c r="H193" s="166"/>
      <c r="I193" s="166"/>
      <c r="J193" s="165"/>
      <c r="K193" s="166"/>
      <c r="L193" s="166"/>
      <c r="M193" s="42"/>
    </row>
    <row r="194" spans="2:13" x14ac:dyDescent="0.2">
      <c r="B194" s="165"/>
      <c r="C194" s="166"/>
      <c r="D194" s="166"/>
      <c r="E194" s="42"/>
      <c r="F194" s="165"/>
      <c r="G194" s="166"/>
      <c r="H194" s="166"/>
      <c r="I194" s="166"/>
      <c r="J194" s="165"/>
      <c r="K194" s="166"/>
      <c r="L194" s="166"/>
      <c r="M194" s="42"/>
    </row>
    <row r="195" spans="2:13" x14ac:dyDescent="0.2">
      <c r="B195" s="165"/>
      <c r="C195" s="166"/>
      <c r="D195" s="166"/>
      <c r="E195" s="42"/>
      <c r="F195" s="165"/>
      <c r="G195" s="166"/>
      <c r="H195" s="166"/>
      <c r="I195" s="166"/>
      <c r="J195" s="165"/>
      <c r="K195" s="166"/>
      <c r="L195" s="166"/>
      <c r="M195" s="42"/>
    </row>
    <row r="196" spans="2:13" x14ac:dyDescent="0.2">
      <c r="B196" s="165"/>
      <c r="C196" s="166"/>
      <c r="D196" s="166"/>
      <c r="E196" s="42"/>
      <c r="F196" s="165"/>
      <c r="G196" s="166"/>
      <c r="H196" s="166"/>
      <c r="I196" s="166"/>
      <c r="J196" s="165"/>
      <c r="K196" s="166"/>
      <c r="L196" s="166"/>
      <c r="M196" s="42"/>
    </row>
    <row r="197" spans="2:13" x14ac:dyDescent="0.2">
      <c r="B197" s="165"/>
      <c r="C197" s="166"/>
      <c r="D197" s="166"/>
      <c r="E197" s="42"/>
      <c r="F197" s="165"/>
      <c r="G197" s="166"/>
      <c r="H197" s="166"/>
      <c r="I197" s="166"/>
      <c r="J197" s="165"/>
      <c r="K197" s="166"/>
      <c r="L197" s="166"/>
      <c r="M197" s="42"/>
    </row>
    <row r="198" spans="2:13" x14ac:dyDescent="0.2">
      <c r="B198" s="165"/>
      <c r="C198" s="166"/>
      <c r="D198" s="166"/>
      <c r="E198" s="42"/>
      <c r="F198" s="165"/>
      <c r="G198" s="166"/>
      <c r="H198" s="166"/>
      <c r="I198" s="166"/>
      <c r="J198" s="165"/>
      <c r="K198" s="166"/>
      <c r="L198" s="166"/>
      <c r="M198" s="42"/>
    </row>
    <row r="199" spans="2:13" x14ac:dyDescent="0.2">
      <c r="B199" s="165"/>
      <c r="C199" s="166"/>
      <c r="D199" s="166"/>
      <c r="E199" s="42"/>
      <c r="F199" s="165"/>
      <c r="G199" s="166"/>
      <c r="H199" s="166"/>
      <c r="I199" s="166"/>
      <c r="J199" s="165"/>
      <c r="K199" s="166"/>
      <c r="L199" s="166"/>
      <c r="M199" s="42"/>
    </row>
    <row r="200" spans="2:13" x14ac:dyDescent="0.2">
      <c r="B200" s="165"/>
      <c r="C200" s="166"/>
      <c r="D200" s="166"/>
      <c r="E200" s="42"/>
      <c r="F200" s="165"/>
      <c r="G200" s="166"/>
      <c r="H200" s="166"/>
      <c r="I200" s="166"/>
      <c r="J200" s="165"/>
      <c r="K200" s="166"/>
      <c r="L200" s="166"/>
      <c r="M200" s="42"/>
    </row>
    <row r="201" spans="2:13" x14ac:dyDescent="0.2">
      <c r="B201" s="165"/>
      <c r="C201" s="166"/>
      <c r="D201" s="166"/>
      <c r="E201" s="42"/>
      <c r="F201" s="165"/>
      <c r="G201" s="166"/>
      <c r="H201" s="166"/>
      <c r="I201" s="166"/>
      <c r="J201" s="165"/>
      <c r="K201" s="166"/>
      <c r="L201" s="166"/>
      <c r="M201" s="42"/>
    </row>
    <row r="202" spans="2:13" x14ac:dyDescent="0.2">
      <c r="B202" s="165"/>
      <c r="C202" s="166"/>
      <c r="D202" s="166"/>
      <c r="E202" s="42"/>
      <c r="F202" s="165"/>
      <c r="G202" s="166"/>
      <c r="H202" s="166"/>
      <c r="I202" s="166"/>
      <c r="J202" s="165"/>
      <c r="K202" s="166"/>
      <c r="L202" s="166"/>
      <c r="M202" s="42"/>
    </row>
    <row r="203" spans="2:13" x14ac:dyDescent="0.2">
      <c r="B203" s="165"/>
      <c r="C203" s="166"/>
      <c r="D203" s="166"/>
      <c r="E203" s="42"/>
      <c r="F203" s="165"/>
      <c r="G203" s="166"/>
      <c r="H203" s="166"/>
      <c r="I203" s="166"/>
      <c r="J203" s="165"/>
      <c r="K203" s="166"/>
      <c r="L203" s="166"/>
      <c r="M203" s="42"/>
    </row>
    <row r="204" spans="2:13" x14ac:dyDescent="0.2">
      <c r="B204" s="165"/>
      <c r="C204" s="166"/>
      <c r="D204" s="166"/>
      <c r="E204" s="42"/>
      <c r="F204" s="165"/>
      <c r="G204" s="166"/>
      <c r="H204" s="166"/>
      <c r="I204" s="166"/>
      <c r="J204" s="165"/>
      <c r="K204" s="166"/>
      <c r="L204" s="166"/>
      <c r="M204" s="42"/>
    </row>
    <row r="205" spans="2:13" x14ac:dyDescent="0.2">
      <c r="B205" s="165"/>
      <c r="C205" s="166"/>
      <c r="D205" s="166"/>
      <c r="E205" s="42"/>
      <c r="F205" s="165"/>
      <c r="G205" s="166"/>
      <c r="H205" s="166"/>
      <c r="I205" s="166"/>
      <c r="J205" s="165"/>
      <c r="K205" s="166"/>
      <c r="L205" s="166"/>
      <c r="M205" s="42"/>
    </row>
    <row r="206" spans="2:13" x14ac:dyDescent="0.2">
      <c r="B206" s="165"/>
      <c r="C206" s="166"/>
      <c r="D206" s="166"/>
      <c r="E206" s="42"/>
      <c r="F206" s="165"/>
      <c r="G206" s="166"/>
      <c r="H206" s="166"/>
      <c r="I206" s="166"/>
      <c r="J206" s="165"/>
      <c r="K206" s="166"/>
      <c r="L206" s="166"/>
      <c r="M206" s="42"/>
    </row>
    <row r="207" spans="2:13" x14ac:dyDescent="0.2">
      <c r="B207" s="165"/>
      <c r="C207" s="166"/>
      <c r="D207" s="166"/>
      <c r="E207" s="42"/>
      <c r="F207" s="165"/>
      <c r="G207" s="166"/>
      <c r="H207" s="166"/>
      <c r="I207" s="166"/>
      <c r="J207" s="165"/>
      <c r="K207" s="166"/>
      <c r="L207" s="166"/>
      <c r="M207" s="42"/>
    </row>
    <row r="208" spans="2:13" x14ac:dyDescent="0.2">
      <c r="B208" s="165"/>
      <c r="C208" s="166"/>
      <c r="D208" s="166"/>
      <c r="E208" s="42"/>
      <c r="F208" s="165"/>
      <c r="G208" s="166"/>
      <c r="H208" s="166"/>
      <c r="I208" s="166"/>
      <c r="J208" s="165"/>
      <c r="K208" s="166"/>
      <c r="L208" s="166"/>
      <c r="M208" s="42"/>
    </row>
    <row r="209" spans="2:13" x14ac:dyDescent="0.2">
      <c r="B209" s="165"/>
      <c r="C209" s="166"/>
      <c r="D209" s="166"/>
      <c r="E209" s="42"/>
      <c r="F209" s="165"/>
      <c r="G209" s="166"/>
      <c r="H209" s="166"/>
      <c r="I209" s="166"/>
      <c r="J209" s="165"/>
      <c r="K209" s="166"/>
      <c r="L209" s="166"/>
      <c r="M209" s="42"/>
    </row>
    <row r="210" spans="2:13" x14ac:dyDescent="0.2">
      <c r="B210" s="165"/>
      <c r="C210" s="166"/>
      <c r="D210" s="166"/>
      <c r="E210" s="42"/>
      <c r="F210" s="165"/>
      <c r="G210" s="166"/>
      <c r="H210" s="166"/>
      <c r="I210" s="166"/>
      <c r="J210" s="165"/>
      <c r="K210" s="166"/>
      <c r="L210" s="166"/>
      <c r="M210" s="42"/>
    </row>
    <row r="211" spans="2:13" x14ac:dyDescent="0.2">
      <c r="B211" s="165"/>
      <c r="C211" s="166"/>
      <c r="D211" s="166"/>
      <c r="E211" s="42"/>
      <c r="F211" s="165"/>
      <c r="G211" s="166"/>
      <c r="H211" s="166"/>
      <c r="I211" s="166"/>
      <c r="J211" s="165"/>
      <c r="K211" s="166"/>
      <c r="L211" s="166"/>
      <c r="M211" s="42"/>
    </row>
    <row r="212" spans="2:13" x14ac:dyDescent="0.2">
      <c r="B212" s="165"/>
      <c r="C212" s="166"/>
      <c r="D212" s="166"/>
      <c r="E212" s="42"/>
      <c r="F212" s="165"/>
      <c r="G212" s="166"/>
      <c r="H212" s="166"/>
      <c r="I212" s="166"/>
      <c r="J212" s="165"/>
      <c r="K212" s="166"/>
      <c r="L212" s="166"/>
      <c r="M212" s="42"/>
    </row>
    <row r="213" spans="2:13" x14ac:dyDescent="0.2">
      <c r="B213" s="165"/>
      <c r="C213" s="166"/>
      <c r="D213" s="166"/>
      <c r="E213" s="42"/>
      <c r="F213" s="165"/>
      <c r="G213" s="166"/>
      <c r="H213" s="166"/>
      <c r="I213" s="166"/>
      <c r="J213" s="165"/>
      <c r="K213" s="166"/>
      <c r="L213" s="166"/>
      <c r="M213" s="42"/>
    </row>
    <row r="214" spans="2:13" x14ac:dyDescent="0.2">
      <c r="B214" s="165"/>
      <c r="C214" s="166"/>
      <c r="D214" s="166"/>
      <c r="E214" s="42"/>
      <c r="F214" s="165"/>
      <c r="G214" s="166"/>
      <c r="H214" s="166"/>
      <c r="I214" s="166"/>
      <c r="J214" s="165"/>
      <c r="K214" s="166"/>
      <c r="L214" s="166"/>
      <c r="M214" s="42"/>
    </row>
    <row r="215" spans="2:13" x14ac:dyDescent="0.2">
      <c r="B215" s="165"/>
      <c r="C215" s="166"/>
      <c r="D215" s="166"/>
      <c r="E215" s="42"/>
      <c r="F215" s="165"/>
      <c r="G215" s="166"/>
      <c r="H215" s="166"/>
      <c r="I215" s="166"/>
      <c r="J215" s="165"/>
      <c r="K215" s="166"/>
      <c r="L215" s="166"/>
      <c r="M215" s="42"/>
    </row>
    <row r="216" spans="2:13" x14ac:dyDescent="0.2">
      <c r="B216" s="165"/>
      <c r="C216" s="166"/>
      <c r="D216" s="166"/>
      <c r="E216" s="42"/>
      <c r="F216" s="165"/>
      <c r="G216" s="166"/>
      <c r="H216" s="166"/>
      <c r="I216" s="166"/>
      <c r="J216" s="165"/>
      <c r="K216" s="166"/>
      <c r="L216" s="166"/>
      <c r="M216" s="42"/>
    </row>
    <row r="217" spans="2:13" x14ac:dyDescent="0.2">
      <c r="B217" s="165"/>
      <c r="C217" s="166"/>
      <c r="D217" s="166"/>
      <c r="E217" s="42"/>
      <c r="F217" s="165"/>
      <c r="G217" s="166"/>
      <c r="H217" s="166"/>
      <c r="I217" s="166"/>
      <c r="J217" s="165"/>
      <c r="K217" s="166"/>
      <c r="L217" s="166"/>
      <c r="M217" s="42"/>
    </row>
    <row r="218" spans="2:13" x14ac:dyDescent="0.2">
      <c r="B218" s="165"/>
      <c r="C218" s="166"/>
      <c r="D218" s="166"/>
      <c r="E218" s="42"/>
      <c r="F218" s="165"/>
      <c r="G218" s="166"/>
      <c r="H218" s="166"/>
      <c r="I218" s="166"/>
      <c r="J218" s="165"/>
      <c r="K218" s="166"/>
      <c r="L218" s="166"/>
      <c r="M218" s="42"/>
    </row>
    <row r="219" spans="2:13" x14ac:dyDescent="0.2">
      <c r="B219" s="165"/>
      <c r="C219" s="166"/>
      <c r="D219" s="166"/>
      <c r="E219" s="42"/>
      <c r="F219" s="165"/>
      <c r="G219" s="166"/>
      <c r="H219" s="166"/>
      <c r="I219" s="166"/>
      <c r="J219" s="165"/>
      <c r="K219" s="166"/>
      <c r="L219" s="166"/>
      <c r="M219" s="42"/>
    </row>
    <row r="220" spans="2:13" x14ac:dyDescent="0.2">
      <c r="B220" s="165"/>
      <c r="C220" s="166"/>
      <c r="D220" s="166"/>
      <c r="E220" s="42"/>
      <c r="F220" s="165"/>
      <c r="G220" s="166"/>
      <c r="H220" s="166"/>
      <c r="I220" s="166"/>
      <c r="J220" s="165"/>
      <c r="K220" s="166"/>
      <c r="L220" s="166"/>
      <c r="M220" s="42"/>
    </row>
    <row r="221" spans="2:13" x14ac:dyDescent="0.2">
      <c r="B221" s="165"/>
      <c r="C221" s="166"/>
      <c r="D221" s="166"/>
      <c r="E221" s="42"/>
      <c r="F221" s="165"/>
      <c r="G221" s="166"/>
      <c r="H221" s="166"/>
      <c r="I221" s="166"/>
      <c r="J221" s="165"/>
      <c r="K221" s="166"/>
      <c r="L221" s="166"/>
      <c r="M221" s="42"/>
    </row>
    <row r="222" spans="2:13" x14ac:dyDescent="0.2">
      <c r="B222" s="165"/>
      <c r="C222" s="166"/>
      <c r="D222" s="166"/>
      <c r="E222" s="42"/>
      <c r="F222" s="165"/>
      <c r="G222" s="166"/>
      <c r="H222" s="166"/>
      <c r="I222" s="166"/>
      <c r="J222" s="165"/>
      <c r="K222" s="166"/>
      <c r="L222" s="166"/>
      <c r="M222" s="42"/>
    </row>
    <row r="223" spans="2:13" x14ac:dyDescent="0.2">
      <c r="B223" s="165"/>
      <c r="C223" s="166"/>
      <c r="D223" s="166"/>
      <c r="E223" s="42"/>
      <c r="F223" s="165"/>
      <c r="G223" s="166"/>
      <c r="H223" s="166"/>
      <c r="I223" s="166"/>
      <c r="J223" s="165"/>
      <c r="K223" s="166"/>
      <c r="L223" s="166"/>
      <c r="M223" s="42"/>
    </row>
    <row r="224" spans="2:13" x14ac:dyDescent="0.2">
      <c r="B224" s="165"/>
      <c r="C224" s="166"/>
      <c r="D224" s="166"/>
      <c r="E224" s="42"/>
      <c r="F224" s="165"/>
      <c r="G224" s="166"/>
      <c r="H224" s="166"/>
      <c r="I224" s="166"/>
      <c r="J224" s="165"/>
      <c r="K224" s="166"/>
      <c r="L224" s="166"/>
      <c r="M224" s="42"/>
    </row>
    <row r="225" spans="2:13" x14ac:dyDescent="0.2">
      <c r="B225" s="165"/>
      <c r="C225" s="166"/>
      <c r="D225" s="166"/>
      <c r="E225" s="42"/>
      <c r="F225" s="165"/>
      <c r="G225" s="166"/>
      <c r="H225" s="166"/>
      <c r="I225" s="166"/>
      <c r="J225" s="165"/>
      <c r="K225" s="166"/>
      <c r="L225" s="166"/>
      <c r="M225" s="42"/>
    </row>
    <row r="226" spans="2:13" x14ac:dyDescent="0.2">
      <c r="B226" s="165"/>
      <c r="C226" s="166"/>
      <c r="D226" s="166"/>
      <c r="E226" s="42"/>
      <c r="F226" s="165"/>
      <c r="G226" s="166"/>
      <c r="H226" s="166"/>
      <c r="I226" s="166"/>
      <c r="J226" s="165"/>
      <c r="K226" s="166"/>
      <c r="L226" s="166"/>
      <c r="M226" s="42"/>
    </row>
    <row r="227" spans="2:13" x14ac:dyDescent="0.2">
      <c r="B227" s="165"/>
      <c r="C227" s="166"/>
      <c r="D227" s="166"/>
      <c r="E227" s="42"/>
      <c r="F227" s="165"/>
      <c r="G227" s="166"/>
      <c r="H227" s="166"/>
      <c r="I227" s="166"/>
      <c r="J227" s="165"/>
      <c r="K227" s="166"/>
      <c r="L227" s="166"/>
      <c r="M227" s="42"/>
    </row>
    <row r="228" spans="2:13" x14ac:dyDescent="0.2">
      <c r="B228" s="165"/>
      <c r="C228" s="166"/>
      <c r="D228" s="166"/>
      <c r="E228" s="42"/>
      <c r="F228" s="165"/>
      <c r="G228" s="166"/>
      <c r="H228" s="166"/>
      <c r="I228" s="166"/>
      <c r="J228" s="165"/>
      <c r="K228" s="166"/>
      <c r="L228" s="166"/>
      <c r="M228" s="42"/>
    </row>
    <row r="229" spans="2:13" x14ac:dyDescent="0.2">
      <c r="B229" s="165"/>
      <c r="C229" s="166"/>
      <c r="D229" s="166"/>
      <c r="E229" s="42"/>
      <c r="F229" s="165"/>
      <c r="G229" s="166"/>
      <c r="H229" s="166"/>
      <c r="I229" s="166"/>
      <c r="J229" s="165"/>
      <c r="K229" s="166"/>
      <c r="L229" s="166"/>
      <c r="M229" s="42"/>
    </row>
    <row r="230" spans="2:13" x14ac:dyDescent="0.2">
      <c r="B230" s="165"/>
      <c r="C230" s="166"/>
      <c r="D230" s="166"/>
      <c r="E230" s="42"/>
      <c r="F230" s="165"/>
      <c r="G230" s="166"/>
      <c r="H230" s="166"/>
      <c r="I230" s="166"/>
      <c r="J230" s="165"/>
      <c r="K230" s="166"/>
      <c r="L230" s="166"/>
      <c r="M230" s="42"/>
    </row>
    <row r="231" spans="2:13" x14ac:dyDescent="0.2">
      <c r="B231" s="165"/>
      <c r="C231" s="166"/>
      <c r="D231" s="166"/>
      <c r="E231" s="42"/>
      <c r="F231" s="165"/>
      <c r="G231" s="166"/>
      <c r="H231" s="166"/>
      <c r="I231" s="166"/>
      <c r="J231" s="165"/>
      <c r="K231" s="166"/>
      <c r="L231" s="166"/>
      <c r="M231" s="42"/>
    </row>
    <row r="232" spans="2:13" x14ac:dyDescent="0.2">
      <c r="B232" s="165"/>
      <c r="C232" s="166"/>
      <c r="D232" s="166"/>
      <c r="E232" s="42"/>
      <c r="F232" s="165"/>
      <c r="G232" s="166"/>
      <c r="H232" s="166"/>
      <c r="I232" s="166"/>
      <c r="J232" s="165"/>
      <c r="K232" s="166"/>
      <c r="L232" s="166"/>
      <c r="M232" s="42"/>
    </row>
    <row r="233" spans="2:13" x14ac:dyDescent="0.2">
      <c r="B233" s="165"/>
      <c r="C233" s="166"/>
      <c r="D233" s="166"/>
      <c r="E233" s="42"/>
      <c r="F233" s="165"/>
      <c r="G233" s="166"/>
      <c r="H233" s="166"/>
      <c r="I233" s="166"/>
      <c r="J233" s="165"/>
      <c r="K233" s="166"/>
      <c r="L233" s="166"/>
      <c r="M233" s="42"/>
    </row>
    <row r="234" spans="2:13" x14ac:dyDescent="0.2">
      <c r="B234" s="165"/>
      <c r="C234" s="166"/>
      <c r="D234" s="166"/>
      <c r="E234" s="42"/>
      <c r="F234" s="165"/>
      <c r="G234" s="166"/>
      <c r="H234" s="166"/>
      <c r="I234" s="166"/>
      <c r="J234" s="165"/>
      <c r="K234" s="166"/>
      <c r="L234" s="166"/>
      <c r="M234" s="42"/>
    </row>
    <row r="235" spans="2:13" x14ac:dyDescent="0.2">
      <c r="B235" s="165"/>
      <c r="C235" s="166"/>
      <c r="D235" s="166"/>
      <c r="E235" s="42"/>
      <c r="F235" s="165"/>
      <c r="G235" s="166"/>
      <c r="H235" s="166"/>
      <c r="I235" s="166"/>
      <c r="J235" s="165"/>
      <c r="K235" s="166"/>
      <c r="L235" s="166"/>
      <c r="M235" s="42"/>
    </row>
    <row r="236" spans="2:13" x14ac:dyDescent="0.2">
      <c r="B236" s="165"/>
      <c r="C236" s="166"/>
      <c r="D236" s="166"/>
      <c r="E236" s="42"/>
      <c r="F236" s="165"/>
      <c r="G236" s="166"/>
      <c r="H236" s="166"/>
      <c r="I236" s="166"/>
      <c r="J236" s="165"/>
      <c r="K236" s="166"/>
      <c r="L236" s="166"/>
      <c r="M236" s="42"/>
    </row>
    <row r="237" spans="2:13" ht="16" thickBot="1" x14ac:dyDescent="0.25">
      <c r="B237" s="167"/>
      <c r="C237" s="168"/>
      <c r="D237" s="168"/>
      <c r="E237" s="169"/>
      <c r="F237" s="167"/>
      <c r="G237" s="168"/>
      <c r="H237" s="168"/>
      <c r="I237" s="168"/>
      <c r="J237" s="167"/>
      <c r="K237" s="168"/>
      <c r="L237" s="168"/>
      <c r="M237" s="169"/>
    </row>
  </sheetData>
  <sheetProtection selectLockedCells="1"/>
  <mergeCells count="6">
    <mergeCell ref="L2:M2"/>
    <mergeCell ref="B2:C2"/>
    <mergeCell ref="D2:E2"/>
    <mergeCell ref="F2:G2"/>
    <mergeCell ref="H2:I2"/>
    <mergeCell ref="J2:K2"/>
  </mergeCells>
  <pageMargins left="0.7" right="0.7" top="0.75" bottom="0.75" header="0.3" footer="0.3"/>
  <pageSetup paperSize="9" orientation="portrait" horizontalDpi="4294967292" verticalDpi="4294967292"/>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topLeftCell="A88" workbookViewId="0">
      <selection activeCell="B4" sqref="B4"/>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69">
        <v>0</v>
      </c>
      <c r="C4" s="70">
        <v>0</v>
      </c>
      <c r="D4" s="70">
        <v>0</v>
      </c>
      <c r="E4" s="71">
        <v>0</v>
      </c>
      <c r="F4" s="69"/>
      <c r="G4" s="162"/>
      <c r="H4" s="70"/>
      <c r="I4" s="162"/>
      <c r="J4" s="69"/>
      <c r="K4" s="160"/>
      <c r="L4" s="70"/>
      <c r="M4" s="161"/>
    </row>
    <row r="5" spans="2:21" x14ac:dyDescent="0.2">
      <c r="B5" s="72">
        <v>4.9719999999999999E-3</v>
      </c>
      <c r="C5" s="73">
        <v>7.4869999999999997E-3</v>
      </c>
      <c r="D5" s="74">
        <v>5.738E-3</v>
      </c>
      <c r="E5" s="75">
        <v>-8.0540000000000004E-3</v>
      </c>
      <c r="F5" s="72"/>
      <c r="G5" s="162"/>
      <c r="H5" s="74"/>
      <c r="I5" s="162"/>
      <c r="J5" s="72"/>
      <c r="K5" s="162"/>
      <c r="L5" s="74"/>
      <c r="M5" s="164"/>
    </row>
    <row r="6" spans="2:21" x14ac:dyDescent="0.2">
      <c r="B6" s="76">
        <v>1.3688000000000001E-2</v>
      </c>
      <c r="C6" s="73">
        <v>1.2236E-2</v>
      </c>
      <c r="D6" s="74">
        <v>1.4869E-2</v>
      </c>
      <c r="E6" s="75">
        <v>-1.2585000000000001E-2</v>
      </c>
      <c r="F6" s="76"/>
      <c r="G6" s="162"/>
      <c r="H6" s="74"/>
      <c r="I6" s="162"/>
      <c r="J6" s="76"/>
      <c r="K6" s="162"/>
      <c r="L6" s="74"/>
      <c r="M6" s="164"/>
    </row>
    <row r="7" spans="2:21" x14ac:dyDescent="0.2">
      <c r="B7" s="76">
        <v>2.3192999999999998E-2</v>
      </c>
      <c r="C7" s="73">
        <v>1.5726E-2</v>
      </c>
      <c r="D7" s="73">
        <v>2.4576000000000001E-2</v>
      </c>
      <c r="E7" s="75">
        <v>-1.575E-2</v>
      </c>
      <c r="F7" s="76"/>
      <c r="G7" s="162"/>
      <c r="H7" s="73"/>
      <c r="I7" s="162"/>
      <c r="J7" s="76"/>
      <c r="K7" s="162"/>
      <c r="L7" s="73"/>
      <c r="M7" s="164"/>
    </row>
    <row r="8" spans="2:21" x14ac:dyDescent="0.2">
      <c r="B8" s="76">
        <v>3.2980000000000002E-2</v>
      </c>
      <c r="C8" s="73">
        <v>1.8582999999999999E-2</v>
      </c>
      <c r="D8" s="73">
        <v>3.4473999999999998E-2</v>
      </c>
      <c r="E8" s="75">
        <v>-1.8217000000000001E-2</v>
      </c>
      <c r="F8" s="76"/>
      <c r="G8" s="162"/>
      <c r="H8" s="73"/>
      <c r="I8" s="162"/>
      <c r="J8" s="76"/>
      <c r="K8" s="162"/>
      <c r="L8" s="73"/>
      <c r="M8" s="164"/>
    </row>
    <row r="9" spans="2:21" x14ac:dyDescent="0.2">
      <c r="B9" s="76">
        <v>4.2902999999999997E-2</v>
      </c>
      <c r="C9" s="73">
        <v>2.1048000000000001E-2</v>
      </c>
      <c r="D9" s="73">
        <v>4.4461000000000001E-2</v>
      </c>
      <c r="E9" s="75">
        <v>-2.0274E-2</v>
      </c>
      <c r="F9" s="76"/>
      <c r="G9" s="162"/>
      <c r="H9" s="73"/>
      <c r="I9" s="162"/>
      <c r="J9" s="76"/>
      <c r="K9" s="162"/>
      <c r="L9" s="73"/>
      <c r="M9" s="164"/>
    </row>
    <row r="10" spans="2:21" x14ac:dyDescent="0.2">
      <c r="B10" s="76">
        <v>5.2904E-2</v>
      </c>
      <c r="C10" s="73">
        <v>2.3243E-2</v>
      </c>
      <c r="D10" s="73">
        <v>5.4497999999999998E-2</v>
      </c>
      <c r="E10" s="75">
        <v>-2.2067E-2</v>
      </c>
      <c r="F10" s="76"/>
      <c r="G10" s="162"/>
      <c r="H10" s="73"/>
      <c r="I10" s="162"/>
      <c r="J10" s="76"/>
      <c r="K10" s="162"/>
      <c r="L10" s="73"/>
      <c r="M10" s="164"/>
    </row>
    <row r="11" spans="2:21" x14ac:dyDescent="0.2">
      <c r="B11" s="76">
        <v>6.2953999999999996E-2</v>
      </c>
      <c r="C11" s="73">
        <v>2.5238E-2</v>
      </c>
      <c r="D11" s="73">
        <v>6.4566999999999999E-2</v>
      </c>
      <c r="E11" s="75">
        <v>-2.3674000000000001E-2</v>
      </c>
      <c r="F11" s="76"/>
      <c r="G11" s="162"/>
      <c r="H11" s="73"/>
      <c r="I11" s="162"/>
      <c r="J11" s="76"/>
      <c r="K11" s="162"/>
      <c r="L11" s="73"/>
      <c r="M11" s="164"/>
    </row>
    <row r="12" spans="2:21" x14ac:dyDescent="0.2">
      <c r="B12" s="76">
        <v>7.3038000000000006E-2</v>
      </c>
      <c r="C12" s="73">
        <v>2.7074999999999998E-2</v>
      </c>
      <c r="D12" s="73">
        <v>7.4657000000000001E-2</v>
      </c>
      <c r="E12" s="75">
        <v>-2.5142999999999999E-2</v>
      </c>
      <c r="F12" s="76"/>
      <c r="G12" s="162"/>
      <c r="H12" s="73"/>
      <c r="I12" s="162"/>
      <c r="J12" s="76"/>
      <c r="K12" s="162"/>
      <c r="L12" s="73"/>
      <c r="M12" s="164"/>
    </row>
    <row r="13" spans="2:21" x14ac:dyDescent="0.2">
      <c r="B13" s="76">
        <v>8.3145999999999998E-2</v>
      </c>
      <c r="C13" s="73">
        <v>2.8781999999999999E-2</v>
      </c>
      <c r="D13" s="73">
        <v>8.4763000000000005E-2</v>
      </c>
      <c r="E13" s="75">
        <v>-2.6505000000000001E-2</v>
      </c>
      <c r="F13" s="76"/>
      <c r="G13" s="162"/>
      <c r="H13" s="73"/>
      <c r="I13" s="162"/>
      <c r="J13" s="76"/>
      <c r="K13" s="162"/>
      <c r="L13" s="73"/>
      <c r="M13" s="164"/>
    </row>
    <row r="14" spans="2:21" x14ac:dyDescent="0.2">
      <c r="B14" s="76">
        <v>9.3272999999999995E-2</v>
      </c>
      <c r="C14" s="73">
        <v>3.0380000000000001E-2</v>
      </c>
      <c r="D14" s="73">
        <v>9.4882999999999995E-2</v>
      </c>
      <c r="E14" s="75">
        <v>-2.7775000000000001E-2</v>
      </c>
      <c r="F14" s="76"/>
      <c r="G14" s="162"/>
      <c r="H14" s="73"/>
      <c r="I14" s="162"/>
      <c r="J14" s="76"/>
      <c r="K14" s="162"/>
      <c r="L14" s="73"/>
      <c r="M14" s="164"/>
    </row>
    <row r="15" spans="2:21" x14ac:dyDescent="0.2">
      <c r="B15" s="76">
        <v>0.10341500000000001</v>
      </c>
      <c r="C15" s="73">
        <v>3.1882000000000001E-2</v>
      </c>
      <c r="D15" s="73">
        <v>0.10501199999999999</v>
      </c>
      <c r="E15" s="75">
        <v>-2.8969000000000002E-2</v>
      </c>
      <c r="F15" s="76"/>
      <c r="G15" s="162"/>
      <c r="H15" s="73"/>
      <c r="I15" s="162"/>
      <c r="J15" s="76"/>
      <c r="K15" s="162"/>
      <c r="L15" s="73"/>
      <c r="M15" s="164"/>
    </row>
    <row r="16" spans="2:21" x14ac:dyDescent="0.2">
      <c r="B16" s="76">
        <v>0.113569</v>
      </c>
      <c r="C16" s="73">
        <v>3.3300000000000003E-2</v>
      </c>
      <c r="D16" s="73">
        <v>0.11515</v>
      </c>
      <c r="E16" s="75">
        <v>-3.0091E-2</v>
      </c>
      <c r="F16" s="76"/>
      <c r="G16" s="162"/>
      <c r="H16" s="73"/>
      <c r="I16" s="162"/>
      <c r="J16" s="76"/>
      <c r="K16" s="162"/>
      <c r="L16" s="73"/>
      <c r="M16" s="164"/>
    </row>
    <row r="17" spans="2:13" x14ac:dyDescent="0.2">
      <c r="B17" s="76">
        <v>0.12373199999999999</v>
      </c>
      <c r="C17" s="73">
        <v>3.4640999999999998E-2</v>
      </c>
      <c r="D17" s="73">
        <v>0.12529699999999999</v>
      </c>
      <c r="E17" s="75">
        <v>-3.1151999999999999E-2</v>
      </c>
      <c r="F17" s="76"/>
      <c r="G17" s="162"/>
      <c r="H17" s="73"/>
      <c r="I17" s="162"/>
      <c r="J17" s="76"/>
      <c r="K17" s="162"/>
      <c r="L17" s="73"/>
      <c r="M17" s="164"/>
    </row>
    <row r="18" spans="2:13" x14ac:dyDescent="0.2">
      <c r="B18" s="76">
        <v>0.133905</v>
      </c>
      <c r="C18" s="73">
        <v>3.5911999999999999E-2</v>
      </c>
      <c r="D18" s="73">
        <v>0.13544999999999999</v>
      </c>
      <c r="E18" s="75">
        <v>-3.2152E-2</v>
      </c>
      <c r="F18" s="76"/>
      <c r="G18" s="162"/>
      <c r="H18" s="73"/>
      <c r="I18" s="162"/>
      <c r="J18" s="76"/>
      <c r="K18" s="162"/>
      <c r="L18" s="73"/>
      <c r="M18" s="164"/>
    </row>
    <row r="19" spans="2:13" x14ac:dyDescent="0.2">
      <c r="B19" s="76">
        <v>0.14408399999999999</v>
      </c>
      <c r="C19" s="73">
        <v>3.712E-2</v>
      </c>
      <c r="D19" s="73">
        <v>0.14560899999999999</v>
      </c>
      <c r="E19" s="75">
        <v>-3.3096E-2</v>
      </c>
      <c r="F19" s="76"/>
      <c r="G19" s="162"/>
      <c r="H19" s="73"/>
      <c r="I19" s="162"/>
      <c r="J19" s="76"/>
      <c r="K19" s="162"/>
      <c r="L19" s="73"/>
      <c r="M19" s="164"/>
    </row>
    <row r="20" spans="2:13" x14ac:dyDescent="0.2">
      <c r="B20" s="76">
        <v>0.15426999999999999</v>
      </c>
      <c r="C20" s="73">
        <v>3.8268999999999997E-2</v>
      </c>
      <c r="D20" s="73">
        <v>0.155775</v>
      </c>
      <c r="E20" s="75">
        <v>-3.3986000000000002E-2</v>
      </c>
      <c r="F20" s="76"/>
      <c r="G20" s="162"/>
      <c r="H20" s="73"/>
      <c r="I20" s="162"/>
      <c r="J20" s="76"/>
      <c r="K20" s="162"/>
      <c r="L20" s="73"/>
      <c r="M20" s="164"/>
    </row>
    <row r="21" spans="2:13" x14ac:dyDescent="0.2">
      <c r="B21" s="76">
        <v>0.164461</v>
      </c>
      <c r="C21" s="73">
        <v>3.9363000000000002E-2</v>
      </c>
      <c r="D21" s="73">
        <v>0.16594500000000001</v>
      </c>
      <c r="E21" s="75">
        <v>-3.4825000000000002E-2</v>
      </c>
      <c r="F21" s="76"/>
      <c r="G21" s="162"/>
      <c r="H21" s="73"/>
      <c r="I21" s="162"/>
      <c r="J21" s="76"/>
      <c r="K21" s="162"/>
      <c r="L21" s="73"/>
      <c r="M21" s="164"/>
    </row>
    <row r="22" spans="2:13" x14ac:dyDescent="0.2">
      <c r="B22" s="76">
        <v>0.17465700000000001</v>
      </c>
      <c r="C22" s="73">
        <v>4.0405000000000003E-2</v>
      </c>
      <c r="D22" s="73">
        <v>0.17612</v>
      </c>
      <c r="E22" s="75">
        <v>-3.5612999999999999E-2</v>
      </c>
      <c r="F22" s="76"/>
      <c r="G22" s="162"/>
      <c r="H22" s="73"/>
      <c r="I22" s="162"/>
      <c r="J22" s="76"/>
      <c r="K22" s="162"/>
      <c r="L22" s="73"/>
      <c r="M22" s="164"/>
    </row>
    <row r="23" spans="2:13" x14ac:dyDescent="0.2">
      <c r="B23" s="76">
        <v>0.18485699999999999</v>
      </c>
      <c r="C23" s="73">
        <v>4.1398999999999998E-2</v>
      </c>
      <c r="D23" s="73">
        <v>0.18629899999999999</v>
      </c>
      <c r="E23" s="75">
        <v>-3.6353000000000003E-2</v>
      </c>
      <c r="F23" s="76"/>
      <c r="G23" s="162"/>
      <c r="H23" s="73"/>
      <c r="I23" s="162"/>
      <c r="J23" s="76"/>
      <c r="K23" s="162"/>
      <c r="L23" s="73"/>
      <c r="M23" s="164"/>
    </row>
    <row r="24" spans="2:13" x14ac:dyDescent="0.2">
      <c r="B24" s="76">
        <v>0.19506100000000001</v>
      </c>
      <c r="C24" s="73">
        <v>4.2347000000000003E-2</v>
      </c>
      <c r="D24" s="73">
        <v>0.19648199999999999</v>
      </c>
      <c r="E24" s="75">
        <v>-3.7044000000000001E-2</v>
      </c>
      <c r="F24" s="76"/>
      <c r="G24" s="162"/>
      <c r="H24" s="73"/>
      <c r="I24" s="162"/>
      <c r="J24" s="76"/>
      <c r="K24" s="162"/>
      <c r="L24" s="73"/>
      <c r="M24" s="164"/>
    </row>
    <row r="25" spans="2:13" x14ac:dyDescent="0.2">
      <c r="B25" s="76">
        <v>0.20526800000000001</v>
      </c>
      <c r="C25" s="73">
        <v>4.3250999999999998E-2</v>
      </c>
      <c r="D25" s="73">
        <v>0.20666899999999999</v>
      </c>
      <c r="E25" s="75">
        <v>-3.7689E-2</v>
      </c>
      <c r="F25" s="76"/>
      <c r="G25" s="162"/>
      <c r="H25" s="73"/>
      <c r="I25" s="162"/>
      <c r="J25" s="76"/>
      <c r="K25" s="162"/>
      <c r="L25" s="73"/>
      <c r="M25" s="164"/>
    </row>
    <row r="26" spans="2:13" x14ac:dyDescent="0.2">
      <c r="B26" s="76">
        <v>0.215478</v>
      </c>
      <c r="C26" s="73">
        <v>4.4112999999999999E-2</v>
      </c>
      <c r="D26" s="73">
        <v>0.216859</v>
      </c>
      <c r="E26" s="75">
        <v>-3.8287000000000002E-2</v>
      </c>
      <c r="F26" s="76"/>
      <c r="G26" s="162"/>
      <c r="H26" s="73"/>
      <c r="I26" s="162"/>
      <c r="J26" s="76"/>
      <c r="K26" s="162"/>
      <c r="L26" s="73"/>
      <c r="M26" s="164"/>
    </row>
    <row r="27" spans="2:13" x14ac:dyDescent="0.2">
      <c r="B27" s="76">
        <v>0.225692</v>
      </c>
      <c r="C27" s="73">
        <v>4.4935000000000003E-2</v>
      </c>
      <c r="D27" s="73">
        <v>0.227053</v>
      </c>
      <c r="E27" s="75">
        <v>-3.884E-2</v>
      </c>
      <c r="F27" s="76"/>
      <c r="G27" s="162"/>
      <c r="H27" s="73"/>
      <c r="I27" s="162"/>
      <c r="J27" s="76"/>
      <c r="K27" s="162"/>
      <c r="L27" s="73"/>
      <c r="M27" s="164"/>
    </row>
    <row r="28" spans="2:13" x14ac:dyDescent="0.2">
      <c r="B28" s="76">
        <v>0.23590700000000001</v>
      </c>
      <c r="C28" s="73">
        <v>4.5718000000000002E-2</v>
      </c>
      <c r="D28" s="73">
        <v>0.23724899999999999</v>
      </c>
      <c r="E28" s="75">
        <v>-3.9347E-2</v>
      </c>
      <c r="F28" s="76"/>
      <c r="G28" s="162"/>
      <c r="H28" s="73"/>
      <c r="I28" s="162"/>
      <c r="J28" s="76"/>
      <c r="K28" s="162"/>
      <c r="L28" s="73"/>
      <c r="M28" s="164"/>
    </row>
    <row r="29" spans="2:13" x14ac:dyDescent="0.2">
      <c r="B29" s="76">
        <v>0.24612600000000001</v>
      </c>
      <c r="C29" s="73">
        <v>4.6462999999999997E-2</v>
      </c>
      <c r="D29" s="73">
        <v>0.247447</v>
      </c>
      <c r="E29" s="75">
        <v>-3.9808999999999997E-2</v>
      </c>
      <c r="F29" s="76"/>
      <c r="G29" s="162"/>
      <c r="H29" s="73"/>
      <c r="I29" s="162"/>
      <c r="J29" s="76"/>
      <c r="K29" s="162"/>
      <c r="L29" s="73"/>
      <c r="M29" s="164"/>
    </row>
    <row r="30" spans="2:13" x14ac:dyDescent="0.2">
      <c r="B30" s="76">
        <v>0.25634600000000002</v>
      </c>
      <c r="C30" s="73">
        <v>4.7171999999999999E-2</v>
      </c>
      <c r="D30" s="73">
        <v>0.25764900000000002</v>
      </c>
      <c r="E30" s="75">
        <v>-4.0226999999999999E-2</v>
      </c>
      <c r="F30" s="76"/>
      <c r="G30" s="162"/>
      <c r="H30" s="73"/>
      <c r="I30" s="162"/>
      <c r="J30" s="76"/>
      <c r="K30" s="162"/>
      <c r="L30" s="73"/>
      <c r="M30" s="164"/>
    </row>
    <row r="31" spans="2:13" x14ac:dyDescent="0.2">
      <c r="B31" s="76">
        <v>0.266569</v>
      </c>
      <c r="C31" s="73">
        <v>4.7844999999999999E-2</v>
      </c>
      <c r="D31" s="73">
        <v>0.26785199999999998</v>
      </c>
      <c r="E31" s="75">
        <v>-4.0600999999999998E-2</v>
      </c>
      <c r="F31" s="76"/>
      <c r="G31" s="162"/>
      <c r="H31" s="73"/>
      <c r="I31" s="162"/>
      <c r="J31" s="76"/>
      <c r="K31" s="162"/>
      <c r="L31" s="73"/>
      <c r="M31" s="164"/>
    </row>
    <row r="32" spans="2:13" x14ac:dyDescent="0.2">
      <c r="B32" s="76">
        <v>0.27679300000000001</v>
      </c>
      <c r="C32" s="73">
        <v>4.8482999999999998E-2</v>
      </c>
      <c r="D32" s="73">
        <v>0.27805800000000003</v>
      </c>
      <c r="E32" s="75">
        <v>-4.0931000000000002E-2</v>
      </c>
      <c r="F32" s="76"/>
      <c r="G32" s="162"/>
      <c r="H32" s="73"/>
      <c r="I32" s="162"/>
      <c r="J32" s="76"/>
      <c r="K32" s="162"/>
      <c r="L32" s="73"/>
      <c r="M32" s="164"/>
    </row>
    <row r="33" spans="2:13" x14ac:dyDescent="0.2">
      <c r="B33" s="76">
        <v>0.28701900000000002</v>
      </c>
      <c r="C33" s="73">
        <v>4.9086999999999999E-2</v>
      </c>
      <c r="D33" s="73">
        <v>0.28826600000000002</v>
      </c>
      <c r="E33" s="75">
        <v>-4.1216000000000003E-2</v>
      </c>
      <c r="F33" s="76"/>
      <c r="G33" s="162"/>
      <c r="H33" s="73"/>
      <c r="I33" s="162"/>
      <c r="J33" s="76"/>
      <c r="K33" s="162"/>
      <c r="L33" s="73"/>
      <c r="M33" s="164"/>
    </row>
    <row r="34" spans="2:13" x14ac:dyDescent="0.2">
      <c r="B34" s="76">
        <v>0.29724699999999998</v>
      </c>
      <c r="C34" s="73">
        <v>4.9657E-2</v>
      </c>
      <c r="D34" s="73">
        <v>0.29847499999999999</v>
      </c>
      <c r="E34" s="75">
        <v>-4.1459000000000003E-2</v>
      </c>
      <c r="F34" s="76"/>
      <c r="G34" s="162"/>
      <c r="H34" s="73"/>
      <c r="I34" s="162"/>
      <c r="J34" s="76"/>
      <c r="K34" s="162"/>
      <c r="L34" s="73"/>
      <c r="M34" s="164"/>
    </row>
    <row r="35" spans="2:13" x14ac:dyDescent="0.2">
      <c r="B35" s="76">
        <v>0.30747600000000003</v>
      </c>
      <c r="C35" s="73">
        <v>5.0193000000000002E-2</v>
      </c>
      <c r="D35" s="73">
        <v>0.30868499999999999</v>
      </c>
      <c r="E35" s="75">
        <v>-4.1660000000000003E-2</v>
      </c>
      <c r="F35" s="76"/>
      <c r="G35" s="162"/>
      <c r="H35" s="73"/>
      <c r="I35" s="162"/>
      <c r="J35" s="76"/>
      <c r="K35" s="162"/>
      <c r="L35" s="73"/>
      <c r="M35" s="164"/>
    </row>
    <row r="36" spans="2:13" x14ac:dyDescent="0.2">
      <c r="B36" s="76">
        <v>0.31770700000000002</v>
      </c>
      <c r="C36" s="73">
        <v>5.0696999999999999E-2</v>
      </c>
      <c r="D36" s="73">
        <v>0.31889699999999999</v>
      </c>
      <c r="E36" s="75">
        <v>-4.1817E-2</v>
      </c>
      <c r="F36" s="76"/>
      <c r="G36" s="162"/>
      <c r="H36" s="73"/>
      <c r="I36" s="162"/>
      <c r="J36" s="76"/>
      <c r="K36" s="162"/>
      <c r="L36" s="73"/>
      <c r="M36" s="164"/>
    </row>
    <row r="37" spans="2:13" x14ac:dyDescent="0.2">
      <c r="B37" s="76">
        <v>0.32793899999999998</v>
      </c>
      <c r="C37" s="73">
        <v>5.1166999999999997E-2</v>
      </c>
      <c r="D37" s="73">
        <v>0.32911000000000001</v>
      </c>
      <c r="E37" s="75">
        <v>-4.1930000000000002E-2</v>
      </c>
      <c r="F37" s="76"/>
      <c r="G37" s="162"/>
      <c r="H37" s="73"/>
      <c r="I37" s="162"/>
      <c r="J37" s="76"/>
      <c r="K37" s="162"/>
      <c r="L37" s="73"/>
      <c r="M37" s="164"/>
    </row>
    <row r="38" spans="2:13" x14ac:dyDescent="0.2">
      <c r="B38" s="76">
        <v>0.33817199999999997</v>
      </c>
      <c r="C38" s="73">
        <v>5.1603999999999997E-2</v>
      </c>
      <c r="D38" s="73">
        <v>0.33932299999999999</v>
      </c>
      <c r="E38" s="75">
        <v>-4.2000999999999997E-2</v>
      </c>
      <c r="F38" s="76"/>
      <c r="G38" s="162"/>
      <c r="H38" s="73"/>
      <c r="I38" s="162"/>
      <c r="J38" s="76"/>
      <c r="K38" s="162"/>
      <c r="L38" s="73"/>
      <c r="M38" s="164"/>
    </row>
    <row r="39" spans="2:13" x14ac:dyDescent="0.2">
      <c r="B39" s="76">
        <v>0.34840599999999999</v>
      </c>
      <c r="C39" s="73">
        <v>5.2010000000000001E-2</v>
      </c>
      <c r="D39" s="73">
        <v>0.34953699999999999</v>
      </c>
      <c r="E39" s="75">
        <v>-4.2029999999999998E-2</v>
      </c>
      <c r="F39" s="76"/>
      <c r="G39" s="162"/>
      <c r="H39" s="73"/>
      <c r="I39" s="162"/>
      <c r="J39" s="76"/>
      <c r="K39" s="162"/>
      <c r="L39" s="73"/>
      <c r="M39" s="164"/>
    </row>
    <row r="40" spans="2:13" x14ac:dyDescent="0.2">
      <c r="B40" s="76">
        <v>0.35864099999999999</v>
      </c>
      <c r="C40" s="73">
        <v>5.2381999999999998E-2</v>
      </c>
      <c r="D40" s="73">
        <v>0.35975099999999999</v>
      </c>
      <c r="E40" s="75">
        <v>-4.2014999999999997E-2</v>
      </c>
      <c r="F40" s="76"/>
      <c r="G40" s="162"/>
      <c r="H40" s="73"/>
      <c r="I40" s="162"/>
      <c r="J40" s="76"/>
      <c r="K40" s="162"/>
      <c r="L40" s="73"/>
      <c r="M40" s="164"/>
    </row>
    <row r="41" spans="2:13" x14ac:dyDescent="0.2">
      <c r="B41" s="76">
        <v>0.36887700000000001</v>
      </c>
      <c r="C41" s="73">
        <v>5.2722999999999999E-2</v>
      </c>
      <c r="D41" s="73">
        <v>0.36996699999999999</v>
      </c>
      <c r="E41" s="75">
        <v>-4.1958000000000002E-2</v>
      </c>
      <c r="F41" s="76"/>
      <c r="G41" s="162"/>
      <c r="H41" s="73"/>
      <c r="I41" s="162"/>
      <c r="J41" s="76"/>
      <c r="K41" s="162"/>
      <c r="L41" s="73"/>
      <c r="M41" s="164"/>
    </row>
    <row r="42" spans="2:13" x14ac:dyDescent="0.2">
      <c r="B42" s="76">
        <v>0.37911400000000001</v>
      </c>
      <c r="C42" s="73">
        <v>5.3030000000000001E-2</v>
      </c>
      <c r="D42" s="73">
        <v>0.38018099999999999</v>
      </c>
      <c r="E42" s="75">
        <v>-4.1857999999999999E-2</v>
      </c>
      <c r="F42" s="76"/>
      <c r="G42" s="162"/>
      <c r="H42" s="73"/>
      <c r="I42" s="162"/>
      <c r="J42" s="76"/>
      <c r="K42" s="162"/>
      <c r="L42" s="73"/>
      <c r="M42" s="164"/>
    </row>
    <row r="43" spans="2:13" x14ac:dyDescent="0.2">
      <c r="B43" s="76">
        <v>0.389351</v>
      </c>
      <c r="C43" s="73">
        <v>5.3303999999999997E-2</v>
      </c>
      <c r="D43" s="73">
        <v>0.39039600000000002</v>
      </c>
      <c r="E43" s="75">
        <v>-4.1715000000000002E-2</v>
      </c>
      <c r="F43" s="76"/>
      <c r="G43" s="162"/>
      <c r="H43" s="73"/>
      <c r="I43" s="162"/>
      <c r="J43" s="76"/>
      <c r="K43" s="162"/>
      <c r="L43" s="73"/>
      <c r="M43" s="164"/>
    </row>
    <row r="44" spans="2:13" x14ac:dyDescent="0.2">
      <c r="B44" s="76">
        <v>0.39958900000000003</v>
      </c>
      <c r="C44" s="73">
        <v>5.3546000000000003E-2</v>
      </c>
      <c r="D44" s="73">
        <v>0.40061000000000002</v>
      </c>
      <c r="E44" s="75">
        <v>-4.1529999999999997E-2</v>
      </c>
      <c r="F44" s="76"/>
      <c r="G44" s="162"/>
      <c r="H44" s="73"/>
      <c r="I44" s="162"/>
      <c r="J44" s="76"/>
      <c r="K44" s="162"/>
      <c r="L44" s="73"/>
      <c r="M44" s="164"/>
    </row>
    <row r="45" spans="2:13" x14ac:dyDescent="0.2">
      <c r="B45" s="76">
        <v>0.409827</v>
      </c>
      <c r="C45" s="73">
        <v>5.3754999999999997E-2</v>
      </c>
      <c r="D45" s="73">
        <v>0.41082299999999999</v>
      </c>
      <c r="E45" s="75">
        <v>-4.1300999999999997E-2</v>
      </c>
      <c r="F45" s="76"/>
      <c r="G45" s="162"/>
      <c r="H45" s="73"/>
      <c r="I45" s="162"/>
      <c r="J45" s="76"/>
      <c r="K45" s="162"/>
      <c r="L45" s="73"/>
      <c r="M45" s="164"/>
    </row>
    <row r="46" spans="2:13" x14ac:dyDescent="0.2">
      <c r="B46" s="76">
        <v>0.42006599999999999</v>
      </c>
      <c r="C46" s="73">
        <v>5.3931E-2</v>
      </c>
      <c r="D46" s="73">
        <v>0.42103699999999999</v>
      </c>
      <c r="E46" s="75">
        <v>-4.1029000000000003E-2</v>
      </c>
      <c r="F46" s="76"/>
      <c r="G46" s="162"/>
      <c r="H46" s="73"/>
      <c r="I46" s="162"/>
      <c r="J46" s="76"/>
      <c r="K46" s="162"/>
      <c r="L46" s="73"/>
      <c r="M46" s="164"/>
    </row>
    <row r="47" spans="2:13" x14ac:dyDescent="0.2">
      <c r="B47" s="76">
        <v>0.43030499999999999</v>
      </c>
      <c r="C47" s="73">
        <v>5.4073000000000003E-2</v>
      </c>
      <c r="D47" s="73">
        <v>0.43124800000000002</v>
      </c>
      <c r="E47" s="75">
        <v>-4.0716000000000002E-2</v>
      </c>
      <c r="F47" s="76"/>
      <c r="G47" s="162"/>
      <c r="H47" s="73"/>
      <c r="I47" s="162"/>
      <c r="J47" s="76"/>
      <c r="K47" s="162"/>
      <c r="L47" s="73"/>
      <c r="M47" s="164"/>
    </row>
    <row r="48" spans="2:13" x14ac:dyDescent="0.2">
      <c r="B48" s="76">
        <v>0.44054399999999999</v>
      </c>
      <c r="C48" s="73">
        <v>5.4181E-2</v>
      </c>
      <c r="D48" s="73">
        <v>0.44145899999999999</v>
      </c>
      <c r="E48" s="75">
        <v>-4.0361000000000001E-2</v>
      </c>
      <c r="F48" s="76"/>
      <c r="G48" s="162"/>
      <c r="H48" s="73"/>
      <c r="I48" s="162"/>
      <c r="J48" s="76"/>
      <c r="K48" s="162"/>
      <c r="L48" s="73"/>
      <c r="M48" s="164"/>
    </row>
    <row r="49" spans="2:13" x14ac:dyDescent="0.2">
      <c r="B49" s="76">
        <v>0.45078400000000002</v>
      </c>
      <c r="C49" s="73">
        <v>5.4254999999999998E-2</v>
      </c>
      <c r="D49" s="73">
        <v>0.45166800000000001</v>
      </c>
      <c r="E49" s="75">
        <v>-3.9961999999999998E-2</v>
      </c>
      <c r="F49" s="76"/>
      <c r="G49" s="162"/>
      <c r="H49" s="73"/>
      <c r="I49" s="162"/>
      <c r="J49" s="76"/>
      <c r="K49" s="162"/>
      <c r="L49" s="73"/>
      <c r="M49" s="164"/>
    </row>
    <row r="50" spans="2:13" x14ac:dyDescent="0.2">
      <c r="B50" s="76">
        <v>0.46102300000000002</v>
      </c>
      <c r="C50" s="73">
        <v>5.4294000000000002E-2</v>
      </c>
      <c r="D50" s="73">
        <v>0.46187600000000001</v>
      </c>
      <c r="E50" s="75">
        <v>-3.9522000000000002E-2</v>
      </c>
      <c r="F50" s="76"/>
      <c r="G50" s="162"/>
      <c r="H50" s="73"/>
      <c r="I50" s="162"/>
      <c r="J50" s="76"/>
      <c r="K50" s="162"/>
      <c r="L50" s="73"/>
      <c r="M50" s="164"/>
    </row>
    <row r="51" spans="2:13" x14ac:dyDescent="0.2">
      <c r="B51" s="76">
        <v>0.47126200000000001</v>
      </c>
      <c r="C51" s="73">
        <v>5.4297999999999999E-2</v>
      </c>
      <c r="D51" s="73">
        <v>0.47208299999999997</v>
      </c>
      <c r="E51" s="75">
        <v>-3.9038999999999997E-2</v>
      </c>
      <c r="F51" s="76"/>
      <c r="G51" s="162"/>
      <c r="H51" s="73"/>
      <c r="I51" s="162"/>
      <c r="J51" s="76"/>
      <c r="K51" s="162"/>
      <c r="L51" s="73"/>
      <c r="M51" s="164"/>
    </row>
    <row r="52" spans="2:13" x14ac:dyDescent="0.2">
      <c r="B52" s="76">
        <v>0.48150100000000001</v>
      </c>
      <c r="C52" s="73">
        <v>5.4267000000000003E-2</v>
      </c>
      <c r="D52" s="73">
        <v>0.48228599999999999</v>
      </c>
      <c r="E52" s="75">
        <v>-3.8516000000000002E-2</v>
      </c>
      <c r="F52" s="76"/>
      <c r="G52" s="162"/>
      <c r="H52" s="73"/>
      <c r="I52" s="162"/>
      <c r="J52" s="76"/>
      <c r="K52" s="162"/>
      <c r="L52" s="73"/>
      <c r="M52" s="164"/>
    </row>
    <row r="53" spans="2:13" x14ac:dyDescent="0.2">
      <c r="B53" s="76">
        <v>0.49174000000000001</v>
      </c>
      <c r="C53" s="73">
        <v>5.4199999999999998E-2</v>
      </c>
      <c r="D53" s="73">
        <v>0.49248799999999998</v>
      </c>
      <c r="E53" s="75">
        <v>-3.7952E-2</v>
      </c>
      <c r="F53" s="76"/>
      <c r="G53" s="162"/>
      <c r="H53" s="73"/>
      <c r="I53" s="162"/>
      <c r="J53" s="76"/>
      <c r="K53" s="162"/>
      <c r="L53" s="73"/>
      <c r="M53" s="164"/>
    </row>
    <row r="54" spans="2:13" x14ac:dyDescent="0.2">
      <c r="B54" s="76">
        <v>0.50197800000000004</v>
      </c>
      <c r="C54" s="73">
        <v>5.4098E-2</v>
      </c>
      <c r="D54" s="73">
        <v>0.50268800000000002</v>
      </c>
      <c r="E54" s="75">
        <v>-3.7346999999999998E-2</v>
      </c>
      <c r="F54" s="76"/>
      <c r="G54" s="162"/>
      <c r="H54" s="73"/>
      <c r="I54" s="162"/>
      <c r="J54" s="76"/>
      <c r="K54" s="162"/>
      <c r="L54" s="73"/>
      <c r="M54" s="164"/>
    </row>
    <row r="55" spans="2:13" x14ac:dyDescent="0.2">
      <c r="B55" s="76">
        <v>0.512216</v>
      </c>
      <c r="C55" s="73">
        <v>5.3957999999999999E-2</v>
      </c>
      <c r="D55" s="73">
        <v>0.51288400000000001</v>
      </c>
      <c r="E55" s="75">
        <v>-3.6700999999999998E-2</v>
      </c>
      <c r="F55" s="76"/>
      <c r="G55" s="162"/>
      <c r="H55" s="73"/>
      <c r="I55" s="162"/>
      <c r="J55" s="76"/>
      <c r="K55" s="162"/>
      <c r="L55" s="73"/>
      <c r="M55" s="164"/>
    </row>
    <row r="56" spans="2:13" x14ac:dyDescent="0.2">
      <c r="B56" s="76">
        <v>0.52245299999999995</v>
      </c>
      <c r="C56" s="73">
        <v>5.3781000000000002E-2</v>
      </c>
      <c r="D56" s="73">
        <v>0.52307800000000004</v>
      </c>
      <c r="E56" s="75">
        <v>-3.6015999999999999E-2</v>
      </c>
      <c r="F56" s="76"/>
      <c r="G56" s="162"/>
      <c r="H56" s="73"/>
      <c r="I56" s="162"/>
      <c r="J56" s="76"/>
      <c r="K56" s="162"/>
      <c r="L56" s="73"/>
      <c r="M56" s="164"/>
    </row>
    <row r="57" spans="2:13" x14ac:dyDescent="0.2">
      <c r="B57" s="76">
        <v>0.53269</v>
      </c>
      <c r="C57" s="73">
        <v>5.3566000000000003E-2</v>
      </c>
      <c r="D57" s="73">
        <v>0.53326799999999996</v>
      </c>
      <c r="E57" s="75">
        <v>-3.5291000000000003E-2</v>
      </c>
      <c r="F57" s="76"/>
      <c r="G57" s="162"/>
      <c r="H57" s="73"/>
      <c r="I57" s="162"/>
      <c r="J57" s="76"/>
      <c r="K57" s="162"/>
      <c r="L57" s="73"/>
      <c r="M57" s="164"/>
    </row>
    <row r="58" spans="2:13" x14ac:dyDescent="0.2">
      <c r="B58" s="76">
        <v>0.54292600000000002</v>
      </c>
      <c r="C58" s="73">
        <v>5.3314E-2</v>
      </c>
      <c r="D58" s="73">
        <v>0.54345500000000002</v>
      </c>
      <c r="E58" s="75">
        <v>-3.4528000000000003E-2</v>
      </c>
      <c r="F58" s="76"/>
      <c r="G58" s="162"/>
      <c r="H58" s="73"/>
      <c r="I58" s="162"/>
      <c r="J58" s="76"/>
      <c r="K58" s="162"/>
      <c r="L58" s="73"/>
      <c r="M58" s="164"/>
    </row>
    <row r="59" spans="2:13" x14ac:dyDescent="0.2">
      <c r="B59" s="76">
        <v>0.55316100000000001</v>
      </c>
      <c r="C59" s="73">
        <v>5.3024000000000002E-2</v>
      </c>
      <c r="D59" s="73">
        <v>0.55363899999999999</v>
      </c>
      <c r="E59" s="75">
        <v>-3.3727E-2</v>
      </c>
      <c r="F59" s="76"/>
      <c r="G59" s="162"/>
      <c r="H59" s="73"/>
      <c r="I59" s="162"/>
      <c r="J59" s="76"/>
      <c r="K59" s="162"/>
      <c r="L59" s="73"/>
      <c r="M59" s="164"/>
    </row>
    <row r="60" spans="2:13" x14ac:dyDescent="0.2">
      <c r="B60" s="76">
        <v>0.56339499999999998</v>
      </c>
      <c r="C60" s="73">
        <v>5.2693999999999998E-2</v>
      </c>
      <c r="D60" s="73">
        <v>0.56381899999999996</v>
      </c>
      <c r="E60" s="75">
        <v>-3.2889000000000002E-2</v>
      </c>
      <c r="F60" s="76"/>
      <c r="G60" s="162"/>
      <c r="H60" s="73"/>
      <c r="I60" s="162"/>
      <c r="J60" s="76"/>
      <c r="K60" s="162"/>
      <c r="L60" s="73"/>
      <c r="M60" s="164"/>
    </row>
    <row r="61" spans="2:13" x14ac:dyDescent="0.2">
      <c r="B61" s="76">
        <v>0.57362800000000003</v>
      </c>
      <c r="C61" s="73">
        <v>5.2325000000000003E-2</v>
      </c>
      <c r="D61" s="73">
        <v>0.57399500000000003</v>
      </c>
      <c r="E61" s="75">
        <v>-3.2014000000000001E-2</v>
      </c>
      <c r="F61" s="76"/>
      <c r="G61" s="162"/>
      <c r="H61" s="73"/>
      <c r="I61" s="162"/>
      <c r="J61" s="76"/>
      <c r="K61" s="162"/>
      <c r="L61" s="73"/>
      <c r="M61" s="164"/>
    </row>
    <row r="62" spans="2:13" x14ac:dyDescent="0.2">
      <c r="B62" s="76">
        <v>0.58386000000000005</v>
      </c>
      <c r="C62" s="73">
        <v>5.1917999999999999E-2</v>
      </c>
      <c r="D62" s="73">
        <v>0.58416699999999999</v>
      </c>
      <c r="E62" s="75">
        <v>-3.1105000000000001E-2</v>
      </c>
      <c r="F62" s="76"/>
      <c r="G62" s="162"/>
      <c r="H62" s="73"/>
      <c r="I62" s="162"/>
      <c r="J62" s="76"/>
      <c r="K62" s="162"/>
      <c r="L62" s="73"/>
      <c r="M62" s="164"/>
    </row>
    <row r="63" spans="2:13" x14ac:dyDescent="0.2">
      <c r="B63" s="76">
        <v>0.59409000000000001</v>
      </c>
      <c r="C63" s="73">
        <v>5.1471999999999997E-2</v>
      </c>
      <c r="D63" s="73">
        <v>0.59433499999999995</v>
      </c>
      <c r="E63" s="75">
        <v>-3.0162999999999999E-2</v>
      </c>
      <c r="F63" s="76"/>
      <c r="G63" s="162"/>
      <c r="H63" s="73"/>
      <c r="I63" s="162"/>
      <c r="J63" s="76"/>
      <c r="K63" s="162"/>
      <c r="L63" s="73"/>
      <c r="M63" s="164"/>
    </row>
    <row r="64" spans="2:13" x14ac:dyDescent="0.2">
      <c r="B64" s="76">
        <v>0.60431900000000005</v>
      </c>
      <c r="C64" s="73">
        <v>5.0986999999999998E-2</v>
      </c>
      <c r="D64" s="73">
        <v>0.60449900000000001</v>
      </c>
      <c r="E64" s="75">
        <v>-2.9187000000000001E-2</v>
      </c>
      <c r="F64" s="76"/>
      <c r="G64" s="162"/>
      <c r="H64" s="73"/>
      <c r="I64" s="162"/>
      <c r="J64" s="76"/>
      <c r="K64" s="162"/>
      <c r="L64" s="73"/>
      <c r="M64" s="164"/>
    </row>
    <row r="65" spans="2:13" x14ac:dyDescent="0.2">
      <c r="B65" s="76">
        <v>0.61454699999999995</v>
      </c>
      <c r="C65" s="73">
        <v>5.0460999999999999E-2</v>
      </c>
      <c r="D65" s="73">
        <v>0.61465800000000004</v>
      </c>
      <c r="E65" s="75">
        <v>-2.8181000000000001E-2</v>
      </c>
      <c r="F65" s="76"/>
      <c r="G65" s="162"/>
      <c r="H65" s="73"/>
      <c r="I65" s="162"/>
      <c r="J65" s="76"/>
      <c r="K65" s="162"/>
      <c r="L65" s="73"/>
      <c r="M65" s="164"/>
    </row>
    <row r="66" spans="2:13" x14ac:dyDescent="0.2">
      <c r="B66" s="76">
        <v>0.62477199999999999</v>
      </c>
      <c r="C66" s="73">
        <v>4.9896000000000003E-2</v>
      </c>
      <c r="D66" s="73">
        <v>0.62481299999999995</v>
      </c>
      <c r="E66" s="75">
        <v>-2.7144000000000001E-2</v>
      </c>
      <c r="F66" s="76"/>
      <c r="G66" s="162"/>
      <c r="H66" s="73"/>
      <c r="I66" s="162"/>
      <c r="J66" s="76"/>
      <c r="K66" s="162"/>
      <c r="L66" s="73"/>
      <c r="M66" s="164"/>
    </row>
    <row r="67" spans="2:13" x14ac:dyDescent="0.2">
      <c r="B67" s="76">
        <v>0.63499499999999998</v>
      </c>
      <c r="C67" s="73">
        <v>4.929E-2</v>
      </c>
      <c r="D67" s="73">
        <v>0.63496300000000006</v>
      </c>
      <c r="E67" s="75">
        <v>-2.6079000000000001E-2</v>
      </c>
      <c r="F67" s="76"/>
      <c r="G67" s="162"/>
      <c r="H67" s="73"/>
      <c r="I67" s="162"/>
      <c r="J67" s="76"/>
      <c r="K67" s="162"/>
      <c r="L67" s="73"/>
      <c r="M67" s="164"/>
    </row>
    <row r="68" spans="2:13" x14ac:dyDescent="0.2">
      <c r="B68" s="76">
        <v>0.64521700000000004</v>
      </c>
      <c r="C68" s="73">
        <v>4.8644E-2</v>
      </c>
      <c r="D68" s="73">
        <v>0.64510800000000001</v>
      </c>
      <c r="E68" s="75">
        <v>-2.4986999999999999E-2</v>
      </c>
      <c r="F68" s="76"/>
      <c r="G68" s="162"/>
      <c r="H68" s="73"/>
      <c r="I68" s="162"/>
      <c r="J68" s="76"/>
      <c r="K68" s="162"/>
      <c r="L68" s="73"/>
      <c r="M68" s="164"/>
    </row>
    <row r="69" spans="2:13" x14ac:dyDescent="0.2">
      <c r="B69" s="76">
        <v>0.65543499999999999</v>
      </c>
      <c r="C69" s="73">
        <v>4.7958000000000001E-2</v>
      </c>
      <c r="D69" s="73">
        <v>0.65524899999999997</v>
      </c>
      <c r="E69" s="75">
        <v>-2.3871E-2</v>
      </c>
      <c r="F69" s="76"/>
      <c r="G69" s="162"/>
      <c r="H69" s="73"/>
      <c r="I69" s="162"/>
      <c r="J69" s="76"/>
      <c r="K69" s="162"/>
      <c r="L69" s="73"/>
      <c r="M69" s="164"/>
    </row>
    <row r="70" spans="2:13" x14ac:dyDescent="0.2">
      <c r="B70" s="76">
        <v>0.66565099999999999</v>
      </c>
      <c r="C70" s="73">
        <v>4.7231000000000002E-2</v>
      </c>
      <c r="D70" s="73">
        <v>0.66538600000000003</v>
      </c>
      <c r="E70" s="75">
        <v>-2.2731999999999999E-2</v>
      </c>
      <c r="F70" s="76"/>
      <c r="G70" s="162"/>
      <c r="H70" s="73"/>
      <c r="I70" s="162"/>
      <c r="J70" s="76"/>
      <c r="K70" s="162"/>
      <c r="L70" s="73"/>
      <c r="M70" s="164"/>
    </row>
    <row r="71" spans="2:13" x14ac:dyDescent="0.2">
      <c r="B71" s="76">
        <v>0.67586400000000002</v>
      </c>
      <c r="C71" s="73">
        <v>4.6462000000000003E-2</v>
      </c>
      <c r="D71" s="73">
        <v>0.67551899999999998</v>
      </c>
      <c r="E71" s="75">
        <v>-2.1572000000000001E-2</v>
      </c>
      <c r="F71" s="76"/>
      <c r="G71" s="162"/>
      <c r="H71" s="73"/>
      <c r="I71" s="162"/>
      <c r="J71" s="76"/>
      <c r="K71" s="162"/>
      <c r="L71" s="73"/>
      <c r="M71" s="164"/>
    </row>
    <row r="72" spans="2:13" x14ac:dyDescent="0.2">
      <c r="B72" s="76">
        <v>0.68607399999999996</v>
      </c>
      <c r="C72" s="73">
        <v>4.5654E-2</v>
      </c>
      <c r="D72" s="73">
        <v>0.68564800000000004</v>
      </c>
      <c r="E72" s="75">
        <v>-2.0395E-2</v>
      </c>
      <c r="F72" s="76"/>
      <c r="G72" s="162"/>
      <c r="H72" s="73"/>
      <c r="I72" s="162"/>
      <c r="J72" s="76"/>
      <c r="K72" s="162"/>
      <c r="L72" s="73"/>
      <c r="M72" s="164"/>
    </row>
    <row r="73" spans="2:13" x14ac:dyDescent="0.2">
      <c r="B73" s="76">
        <v>0.69628100000000004</v>
      </c>
      <c r="C73" s="73">
        <v>4.4804999999999998E-2</v>
      </c>
      <c r="D73" s="73">
        <v>0.69577299999999997</v>
      </c>
      <c r="E73" s="75">
        <v>-1.9202E-2</v>
      </c>
      <c r="F73" s="76"/>
      <c r="G73" s="162"/>
      <c r="H73" s="73"/>
      <c r="I73" s="162"/>
      <c r="J73" s="76"/>
      <c r="K73" s="162"/>
      <c r="L73" s="73"/>
      <c r="M73" s="164"/>
    </row>
    <row r="74" spans="2:13" x14ac:dyDescent="0.2">
      <c r="B74" s="76">
        <v>0.706484</v>
      </c>
      <c r="C74" s="73">
        <v>4.3915000000000003E-2</v>
      </c>
      <c r="D74" s="73">
        <v>0.70589500000000005</v>
      </c>
      <c r="E74" s="75">
        <v>-1.7996000000000002E-2</v>
      </c>
      <c r="F74" s="76"/>
      <c r="G74" s="162"/>
      <c r="H74" s="73"/>
      <c r="I74" s="162"/>
      <c r="J74" s="76"/>
      <c r="K74" s="162"/>
      <c r="L74" s="73"/>
      <c r="M74" s="164"/>
    </row>
    <row r="75" spans="2:13" x14ac:dyDescent="0.2">
      <c r="B75" s="76">
        <v>0.71668299999999996</v>
      </c>
      <c r="C75" s="73">
        <v>4.2985000000000002E-2</v>
      </c>
      <c r="D75" s="73">
        <v>0.71601499999999996</v>
      </c>
      <c r="E75" s="75">
        <v>-1.6781000000000001E-2</v>
      </c>
      <c r="F75" s="76"/>
      <c r="G75" s="162"/>
      <c r="H75" s="73"/>
      <c r="I75" s="162"/>
      <c r="J75" s="76"/>
      <c r="K75" s="162"/>
      <c r="L75" s="73"/>
      <c r="M75" s="164"/>
    </row>
    <row r="76" spans="2:13" x14ac:dyDescent="0.2">
      <c r="B76" s="76">
        <v>0.72687900000000005</v>
      </c>
      <c r="C76" s="73">
        <v>4.2015999999999998E-2</v>
      </c>
      <c r="D76" s="73">
        <v>0.726132</v>
      </c>
      <c r="E76" s="75">
        <v>-1.5558000000000001E-2</v>
      </c>
      <c r="F76" s="76"/>
      <c r="G76" s="162"/>
      <c r="H76" s="73"/>
      <c r="I76" s="162"/>
      <c r="J76" s="76"/>
      <c r="K76" s="162"/>
      <c r="L76" s="73"/>
      <c r="M76" s="164"/>
    </row>
    <row r="77" spans="2:13" x14ac:dyDescent="0.2">
      <c r="B77" s="76">
        <v>0.73707</v>
      </c>
      <c r="C77" s="73">
        <v>4.1008999999999997E-2</v>
      </c>
      <c r="D77" s="73">
        <v>0.73624800000000001</v>
      </c>
      <c r="E77" s="75">
        <v>-1.4333E-2</v>
      </c>
      <c r="F77" s="76"/>
      <c r="G77" s="162"/>
      <c r="H77" s="73"/>
      <c r="I77" s="162"/>
      <c r="J77" s="76"/>
      <c r="K77" s="162"/>
      <c r="L77" s="73"/>
      <c r="M77" s="164"/>
    </row>
    <row r="78" spans="2:13" x14ac:dyDescent="0.2">
      <c r="B78" s="76">
        <v>0.74725699999999995</v>
      </c>
      <c r="C78" s="73">
        <v>3.9964E-2</v>
      </c>
      <c r="D78" s="73">
        <v>0.746363</v>
      </c>
      <c r="E78" s="75">
        <v>-1.3109000000000001E-2</v>
      </c>
      <c r="F78" s="76"/>
      <c r="G78" s="162"/>
      <c r="H78" s="73"/>
      <c r="I78" s="162"/>
      <c r="J78" s="76"/>
      <c r="K78" s="162"/>
      <c r="L78" s="73"/>
      <c r="M78" s="164"/>
    </row>
    <row r="79" spans="2:13" x14ac:dyDescent="0.2">
      <c r="B79" s="76">
        <v>0.75744100000000003</v>
      </c>
      <c r="C79" s="73">
        <v>3.8880999999999999E-2</v>
      </c>
      <c r="D79" s="73">
        <v>0.75647699999999996</v>
      </c>
      <c r="E79" s="75">
        <v>-1.189E-2</v>
      </c>
      <c r="F79" s="76"/>
      <c r="G79" s="162"/>
      <c r="H79" s="73"/>
      <c r="I79" s="162"/>
      <c r="J79" s="76"/>
      <c r="K79" s="162"/>
      <c r="L79" s="73"/>
      <c r="M79" s="164"/>
    </row>
    <row r="80" spans="2:13" x14ac:dyDescent="0.2">
      <c r="B80" s="76">
        <v>0.76761999999999997</v>
      </c>
      <c r="C80" s="73">
        <v>3.7763999999999999E-2</v>
      </c>
      <c r="D80" s="73">
        <v>0.76659100000000002</v>
      </c>
      <c r="E80" s="75">
        <v>-1.068E-2</v>
      </c>
      <c r="F80" s="76"/>
      <c r="G80" s="162"/>
      <c r="H80" s="73"/>
      <c r="I80" s="162"/>
      <c r="J80" s="76"/>
      <c r="K80" s="162"/>
      <c r="L80" s="73"/>
      <c r="M80" s="164"/>
    </row>
    <row r="81" spans="2:13" x14ac:dyDescent="0.2">
      <c r="B81" s="76">
        <v>0.77779600000000004</v>
      </c>
      <c r="C81" s="73">
        <v>3.6610999999999998E-2</v>
      </c>
      <c r="D81" s="73">
        <v>0.77670700000000004</v>
      </c>
      <c r="E81" s="75">
        <v>-9.4830000000000001E-3</v>
      </c>
      <c r="F81" s="76"/>
      <c r="G81" s="162"/>
      <c r="H81" s="73"/>
      <c r="I81" s="162"/>
      <c r="J81" s="76"/>
      <c r="K81" s="162"/>
      <c r="L81" s="73"/>
      <c r="M81" s="164"/>
    </row>
    <row r="82" spans="2:13" x14ac:dyDescent="0.2">
      <c r="B82" s="76">
        <v>0.787968</v>
      </c>
      <c r="C82" s="73">
        <v>3.5427E-2</v>
      </c>
      <c r="D82" s="73">
        <v>0.78682399999999997</v>
      </c>
      <c r="E82" s="75">
        <v>-8.3049999999999999E-3</v>
      </c>
      <c r="F82" s="76"/>
      <c r="G82" s="162"/>
      <c r="H82" s="73"/>
      <c r="I82" s="162"/>
      <c r="J82" s="76"/>
      <c r="K82" s="162"/>
      <c r="L82" s="73"/>
      <c r="M82" s="164"/>
    </row>
    <row r="83" spans="2:13" x14ac:dyDescent="0.2">
      <c r="B83" s="76">
        <v>0.79813699999999999</v>
      </c>
      <c r="C83" s="73">
        <v>3.4210999999999998E-2</v>
      </c>
      <c r="D83" s="73">
        <v>0.79694399999999999</v>
      </c>
      <c r="E83" s="75">
        <v>-7.1510000000000002E-3</v>
      </c>
      <c r="F83" s="76"/>
      <c r="G83" s="162"/>
      <c r="H83" s="73"/>
      <c r="I83" s="162"/>
      <c r="J83" s="76"/>
      <c r="K83" s="162"/>
      <c r="L83" s="73"/>
      <c r="M83" s="164"/>
    </row>
    <row r="84" spans="2:13" x14ac:dyDescent="0.2">
      <c r="B84" s="76">
        <v>0.80830199999999996</v>
      </c>
      <c r="C84" s="73">
        <v>3.2965000000000001E-2</v>
      </c>
      <c r="D84" s="73">
        <v>0.80706699999999998</v>
      </c>
      <c r="E84" s="75">
        <v>-6.025E-3</v>
      </c>
      <c r="F84" s="76"/>
      <c r="G84" s="162"/>
      <c r="H84" s="73"/>
      <c r="I84" s="162"/>
      <c r="J84" s="76"/>
      <c r="K84" s="162"/>
      <c r="L84" s="73"/>
      <c r="M84" s="164"/>
    </row>
    <row r="85" spans="2:13" x14ac:dyDescent="0.2">
      <c r="B85" s="76">
        <v>0.818465</v>
      </c>
      <c r="C85" s="73">
        <v>3.1691999999999998E-2</v>
      </c>
      <c r="D85" s="73">
        <v>0.81719399999999998</v>
      </c>
      <c r="E85" s="75">
        <v>-4.934E-3</v>
      </c>
      <c r="F85" s="76"/>
      <c r="G85" s="162"/>
      <c r="H85" s="73"/>
      <c r="I85" s="162"/>
      <c r="J85" s="76"/>
      <c r="K85" s="162"/>
      <c r="L85" s="73"/>
      <c r="M85" s="164"/>
    </row>
    <row r="86" spans="2:13" x14ac:dyDescent="0.2">
      <c r="B86" s="76">
        <v>0.82862599999999997</v>
      </c>
      <c r="C86" s="73">
        <v>3.0394000000000001E-2</v>
      </c>
      <c r="D86" s="73">
        <v>0.82732499999999998</v>
      </c>
      <c r="E86" s="75">
        <v>-3.8830000000000002E-3</v>
      </c>
      <c r="F86" s="76"/>
      <c r="G86" s="162"/>
      <c r="H86" s="73"/>
      <c r="I86" s="162"/>
      <c r="J86" s="76"/>
      <c r="K86" s="162"/>
      <c r="L86" s="73"/>
      <c r="M86" s="164"/>
    </row>
    <row r="87" spans="2:13" x14ac:dyDescent="0.2">
      <c r="B87" s="76">
        <v>0.838785</v>
      </c>
      <c r="C87" s="73">
        <v>2.9072000000000001E-2</v>
      </c>
      <c r="D87" s="73">
        <v>0.83746299999999996</v>
      </c>
      <c r="E87" s="75">
        <v>-2.8800000000000002E-3</v>
      </c>
      <c r="F87" s="76"/>
      <c r="G87" s="162"/>
      <c r="H87" s="73"/>
      <c r="I87" s="162"/>
      <c r="J87" s="76"/>
      <c r="K87" s="162"/>
      <c r="L87" s="73"/>
      <c r="M87" s="164"/>
    </row>
    <row r="88" spans="2:13" x14ac:dyDescent="0.2">
      <c r="B88" s="76">
        <v>0.848943</v>
      </c>
      <c r="C88" s="73">
        <v>2.7730999999999999E-2</v>
      </c>
      <c r="D88" s="73">
        <v>0.847607</v>
      </c>
      <c r="E88" s="75">
        <v>-1.9289999999999999E-3</v>
      </c>
      <c r="F88" s="76"/>
      <c r="G88" s="162"/>
      <c r="H88" s="73"/>
      <c r="I88" s="162"/>
      <c r="J88" s="76"/>
      <c r="K88" s="162"/>
      <c r="L88" s="73"/>
      <c r="M88" s="164"/>
    </row>
    <row r="89" spans="2:13" x14ac:dyDescent="0.2">
      <c r="B89" s="76">
        <v>0.85909999999999997</v>
      </c>
      <c r="C89" s="73">
        <v>2.6373000000000001E-2</v>
      </c>
      <c r="D89" s="73">
        <v>0.85775599999999996</v>
      </c>
      <c r="E89" s="75">
        <v>-1.0380000000000001E-3</v>
      </c>
      <c r="F89" s="76"/>
      <c r="G89" s="162"/>
      <c r="H89" s="73"/>
      <c r="I89" s="162"/>
      <c r="J89" s="76"/>
      <c r="K89" s="162"/>
      <c r="L89" s="73"/>
      <c r="M89" s="164"/>
    </row>
    <row r="90" spans="2:13" x14ac:dyDescent="0.2">
      <c r="B90" s="76">
        <v>0.869255</v>
      </c>
      <c r="C90" s="73">
        <v>2.4996999999999998E-2</v>
      </c>
      <c r="D90" s="73">
        <v>0.86791499999999999</v>
      </c>
      <c r="E90" s="75">
        <v>-2.1599999999999999E-4</v>
      </c>
      <c r="F90" s="76"/>
      <c r="G90" s="162"/>
      <c r="H90" s="73"/>
      <c r="I90" s="162"/>
      <c r="J90" s="76"/>
      <c r="K90" s="162"/>
      <c r="L90" s="73"/>
      <c r="M90" s="164"/>
    </row>
    <row r="91" spans="2:13" x14ac:dyDescent="0.2">
      <c r="B91" s="76">
        <v>0.87941000000000003</v>
      </c>
      <c r="C91" s="73">
        <v>2.3599999999999999E-2</v>
      </c>
      <c r="D91" s="73">
        <v>0.878081</v>
      </c>
      <c r="E91" s="75">
        <v>5.2800000000000004E-4</v>
      </c>
      <c r="F91" s="76"/>
      <c r="G91" s="162"/>
      <c r="H91" s="73"/>
      <c r="I91" s="162"/>
      <c r="J91" s="76"/>
      <c r="K91" s="162"/>
      <c r="L91" s="73"/>
      <c r="M91" s="164"/>
    </row>
    <row r="92" spans="2:13" x14ac:dyDescent="0.2">
      <c r="B92" s="76">
        <v>0.88956299999999999</v>
      </c>
      <c r="C92" s="73">
        <v>2.2186000000000001E-2</v>
      </c>
      <c r="D92" s="73">
        <v>0.88825600000000005</v>
      </c>
      <c r="E92" s="75">
        <v>1.1850000000000001E-3</v>
      </c>
      <c r="F92" s="76"/>
      <c r="G92" s="162"/>
      <c r="H92" s="73"/>
      <c r="I92" s="162"/>
      <c r="J92" s="76"/>
      <c r="K92" s="162"/>
      <c r="L92" s="73"/>
      <c r="M92" s="164"/>
    </row>
    <row r="93" spans="2:13" x14ac:dyDescent="0.2">
      <c r="B93" s="76">
        <v>0.89971299999999998</v>
      </c>
      <c r="C93" s="73">
        <v>2.0750999999999999E-2</v>
      </c>
      <c r="D93" s="73">
        <v>0.89844000000000002</v>
      </c>
      <c r="E93" s="75">
        <v>1.7459999999999999E-3</v>
      </c>
      <c r="F93" s="76"/>
      <c r="G93" s="162"/>
      <c r="H93" s="73"/>
      <c r="I93" s="162"/>
      <c r="J93" s="76"/>
      <c r="K93" s="162"/>
      <c r="L93" s="73"/>
      <c r="M93" s="164"/>
    </row>
    <row r="94" spans="2:13" x14ac:dyDescent="0.2">
      <c r="B94" s="76">
        <v>0.90986</v>
      </c>
      <c r="C94" s="73">
        <v>1.9283999999999999E-2</v>
      </c>
      <c r="D94" s="73">
        <v>0.90863300000000002</v>
      </c>
      <c r="E94" s="75">
        <v>2.1940000000000002E-3</v>
      </c>
      <c r="F94" s="76"/>
      <c r="G94" s="162"/>
      <c r="H94" s="73"/>
      <c r="I94" s="162"/>
      <c r="J94" s="76"/>
      <c r="K94" s="162"/>
      <c r="L94" s="73"/>
      <c r="M94" s="164"/>
    </row>
    <row r="95" spans="2:13" x14ac:dyDescent="0.2">
      <c r="B95" s="76">
        <v>0.92</v>
      </c>
      <c r="C95" s="73">
        <v>1.7784999999999999E-2</v>
      </c>
      <c r="D95" s="73">
        <v>0.91883400000000004</v>
      </c>
      <c r="E95" s="75">
        <v>2.5200000000000001E-3</v>
      </c>
      <c r="F95" s="76"/>
      <c r="G95" s="162"/>
      <c r="H95" s="73"/>
      <c r="I95" s="162"/>
      <c r="J95" s="76"/>
      <c r="K95" s="162"/>
      <c r="L95" s="73"/>
      <c r="M95" s="164"/>
    </row>
    <row r="96" spans="2:13" x14ac:dyDescent="0.2">
      <c r="B96" s="76">
        <v>0.93013100000000004</v>
      </c>
      <c r="C96" s="73">
        <v>1.6233000000000001E-2</v>
      </c>
      <c r="D96" s="73">
        <v>0.92904100000000001</v>
      </c>
      <c r="E96" s="75">
        <v>2.7070000000000002E-3</v>
      </c>
      <c r="F96" s="76"/>
      <c r="G96" s="162"/>
      <c r="H96" s="73"/>
      <c r="I96" s="162"/>
      <c r="J96" s="76"/>
      <c r="K96" s="162"/>
      <c r="L96" s="73"/>
      <c r="M96" s="164"/>
    </row>
    <row r="97" spans="2:13" x14ac:dyDescent="0.2">
      <c r="B97" s="76">
        <v>0.94024700000000005</v>
      </c>
      <c r="C97" s="73">
        <v>1.4621E-2</v>
      </c>
      <c r="D97" s="73">
        <v>0.93925199999999998</v>
      </c>
      <c r="E97" s="75">
        <v>2.7409999999999999E-3</v>
      </c>
      <c r="F97" s="76"/>
      <c r="G97" s="162"/>
      <c r="H97" s="73"/>
      <c r="I97" s="162"/>
      <c r="J97" s="76"/>
      <c r="K97" s="162"/>
      <c r="L97" s="73"/>
      <c r="M97" s="164"/>
    </row>
    <row r="98" spans="2:13" x14ac:dyDescent="0.2">
      <c r="B98" s="76">
        <v>0.95034300000000005</v>
      </c>
      <c r="C98" s="73">
        <v>1.2930000000000001E-2</v>
      </c>
      <c r="D98" s="73">
        <v>0.94946200000000003</v>
      </c>
      <c r="E98" s="75">
        <v>2.5990000000000002E-3</v>
      </c>
      <c r="F98" s="76"/>
      <c r="G98" s="162"/>
      <c r="H98" s="73"/>
      <c r="I98" s="162"/>
      <c r="J98" s="76"/>
      <c r="K98" s="162"/>
      <c r="L98" s="73"/>
      <c r="M98" s="164"/>
    </row>
    <row r="99" spans="2:13" x14ac:dyDescent="0.2">
      <c r="B99" s="76">
        <v>0.96041200000000004</v>
      </c>
      <c r="C99" s="73">
        <v>1.1136999999999999E-2</v>
      </c>
      <c r="D99" s="73">
        <v>0.95966300000000004</v>
      </c>
      <c r="E99" s="75">
        <v>2.2620000000000001E-3</v>
      </c>
      <c r="F99" s="76"/>
      <c r="G99" s="162"/>
      <c r="H99" s="73"/>
      <c r="I99" s="162"/>
      <c r="J99" s="76"/>
      <c r="K99" s="162"/>
      <c r="L99" s="73"/>
      <c r="M99" s="164"/>
    </row>
    <row r="100" spans="2:13" x14ac:dyDescent="0.2">
      <c r="B100" s="76">
        <v>0.970441</v>
      </c>
      <c r="C100" s="73">
        <v>9.2200000000000008E-3</v>
      </c>
      <c r="D100" s="73">
        <v>0.96984700000000001</v>
      </c>
      <c r="E100" s="75">
        <v>1.702E-3</v>
      </c>
      <c r="F100" s="76"/>
      <c r="G100" s="162"/>
      <c r="H100" s="73"/>
      <c r="I100" s="162"/>
      <c r="J100" s="76"/>
      <c r="K100" s="162"/>
      <c r="L100" s="73"/>
      <c r="M100" s="164"/>
    </row>
    <row r="101" spans="2:13" x14ac:dyDescent="0.2">
      <c r="B101" s="76">
        <v>0.98041199999999995</v>
      </c>
      <c r="C101" s="73">
        <v>7.1440000000000002E-3</v>
      </c>
      <c r="D101" s="73">
        <v>0.97999599999999998</v>
      </c>
      <c r="E101" s="75">
        <v>8.7299999999999997E-4</v>
      </c>
      <c r="F101" s="76"/>
      <c r="G101" s="162"/>
      <c r="H101" s="73"/>
      <c r="I101" s="162"/>
      <c r="J101" s="76"/>
      <c r="K101" s="162"/>
      <c r="L101" s="73"/>
      <c r="M101" s="164"/>
    </row>
    <row r="102" spans="2:13" x14ac:dyDescent="0.2">
      <c r="B102" s="76">
        <v>0.99029100000000003</v>
      </c>
      <c r="C102" s="73">
        <v>4.8370000000000002E-3</v>
      </c>
      <c r="D102" s="73">
        <v>0.99007900000000004</v>
      </c>
      <c r="E102" s="75">
        <v>-3.0200000000000002E-4</v>
      </c>
      <c r="F102" s="76"/>
      <c r="G102" s="162"/>
      <c r="H102" s="73"/>
      <c r="I102" s="162"/>
      <c r="J102" s="76"/>
      <c r="K102" s="162"/>
      <c r="L102" s="73"/>
      <c r="M102" s="164"/>
    </row>
    <row r="103" spans="2:13" x14ac:dyDescent="0.2">
      <c r="B103" s="76">
        <v>1</v>
      </c>
      <c r="C103" s="73">
        <v>2.0539999999999998E-3</v>
      </c>
      <c r="D103" s="73">
        <v>1</v>
      </c>
      <c r="E103" s="75">
        <v>-2.0539999999999998E-3</v>
      </c>
      <c r="F103" s="76"/>
      <c r="G103" s="162"/>
      <c r="H103" s="73"/>
      <c r="I103" s="162"/>
      <c r="J103" s="76"/>
      <c r="K103" s="162"/>
      <c r="L103" s="73"/>
      <c r="M103" s="164"/>
    </row>
    <row r="104" spans="2:13" x14ac:dyDescent="0.2">
      <c r="B104" s="76"/>
      <c r="C104" s="73"/>
      <c r="D104" s="73"/>
      <c r="E104" s="75"/>
      <c r="F104" s="76"/>
      <c r="G104" s="162"/>
      <c r="H104" s="73"/>
      <c r="I104" s="162"/>
      <c r="J104" s="76"/>
      <c r="K104" s="162"/>
      <c r="L104" s="73"/>
      <c r="M104" s="164"/>
    </row>
    <row r="105" spans="2:13" x14ac:dyDescent="0.2">
      <c r="B105" s="76"/>
      <c r="C105" s="73"/>
      <c r="D105" s="73"/>
      <c r="E105" s="75"/>
      <c r="F105" s="76"/>
      <c r="G105" s="162"/>
      <c r="H105" s="73"/>
      <c r="I105" s="162"/>
      <c r="J105" s="76"/>
      <c r="K105" s="162"/>
      <c r="L105" s="73"/>
      <c r="M105" s="164"/>
    </row>
    <row r="106" spans="2:13" x14ac:dyDescent="0.2">
      <c r="B106" s="76"/>
      <c r="C106" s="73"/>
      <c r="D106" s="73"/>
      <c r="E106" s="75"/>
      <c r="F106" s="76"/>
      <c r="G106" s="162"/>
      <c r="H106" s="73"/>
      <c r="I106" s="162"/>
      <c r="J106" s="76"/>
      <c r="K106" s="162"/>
      <c r="L106" s="73"/>
      <c r="M106" s="164"/>
    </row>
    <row r="107" spans="2:13" x14ac:dyDescent="0.2">
      <c r="B107" s="76"/>
      <c r="C107" s="73"/>
      <c r="D107" s="73"/>
      <c r="E107" s="75"/>
      <c r="F107" s="76"/>
      <c r="G107" s="162"/>
      <c r="H107" s="73"/>
      <c r="I107" s="162"/>
      <c r="J107" s="76"/>
      <c r="K107" s="162"/>
      <c r="L107" s="73"/>
      <c r="M107" s="164"/>
    </row>
    <row r="108" spans="2:13" x14ac:dyDescent="0.2">
      <c r="B108" s="76"/>
      <c r="C108" s="73"/>
      <c r="D108" s="73"/>
      <c r="E108" s="75"/>
      <c r="F108" s="76"/>
      <c r="G108" s="162"/>
      <c r="H108" s="73"/>
      <c r="I108" s="162"/>
      <c r="J108" s="76"/>
      <c r="K108" s="162"/>
      <c r="L108" s="73"/>
      <c r="M108" s="164"/>
    </row>
    <row r="109" spans="2:13" x14ac:dyDescent="0.2">
      <c r="B109" s="76"/>
      <c r="C109" s="73"/>
      <c r="D109" s="73"/>
      <c r="E109" s="75"/>
      <c r="F109" s="76"/>
      <c r="G109" s="162"/>
      <c r="H109" s="73"/>
      <c r="I109" s="162"/>
      <c r="J109" s="76"/>
      <c r="K109" s="162"/>
      <c r="L109" s="73"/>
      <c r="M109" s="164"/>
    </row>
    <row r="110" spans="2:13" x14ac:dyDescent="0.2">
      <c r="B110" s="76"/>
      <c r="C110" s="73"/>
      <c r="D110" s="73"/>
      <c r="E110" s="75"/>
      <c r="F110" s="76"/>
      <c r="G110" s="162"/>
      <c r="H110" s="73"/>
      <c r="I110" s="162"/>
      <c r="J110" s="76"/>
      <c r="K110" s="162"/>
      <c r="L110" s="73"/>
      <c r="M110" s="164"/>
    </row>
    <row r="111" spans="2:13" x14ac:dyDescent="0.2">
      <c r="B111" s="76"/>
      <c r="C111" s="73"/>
      <c r="D111" s="73"/>
      <c r="E111" s="75"/>
      <c r="F111" s="76"/>
      <c r="G111" s="162"/>
      <c r="H111" s="73"/>
      <c r="I111" s="162"/>
      <c r="J111" s="76"/>
      <c r="K111" s="162"/>
      <c r="L111" s="73"/>
      <c r="M111" s="164"/>
    </row>
    <row r="112" spans="2:13" x14ac:dyDescent="0.2">
      <c r="B112" s="76"/>
      <c r="C112" s="73"/>
      <c r="D112" s="73"/>
      <c r="E112" s="75"/>
      <c r="F112" s="76"/>
      <c r="G112" s="162"/>
      <c r="H112" s="73"/>
      <c r="I112" s="162"/>
      <c r="J112" s="76"/>
      <c r="K112" s="162"/>
      <c r="L112" s="73"/>
      <c r="M112" s="164"/>
    </row>
    <row r="113" spans="2:13" x14ac:dyDescent="0.2">
      <c r="B113" s="76"/>
      <c r="C113" s="73"/>
      <c r="D113" s="73"/>
      <c r="E113" s="75"/>
      <c r="F113" s="76"/>
      <c r="G113" s="162"/>
      <c r="H113" s="73"/>
      <c r="I113" s="162"/>
      <c r="J113" s="76"/>
      <c r="K113" s="162"/>
      <c r="L113" s="73"/>
      <c r="M113" s="164"/>
    </row>
    <row r="114" spans="2:13" x14ac:dyDescent="0.2">
      <c r="B114" s="76"/>
      <c r="C114" s="73"/>
      <c r="D114" s="73"/>
      <c r="E114" s="75"/>
      <c r="F114" s="76"/>
      <c r="G114" s="162"/>
      <c r="H114" s="73"/>
      <c r="I114" s="162"/>
      <c r="J114" s="76"/>
      <c r="K114" s="162"/>
      <c r="L114" s="73"/>
      <c r="M114" s="164"/>
    </row>
    <row r="115" spans="2:13" x14ac:dyDescent="0.2">
      <c r="B115" s="76"/>
      <c r="C115" s="73"/>
      <c r="D115" s="73"/>
      <c r="E115" s="75"/>
      <c r="F115" s="76"/>
      <c r="G115" s="162"/>
      <c r="H115" s="73"/>
      <c r="I115" s="162"/>
      <c r="J115" s="76"/>
      <c r="K115" s="162"/>
      <c r="L115" s="73"/>
      <c r="M115" s="164"/>
    </row>
    <row r="116" spans="2:13" x14ac:dyDescent="0.2">
      <c r="B116" s="76"/>
      <c r="C116" s="73"/>
      <c r="D116" s="73"/>
      <c r="E116" s="75"/>
      <c r="F116" s="76"/>
      <c r="G116" s="162"/>
      <c r="H116" s="73"/>
      <c r="I116" s="162"/>
      <c r="J116" s="76"/>
      <c r="K116" s="162"/>
      <c r="L116" s="73"/>
      <c r="M116" s="164"/>
    </row>
    <row r="117" spans="2:13" x14ac:dyDescent="0.2">
      <c r="B117" s="76"/>
      <c r="C117" s="73"/>
      <c r="D117" s="73"/>
      <c r="E117" s="75"/>
      <c r="F117" s="76"/>
      <c r="G117" s="162"/>
      <c r="H117" s="73"/>
      <c r="I117" s="162"/>
      <c r="J117" s="76"/>
      <c r="K117" s="162"/>
      <c r="L117" s="73"/>
      <c r="M117" s="164"/>
    </row>
    <row r="118" spans="2:13" x14ac:dyDescent="0.2">
      <c r="B118" s="76"/>
      <c r="C118" s="73"/>
      <c r="D118" s="73"/>
      <c r="E118" s="75"/>
      <c r="F118" s="76"/>
      <c r="G118" s="162"/>
      <c r="H118" s="73"/>
      <c r="I118" s="162"/>
      <c r="J118" s="76"/>
      <c r="K118" s="162"/>
      <c r="L118" s="73"/>
      <c r="M118" s="164"/>
    </row>
    <row r="119" spans="2:13" x14ac:dyDescent="0.2">
      <c r="B119" s="76"/>
      <c r="C119" s="73"/>
      <c r="D119" s="73"/>
      <c r="E119" s="75"/>
      <c r="F119" s="76"/>
      <c r="G119" s="162"/>
      <c r="H119" s="73"/>
      <c r="I119" s="162"/>
      <c r="J119" s="76"/>
      <c r="K119" s="162"/>
      <c r="L119" s="73"/>
      <c r="M119" s="164"/>
    </row>
    <row r="120" spans="2:13" x14ac:dyDescent="0.2">
      <c r="B120" s="76"/>
      <c r="C120" s="73"/>
      <c r="D120" s="73"/>
      <c r="E120" s="75"/>
      <c r="F120" s="76"/>
      <c r="G120" s="162"/>
      <c r="H120" s="73"/>
      <c r="I120" s="162"/>
      <c r="J120" s="76"/>
      <c r="K120" s="162"/>
      <c r="L120" s="73"/>
      <c r="M120" s="164"/>
    </row>
    <row r="121" spans="2:13" x14ac:dyDescent="0.2">
      <c r="B121" s="76"/>
      <c r="C121" s="73"/>
      <c r="D121" s="73"/>
      <c r="E121" s="75"/>
      <c r="F121" s="76"/>
      <c r="G121" s="162"/>
      <c r="H121" s="73"/>
      <c r="I121" s="162"/>
      <c r="J121" s="76"/>
      <c r="K121" s="162"/>
      <c r="L121" s="73"/>
      <c r="M121" s="164"/>
    </row>
    <row r="122" spans="2:13" x14ac:dyDescent="0.2">
      <c r="B122" s="76"/>
      <c r="C122" s="73"/>
      <c r="D122" s="73"/>
      <c r="E122" s="75"/>
      <c r="F122" s="76"/>
      <c r="G122" s="162"/>
      <c r="H122" s="73"/>
      <c r="I122" s="162"/>
      <c r="J122" s="76"/>
      <c r="K122" s="162"/>
      <c r="L122" s="73"/>
      <c r="M122" s="164"/>
    </row>
    <row r="123" spans="2:13" x14ac:dyDescent="0.2">
      <c r="B123" s="76"/>
      <c r="C123" s="73"/>
      <c r="D123" s="73"/>
      <c r="E123" s="75"/>
      <c r="F123" s="76"/>
      <c r="G123" s="162"/>
      <c r="H123" s="73"/>
      <c r="I123" s="162"/>
      <c r="J123" s="76"/>
      <c r="K123" s="162"/>
      <c r="L123" s="73"/>
      <c r="M123" s="164"/>
    </row>
    <row r="124" spans="2:13" x14ac:dyDescent="0.2">
      <c r="B124" s="76"/>
      <c r="C124" s="73"/>
      <c r="D124" s="73"/>
      <c r="E124" s="75"/>
      <c r="F124" s="76"/>
      <c r="G124" s="162"/>
      <c r="H124" s="73"/>
      <c r="I124" s="162"/>
      <c r="J124" s="76"/>
      <c r="K124" s="162"/>
      <c r="L124" s="73"/>
      <c r="M124" s="164"/>
    </row>
    <row r="125" spans="2:13" x14ac:dyDescent="0.2">
      <c r="B125" s="76"/>
      <c r="C125" s="73"/>
      <c r="D125" s="73"/>
      <c r="E125" s="75"/>
      <c r="F125" s="76"/>
      <c r="G125" s="162"/>
      <c r="H125" s="73"/>
      <c r="I125" s="162"/>
      <c r="J125" s="76"/>
      <c r="K125" s="162"/>
      <c r="L125" s="73"/>
      <c r="M125" s="164"/>
    </row>
    <row r="126" spans="2:13" x14ac:dyDescent="0.2">
      <c r="B126" s="76"/>
      <c r="C126" s="73"/>
      <c r="D126" s="73"/>
      <c r="E126" s="75"/>
      <c r="F126" s="76"/>
      <c r="G126" s="162"/>
      <c r="H126" s="73"/>
      <c r="I126" s="162"/>
      <c r="J126" s="76"/>
      <c r="K126" s="162"/>
      <c r="L126" s="73"/>
      <c r="M126" s="164"/>
    </row>
    <row r="127" spans="2:13" x14ac:dyDescent="0.2">
      <c r="B127" s="76"/>
      <c r="C127" s="73"/>
      <c r="D127" s="73"/>
      <c r="E127" s="75"/>
      <c r="F127" s="76"/>
      <c r="G127" s="162"/>
      <c r="H127" s="73"/>
      <c r="I127" s="162"/>
      <c r="J127" s="76"/>
      <c r="K127" s="162"/>
      <c r="L127" s="73"/>
      <c r="M127" s="164"/>
    </row>
    <row r="128" spans="2:13" x14ac:dyDescent="0.2">
      <c r="B128" s="76"/>
      <c r="C128" s="73"/>
      <c r="D128" s="73"/>
      <c r="E128" s="75"/>
      <c r="F128" s="76"/>
      <c r="G128" s="162"/>
      <c r="H128" s="73"/>
      <c r="I128" s="162"/>
      <c r="J128" s="76"/>
      <c r="K128" s="162"/>
      <c r="L128" s="73"/>
      <c r="M128" s="164"/>
    </row>
    <row r="129" spans="2:13" x14ac:dyDescent="0.2">
      <c r="B129" s="76"/>
      <c r="C129" s="73"/>
      <c r="D129" s="73"/>
      <c r="E129" s="75"/>
      <c r="F129" s="76"/>
      <c r="G129" s="162"/>
      <c r="H129" s="73"/>
      <c r="I129" s="162"/>
      <c r="J129" s="76"/>
      <c r="K129" s="162"/>
      <c r="L129" s="73"/>
      <c r="M129" s="164"/>
    </row>
    <row r="130" spans="2:13" x14ac:dyDescent="0.2">
      <c r="B130" s="76"/>
      <c r="C130" s="73"/>
      <c r="D130" s="73"/>
      <c r="E130" s="75"/>
      <c r="F130" s="76"/>
      <c r="G130" s="162"/>
      <c r="H130" s="73"/>
      <c r="I130" s="162"/>
      <c r="J130" s="76"/>
      <c r="K130" s="162"/>
      <c r="L130" s="73"/>
      <c r="M130" s="164"/>
    </row>
    <row r="131" spans="2:13" x14ac:dyDescent="0.2">
      <c r="B131" s="76"/>
      <c r="C131" s="73"/>
      <c r="D131" s="73"/>
      <c r="E131" s="75"/>
      <c r="F131" s="76"/>
      <c r="G131" s="162"/>
      <c r="H131" s="73"/>
      <c r="I131" s="162"/>
      <c r="J131" s="76"/>
      <c r="K131" s="162"/>
      <c r="L131" s="73"/>
      <c r="M131" s="164"/>
    </row>
    <row r="132" spans="2:13" x14ac:dyDescent="0.2">
      <c r="B132" s="76"/>
      <c r="C132" s="73"/>
      <c r="D132" s="73"/>
      <c r="E132" s="75"/>
      <c r="F132" s="76"/>
      <c r="G132" s="162"/>
      <c r="H132" s="73"/>
      <c r="I132" s="162"/>
      <c r="J132" s="76"/>
      <c r="K132" s="162"/>
      <c r="L132" s="73"/>
      <c r="M132" s="164"/>
    </row>
    <row r="133" spans="2:13" x14ac:dyDescent="0.2">
      <c r="B133" s="76"/>
      <c r="C133" s="73"/>
      <c r="D133" s="73"/>
      <c r="E133" s="75"/>
      <c r="F133" s="76"/>
      <c r="G133" s="162"/>
      <c r="H133" s="73"/>
      <c r="I133" s="162"/>
      <c r="J133" s="76"/>
      <c r="K133" s="162"/>
      <c r="L133" s="73"/>
      <c r="M133" s="164"/>
    </row>
    <row r="134" spans="2:13" x14ac:dyDescent="0.2">
      <c r="B134" s="76"/>
      <c r="C134" s="73"/>
      <c r="D134" s="73"/>
      <c r="E134" s="75"/>
      <c r="F134" s="76"/>
      <c r="G134" s="162"/>
      <c r="H134" s="73"/>
      <c r="I134" s="162"/>
      <c r="J134" s="76"/>
      <c r="K134" s="162"/>
      <c r="L134" s="73"/>
      <c r="M134" s="164"/>
    </row>
    <row r="135" spans="2:13" x14ac:dyDescent="0.2">
      <c r="B135" s="76"/>
      <c r="C135" s="73"/>
      <c r="D135" s="73"/>
      <c r="E135" s="75"/>
      <c r="F135" s="76"/>
      <c r="G135" s="162"/>
      <c r="H135" s="73"/>
      <c r="I135" s="162"/>
      <c r="J135" s="76"/>
      <c r="K135" s="162"/>
      <c r="L135" s="73"/>
      <c r="M135" s="164"/>
    </row>
    <row r="136" spans="2:13" x14ac:dyDescent="0.2">
      <c r="B136" s="76"/>
      <c r="C136" s="73"/>
      <c r="D136" s="73"/>
      <c r="E136" s="75"/>
      <c r="F136" s="76"/>
      <c r="G136" s="162"/>
      <c r="H136" s="73"/>
      <c r="I136" s="162"/>
      <c r="J136" s="76"/>
      <c r="K136" s="162"/>
      <c r="L136" s="73"/>
      <c r="M136" s="164"/>
    </row>
    <row r="137" spans="2:13" x14ac:dyDescent="0.2">
      <c r="B137" s="76"/>
      <c r="C137" s="73"/>
      <c r="D137" s="73"/>
      <c r="E137" s="75"/>
      <c r="F137" s="76"/>
      <c r="G137" s="162"/>
      <c r="H137" s="73"/>
      <c r="I137" s="162"/>
      <c r="J137" s="76"/>
      <c r="K137" s="162"/>
      <c r="L137" s="73"/>
      <c r="M137" s="164"/>
    </row>
    <row r="138" spans="2:13" x14ac:dyDescent="0.2">
      <c r="B138" s="76"/>
      <c r="C138" s="73"/>
      <c r="D138" s="73"/>
      <c r="E138" s="75"/>
      <c r="F138" s="76"/>
      <c r="G138" s="162"/>
      <c r="H138" s="73"/>
      <c r="I138" s="162"/>
      <c r="J138" s="76"/>
      <c r="K138" s="162"/>
      <c r="L138" s="73"/>
      <c r="M138" s="164"/>
    </row>
    <row r="139" spans="2:13" x14ac:dyDescent="0.2">
      <c r="B139" s="76"/>
      <c r="C139" s="73"/>
      <c r="D139" s="73"/>
      <c r="E139" s="75"/>
      <c r="F139" s="76"/>
      <c r="G139" s="162"/>
      <c r="H139" s="73"/>
      <c r="I139" s="162"/>
      <c r="J139" s="76"/>
      <c r="K139" s="162"/>
      <c r="L139" s="73"/>
      <c r="M139" s="164"/>
    </row>
    <row r="140" spans="2:13" x14ac:dyDescent="0.2">
      <c r="B140" s="76"/>
      <c r="C140" s="73"/>
      <c r="D140" s="73"/>
      <c r="E140" s="75"/>
      <c r="F140" s="76"/>
      <c r="G140" s="162"/>
      <c r="H140" s="73"/>
      <c r="I140" s="162"/>
      <c r="J140" s="76"/>
      <c r="K140" s="162"/>
      <c r="L140" s="73"/>
      <c r="M140" s="164"/>
    </row>
    <row r="141" spans="2:13" x14ac:dyDescent="0.2">
      <c r="B141" s="76"/>
      <c r="C141" s="73"/>
      <c r="D141" s="73"/>
      <c r="E141" s="75"/>
      <c r="F141" s="76"/>
      <c r="G141" s="162"/>
      <c r="H141" s="73"/>
      <c r="I141" s="162"/>
      <c r="J141" s="76"/>
      <c r="K141" s="162"/>
      <c r="L141" s="73"/>
      <c r="M141" s="164"/>
    </row>
    <row r="142" spans="2:13" x14ac:dyDescent="0.2">
      <c r="B142" s="76"/>
      <c r="C142" s="73"/>
      <c r="D142" s="73"/>
      <c r="E142" s="75"/>
      <c r="F142" s="76"/>
      <c r="G142" s="162"/>
      <c r="H142" s="73"/>
      <c r="I142" s="162"/>
      <c r="J142" s="76"/>
      <c r="K142" s="162"/>
      <c r="L142" s="73"/>
      <c r="M142" s="164"/>
    </row>
    <row r="143" spans="2:13" x14ac:dyDescent="0.2">
      <c r="B143" s="76"/>
      <c r="C143" s="73"/>
      <c r="D143" s="73"/>
      <c r="E143" s="75"/>
      <c r="F143" s="76"/>
      <c r="G143" s="162"/>
      <c r="H143" s="73"/>
      <c r="I143" s="162"/>
      <c r="J143" s="76"/>
      <c r="K143" s="162"/>
      <c r="L143" s="73"/>
      <c r="M143" s="164"/>
    </row>
    <row r="144" spans="2:13" x14ac:dyDescent="0.2">
      <c r="B144" s="76"/>
      <c r="C144" s="73"/>
      <c r="D144" s="73"/>
      <c r="E144" s="75"/>
      <c r="F144" s="76"/>
      <c r="G144" s="162"/>
      <c r="H144" s="73"/>
      <c r="I144" s="162"/>
      <c r="J144" s="76"/>
      <c r="K144" s="162"/>
      <c r="L144" s="73"/>
      <c r="M144" s="164"/>
    </row>
    <row r="145" spans="2:13" x14ac:dyDescent="0.2">
      <c r="B145" s="76"/>
      <c r="C145" s="73"/>
      <c r="D145" s="73"/>
      <c r="E145" s="75"/>
      <c r="F145" s="76"/>
      <c r="G145" s="162"/>
      <c r="H145" s="73"/>
      <c r="I145" s="162"/>
      <c r="J145" s="76"/>
      <c r="K145" s="162"/>
      <c r="L145" s="73"/>
      <c r="M145" s="164"/>
    </row>
    <row r="146" spans="2:13" x14ac:dyDescent="0.2">
      <c r="B146" s="76"/>
      <c r="C146" s="73"/>
      <c r="D146" s="73"/>
      <c r="E146" s="75"/>
      <c r="F146" s="76"/>
      <c r="G146" s="162"/>
      <c r="H146" s="73"/>
      <c r="I146" s="162"/>
      <c r="J146" s="76"/>
      <c r="K146" s="162"/>
      <c r="L146" s="73"/>
      <c r="M146" s="164"/>
    </row>
    <row r="147" spans="2:13" x14ac:dyDescent="0.2">
      <c r="B147" s="76"/>
      <c r="C147" s="73"/>
      <c r="D147" s="73"/>
      <c r="E147" s="75"/>
      <c r="F147" s="76"/>
      <c r="G147" s="162"/>
      <c r="H147" s="73"/>
      <c r="I147" s="162"/>
      <c r="J147" s="76"/>
      <c r="K147" s="162"/>
      <c r="L147" s="73"/>
      <c r="M147" s="164"/>
    </row>
    <row r="148" spans="2:13" x14ac:dyDescent="0.2">
      <c r="B148" s="76"/>
      <c r="C148" s="73"/>
      <c r="D148" s="73"/>
      <c r="E148" s="75"/>
      <c r="F148" s="76"/>
      <c r="G148" s="162"/>
      <c r="H148" s="73"/>
      <c r="I148" s="162"/>
      <c r="J148" s="76"/>
      <c r="K148" s="162"/>
      <c r="L148" s="73"/>
      <c r="M148" s="164"/>
    </row>
    <row r="149" spans="2:13" x14ac:dyDescent="0.2">
      <c r="B149" s="76"/>
      <c r="C149" s="73"/>
      <c r="D149" s="73"/>
      <c r="E149" s="75"/>
      <c r="F149" s="76"/>
      <c r="G149" s="162"/>
      <c r="H149" s="73"/>
      <c r="I149" s="162"/>
      <c r="J149" s="76"/>
      <c r="K149" s="162"/>
      <c r="L149" s="73"/>
      <c r="M149" s="164"/>
    </row>
    <row r="150" spans="2:13" x14ac:dyDescent="0.2">
      <c r="B150" s="76"/>
      <c r="C150" s="73"/>
      <c r="D150" s="73"/>
      <c r="E150" s="75"/>
      <c r="F150" s="76"/>
      <c r="G150" s="162"/>
      <c r="H150" s="73"/>
      <c r="I150" s="162"/>
      <c r="J150" s="76"/>
      <c r="K150" s="162"/>
      <c r="L150" s="73"/>
      <c r="M150" s="164"/>
    </row>
    <row r="151" spans="2:13" x14ac:dyDescent="0.2">
      <c r="B151" s="76"/>
      <c r="C151" s="73"/>
      <c r="D151" s="73"/>
      <c r="E151" s="75"/>
      <c r="F151" s="76"/>
      <c r="G151" s="162"/>
      <c r="H151" s="73"/>
      <c r="I151" s="162"/>
      <c r="J151" s="76"/>
      <c r="K151" s="162"/>
      <c r="L151" s="73"/>
      <c r="M151" s="164"/>
    </row>
    <row r="152" spans="2:13" x14ac:dyDescent="0.2">
      <c r="B152" s="76"/>
      <c r="C152" s="73"/>
      <c r="D152" s="73"/>
      <c r="E152" s="75"/>
      <c r="F152" s="76"/>
      <c r="G152" s="162"/>
      <c r="H152" s="73"/>
      <c r="I152" s="162"/>
      <c r="J152" s="76"/>
      <c r="K152" s="162"/>
      <c r="L152" s="73"/>
      <c r="M152" s="164"/>
    </row>
    <row r="153" spans="2:13" x14ac:dyDescent="0.2">
      <c r="B153" s="76"/>
      <c r="C153" s="73"/>
      <c r="D153" s="73"/>
      <c r="E153" s="75"/>
      <c r="F153" s="76"/>
      <c r="G153" s="162"/>
      <c r="H153" s="73"/>
      <c r="I153" s="162"/>
      <c r="J153" s="76"/>
      <c r="K153" s="162"/>
      <c r="L153" s="73"/>
      <c r="M153" s="164"/>
    </row>
    <row r="154" spans="2:13" x14ac:dyDescent="0.2">
      <c r="B154" s="76"/>
      <c r="C154" s="73"/>
      <c r="D154" s="73"/>
      <c r="E154" s="75"/>
      <c r="F154" s="76"/>
      <c r="G154" s="162"/>
      <c r="H154" s="73"/>
      <c r="I154" s="162"/>
      <c r="J154" s="76"/>
      <c r="K154" s="162"/>
      <c r="L154" s="73"/>
      <c r="M154" s="164"/>
    </row>
    <row r="155" spans="2:13" x14ac:dyDescent="0.2">
      <c r="B155" s="76"/>
      <c r="C155" s="73"/>
      <c r="D155" s="73"/>
      <c r="E155" s="75"/>
      <c r="F155" s="76"/>
      <c r="G155" s="162"/>
      <c r="H155" s="73"/>
      <c r="I155" s="162"/>
      <c r="J155" s="76"/>
      <c r="K155" s="162"/>
      <c r="L155" s="73"/>
      <c r="M155" s="164"/>
    </row>
    <row r="156" spans="2:13" x14ac:dyDescent="0.2">
      <c r="B156" s="76"/>
      <c r="C156" s="73"/>
      <c r="D156" s="73"/>
      <c r="E156" s="75"/>
      <c r="F156" s="76"/>
      <c r="G156" s="162"/>
      <c r="H156" s="73"/>
      <c r="I156" s="162"/>
      <c r="J156" s="76"/>
      <c r="K156" s="162"/>
      <c r="L156" s="73"/>
      <c r="M156" s="164"/>
    </row>
    <row r="157" spans="2:13" x14ac:dyDescent="0.2">
      <c r="B157" s="76"/>
      <c r="C157" s="73"/>
      <c r="D157" s="73"/>
      <c r="E157" s="75"/>
      <c r="F157" s="76"/>
      <c r="G157" s="162"/>
      <c r="H157" s="73"/>
      <c r="I157" s="162"/>
      <c r="J157" s="76"/>
      <c r="K157" s="162"/>
      <c r="L157" s="73"/>
      <c r="M157" s="164"/>
    </row>
    <row r="158" spans="2:13" x14ac:dyDescent="0.2">
      <c r="B158" s="76"/>
      <c r="C158" s="73"/>
      <c r="D158" s="73"/>
      <c r="E158" s="75"/>
      <c r="F158" s="76"/>
      <c r="G158" s="162"/>
      <c r="H158" s="73"/>
      <c r="I158" s="162"/>
      <c r="J158" s="76"/>
      <c r="K158" s="162"/>
      <c r="L158" s="73"/>
      <c r="M158" s="164"/>
    </row>
    <row r="159" spans="2:13" x14ac:dyDescent="0.2">
      <c r="B159" s="76"/>
      <c r="C159" s="73"/>
      <c r="D159" s="73"/>
      <c r="E159" s="75"/>
      <c r="F159" s="76"/>
      <c r="G159" s="162"/>
      <c r="H159" s="73"/>
      <c r="I159" s="162"/>
      <c r="J159" s="76"/>
      <c r="K159" s="162"/>
      <c r="L159" s="73"/>
      <c r="M159" s="164"/>
    </row>
    <row r="160" spans="2:13" x14ac:dyDescent="0.2">
      <c r="B160" s="76"/>
      <c r="C160" s="73"/>
      <c r="D160" s="73"/>
      <c r="E160" s="75"/>
      <c r="F160" s="76"/>
      <c r="G160" s="162"/>
      <c r="H160" s="73"/>
      <c r="I160" s="162"/>
      <c r="J160" s="76"/>
      <c r="K160" s="162"/>
      <c r="L160" s="73"/>
      <c r="M160" s="164"/>
    </row>
    <row r="161" spans="2:13" x14ac:dyDescent="0.2">
      <c r="B161" s="76"/>
      <c r="C161" s="73"/>
      <c r="D161" s="73"/>
      <c r="E161" s="75"/>
      <c r="F161" s="76"/>
      <c r="G161" s="162"/>
      <c r="H161" s="73"/>
      <c r="I161" s="162"/>
      <c r="J161" s="76"/>
      <c r="K161" s="162"/>
      <c r="L161" s="73"/>
      <c r="M161" s="164"/>
    </row>
    <row r="162" spans="2:13" x14ac:dyDescent="0.2">
      <c r="B162" s="76"/>
      <c r="C162" s="73"/>
      <c r="D162" s="73"/>
      <c r="E162" s="75"/>
      <c r="F162" s="76"/>
      <c r="G162" s="162"/>
      <c r="H162" s="73"/>
      <c r="I162" s="162"/>
      <c r="J162" s="76"/>
      <c r="K162" s="162"/>
      <c r="L162" s="73"/>
      <c r="M162" s="164"/>
    </row>
    <row r="163" spans="2:13" x14ac:dyDescent="0.2">
      <c r="B163" s="76"/>
      <c r="C163" s="73"/>
      <c r="D163" s="73"/>
      <c r="E163" s="75"/>
      <c r="F163" s="76"/>
      <c r="G163" s="162"/>
      <c r="H163" s="73"/>
      <c r="I163" s="162"/>
      <c r="J163" s="76"/>
      <c r="K163" s="162"/>
      <c r="L163" s="73"/>
      <c r="M163" s="164"/>
    </row>
    <row r="164" spans="2:13" x14ac:dyDescent="0.2">
      <c r="B164" s="76"/>
      <c r="C164" s="73"/>
      <c r="D164" s="73"/>
      <c r="E164" s="75"/>
      <c r="F164" s="76"/>
      <c r="G164" s="162"/>
      <c r="H164" s="73"/>
      <c r="I164" s="162"/>
      <c r="J164" s="76"/>
      <c r="K164" s="162"/>
      <c r="L164" s="73"/>
      <c r="M164" s="164"/>
    </row>
    <row r="165" spans="2:13" x14ac:dyDescent="0.2">
      <c r="B165" s="76"/>
      <c r="C165" s="73"/>
      <c r="D165" s="73"/>
      <c r="E165" s="75"/>
      <c r="F165" s="76"/>
      <c r="G165" s="162"/>
      <c r="H165" s="73"/>
      <c r="I165" s="162"/>
      <c r="J165" s="76"/>
      <c r="K165" s="162"/>
      <c r="L165" s="73"/>
      <c r="M165" s="164"/>
    </row>
    <row r="166" spans="2:13" x14ac:dyDescent="0.2">
      <c r="B166" s="76"/>
      <c r="C166" s="73"/>
      <c r="D166" s="73"/>
      <c r="E166" s="75"/>
      <c r="F166" s="76"/>
      <c r="G166" s="162"/>
      <c r="H166" s="73"/>
      <c r="I166" s="162"/>
      <c r="J166" s="76"/>
      <c r="K166" s="162"/>
      <c r="L166" s="73"/>
      <c r="M166" s="164"/>
    </row>
    <row r="167" spans="2:13" x14ac:dyDescent="0.2">
      <c r="B167" s="76"/>
      <c r="C167" s="73"/>
      <c r="D167" s="73"/>
      <c r="E167" s="75"/>
      <c r="F167" s="76"/>
      <c r="G167" s="162"/>
      <c r="H167" s="73"/>
      <c r="I167" s="162"/>
      <c r="J167" s="76"/>
      <c r="K167" s="162"/>
      <c r="L167" s="73"/>
      <c r="M167" s="164"/>
    </row>
    <row r="168" spans="2:13" x14ac:dyDescent="0.2">
      <c r="B168" s="76"/>
      <c r="C168" s="73"/>
      <c r="D168" s="73"/>
      <c r="E168" s="75"/>
      <c r="F168" s="76"/>
      <c r="G168" s="162"/>
      <c r="H168" s="73"/>
      <c r="I168" s="162"/>
      <c r="J168" s="76"/>
      <c r="K168" s="162"/>
      <c r="L168" s="73"/>
      <c r="M168" s="164"/>
    </row>
    <row r="169" spans="2:13" x14ac:dyDescent="0.2">
      <c r="B169" s="76"/>
      <c r="C169" s="73"/>
      <c r="D169" s="73"/>
      <c r="E169" s="75"/>
      <c r="F169" s="76"/>
      <c r="G169" s="162"/>
      <c r="H169" s="73"/>
      <c r="I169" s="162"/>
      <c r="J169" s="76"/>
      <c r="K169" s="162"/>
      <c r="L169" s="73"/>
      <c r="M169" s="164"/>
    </row>
    <row r="170" spans="2:13" x14ac:dyDescent="0.2">
      <c r="B170" s="76"/>
      <c r="C170" s="73"/>
      <c r="D170" s="73"/>
      <c r="E170" s="75"/>
      <c r="F170" s="76"/>
      <c r="G170" s="162"/>
      <c r="H170" s="73"/>
      <c r="I170" s="162"/>
      <c r="J170" s="76"/>
      <c r="K170" s="162"/>
      <c r="L170" s="73"/>
      <c r="M170" s="164"/>
    </row>
    <row r="171" spans="2:13" x14ac:dyDescent="0.2">
      <c r="B171" s="76"/>
      <c r="C171" s="73"/>
      <c r="D171" s="73"/>
      <c r="E171" s="75"/>
      <c r="F171" s="76"/>
      <c r="G171" s="162"/>
      <c r="H171" s="73"/>
      <c r="I171" s="162"/>
      <c r="J171" s="76"/>
      <c r="K171" s="162"/>
      <c r="L171" s="73"/>
      <c r="M171" s="164"/>
    </row>
    <row r="172" spans="2:13" x14ac:dyDescent="0.2">
      <c r="B172" s="76"/>
      <c r="C172" s="73"/>
      <c r="D172" s="73"/>
      <c r="E172" s="75"/>
      <c r="F172" s="76"/>
      <c r="G172" s="162"/>
      <c r="H172" s="73"/>
      <c r="I172" s="162"/>
      <c r="J172" s="76"/>
      <c r="K172" s="162"/>
      <c r="L172" s="73"/>
      <c r="M172" s="164"/>
    </row>
    <row r="173" spans="2:13" x14ac:dyDescent="0.2">
      <c r="B173" s="76"/>
      <c r="C173" s="73"/>
      <c r="D173" s="73"/>
      <c r="E173" s="75"/>
      <c r="F173" s="76"/>
      <c r="G173" s="162"/>
      <c r="H173" s="73"/>
      <c r="I173" s="162"/>
      <c r="J173" s="76"/>
      <c r="K173" s="162"/>
      <c r="L173" s="73"/>
      <c r="M173" s="164"/>
    </row>
    <row r="174" spans="2:13" x14ac:dyDescent="0.2">
      <c r="B174" s="76"/>
      <c r="C174" s="73"/>
      <c r="D174" s="73"/>
      <c r="E174" s="75"/>
      <c r="F174" s="76"/>
      <c r="G174" s="162"/>
      <c r="H174" s="73"/>
      <c r="I174" s="162"/>
      <c r="J174" s="76"/>
      <c r="K174" s="162"/>
      <c r="L174" s="73"/>
      <c r="M174" s="164"/>
    </row>
    <row r="175" spans="2:13" x14ac:dyDescent="0.2">
      <c r="B175" s="76"/>
      <c r="C175" s="73"/>
      <c r="D175" s="73"/>
      <c r="E175" s="75"/>
      <c r="F175" s="76"/>
      <c r="G175" s="162"/>
      <c r="H175" s="73"/>
      <c r="I175" s="162"/>
      <c r="J175" s="76"/>
      <c r="K175" s="162"/>
      <c r="L175" s="73"/>
      <c r="M175" s="164"/>
    </row>
    <row r="176" spans="2:13" x14ac:dyDescent="0.2">
      <c r="B176" s="76"/>
      <c r="C176" s="73"/>
      <c r="D176" s="73"/>
      <c r="E176" s="75"/>
      <c r="F176" s="76"/>
      <c r="G176" s="162"/>
      <c r="H176" s="73"/>
      <c r="I176" s="162"/>
      <c r="J176" s="76"/>
      <c r="K176" s="162"/>
      <c r="L176" s="73"/>
      <c r="M176" s="164"/>
    </row>
    <row r="177" spans="2:13" x14ac:dyDescent="0.2">
      <c r="B177" s="76"/>
      <c r="C177" s="73"/>
      <c r="D177" s="73"/>
      <c r="E177" s="75"/>
      <c r="F177" s="76"/>
      <c r="G177" s="162"/>
      <c r="H177" s="73"/>
      <c r="I177" s="162"/>
      <c r="J177" s="76"/>
      <c r="K177" s="162"/>
      <c r="L177" s="73"/>
      <c r="M177" s="164"/>
    </row>
    <row r="178" spans="2:13" x14ac:dyDescent="0.2">
      <c r="B178" s="76"/>
      <c r="C178" s="73"/>
      <c r="D178" s="73"/>
      <c r="E178" s="77"/>
      <c r="F178" s="76"/>
      <c r="G178" s="162"/>
      <c r="H178" s="73"/>
      <c r="I178" s="162"/>
      <c r="J178" s="76"/>
      <c r="K178" s="162"/>
      <c r="L178" s="73"/>
      <c r="M178" s="164"/>
    </row>
    <row r="179" spans="2:13" x14ac:dyDescent="0.2">
      <c r="B179" s="76"/>
      <c r="C179" s="73"/>
      <c r="D179" s="73"/>
      <c r="E179" s="75"/>
      <c r="F179" s="76"/>
      <c r="G179" s="162"/>
      <c r="H179" s="73"/>
      <c r="I179" s="162"/>
      <c r="J179" s="76"/>
      <c r="K179" s="162"/>
      <c r="L179" s="73"/>
      <c r="M179" s="164"/>
    </row>
    <row r="180" spans="2:13" x14ac:dyDescent="0.2">
      <c r="B180" s="76"/>
      <c r="C180" s="73"/>
      <c r="D180" s="73"/>
      <c r="E180" s="75"/>
      <c r="F180" s="76"/>
      <c r="G180" s="162"/>
      <c r="H180" s="73"/>
      <c r="I180" s="162"/>
      <c r="J180" s="76"/>
      <c r="K180" s="162"/>
      <c r="L180" s="73"/>
      <c r="M180" s="164"/>
    </row>
    <row r="181" spans="2:13" x14ac:dyDescent="0.2">
      <c r="B181" s="76"/>
      <c r="C181" s="73"/>
      <c r="D181" s="73"/>
      <c r="E181" s="75"/>
      <c r="F181" s="76"/>
      <c r="G181" s="162"/>
      <c r="H181" s="73"/>
      <c r="I181" s="162"/>
      <c r="J181" s="76"/>
      <c r="K181" s="162"/>
      <c r="L181" s="73"/>
      <c r="M181" s="164"/>
    </row>
    <row r="182" spans="2:13" x14ac:dyDescent="0.2">
      <c r="B182" s="61"/>
      <c r="C182" s="62"/>
      <c r="D182" s="62"/>
      <c r="E182" s="63"/>
      <c r="F182" s="61"/>
      <c r="G182" s="166"/>
      <c r="H182" s="62"/>
      <c r="I182" s="166"/>
      <c r="J182" s="61"/>
      <c r="K182" s="166"/>
      <c r="L182" s="62"/>
      <c r="M182" s="42"/>
    </row>
    <row r="183" spans="2:13" x14ac:dyDescent="0.2">
      <c r="B183" s="61"/>
      <c r="C183" s="62"/>
      <c r="D183" s="62"/>
      <c r="E183" s="63"/>
      <c r="F183" s="61"/>
      <c r="G183" s="166"/>
      <c r="H183" s="62"/>
      <c r="I183" s="166"/>
      <c r="J183" s="61"/>
      <c r="K183" s="166"/>
      <c r="L183" s="62"/>
      <c r="M183" s="42"/>
    </row>
    <row r="184" spans="2:13" x14ac:dyDescent="0.2">
      <c r="B184" s="61"/>
      <c r="C184" s="62"/>
      <c r="D184" s="62"/>
      <c r="E184" s="63"/>
      <c r="F184" s="61"/>
      <c r="G184" s="166"/>
      <c r="H184" s="62"/>
      <c r="I184" s="166"/>
      <c r="J184" s="61"/>
      <c r="K184" s="166"/>
      <c r="L184" s="62"/>
      <c r="M184" s="42"/>
    </row>
    <row r="185" spans="2:13" x14ac:dyDescent="0.2">
      <c r="B185" s="61"/>
      <c r="C185" s="62"/>
      <c r="D185" s="62"/>
      <c r="E185" s="63"/>
      <c r="F185" s="61"/>
      <c r="G185" s="166"/>
      <c r="H185" s="62"/>
      <c r="I185" s="166"/>
      <c r="J185" s="61"/>
      <c r="K185" s="166"/>
      <c r="L185" s="62"/>
      <c r="M185" s="42"/>
    </row>
    <row r="186" spans="2:13" x14ac:dyDescent="0.2">
      <c r="B186" s="61"/>
      <c r="C186" s="62"/>
      <c r="D186" s="62"/>
      <c r="E186" s="63"/>
      <c r="F186" s="61"/>
      <c r="G186" s="166"/>
      <c r="H186" s="62"/>
      <c r="I186" s="166"/>
      <c r="J186" s="61"/>
      <c r="K186" s="166"/>
      <c r="L186" s="62"/>
      <c r="M186" s="42"/>
    </row>
    <row r="187" spans="2:13" x14ac:dyDescent="0.2">
      <c r="B187" s="61"/>
      <c r="C187" s="62"/>
      <c r="D187" s="62"/>
      <c r="E187" s="63"/>
      <c r="F187" s="61"/>
      <c r="G187" s="166"/>
      <c r="H187" s="62"/>
      <c r="I187" s="166"/>
      <c r="J187" s="61"/>
      <c r="K187" s="166"/>
      <c r="L187" s="62"/>
      <c r="M187" s="42"/>
    </row>
    <row r="188" spans="2:13" x14ac:dyDescent="0.2">
      <c r="B188" s="61"/>
      <c r="C188" s="62"/>
      <c r="D188" s="62"/>
      <c r="E188" s="63"/>
      <c r="F188" s="61"/>
      <c r="G188" s="166"/>
      <c r="H188" s="62"/>
      <c r="I188" s="166"/>
      <c r="J188" s="61"/>
      <c r="K188" s="166"/>
      <c r="L188" s="62"/>
      <c r="M188" s="42"/>
    </row>
    <row r="189" spans="2:13" x14ac:dyDescent="0.2">
      <c r="B189" s="61"/>
      <c r="C189" s="62"/>
      <c r="D189" s="62"/>
      <c r="E189" s="63"/>
      <c r="F189" s="61"/>
      <c r="G189" s="166"/>
      <c r="H189" s="62"/>
      <c r="I189" s="166"/>
      <c r="J189" s="61"/>
      <c r="K189" s="166"/>
      <c r="L189" s="62"/>
      <c r="M189" s="42"/>
    </row>
    <row r="190" spans="2:13" x14ac:dyDescent="0.2">
      <c r="B190" s="61"/>
      <c r="C190" s="62"/>
      <c r="D190" s="62"/>
      <c r="E190" s="63"/>
      <c r="F190" s="61"/>
      <c r="G190" s="166"/>
      <c r="H190" s="62"/>
      <c r="I190" s="166"/>
      <c r="J190" s="61"/>
      <c r="K190" s="166"/>
      <c r="L190" s="62"/>
      <c r="M190" s="42"/>
    </row>
    <row r="191" spans="2:13" x14ac:dyDescent="0.2">
      <c r="B191" s="61"/>
      <c r="C191" s="62"/>
      <c r="D191" s="62"/>
      <c r="E191" s="63"/>
      <c r="F191" s="61"/>
      <c r="G191" s="166"/>
      <c r="H191" s="62"/>
      <c r="I191" s="166"/>
      <c r="J191" s="61"/>
      <c r="K191" s="166"/>
      <c r="L191" s="62"/>
      <c r="M191" s="42"/>
    </row>
    <row r="192" spans="2:13" x14ac:dyDescent="0.2">
      <c r="B192" s="61"/>
      <c r="C192" s="62"/>
      <c r="D192" s="62"/>
      <c r="E192" s="63"/>
      <c r="F192" s="61"/>
      <c r="G192" s="166"/>
      <c r="H192" s="62"/>
      <c r="I192" s="166"/>
      <c r="J192" s="61"/>
      <c r="K192" s="166"/>
      <c r="L192" s="62"/>
      <c r="M192" s="42"/>
    </row>
    <row r="193" spans="2:13" x14ac:dyDescent="0.2">
      <c r="B193" s="61"/>
      <c r="C193" s="62"/>
      <c r="D193" s="62"/>
      <c r="E193" s="63"/>
      <c r="F193" s="61"/>
      <c r="G193" s="166"/>
      <c r="H193" s="62"/>
      <c r="I193" s="166"/>
      <c r="J193" s="61"/>
      <c r="K193" s="166"/>
      <c r="L193" s="62"/>
      <c r="M193" s="42"/>
    </row>
    <row r="194" spans="2:13" x14ac:dyDescent="0.2">
      <c r="B194" s="61"/>
      <c r="C194" s="62"/>
      <c r="D194" s="62"/>
      <c r="E194" s="63"/>
      <c r="F194" s="61"/>
      <c r="G194" s="166"/>
      <c r="H194" s="62"/>
      <c r="I194" s="166"/>
      <c r="J194" s="61"/>
      <c r="K194" s="166"/>
      <c r="L194" s="62"/>
      <c r="M194" s="42"/>
    </row>
    <row r="195" spans="2:13" x14ac:dyDescent="0.2">
      <c r="B195" s="61"/>
      <c r="C195" s="62"/>
      <c r="D195" s="62"/>
      <c r="E195" s="63"/>
      <c r="F195" s="61"/>
      <c r="G195" s="166"/>
      <c r="H195" s="62"/>
      <c r="I195" s="166"/>
      <c r="J195" s="61"/>
      <c r="K195" s="166"/>
      <c r="L195" s="62"/>
      <c r="M195" s="42"/>
    </row>
    <row r="196" spans="2:13" x14ac:dyDescent="0.2">
      <c r="B196" s="61"/>
      <c r="C196" s="62"/>
      <c r="D196" s="62"/>
      <c r="E196" s="63"/>
      <c r="F196" s="61"/>
      <c r="G196" s="166"/>
      <c r="H196" s="62"/>
      <c r="I196" s="166"/>
      <c r="J196" s="61"/>
      <c r="K196" s="166"/>
      <c r="L196" s="62"/>
      <c r="M196" s="42"/>
    </row>
    <row r="197" spans="2:13" x14ac:dyDescent="0.2">
      <c r="B197" s="61"/>
      <c r="C197" s="62"/>
      <c r="D197" s="62"/>
      <c r="E197" s="63"/>
      <c r="F197" s="61"/>
      <c r="G197" s="166"/>
      <c r="H197" s="62"/>
      <c r="I197" s="166"/>
      <c r="J197" s="61"/>
      <c r="K197" s="166"/>
      <c r="L197" s="62"/>
      <c r="M197" s="42"/>
    </row>
    <row r="198" spans="2:13" x14ac:dyDescent="0.2">
      <c r="B198" s="61"/>
      <c r="C198" s="62"/>
      <c r="D198" s="62"/>
      <c r="E198" s="63"/>
      <c r="F198" s="61"/>
      <c r="G198" s="166"/>
      <c r="H198" s="62"/>
      <c r="I198" s="166"/>
      <c r="J198" s="61"/>
      <c r="K198" s="166"/>
      <c r="L198" s="62"/>
      <c r="M198" s="42"/>
    </row>
    <row r="199" spans="2:13" x14ac:dyDescent="0.2">
      <c r="B199" s="61"/>
      <c r="C199" s="62"/>
      <c r="D199" s="62"/>
      <c r="E199" s="63"/>
      <c r="F199" s="61"/>
      <c r="G199" s="166"/>
      <c r="H199" s="62"/>
      <c r="I199" s="166"/>
      <c r="J199" s="61"/>
      <c r="K199" s="166"/>
      <c r="L199" s="62"/>
      <c r="M199" s="42"/>
    </row>
    <row r="200" spans="2:13" x14ac:dyDescent="0.2">
      <c r="B200" s="61"/>
      <c r="C200" s="62"/>
      <c r="D200" s="62"/>
      <c r="E200" s="63"/>
      <c r="F200" s="61"/>
      <c r="G200" s="166"/>
      <c r="H200" s="62"/>
      <c r="I200" s="166"/>
      <c r="J200" s="61"/>
      <c r="K200" s="166"/>
      <c r="L200" s="62"/>
      <c r="M200" s="42"/>
    </row>
    <row r="201" spans="2:13" x14ac:dyDescent="0.2">
      <c r="B201" s="61"/>
      <c r="C201" s="62"/>
      <c r="D201" s="62"/>
      <c r="E201" s="63"/>
      <c r="F201" s="61"/>
      <c r="G201" s="166"/>
      <c r="H201" s="62"/>
      <c r="I201" s="166"/>
      <c r="J201" s="61"/>
      <c r="K201" s="166"/>
      <c r="L201" s="62"/>
      <c r="M201" s="42"/>
    </row>
    <row r="202" spans="2:13" x14ac:dyDescent="0.2">
      <c r="B202" s="61"/>
      <c r="C202" s="62"/>
      <c r="D202" s="62"/>
      <c r="E202" s="63"/>
      <c r="F202" s="61"/>
      <c r="G202" s="166"/>
      <c r="H202" s="62"/>
      <c r="I202" s="166"/>
      <c r="J202" s="61"/>
      <c r="K202" s="166"/>
      <c r="L202" s="62"/>
      <c r="M202" s="42"/>
    </row>
    <row r="203" spans="2:13" x14ac:dyDescent="0.2">
      <c r="B203" s="61"/>
      <c r="C203" s="62"/>
      <c r="D203" s="62"/>
      <c r="E203" s="63"/>
      <c r="F203" s="61"/>
      <c r="G203" s="166"/>
      <c r="H203" s="62"/>
      <c r="I203" s="166"/>
      <c r="J203" s="61"/>
      <c r="K203" s="166"/>
      <c r="L203" s="62"/>
      <c r="M203" s="42"/>
    </row>
    <row r="204" spans="2:13" x14ac:dyDescent="0.2">
      <c r="B204" s="61"/>
      <c r="C204" s="62"/>
      <c r="D204" s="62"/>
      <c r="E204" s="63"/>
      <c r="F204" s="61"/>
      <c r="G204" s="166"/>
      <c r="H204" s="62"/>
      <c r="I204" s="166"/>
      <c r="J204" s="61"/>
      <c r="K204" s="166"/>
      <c r="L204" s="62"/>
      <c r="M204" s="42"/>
    </row>
    <row r="205" spans="2:13" x14ac:dyDescent="0.2">
      <c r="B205" s="61"/>
      <c r="C205" s="62"/>
      <c r="D205" s="62"/>
      <c r="E205" s="63"/>
      <c r="F205" s="61"/>
      <c r="G205" s="166"/>
      <c r="H205" s="62"/>
      <c r="I205" s="166"/>
      <c r="J205" s="61"/>
      <c r="K205" s="166"/>
      <c r="L205" s="62"/>
      <c r="M205" s="42"/>
    </row>
    <row r="206" spans="2:13" x14ac:dyDescent="0.2">
      <c r="B206" s="61"/>
      <c r="C206" s="62"/>
      <c r="D206" s="62"/>
      <c r="E206" s="63"/>
      <c r="F206" s="61"/>
      <c r="G206" s="166"/>
      <c r="H206" s="62"/>
      <c r="I206" s="166"/>
      <c r="J206" s="61"/>
      <c r="K206" s="166"/>
      <c r="L206" s="62"/>
      <c r="M206" s="42"/>
    </row>
    <row r="207" spans="2:13" x14ac:dyDescent="0.2">
      <c r="B207" s="61"/>
      <c r="C207" s="62"/>
      <c r="D207" s="62"/>
      <c r="E207" s="63"/>
      <c r="F207" s="61"/>
      <c r="G207" s="166"/>
      <c r="H207" s="62"/>
      <c r="I207" s="166"/>
      <c r="J207" s="61"/>
      <c r="K207" s="166"/>
      <c r="L207" s="62"/>
      <c r="M207" s="42"/>
    </row>
    <row r="208" spans="2:13" x14ac:dyDescent="0.2">
      <c r="B208" s="61"/>
      <c r="C208" s="62"/>
      <c r="D208" s="62"/>
      <c r="E208" s="63"/>
      <c r="F208" s="61"/>
      <c r="G208" s="166"/>
      <c r="H208" s="62"/>
      <c r="I208" s="166"/>
      <c r="J208" s="61"/>
      <c r="K208" s="166"/>
      <c r="L208" s="62"/>
      <c r="M208" s="42"/>
    </row>
    <row r="209" spans="2:13" x14ac:dyDescent="0.2">
      <c r="B209" s="61"/>
      <c r="C209" s="62"/>
      <c r="D209" s="62"/>
      <c r="E209" s="63"/>
      <c r="F209" s="61"/>
      <c r="G209" s="166"/>
      <c r="H209" s="62"/>
      <c r="I209" s="166"/>
      <c r="J209" s="61"/>
      <c r="K209" s="166"/>
      <c r="L209" s="62"/>
      <c r="M209" s="42"/>
    </row>
    <row r="210" spans="2:13" x14ac:dyDescent="0.2">
      <c r="B210" s="61"/>
      <c r="C210" s="62"/>
      <c r="D210" s="62"/>
      <c r="E210" s="63"/>
      <c r="F210" s="61"/>
      <c r="G210" s="166"/>
      <c r="H210" s="62"/>
      <c r="I210" s="166"/>
      <c r="J210" s="61"/>
      <c r="K210" s="166"/>
      <c r="L210" s="62"/>
      <c r="M210" s="42"/>
    </row>
    <row r="211" spans="2:13" x14ac:dyDescent="0.2">
      <c r="B211" s="61"/>
      <c r="C211" s="62"/>
      <c r="D211" s="62"/>
      <c r="E211" s="63"/>
      <c r="F211" s="61"/>
      <c r="G211" s="166"/>
      <c r="H211" s="62"/>
      <c r="I211" s="166"/>
      <c r="J211" s="61"/>
      <c r="K211" s="166"/>
      <c r="L211" s="62"/>
      <c r="M211" s="42"/>
    </row>
    <row r="212" spans="2:13" x14ac:dyDescent="0.2">
      <c r="B212" s="61"/>
      <c r="C212" s="62"/>
      <c r="D212" s="62"/>
      <c r="E212" s="63"/>
      <c r="F212" s="61"/>
      <c r="G212" s="166"/>
      <c r="H212" s="62"/>
      <c r="I212" s="166"/>
      <c r="J212" s="61"/>
      <c r="K212" s="166"/>
      <c r="L212" s="62"/>
      <c r="M212" s="42"/>
    </row>
    <row r="213" spans="2:13" x14ac:dyDescent="0.2">
      <c r="B213" s="61"/>
      <c r="C213" s="62"/>
      <c r="D213" s="62"/>
      <c r="E213" s="63"/>
      <c r="F213" s="61"/>
      <c r="G213" s="166"/>
      <c r="H213" s="62"/>
      <c r="I213" s="166"/>
      <c r="J213" s="61"/>
      <c r="K213" s="166"/>
      <c r="L213" s="62"/>
      <c r="M213" s="42"/>
    </row>
    <row r="214" spans="2:13" x14ac:dyDescent="0.2">
      <c r="B214" s="61"/>
      <c r="C214" s="62"/>
      <c r="D214" s="62"/>
      <c r="E214" s="63"/>
      <c r="F214" s="61"/>
      <c r="G214" s="166"/>
      <c r="H214" s="62"/>
      <c r="I214" s="166"/>
      <c r="J214" s="61"/>
      <c r="K214" s="166"/>
      <c r="L214" s="62"/>
      <c r="M214" s="42"/>
    </row>
    <row r="215" spans="2:13" x14ac:dyDescent="0.2">
      <c r="B215" s="61"/>
      <c r="C215" s="62"/>
      <c r="D215" s="62"/>
      <c r="E215" s="63"/>
      <c r="F215" s="61"/>
      <c r="G215" s="166"/>
      <c r="H215" s="62"/>
      <c r="I215" s="166"/>
      <c r="J215" s="61"/>
      <c r="K215" s="166"/>
      <c r="L215" s="62"/>
      <c r="M215" s="42"/>
    </row>
    <row r="216" spans="2:13" x14ac:dyDescent="0.2">
      <c r="B216" s="61"/>
      <c r="C216" s="62"/>
      <c r="D216" s="62"/>
      <c r="E216" s="63"/>
      <c r="F216" s="61"/>
      <c r="G216" s="166"/>
      <c r="H216" s="62"/>
      <c r="I216" s="166"/>
      <c r="J216" s="61"/>
      <c r="K216" s="166"/>
      <c r="L216" s="62"/>
      <c r="M216" s="42"/>
    </row>
    <row r="217" spans="2:13" x14ac:dyDescent="0.2">
      <c r="B217" s="61"/>
      <c r="C217" s="62"/>
      <c r="D217" s="62"/>
      <c r="E217" s="63"/>
      <c r="F217" s="61"/>
      <c r="G217" s="166"/>
      <c r="H217" s="62"/>
      <c r="I217" s="166"/>
      <c r="J217" s="61"/>
      <c r="K217" s="166"/>
      <c r="L217" s="62"/>
      <c r="M217" s="42"/>
    </row>
    <row r="218" spans="2:13" x14ac:dyDescent="0.2">
      <c r="B218" s="61"/>
      <c r="C218" s="62"/>
      <c r="D218" s="62"/>
      <c r="E218" s="63"/>
      <c r="F218" s="61"/>
      <c r="G218" s="166"/>
      <c r="H218" s="62"/>
      <c r="I218" s="166"/>
      <c r="J218" s="61"/>
      <c r="K218" s="166"/>
      <c r="L218" s="62"/>
      <c r="M218" s="42"/>
    </row>
    <row r="219" spans="2:13" x14ac:dyDescent="0.2">
      <c r="B219" s="61"/>
      <c r="C219" s="62"/>
      <c r="D219" s="62"/>
      <c r="E219" s="63"/>
      <c r="F219" s="61"/>
      <c r="G219" s="166"/>
      <c r="H219" s="62"/>
      <c r="I219" s="166"/>
      <c r="J219" s="61"/>
      <c r="K219" s="166"/>
      <c r="L219" s="62"/>
      <c r="M219" s="42"/>
    </row>
    <row r="220" spans="2:13" x14ac:dyDescent="0.2">
      <c r="B220" s="61"/>
      <c r="C220" s="62"/>
      <c r="D220" s="62"/>
      <c r="E220" s="63"/>
      <c r="F220" s="61"/>
      <c r="G220" s="166"/>
      <c r="H220" s="62"/>
      <c r="I220" s="166"/>
      <c r="J220" s="61"/>
      <c r="K220" s="166"/>
      <c r="L220" s="62"/>
      <c r="M220" s="42"/>
    </row>
    <row r="221" spans="2:13" x14ac:dyDescent="0.2">
      <c r="B221" s="61"/>
      <c r="C221" s="62"/>
      <c r="D221" s="62"/>
      <c r="E221" s="63"/>
      <c r="F221" s="61"/>
      <c r="G221" s="166"/>
      <c r="H221" s="62"/>
      <c r="I221" s="166"/>
      <c r="J221" s="61"/>
      <c r="K221" s="166"/>
      <c r="L221" s="62"/>
      <c r="M221" s="42"/>
    </row>
    <row r="222" spans="2:13" x14ac:dyDescent="0.2">
      <c r="B222" s="61"/>
      <c r="C222" s="62"/>
      <c r="D222" s="62"/>
      <c r="E222" s="63"/>
      <c r="F222" s="61"/>
      <c r="G222" s="166"/>
      <c r="H222" s="62"/>
      <c r="I222" s="166"/>
      <c r="J222" s="61"/>
      <c r="K222" s="166"/>
      <c r="L222" s="62"/>
      <c r="M222" s="42"/>
    </row>
    <row r="223" spans="2:13" x14ac:dyDescent="0.2">
      <c r="B223" s="61"/>
      <c r="C223" s="62"/>
      <c r="D223" s="62"/>
      <c r="E223" s="63"/>
      <c r="F223" s="61"/>
      <c r="G223" s="166"/>
      <c r="H223" s="62"/>
      <c r="I223" s="166"/>
      <c r="J223" s="61"/>
      <c r="K223" s="166"/>
      <c r="L223" s="62"/>
      <c r="M223" s="42"/>
    </row>
    <row r="224" spans="2:13" x14ac:dyDescent="0.2">
      <c r="B224" s="61"/>
      <c r="C224" s="62"/>
      <c r="D224" s="62"/>
      <c r="E224" s="63"/>
      <c r="F224" s="61"/>
      <c r="G224" s="166"/>
      <c r="H224" s="62"/>
      <c r="I224" s="166"/>
      <c r="J224" s="61"/>
      <c r="K224" s="166"/>
      <c r="L224" s="62"/>
      <c r="M224" s="42"/>
    </row>
    <row r="225" spans="2:13" x14ac:dyDescent="0.2">
      <c r="B225" s="61"/>
      <c r="C225" s="62"/>
      <c r="D225" s="62"/>
      <c r="E225" s="63"/>
      <c r="F225" s="61"/>
      <c r="G225" s="166"/>
      <c r="H225" s="62"/>
      <c r="I225" s="166"/>
      <c r="J225" s="61"/>
      <c r="K225" s="166"/>
      <c r="L225" s="62"/>
      <c r="M225" s="42"/>
    </row>
    <row r="226" spans="2:13" x14ac:dyDescent="0.2">
      <c r="B226" s="61"/>
      <c r="C226" s="62"/>
      <c r="D226" s="62"/>
      <c r="E226" s="63"/>
      <c r="F226" s="61"/>
      <c r="G226" s="166"/>
      <c r="H226" s="62"/>
      <c r="I226" s="166"/>
      <c r="J226" s="61"/>
      <c r="K226" s="166"/>
      <c r="L226" s="62"/>
      <c r="M226" s="42"/>
    </row>
    <row r="227" spans="2:13" x14ac:dyDescent="0.2">
      <c r="B227" s="61"/>
      <c r="C227" s="62"/>
      <c r="D227" s="62"/>
      <c r="E227" s="63"/>
      <c r="F227" s="61"/>
      <c r="G227" s="166"/>
      <c r="H227" s="62"/>
      <c r="I227" s="166"/>
      <c r="J227" s="61"/>
      <c r="K227" s="166"/>
      <c r="L227" s="62"/>
      <c r="M227" s="42"/>
    </row>
    <row r="228" spans="2:13" x14ac:dyDescent="0.2">
      <c r="B228" s="61"/>
      <c r="C228" s="62"/>
      <c r="D228" s="62"/>
      <c r="E228" s="63"/>
      <c r="F228" s="61"/>
      <c r="G228" s="166"/>
      <c r="H228" s="62"/>
      <c r="I228" s="166"/>
      <c r="J228" s="61"/>
      <c r="K228" s="166"/>
      <c r="L228" s="62"/>
      <c r="M228" s="42"/>
    </row>
    <row r="229" spans="2:13" x14ac:dyDescent="0.2">
      <c r="B229" s="61"/>
      <c r="C229" s="62"/>
      <c r="D229" s="62"/>
      <c r="E229" s="63"/>
      <c r="F229" s="61"/>
      <c r="G229" s="166"/>
      <c r="H229" s="62"/>
      <c r="I229" s="166"/>
      <c r="J229" s="61"/>
      <c r="K229" s="166"/>
      <c r="L229" s="62"/>
      <c r="M229" s="42"/>
    </row>
    <row r="230" spans="2:13" x14ac:dyDescent="0.2">
      <c r="B230" s="61"/>
      <c r="C230" s="62"/>
      <c r="D230" s="62"/>
      <c r="E230" s="63"/>
      <c r="F230" s="61"/>
      <c r="G230" s="166"/>
      <c r="H230" s="62"/>
      <c r="I230" s="166"/>
      <c r="J230" s="61"/>
      <c r="K230" s="166"/>
      <c r="L230" s="62"/>
      <c r="M230" s="42"/>
    </row>
    <row r="231" spans="2:13" x14ac:dyDescent="0.2">
      <c r="B231" s="61"/>
      <c r="C231" s="62"/>
      <c r="D231" s="62"/>
      <c r="E231" s="63"/>
      <c r="F231" s="61"/>
      <c r="G231" s="166"/>
      <c r="H231" s="62"/>
      <c r="I231" s="166"/>
      <c r="J231" s="61"/>
      <c r="K231" s="166"/>
      <c r="L231" s="62"/>
      <c r="M231" s="42"/>
    </row>
    <row r="232" spans="2:13" x14ac:dyDescent="0.2">
      <c r="B232" s="61"/>
      <c r="C232" s="62"/>
      <c r="D232" s="62"/>
      <c r="E232" s="63"/>
      <c r="F232" s="61"/>
      <c r="G232" s="166"/>
      <c r="H232" s="62"/>
      <c r="I232" s="166"/>
      <c r="J232" s="61"/>
      <c r="K232" s="166"/>
      <c r="L232" s="62"/>
      <c r="M232" s="42"/>
    </row>
    <row r="233" spans="2:13" x14ac:dyDescent="0.2">
      <c r="B233" s="61"/>
      <c r="C233" s="62"/>
      <c r="D233" s="62"/>
      <c r="E233" s="63"/>
      <c r="F233" s="61"/>
      <c r="G233" s="166"/>
      <c r="H233" s="62"/>
      <c r="I233" s="166"/>
      <c r="J233" s="61"/>
      <c r="K233" s="166"/>
      <c r="L233" s="62"/>
      <c r="M233" s="42"/>
    </row>
    <row r="234" spans="2:13" x14ac:dyDescent="0.2">
      <c r="B234" s="61"/>
      <c r="C234" s="62"/>
      <c r="D234" s="62"/>
      <c r="E234" s="63"/>
      <c r="F234" s="61"/>
      <c r="G234" s="166"/>
      <c r="H234" s="62"/>
      <c r="I234" s="166"/>
      <c r="J234" s="61"/>
      <c r="K234" s="166"/>
      <c r="L234" s="62"/>
      <c r="M234" s="42"/>
    </row>
    <row r="235" spans="2:13" x14ac:dyDescent="0.2">
      <c r="B235" s="61"/>
      <c r="C235" s="62"/>
      <c r="D235" s="62"/>
      <c r="E235" s="63"/>
      <c r="F235" s="61"/>
      <c r="G235" s="166"/>
      <c r="H235" s="62"/>
      <c r="I235" s="166"/>
      <c r="J235" s="61"/>
      <c r="K235" s="166"/>
      <c r="L235" s="62"/>
      <c r="M235" s="42"/>
    </row>
    <row r="236" spans="2:13" x14ac:dyDescent="0.2">
      <c r="B236" s="61"/>
      <c r="C236" s="62"/>
      <c r="D236" s="62"/>
      <c r="E236" s="63"/>
      <c r="F236" s="61"/>
      <c r="G236" s="166"/>
      <c r="H236" s="62"/>
      <c r="I236" s="166"/>
      <c r="J236" s="61"/>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B4" sqref="B4"/>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69">
        <v>0</v>
      </c>
      <c r="C4" s="70">
        <v>0</v>
      </c>
      <c r="D4" s="70">
        <v>0</v>
      </c>
      <c r="E4" s="71">
        <v>0</v>
      </c>
      <c r="F4" s="69"/>
      <c r="G4" s="162"/>
      <c r="H4" s="70"/>
      <c r="I4" s="162"/>
      <c r="J4" s="69"/>
      <c r="K4" s="160"/>
      <c r="L4" s="70"/>
      <c r="M4" s="161"/>
    </row>
    <row r="5" spans="2:21" x14ac:dyDescent="0.2">
      <c r="B5" s="72">
        <v>4.9849999999999998E-3</v>
      </c>
      <c r="C5" s="73">
        <v>8.2400000000000008E-3</v>
      </c>
      <c r="D5" s="74">
        <v>5.855E-3</v>
      </c>
      <c r="E5" s="75">
        <v>-8.2559999999999995E-3</v>
      </c>
      <c r="F5" s="72"/>
      <c r="G5" s="162"/>
      <c r="H5" s="74"/>
      <c r="I5" s="162"/>
      <c r="J5" s="72"/>
      <c r="K5" s="162"/>
      <c r="L5" s="74"/>
      <c r="M5" s="164"/>
    </row>
    <row r="6" spans="2:21" x14ac:dyDescent="0.2">
      <c r="B6" s="76">
        <v>1.3696E-2</v>
      </c>
      <c r="C6" s="73">
        <v>1.3434E-2</v>
      </c>
      <c r="D6" s="74">
        <v>1.4985999999999999E-2</v>
      </c>
      <c r="E6" s="75">
        <v>-1.2874999999999999E-2</v>
      </c>
      <c r="F6" s="76"/>
      <c r="G6" s="162"/>
      <c r="H6" s="74"/>
      <c r="I6" s="162"/>
      <c r="J6" s="76"/>
      <c r="K6" s="162"/>
      <c r="L6" s="74"/>
      <c r="M6" s="164"/>
    </row>
    <row r="7" spans="2:21" x14ac:dyDescent="0.2">
      <c r="B7" s="76">
        <v>2.3185999999999998E-2</v>
      </c>
      <c r="C7" s="73">
        <v>1.7233999999999999E-2</v>
      </c>
      <c r="D7" s="73">
        <v>2.4677999999999999E-2</v>
      </c>
      <c r="E7" s="75">
        <v>-1.6024E-2</v>
      </c>
      <c r="F7" s="76"/>
      <c r="G7" s="162"/>
      <c r="H7" s="73"/>
      <c r="I7" s="162"/>
      <c r="J7" s="76"/>
      <c r="K7" s="162"/>
      <c r="L7" s="73"/>
      <c r="M7" s="164"/>
    </row>
    <row r="8" spans="2:21" x14ac:dyDescent="0.2">
      <c r="B8" s="76">
        <v>3.2962999999999999E-2</v>
      </c>
      <c r="C8" s="73">
        <v>2.0277E-2</v>
      </c>
      <c r="D8" s="73">
        <v>3.4566E-2</v>
      </c>
      <c r="E8" s="75">
        <v>-1.8497E-2</v>
      </c>
      <c r="F8" s="76"/>
      <c r="G8" s="162"/>
      <c r="H8" s="73"/>
      <c r="I8" s="162"/>
      <c r="J8" s="76"/>
      <c r="K8" s="162"/>
      <c r="L8" s="73"/>
      <c r="M8" s="164"/>
    </row>
    <row r="9" spans="2:21" x14ac:dyDescent="0.2">
      <c r="B9" s="76">
        <v>4.2879E-2</v>
      </c>
      <c r="C9" s="73">
        <v>2.2858E-2</v>
      </c>
      <c r="D9" s="73">
        <v>4.4547000000000003E-2</v>
      </c>
      <c r="E9" s="75">
        <v>-2.0572E-2</v>
      </c>
      <c r="F9" s="76"/>
      <c r="G9" s="162"/>
      <c r="H9" s="73"/>
      <c r="I9" s="162"/>
      <c r="J9" s="76"/>
      <c r="K9" s="162"/>
      <c r="L9" s="73"/>
      <c r="M9" s="164"/>
    </row>
    <row r="10" spans="2:21" x14ac:dyDescent="0.2">
      <c r="B10" s="76">
        <v>5.2874999999999998E-2</v>
      </c>
      <c r="C10" s="73">
        <v>2.5125000000000001E-2</v>
      </c>
      <c r="D10" s="73">
        <v>5.4579000000000003E-2</v>
      </c>
      <c r="E10" s="75">
        <v>-2.2384999999999999E-2</v>
      </c>
      <c r="F10" s="76"/>
      <c r="G10" s="162"/>
      <c r="H10" s="73"/>
      <c r="I10" s="162"/>
      <c r="J10" s="76"/>
      <c r="K10" s="162"/>
      <c r="L10" s="73"/>
      <c r="M10" s="164"/>
    </row>
    <row r="11" spans="2:21" x14ac:dyDescent="0.2">
      <c r="B11" s="76">
        <v>6.2920000000000004E-2</v>
      </c>
      <c r="C11" s="73">
        <v>2.7165000000000002E-2</v>
      </c>
      <c r="D11" s="73">
        <v>6.4643999999999993E-2</v>
      </c>
      <c r="E11" s="75">
        <v>-2.4011000000000001E-2</v>
      </c>
      <c r="F11" s="76"/>
      <c r="G11" s="162"/>
      <c r="H11" s="73"/>
      <c r="I11" s="162"/>
      <c r="J11" s="76"/>
      <c r="K11" s="162"/>
      <c r="L11" s="73"/>
      <c r="M11" s="164"/>
    </row>
    <row r="12" spans="2:21" x14ac:dyDescent="0.2">
      <c r="B12" s="76">
        <v>7.2999999999999995E-2</v>
      </c>
      <c r="C12" s="73">
        <v>2.9024999999999999E-2</v>
      </c>
      <c r="D12" s="73">
        <v>7.4731000000000006E-2</v>
      </c>
      <c r="E12" s="75">
        <v>-2.5495E-2</v>
      </c>
      <c r="F12" s="76"/>
      <c r="G12" s="162"/>
      <c r="H12" s="73"/>
      <c r="I12" s="162"/>
      <c r="J12" s="76"/>
      <c r="K12" s="162"/>
      <c r="L12" s="73"/>
      <c r="M12" s="164"/>
    </row>
    <row r="13" spans="2:21" x14ac:dyDescent="0.2">
      <c r="B13" s="76">
        <v>8.3104999999999998E-2</v>
      </c>
      <c r="C13" s="73">
        <v>3.0741999999999998E-2</v>
      </c>
      <c r="D13" s="73">
        <v>8.4834999999999994E-2</v>
      </c>
      <c r="E13" s="75">
        <v>-2.6865E-2</v>
      </c>
      <c r="F13" s="76"/>
      <c r="G13" s="162"/>
      <c r="H13" s="73"/>
      <c r="I13" s="162"/>
      <c r="J13" s="76"/>
      <c r="K13" s="162"/>
      <c r="L13" s="73"/>
      <c r="M13" s="164"/>
    </row>
    <row r="14" spans="2:21" x14ac:dyDescent="0.2">
      <c r="B14" s="76">
        <v>9.3229000000000006E-2</v>
      </c>
      <c r="C14" s="73">
        <v>3.2336999999999998E-2</v>
      </c>
      <c r="D14" s="73">
        <v>9.4951999999999995E-2</v>
      </c>
      <c r="E14" s="75">
        <v>-2.8136000000000001E-2</v>
      </c>
      <c r="F14" s="76"/>
      <c r="G14" s="162"/>
      <c r="H14" s="73"/>
      <c r="I14" s="162"/>
      <c r="J14" s="76"/>
      <c r="K14" s="162"/>
      <c r="L14" s="73"/>
      <c r="M14" s="164"/>
    </row>
    <row r="15" spans="2:21" x14ac:dyDescent="0.2">
      <c r="B15" s="76">
        <v>0.103369</v>
      </c>
      <c r="C15" s="73">
        <v>3.3826000000000002E-2</v>
      </c>
      <c r="D15" s="73">
        <v>0.10507900000000001</v>
      </c>
      <c r="E15" s="75">
        <v>-2.9322000000000001E-2</v>
      </c>
      <c r="F15" s="76"/>
      <c r="G15" s="162"/>
      <c r="H15" s="73"/>
      <c r="I15" s="162"/>
      <c r="J15" s="76"/>
      <c r="K15" s="162"/>
      <c r="L15" s="73"/>
      <c r="M15" s="164"/>
    </row>
    <row r="16" spans="2:21" x14ac:dyDescent="0.2">
      <c r="B16" s="76">
        <v>0.11352</v>
      </c>
      <c r="C16" s="73">
        <v>3.5223999999999998E-2</v>
      </c>
      <c r="D16" s="73">
        <v>0.115216</v>
      </c>
      <c r="E16" s="75">
        <v>-3.0431E-2</v>
      </c>
      <c r="F16" s="76"/>
      <c r="G16" s="162"/>
      <c r="H16" s="73"/>
      <c r="I16" s="162"/>
      <c r="J16" s="76"/>
      <c r="K16" s="162"/>
      <c r="L16" s="73"/>
      <c r="M16" s="164"/>
    </row>
    <row r="17" spans="2:13" x14ac:dyDescent="0.2">
      <c r="B17" s="76">
        <v>0.123682</v>
      </c>
      <c r="C17" s="73">
        <v>3.6539000000000002E-2</v>
      </c>
      <c r="D17" s="73">
        <v>0.125361</v>
      </c>
      <c r="E17" s="75">
        <v>-3.1468999999999997E-2</v>
      </c>
      <c r="F17" s="76"/>
      <c r="G17" s="162"/>
      <c r="H17" s="73"/>
      <c r="I17" s="162"/>
      <c r="J17" s="76"/>
      <c r="K17" s="162"/>
      <c r="L17" s="73"/>
      <c r="M17" s="164"/>
    </row>
    <row r="18" spans="2:13" x14ac:dyDescent="0.2">
      <c r="B18" s="76">
        <v>0.133852</v>
      </c>
      <c r="C18" s="73">
        <v>3.7780000000000001E-2</v>
      </c>
      <c r="D18" s="73">
        <v>0.13551199999999999</v>
      </c>
      <c r="E18" s="75">
        <v>-3.2440999999999998E-2</v>
      </c>
      <c r="F18" s="76"/>
      <c r="G18" s="162"/>
      <c r="H18" s="73"/>
      <c r="I18" s="162"/>
      <c r="J18" s="76"/>
      <c r="K18" s="162"/>
      <c r="L18" s="73"/>
      <c r="M18" s="164"/>
    </row>
    <row r="19" spans="2:13" x14ac:dyDescent="0.2">
      <c r="B19" s="76">
        <v>0.14402899999999999</v>
      </c>
      <c r="C19" s="73">
        <v>3.8952000000000001E-2</v>
      </c>
      <c r="D19" s="73">
        <v>0.14566999999999999</v>
      </c>
      <c r="E19" s="75">
        <v>-3.3350999999999999E-2</v>
      </c>
      <c r="F19" s="76"/>
      <c r="G19" s="162"/>
      <c r="H19" s="73"/>
      <c r="I19" s="162"/>
      <c r="J19" s="76"/>
      <c r="K19" s="162"/>
      <c r="L19" s="73"/>
      <c r="M19" s="164"/>
    </row>
    <row r="20" spans="2:13" x14ac:dyDescent="0.2">
      <c r="B20" s="76">
        <v>0.15421399999999999</v>
      </c>
      <c r="C20" s="73">
        <v>4.0062E-2</v>
      </c>
      <c r="D20" s="73">
        <v>0.155834</v>
      </c>
      <c r="E20" s="75">
        <v>-3.4202000000000003E-2</v>
      </c>
      <c r="F20" s="76"/>
      <c r="G20" s="162"/>
      <c r="H20" s="73"/>
      <c r="I20" s="162"/>
      <c r="J20" s="76"/>
      <c r="K20" s="162"/>
      <c r="L20" s="73"/>
      <c r="M20" s="164"/>
    </row>
    <row r="21" spans="2:13" x14ac:dyDescent="0.2">
      <c r="B21" s="76">
        <v>0.16440299999999999</v>
      </c>
      <c r="C21" s="73">
        <v>4.1113999999999998E-2</v>
      </c>
      <c r="D21" s="73">
        <v>0.16600300000000001</v>
      </c>
      <c r="E21" s="75">
        <v>-3.4999000000000002E-2</v>
      </c>
      <c r="F21" s="76"/>
      <c r="G21" s="162"/>
      <c r="H21" s="73"/>
      <c r="I21" s="162"/>
      <c r="J21" s="76"/>
      <c r="K21" s="162"/>
      <c r="L21" s="73"/>
      <c r="M21" s="164"/>
    </row>
    <row r="22" spans="2:13" x14ac:dyDescent="0.2">
      <c r="B22" s="76">
        <v>0.174597</v>
      </c>
      <c r="C22" s="73">
        <v>4.2112999999999998E-2</v>
      </c>
      <c r="D22" s="73">
        <v>0.176177</v>
      </c>
      <c r="E22" s="75">
        <v>-3.5742000000000003E-2</v>
      </c>
      <c r="F22" s="76"/>
      <c r="G22" s="162"/>
      <c r="H22" s="73"/>
      <c r="I22" s="162"/>
      <c r="J22" s="76"/>
      <c r="K22" s="162"/>
      <c r="L22" s="73"/>
      <c r="M22" s="164"/>
    </row>
    <row r="23" spans="2:13" x14ac:dyDescent="0.2">
      <c r="B23" s="76">
        <v>0.18479599999999999</v>
      </c>
      <c r="C23" s="73">
        <v>4.3060000000000001E-2</v>
      </c>
      <c r="D23" s="73">
        <v>0.18635499999999999</v>
      </c>
      <c r="E23" s="75">
        <v>-3.6435000000000002E-2</v>
      </c>
      <c r="F23" s="76"/>
      <c r="G23" s="162"/>
      <c r="H23" s="73"/>
      <c r="I23" s="162"/>
      <c r="J23" s="76"/>
      <c r="K23" s="162"/>
      <c r="L23" s="73"/>
      <c r="M23" s="164"/>
    </row>
    <row r="24" spans="2:13" x14ac:dyDescent="0.2">
      <c r="B24" s="76">
        <v>0.19499900000000001</v>
      </c>
      <c r="C24" s="73">
        <v>4.3958999999999998E-2</v>
      </c>
      <c r="D24" s="73">
        <v>0.19653699999999999</v>
      </c>
      <c r="E24" s="75">
        <v>-3.7078E-2</v>
      </c>
      <c r="F24" s="76"/>
      <c r="G24" s="162"/>
      <c r="H24" s="73"/>
      <c r="I24" s="162"/>
      <c r="J24" s="76"/>
      <c r="K24" s="162"/>
      <c r="L24" s="73"/>
      <c r="M24" s="164"/>
    </row>
    <row r="25" spans="2:13" x14ac:dyDescent="0.2">
      <c r="B25" s="76">
        <v>0.205205</v>
      </c>
      <c r="C25" s="73">
        <v>4.4812999999999999E-2</v>
      </c>
      <c r="D25" s="73">
        <v>0.20672299999999999</v>
      </c>
      <c r="E25" s="75">
        <v>-3.7672999999999998E-2</v>
      </c>
      <c r="F25" s="76"/>
      <c r="G25" s="162"/>
      <c r="H25" s="73"/>
      <c r="I25" s="162"/>
      <c r="J25" s="76"/>
      <c r="K25" s="162"/>
      <c r="L25" s="73"/>
      <c r="M25" s="164"/>
    </row>
    <row r="26" spans="2:13" x14ac:dyDescent="0.2">
      <c r="B26" s="76">
        <v>0.21541399999999999</v>
      </c>
      <c r="C26" s="73">
        <v>4.5623999999999998E-2</v>
      </c>
      <c r="D26" s="73">
        <v>0.21691199999999999</v>
      </c>
      <c r="E26" s="75">
        <v>-3.8223E-2</v>
      </c>
      <c r="F26" s="76"/>
      <c r="G26" s="162"/>
      <c r="H26" s="73"/>
      <c r="I26" s="162"/>
      <c r="J26" s="76"/>
      <c r="K26" s="162"/>
      <c r="L26" s="73"/>
      <c r="M26" s="164"/>
    </row>
    <row r="27" spans="2:13" x14ac:dyDescent="0.2">
      <c r="B27" s="76">
        <v>0.22562599999999999</v>
      </c>
      <c r="C27" s="73">
        <v>4.6393999999999998E-2</v>
      </c>
      <c r="D27" s="73">
        <v>0.227104</v>
      </c>
      <c r="E27" s="75">
        <v>-3.8725999999999997E-2</v>
      </c>
      <c r="F27" s="76"/>
      <c r="G27" s="162"/>
      <c r="H27" s="73"/>
      <c r="I27" s="162"/>
      <c r="J27" s="76"/>
      <c r="K27" s="162"/>
      <c r="L27" s="73"/>
      <c r="M27" s="164"/>
    </row>
    <row r="28" spans="2:13" x14ac:dyDescent="0.2">
      <c r="B28" s="76">
        <v>0.235841</v>
      </c>
      <c r="C28" s="73">
        <v>4.7123999999999999E-2</v>
      </c>
      <c r="D28" s="73">
        <v>0.23730000000000001</v>
      </c>
      <c r="E28" s="75">
        <v>-3.9184999999999998E-2</v>
      </c>
      <c r="F28" s="76"/>
      <c r="G28" s="162"/>
      <c r="H28" s="73"/>
      <c r="I28" s="162"/>
      <c r="J28" s="76"/>
      <c r="K28" s="162"/>
      <c r="L28" s="73"/>
      <c r="M28" s="164"/>
    </row>
    <row r="29" spans="2:13" x14ac:dyDescent="0.2">
      <c r="B29" s="76">
        <v>0.246058</v>
      </c>
      <c r="C29" s="73">
        <v>4.7815999999999997E-2</v>
      </c>
      <c r="D29" s="73">
        <v>0.24749699999999999</v>
      </c>
      <c r="E29" s="75">
        <v>-3.9599000000000002E-2</v>
      </c>
      <c r="F29" s="76"/>
      <c r="G29" s="162"/>
      <c r="H29" s="73"/>
      <c r="I29" s="162"/>
      <c r="J29" s="76"/>
      <c r="K29" s="162"/>
      <c r="L29" s="73"/>
      <c r="M29" s="164"/>
    </row>
    <row r="30" spans="2:13" x14ac:dyDescent="0.2">
      <c r="B30" s="76">
        <v>0.25627699999999998</v>
      </c>
      <c r="C30" s="73">
        <v>4.8472000000000001E-2</v>
      </c>
      <c r="D30" s="73">
        <v>0.25769799999999998</v>
      </c>
      <c r="E30" s="75">
        <v>-3.9971E-2</v>
      </c>
      <c r="F30" s="76"/>
      <c r="G30" s="162"/>
      <c r="H30" s="73"/>
      <c r="I30" s="162"/>
      <c r="J30" s="76"/>
      <c r="K30" s="162"/>
      <c r="L30" s="73"/>
      <c r="M30" s="164"/>
    </row>
    <row r="31" spans="2:13" x14ac:dyDescent="0.2">
      <c r="B31" s="76">
        <v>0.26649899999999999</v>
      </c>
      <c r="C31" s="73">
        <v>4.9091999999999997E-2</v>
      </c>
      <c r="D31" s="73">
        <v>0.267901</v>
      </c>
      <c r="E31" s="75">
        <v>-4.0300999999999997E-2</v>
      </c>
      <c r="F31" s="76"/>
      <c r="G31" s="162"/>
      <c r="H31" s="73"/>
      <c r="I31" s="162"/>
      <c r="J31" s="76"/>
      <c r="K31" s="162"/>
      <c r="L31" s="73"/>
      <c r="M31" s="164"/>
    </row>
    <row r="32" spans="2:13" x14ac:dyDescent="0.2">
      <c r="B32" s="76">
        <v>0.276723</v>
      </c>
      <c r="C32" s="73">
        <v>4.9678E-2</v>
      </c>
      <c r="D32" s="73">
        <v>0.27810600000000002</v>
      </c>
      <c r="E32" s="75">
        <v>-4.0586999999999998E-2</v>
      </c>
      <c r="F32" s="76"/>
      <c r="G32" s="162"/>
      <c r="H32" s="73"/>
      <c r="I32" s="162"/>
      <c r="J32" s="76"/>
      <c r="K32" s="162"/>
      <c r="L32" s="73"/>
      <c r="M32" s="164"/>
    </row>
    <row r="33" spans="2:13" x14ac:dyDescent="0.2">
      <c r="B33" s="76">
        <v>0.28694799999999998</v>
      </c>
      <c r="C33" s="73">
        <v>5.0229000000000003E-2</v>
      </c>
      <c r="D33" s="73">
        <v>0.28831200000000001</v>
      </c>
      <c r="E33" s="75">
        <v>-4.0832E-2</v>
      </c>
      <c r="F33" s="76"/>
      <c r="G33" s="162"/>
      <c r="H33" s="73"/>
      <c r="I33" s="162"/>
      <c r="J33" s="76"/>
      <c r="K33" s="162"/>
      <c r="L33" s="73"/>
      <c r="M33" s="164"/>
    </row>
    <row r="34" spans="2:13" x14ac:dyDescent="0.2">
      <c r="B34" s="76">
        <v>0.29717500000000002</v>
      </c>
      <c r="C34" s="73">
        <v>5.0749000000000002E-2</v>
      </c>
      <c r="D34" s="73">
        <v>0.29852000000000001</v>
      </c>
      <c r="E34" s="75">
        <v>-4.1036999999999997E-2</v>
      </c>
      <c r="F34" s="76"/>
      <c r="G34" s="162"/>
      <c r="H34" s="73"/>
      <c r="I34" s="162"/>
      <c r="J34" s="76"/>
      <c r="K34" s="162"/>
      <c r="L34" s="73"/>
      <c r="M34" s="164"/>
    </row>
    <row r="35" spans="2:13" x14ac:dyDescent="0.2">
      <c r="B35" s="76">
        <v>0.30740299999999998</v>
      </c>
      <c r="C35" s="73">
        <v>5.1236999999999998E-2</v>
      </c>
      <c r="D35" s="73">
        <v>0.30873</v>
      </c>
      <c r="E35" s="75">
        <v>-4.1202000000000003E-2</v>
      </c>
      <c r="F35" s="76"/>
      <c r="G35" s="162"/>
      <c r="H35" s="73"/>
      <c r="I35" s="162"/>
      <c r="J35" s="76"/>
      <c r="K35" s="162"/>
      <c r="L35" s="73"/>
      <c r="M35" s="164"/>
    </row>
    <row r="36" spans="2:13" x14ac:dyDescent="0.2">
      <c r="B36" s="76">
        <v>0.317633</v>
      </c>
      <c r="C36" s="73">
        <v>5.1693000000000003E-2</v>
      </c>
      <c r="D36" s="73">
        <v>0.31894099999999997</v>
      </c>
      <c r="E36" s="75">
        <v>-4.1326000000000002E-2</v>
      </c>
      <c r="F36" s="76"/>
      <c r="G36" s="162"/>
      <c r="H36" s="73"/>
      <c r="I36" s="162"/>
      <c r="J36" s="76"/>
      <c r="K36" s="162"/>
      <c r="L36" s="73"/>
      <c r="M36" s="164"/>
    </row>
    <row r="37" spans="2:13" x14ac:dyDescent="0.2">
      <c r="B37" s="76">
        <v>0.32786399999999999</v>
      </c>
      <c r="C37" s="73">
        <v>5.2118999999999999E-2</v>
      </c>
      <c r="D37" s="73">
        <v>0.329152</v>
      </c>
      <c r="E37" s="75">
        <v>-4.1410000000000002E-2</v>
      </c>
      <c r="F37" s="76"/>
      <c r="G37" s="162"/>
      <c r="H37" s="73"/>
      <c r="I37" s="162"/>
      <c r="J37" s="76"/>
      <c r="K37" s="162"/>
      <c r="L37" s="73"/>
      <c r="M37" s="164"/>
    </row>
    <row r="38" spans="2:13" x14ac:dyDescent="0.2">
      <c r="B38" s="76">
        <v>0.33809600000000001</v>
      </c>
      <c r="C38" s="73">
        <v>5.2513999999999998E-2</v>
      </c>
      <c r="D38" s="73">
        <v>0.33936500000000003</v>
      </c>
      <c r="E38" s="75">
        <v>-4.1453999999999998E-2</v>
      </c>
      <c r="F38" s="76"/>
      <c r="G38" s="162"/>
      <c r="H38" s="73"/>
      <c r="I38" s="162"/>
      <c r="J38" s="76"/>
      <c r="K38" s="162"/>
      <c r="L38" s="73"/>
      <c r="M38" s="164"/>
    </row>
    <row r="39" spans="2:13" x14ac:dyDescent="0.2">
      <c r="B39" s="76">
        <v>0.34832999999999997</v>
      </c>
      <c r="C39" s="73">
        <v>5.2880000000000003E-2</v>
      </c>
      <c r="D39" s="73">
        <v>0.349578</v>
      </c>
      <c r="E39" s="75">
        <v>-4.1459999999999997E-2</v>
      </c>
      <c r="F39" s="76"/>
      <c r="G39" s="162"/>
      <c r="H39" s="73"/>
      <c r="I39" s="162"/>
      <c r="J39" s="76"/>
      <c r="K39" s="162"/>
      <c r="L39" s="73"/>
      <c r="M39" s="164"/>
    </row>
    <row r="40" spans="2:13" x14ac:dyDescent="0.2">
      <c r="B40" s="76">
        <v>0.35856399999999999</v>
      </c>
      <c r="C40" s="73">
        <v>5.3218000000000001E-2</v>
      </c>
      <c r="D40" s="73">
        <v>0.359792</v>
      </c>
      <c r="E40" s="75">
        <v>-4.1424999999999997E-2</v>
      </c>
      <c r="F40" s="76"/>
      <c r="G40" s="162"/>
      <c r="H40" s="73"/>
      <c r="I40" s="162"/>
      <c r="J40" s="76"/>
      <c r="K40" s="162"/>
      <c r="L40" s="73"/>
      <c r="M40" s="164"/>
    </row>
    <row r="41" spans="2:13" x14ac:dyDescent="0.2">
      <c r="B41" s="76">
        <v>0.36879899999999999</v>
      </c>
      <c r="C41" s="73">
        <v>5.3525999999999997E-2</v>
      </c>
      <c r="D41" s="73">
        <v>0.370006</v>
      </c>
      <c r="E41" s="75">
        <v>-4.1350999999999999E-2</v>
      </c>
      <c r="F41" s="76"/>
      <c r="G41" s="162"/>
      <c r="H41" s="73"/>
      <c r="I41" s="162"/>
      <c r="J41" s="76"/>
      <c r="K41" s="162"/>
      <c r="L41" s="73"/>
      <c r="M41" s="164"/>
    </row>
    <row r="42" spans="2:13" x14ac:dyDescent="0.2">
      <c r="B42" s="76">
        <v>0.37903500000000001</v>
      </c>
      <c r="C42" s="73">
        <v>5.3807000000000001E-2</v>
      </c>
      <c r="D42" s="73">
        <v>0.38021899999999997</v>
      </c>
      <c r="E42" s="75">
        <v>-4.1237999999999997E-2</v>
      </c>
      <c r="F42" s="76"/>
      <c r="G42" s="162"/>
      <c r="H42" s="73"/>
      <c r="I42" s="162"/>
      <c r="J42" s="76"/>
      <c r="K42" s="162"/>
      <c r="L42" s="73"/>
      <c r="M42" s="164"/>
    </row>
    <row r="43" spans="2:13" x14ac:dyDescent="0.2">
      <c r="B43" s="76">
        <v>0.38927200000000001</v>
      </c>
      <c r="C43" s="73">
        <v>5.4059000000000003E-2</v>
      </c>
      <c r="D43" s="73">
        <v>0.390434</v>
      </c>
      <c r="E43" s="75">
        <v>-4.1085999999999998E-2</v>
      </c>
      <c r="F43" s="76"/>
      <c r="G43" s="162"/>
      <c r="H43" s="73"/>
      <c r="I43" s="162"/>
      <c r="J43" s="76"/>
      <c r="K43" s="162"/>
      <c r="L43" s="73"/>
      <c r="M43" s="164"/>
    </row>
    <row r="44" spans="2:13" x14ac:dyDescent="0.2">
      <c r="B44" s="76">
        <v>0.399509</v>
      </c>
      <c r="C44" s="73">
        <v>5.4282999999999998E-2</v>
      </c>
      <c r="D44" s="73">
        <v>0.40064699999999998</v>
      </c>
      <c r="E44" s="75">
        <v>-4.0894E-2</v>
      </c>
      <c r="F44" s="76"/>
      <c r="G44" s="162"/>
      <c r="H44" s="73"/>
      <c r="I44" s="162"/>
      <c r="J44" s="76"/>
      <c r="K44" s="162"/>
      <c r="L44" s="73"/>
      <c r="M44" s="164"/>
    </row>
    <row r="45" spans="2:13" x14ac:dyDescent="0.2">
      <c r="B45" s="76">
        <v>0.40974699999999997</v>
      </c>
      <c r="C45" s="73">
        <v>5.4481000000000002E-2</v>
      </c>
      <c r="D45" s="73">
        <v>0.41085899999999997</v>
      </c>
      <c r="E45" s="75">
        <v>-4.0660000000000002E-2</v>
      </c>
      <c r="F45" s="76"/>
      <c r="G45" s="162"/>
      <c r="H45" s="73"/>
      <c r="I45" s="162"/>
      <c r="J45" s="76"/>
      <c r="K45" s="162"/>
      <c r="L45" s="73"/>
      <c r="M45" s="164"/>
    </row>
    <row r="46" spans="2:13" x14ac:dyDescent="0.2">
      <c r="B46" s="76">
        <v>0.419985</v>
      </c>
      <c r="C46" s="73">
        <v>5.4650999999999998E-2</v>
      </c>
      <c r="D46" s="73">
        <v>0.421072</v>
      </c>
      <c r="E46" s="75">
        <v>-4.0388E-2</v>
      </c>
      <c r="F46" s="76"/>
      <c r="G46" s="162"/>
      <c r="H46" s="73"/>
      <c r="I46" s="162"/>
      <c r="J46" s="76"/>
      <c r="K46" s="162"/>
      <c r="L46" s="73"/>
      <c r="M46" s="164"/>
    </row>
    <row r="47" spans="2:13" x14ac:dyDescent="0.2">
      <c r="B47" s="76">
        <v>0.43022300000000002</v>
      </c>
      <c r="C47" s="73">
        <v>5.4794000000000002E-2</v>
      </c>
      <c r="D47" s="73">
        <v>0.43128300000000003</v>
      </c>
      <c r="E47" s="75">
        <v>-4.0075E-2</v>
      </c>
      <c r="F47" s="76"/>
      <c r="G47" s="162"/>
      <c r="H47" s="73"/>
      <c r="I47" s="162"/>
      <c r="J47" s="76"/>
      <c r="K47" s="162"/>
      <c r="L47" s="73"/>
      <c r="M47" s="164"/>
    </row>
    <row r="48" spans="2:13" x14ac:dyDescent="0.2">
      <c r="B48" s="76">
        <v>0.44046200000000002</v>
      </c>
      <c r="C48" s="73">
        <v>5.4908999999999999E-2</v>
      </c>
      <c r="D48" s="73">
        <v>0.441492</v>
      </c>
      <c r="E48" s="75">
        <v>-3.9723000000000001E-2</v>
      </c>
      <c r="F48" s="76"/>
      <c r="G48" s="162"/>
      <c r="H48" s="73"/>
      <c r="I48" s="162"/>
      <c r="J48" s="76"/>
      <c r="K48" s="162"/>
      <c r="L48" s="73"/>
      <c r="M48" s="164"/>
    </row>
    <row r="49" spans="2:13" x14ac:dyDescent="0.2">
      <c r="B49" s="76">
        <v>0.45069999999999999</v>
      </c>
      <c r="C49" s="73">
        <v>5.4996999999999997E-2</v>
      </c>
      <c r="D49" s="73">
        <v>0.45170100000000002</v>
      </c>
      <c r="E49" s="75">
        <v>-3.9329000000000003E-2</v>
      </c>
      <c r="F49" s="76"/>
      <c r="G49" s="162"/>
      <c r="H49" s="73"/>
      <c r="I49" s="162"/>
      <c r="J49" s="76"/>
      <c r="K49" s="162"/>
      <c r="L49" s="73"/>
      <c r="M49" s="164"/>
    </row>
    <row r="50" spans="2:13" x14ac:dyDescent="0.2">
      <c r="B50" s="76">
        <v>0.46093899999999999</v>
      </c>
      <c r="C50" s="73">
        <v>5.5058000000000003E-2</v>
      </c>
      <c r="D50" s="73">
        <v>0.46190799999999999</v>
      </c>
      <c r="E50" s="75">
        <v>-3.8894999999999999E-2</v>
      </c>
      <c r="F50" s="76"/>
      <c r="G50" s="162"/>
      <c r="H50" s="73"/>
      <c r="I50" s="162"/>
      <c r="J50" s="76"/>
      <c r="K50" s="162"/>
      <c r="L50" s="73"/>
      <c r="M50" s="164"/>
    </row>
    <row r="51" spans="2:13" x14ac:dyDescent="0.2">
      <c r="B51" s="76">
        <v>0.47117700000000001</v>
      </c>
      <c r="C51" s="73">
        <v>5.5091000000000001E-2</v>
      </c>
      <c r="D51" s="73">
        <v>0.472113</v>
      </c>
      <c r="E51" s="75">
        <v>-3.8419000000000002E-2</v>
      </c>
      <c r="F51" s="76"/>
      <c r="G51" s="162"/>
      <c r="H51" s="73"/>
      <c r="I51" s="162"/>
      <c r="J51" s="76"/>
      <c r="K51" s="162"/>
      <c r="L51" s="73"/>
      <c r="M51" s="164"/>
    </row>
    <row r="52" spans="2:13" x14ac:dyDescent="0.2">
      <c r="B52" s="76">
        <v>0.48141499999999998</v>
      </c>
      <c r="C52" s="73">
        <v>5.5095999999999999E-2</v>
      </c>
      <c r="D52" s="73">
        <v>0.482317</v>
      </c>
      <c r="E52" s="75">
        <v>-3.7902999999999999E-2</v>
      </c>
      <c r="F52" s="76"/>
      <c r="G52" s="162"/>
      <c r="H52" s="73"/>
      <c r="I52" s="162"/>
      <c r="J52" s="76"/>
      <c r="K52" s="162"/>
      <c r="L52" s="73"/>
      <c r="M52" s="164"/>
    </row>
    <row r="53" spans="2:13" x14ac:dyDescent="0.2">
      <c r="B53" s="76">
        <v>0.49165300000000001</v>
      </c>
      <c r="C53" s="73">
        <v>5.5072000000000003E-2</v>
      </c>
      <c r="D53" s="73">
        <v>0.49251699999999998</v>
      </c>
      <c r="E53" s="75">
        <v>-3.7345999999999997E-2</v>
      </c>
      <c r="F53" s="76"/>
      <c r="G53" s="162"/>
      <c r="H53" s="73"/>
      <c r="I53" s="162"/>
      <c r="J53" s="76"/>
      <c r="K53" s="162"/>
      <c r="L53" s="73"/>
      <c r="M53" s="164"/>
    </row>
    <row r="54" spans="2:13" x14ac:dyDescent="0.2">
      <c r="B54" s="76">
        <v>0.50189099999999998</v>
      </c>
      <c r="C54" s="73">
        <v>5.5019999999999999E-2</v>
      </c>
      <c r="D54" s="73">
        <v>0.50271600000000005</v>
      </c>
      <c r="E54" s="75">
        <v>-3.6748000000000003E-2</v>
      </c>
      <c r="F54" s="76"/>
      <c r="G54" s="162"/>
      <c r="H54" s="73"/>
      <c r="I54" s="162"/>
      <c r="J54" s="76"/>
      <c r="K54" s="162"/>
      <c r="L54" s="73"/>
      <c r="M54" s="164"/>
    </row>
    <row r="55" spans="2:13" x14ac:dyDescent="0.2">
      <c r="B55" s="76">
        <v>0.51212899999999995</v>
      </c>
      <c r="C55" s="73">
        <v>5.4937E-2</v>
      </c>
      <c r="D55" s="73">
        <v>0.51291100000000001</v>
      </c>
      <c r="E55" s="75">
        <v>-3.6107E-2</v>
      </c>
      <c r="F55" s="76"/>
      <c r="G55" s="162"/>
      <c r="H55" s="73"/>
      <c r="I55" s="162"/>
      <c r="J55" s="76"/>
      <c r="K55" s="162"/>
      <c r="L55" s="73"/>
      <c r="M55" s="164"/>
    </row>
    <row r="56" spans="2:13" x14ac:dyDescent="0.2">
      <c r="B56" s="76">
        <v>0.52236499999999997</v>
      </c>
      <c r="C56" s="73">
        <v>5.4822999999999997E-2</v>
      </c>
      <c r="D56" s="73">
        <v>0.52310400000000001</v>
      </c>
      <c r="E56" s="75">
        <v>-3.5424999999999998E-2</v>
      </c>
      <c r="F56" s="76"/>
      <c r="G56" s="162"/>
      <c r="H56" s="73"/>
      <c r="I56" s="162"/>
      <c r="J56" s="76"/>
      <c r="K56" s="162"/>
      <c r="L56" s="73"/>
      <c r="M56" s="164"/>
    </row>
    <row r="57" spans="2:13" x14ac:dyDescent="0.2">
      <c r="B57" s="76">
        <v>0.53260099999999999</v>
      </c>
      <c r="C57" s="73">
        <v>5.4678999999999998E-2</v>
      </c>
      <c r="D57" s="73">
        <v>0.53329400000000005</v>
      </c>
      <c r="E57" s="75">
        <v>-3.4701000000000003E-2</v>
      </c>
      <c r="F57" s="76"/>
      <c r="G57" s="162"/>
      <c r="H57" s="73"/>
      <c r="I57" s="162"/>
      <c r="J57" s="76"/>
      <c r="K57" s="162"/>
      <c r="L57" s="73"/>
      <c r="M57" s="164"/>
    </row>
    <row r="58" spans="2:13" x14ac:dyDescent="0.2">
      <c r="B58" s="76">
        <v>0.54283700000000001</v>
      </c>
      <c r="C58" s="73">
        <v>5.4503000000000003E-2</v>
      </c>
      <c r="D58" s="73">
        <v>0.54347999999999996</v>
      </c>
      <c r="E58" s="75">
        <v>-3.3936000000000001E-2</v>
      </c>
      <c r="F58" s="76"/>
      <c r="G58" s="162"/>
      <c r="H58" s="73"/>
      <c r="I58" s="162"/>
      <c r="J58" s="76"/>
      <c r="K58" s="162"/>
      <c r="L58" s="73"/>
      <c r="M58" s="164"/>
    </row>
    <row r="59" spans="2:13" x14ac:dyDescent="0.2">
      <c r="B59" s="76">
        <v>0.55307099999999998</v>
      </c>
      <c r="C59" s="73">
        <v>5.4294000000000002E-2</v>
      </c>
      <c r="D59" s="73">
        <v>0.55366300000000002</v>
      </c>
      <c r="E59" s="75">
        <v>-3.313E-2</v>
      </c>
      <c r="F59" s="76"/>
      <c r="G59" s="162"/>
      <c r="H59" s="73"/>
      <c r="I59" s="162"/>
      <c r="J59" s="76"/>
      <c r="K59" s="162"/>
      <c r="L59" s="73"/>
      <c r="M59" s="164"/>
    </row>
    <row r="60" spans="2:13" x14ac:dyDescent="0.2">
      <c r="B60" s="76">
        <v>0.56330499999999994</v>
      </c>
      <c r="C60" s="73">
        <v>5.4052000000000003E-2</v>
      </c>
      <c r="D60" s="73">
        <v>0.56384199999999995</v>
      </c>
      <c r="E60" s="75">
        <v>-3.2281999999999998E-2</v>
      </c>
      <c r="F60" s="76"/>
      <c r="G60" s="162"/>
      <c r="H60" s="73"/>
      <c r="I60" s="162"/>
      <c r="J60" s="76"/>
      <c r="K60" s="162"/>
      <c r="L60" s="73"/>
      <c r="M60" s="164"/>
    </row>
    <row r="61" spans="2:13" x14ac:dyDescent="0.2">
      <c r="B61" s="76">
        <v>0.57353699999999996</v>
      </c>
      <c r="C61" s="73">
        <v>5.3774000000000002E-2</v>
      </c>
      <c r="D61" s="73">
        <v>0.574017</v>
      </c>
      <c r="E61" s="75">
        <v>-3.1392999999999997E-2</v>
      </c>
      <c r="F61" s="76"/>
      <c r="G61" s="162"/>
      <c r="H61" s="73"/>
      <c r="I61" s="162"/>
      <c r="J61" s="76"/>
      <c r="K61" s="162"/>
      <c r="L61" s="73"/>
      <c r="M61" s="164"/>
    </row>
    <row r="62" spans="2:13" x14ac:dyDescent="0.2">
      <c r="B62" s="76">
        <v>0.58376899999999998</v>
      </c>
      <c r="C62" s="73">
        <v>5.3462000000000003E-2</v>
      </c>
      <c r="D62" s="73">
        <v>0.58418800000000004</v>
      </c>
      <c r="E62" s="75">
        <v>-3.0464000000000001E-2</v>
      </c>
      <c r="F62" s="76"/>
      <c r="G62" s="162"/>
      <c r="H62" s="73"/>
      <c r="I62" s="162"/>
      <c r="J62" s="76"/>
      <c r="K62" s="162"/>
      <c r="L62" s="73"/>
      <c r="M62" s="164"/>
    </row>
    <row r="63" spans="2:13" x14ac:dyDescent="0.2">
      <c r="B63" s="76">
        <v>0.59399900000000005</v>
      </c>
      <c r="C63" s="73">
        <v>5.3113E-2</v>
      </c>
      <c r="D63" s="73">
        <v>0.59435499999999997</v>
      </c>
      <c r="E63" s="75">
        <v>-2.9496000000000001E-2</v>
      </c>
      <c r="F63" s="76"/>
      <c r="G63" s="162"/>
      <c r="H63" s="73"/>
      <c r="I63" s="162"/>
      <c r="J63" s="76"/>
      <c r="K63" s="162"/>
      <c r="L63" s="73"/>
      <c r="M63" s="164"/>
    </row>
    <row r="64" spans="2:13" x14ac:dyDescent="0.2">
      <c r="B64" s="76">
        <v>0.60422699999999996</v>
      </c>
      <c r="C64" s="73">
        <v>5.2727000000000003E-2</v>
      </c>
      <c r="D64" s="73">
        <v>0.60451699999999997</v>
      </c>
      <c r="E64" s="75">
        <v>-2.8490000000000001E-2</v>
      </c>
      <c r="F64" s="76"/>
      <c r="G64" s="162"/>
      <c r="H64" s="73"/>
      <c r="I64" s="162"/>
      <c r="J64" s="76"/>
      <c r="K64" s="162"/>
      <c r="L64" s="73"/>
      <c r="M64" s="164"/>
    </row>
    <row r="65" spans="2:13" x14ac:dyDescent="0.2">
      <c r="B65" s="76">
        <v>0.61445399999999994</v>
      </c>
      <c r="C65" s="73">
        <v>5.2301E-2</v>
      </c>
      <c r="D65" s="73">
        <v>0.61467499999999997</v>
      </c>
      <c r="E65" s="75">
        <v>-2.7445000000000001E-2</v>
      </c>
      <c r="F65" s="76"/>
      <c r="G65" s="162"/>
      <c r="H65" s="73"/>
      <c r="I65" s="162"/>
      <c r="J65" s="76"/>
      <c r="K65" s="162"/>
      <c r="L65" s="73"/>
      <c r="M65" s="164"/>
    </row>
    <row r="66" spans="2:13" x14ac:dyDescent="0.2">
      <c r="B66" s="76">
        <v>0.62467899999999998</v>
      </c>
      <c r="C66" s="73">
        <v>5.1834999999999999E-2</v>
      </c>
      <c r="D66" s="73">
        <v>0.62482899999999997</v>
      </c>
      <c r="E66" s="75">
        <v>-2.6365E-2</v>
      </c>
      <c r="F66" s="76"/>
      <c r="G66" s="162"/>
      <c r="H66" s="73"/>
      <c r="I66" s="162"/>
      <c r="J66" s="76"/>
      <c r="K66" s="162"/>
      <c r="L66" s="73"/>
      <c r="M66" s="164"/>
    </row>
    <row r="67" spans="2:13" x14ac:dyDescent="0.2">
      <c r="B67" s="76">
        <v>0.634903</v>
      </c>
      <c r="C67" s="73">
        <v>5.1327999999999999E-2</v>
      </c>
      <c r="D67" s="73">
        <v>0.63497800000000004</v>
      </c>
      <c r="E67" s="75">
        <v>-2.5250000000000002E-2</v>
      </c>
      <c r="F67" s="76"/>
      <c r="G67" s="162"/>
      <c r="H67" s="73"/>
      <c r="I67" s="162"/>
      <c r="J67" s="76"/>
      <c r="K67" s="162"/>
      <c r="L67" s="73"/>
      <c r="M67" s="164"/>
    </row>
    <row r="68" spans="2:13" x14ac:dyDescent="0.2">
      <c r="B68" s="76">
        <v>0.64512400000000003</v>
      </c>
      <c r="C68" s="73">
        <v>5.0778999999999998E-2</v>
      </c>
      <c r="D68" s="73">
        <v>0.64512199999999997</v>
      </c>
      <c r="E68" s="75">
        <v>-2.4101999999999998E-2</v>
      </c>
      <c r="F68" s="76"/>
      <c r="G68" s="162"/>
      <c r="H68" s="73"/>
      <c r="I68" s="162"/>
      <c r="J68" s="76"/>
      <c r="K68" s="162"/>
      <c r="L68" s="73"/>
      <c r="M68" s="164"/>
    </row>
    <row r="69" spans="2:13" x14ac:dyDescent="0.2">
      <c r="B69" s="76">
        <v>0.65534300000000001</v>
      </c>
      <c r="C69" s="73">
        <v>5.0186000000000001E-2</v>
      </c>
      <c r="D69" s="73">
        <v>0.65526200000000001</v>
      </c>
      <c r="E69" s="75">
        <v>-2.2924E-2</v>
      </c>
      <c r="F69" s="76"/>
      <c r="G69" s="162"/>
      <c r="H69" s="73"/>
      <c r="I69" s="162"/>
      <c r="J69" s="76"/>
      <c r="K69" s="162"/>
      <c r="L69" s="73"/>
      <c r="M69" s="164"/>
    </row>
    <row r="70" spans="2:13" x14ac:dyDescent="0.2">
      <c r="B70" s="76">
        <v>0.66555900000000001</v>
      </c>
      <c r="C70" s="73">
        <v>4.9548000000000002E-2</v>
      </c>
      <c r="D70" s="73">
        <v>0.66539800000000004</v>
      </c>
      <c r="E70" s="75">
        <v>-2.1715999999999999E-2</v>
      </c>
      <c r="F70" s="76"/>
      <c r="G70" s="162"/>
      <c r="H70" s="73"/>
      <c r="I70" s="162"/>
      <c r="J70" s="76"/>
      <c r="K70" s="162"/>
      <c r="L70" s="73"/>
      <c r="M70" s="164"/>
    </row>
    <row r="71" spans="2:13" x14ac:dyDescent="0.2">
      <c r="B71" s="76">
        <v>0.67577200000000004</v>
      </c>
      <c r="C71" s="73">
        <v>4.8862999999999997E-2</v>
      </c>
      <c r="D71" s="73">
        <v>0.67552999999999996</v>
      </c>
      <c r="E71" s="75">
        <v>-2.0482E-2</v>
      </c>
      <c r="F71" s="76"/>
      <c r="G71" s="162"/>
      <c r="H71" s="73"/>
      <c r="I71" s="162"/>
      <c r="J71" s="76"/>
      <c r="K71" s="162"/>
      <c r="L71" s="73"/>
      <c r="M71" s="164"/>
    </row>
    <row r="72" spans="2:13" x14ac:dyDescent="0.2">
      <c r="B72" s="76">
        <v>0.68598199999999998</v>
      </c>
      <c r="C72" s="73">
        <v>4.8133000000000002E-2</v>
      </c>
      <c r="D72" s="73">
        <v>0.68565799999999999</v>
      </c>
      <c r="E72" s="75">
        <v>-1.9224999999999999E-2</v>
      </c>
      <c r="F72" s="76"/>
      <c r="G72" s="162"/>
      <c r="H72" s="73"/>
      <c r="I72" s="162"/>
      <c r="J72" s="76"/>
      <c r="K72" s="162"/>
      <c r="L72" s="73"/>
      <c r="M72" s="164"/>
    </row>
    <row r="73" spans="2:13" x14ac:dyDescent="0.2">
      <c r="B73" s="76">
        <v>0.69618899999999995</v>
      </c>
      <c r="C73" s="73">
        <v>4.7356000000000002E-2</v>
      </c>
      <c r="D73" s="73">
        <v>0.69578200000000001</v>
      </c>
      <c r="E73" s="75">
        <v>-1.7947999999999999E-2</v>
      </c>
      <c r="F73" s="76"/>
      <c r="G73" s="162"/>
      <c r="H73" s="73"/>
      <c r="I73" s="162"/>
      <c r="J73" s="76"/>
      <c r="K73" s="162"/>
      <c r="L73" s="73"/>
      <c r="M73" s="164"/>
    </row>
    <row r="74" spans="2:13" x14ac:dyDescent="0.2">
      <c r="B74" s="76">
        <v>0.70639200000000002</v>
      </c>
      <c r="C74" s="73">
        <v>4.6531999999999997E-2</v>
      </c>
      <c r="D74" s="73">
        <v>0.70590299999999995</v>
      </c>
      <c r="E74" s="75">
        <v>-1.6653000000000001E-2</v>
      </c>
      <c r="F74" s="76"/>
      <c r="G74" s="162"/>
      <c r="H74" s="73"/>
      <c r="I74" s="162"/>
      <c r="J74" s="76"/>
      <c r="K74" s="162"/>
      <c r="L74" s="73"/>
      <c r="M74" s="164"/>
    </row>
    <row r="75" spans="2:13" x14ac:dyDescent="0.2">
      <c r="B75" s="76">
        <v>0.71659099999999998</v>
      </c>
      <c r="C75" s="73">
        <v>4.5659999999999999E-2</v>
      </c>
      <c r="D75" s="73">
        <v>0.71602200000000005</v>
      </c>
      <c r="E75" s="75">
        <v>-1.5346E-2</v>
      </c>
      <c r="F75" s="76"/>
      <c r="G75" s="162"/>
      <c r="H75" s="73"/>
      <c r="I75" s="162"/>
      <c r="J75" s="76"/>
      <c r="K75" s="162"/>
      <c r="L75" s="73"/>
      <c r="M75" s="164"/>
    </row>
    <row r="76" spans="2:13" x14ac:dyDescent="0.2">
      <c r="B76" s="76">
        <v>0.72678699999999996</v>
      </c>
      <c r="C76" s="73">
        <v>4.4741999999999997E-2</v>
      </c>
      <c r="D76" s="73">
        <v>0.72613799999999995</v>
      </c>
      <c r="E76" s="75">
        <v>-1.4028000000000001E-2</v>
      </c>
      <c r="F76" s="76"/>
      <c r="G76" s="162"/>
      <c r="H76" s="73"/>
      <c r="I76" s="162"/>
      <c r="J76" s="76"/>
      <c r="K76" s="162"/>
      <c r="L76" s="73"/>
      <c r="M76" s="164"/>
    </row>
    <row r="77" spans="2:13" x14ac:dyDescent="0.2">
      <c r="B77" s="76">
        <v>0.73697800000000002</v>
      </c>
      <c r="C77" s="73">
        <v>4.3777999999999997E-2</v>
      </c>
      <c r="D77" s="73">
        <v>0.73625200000000002</v>
      </c>
      <c r="E77" s="75">
        <v>-1.2704999999999999E-2</v>
      </c>
      <c r="F77" s="76"/>
      <c r="G77" s="162"/>
      <c r="H77" s="73"/>
      <c r="I77" s="162"/>
      <c r="J77" s="76"/>
      <c r="K77" s="162"/>
      <c r="L77" s="73"/>
      <c r="M77" s="164"/>
    </row>
    <row r="78" spans="2:13" x14ac:dyDescent="0.2">
      <c r="B78" s="76">
        <v>0.747166</v>
      </c>
      <c r="C78" s="73">
        <v>4.2769000000000001E-2</v>
      </c>
      <c r="D78" s="73">
        <v>0.74636599999999997</v>
      </c>
      <c r="E78" s="75">
        <v>-1.1382E-2</v>
      </c>
      <c r="F78" s="76"/>
      <c r="G78" s="162"/>
      <c r="H78" s="73"/>
      <c r="I78" s="162"/>
      <c r="J78" s="76"/>
      <c r="K78" s="162"/>
      <c r="L78" s="73"/>
      <c r="M78" s="164"/>
    </row>
    <row r="79" spans="2:13" x14ac:dyDescent="0.2">
      <c r="B79" s="76">
        <v>0.75734999999999997</v>
      </c>
      <c r="C79" s="73">
        <v>4.1716000000000003E-2</v>
      </c>
      <c r="D79" s="73">
        <v>0.75647900000000001</v>
      </c>
      <c r="E79" s="75">
        <v>-1.0064E-2</v>
      </c>
      <c r="F79" s="76"/>
      <c r="G79" s="162"/>
      <c r="H79" s="73"/>
      <c r="I79" s="162"/>
      <c r="J79" s="76"/>
      <c r="K79" s="162"/>
      <c r="L79" s="73"/>
      <c r="M79" s="164"/>
    </row>
    <row r="80" spans="2:13" x14ac:dyDescent="0.2">
      <c r="B80" s="76">
        <v>0.76753000000000005</v>
      </c>
      <c r="C80" s="73">
        <v>4.0620000000000003E-2</v>
      </c>
      <c r="D80" s="73">
        <v>0.76659299999999997</v>
      </c>
      <c r="E80" s="75">
        <v>-8.7530000000000004E-3</v>
      </c>
      <c r="F80" s="76"/>
      <c r="G80" s="162"/>
      <c r="H80" s="73"/>
      <c r="I80" s="162"/>
      <c r="J80" s="76"/>
      <c r="K80" s="162"/>
      <c r="L80" s="73"/>
      <c r="M80" s="164"/>
    </row>
    <row r="81" spans="2:13" x14ac:dyDescent="0.2">
      <c r="B81" s="76">
        <v>0.77770600000000001</v>
      </c>
      <c r="C81" s="73">
        <v>3.9482999999999997E-2</v>
      </c>
      <c r="D81" s="73">
        <v>0.77670700000000004</v>
      </c>
      <c r="E81" s="75">
        <v>-7.4580000000000002E-3</v>
      </c>
      <c r="F81" s="76"/>
      <c r="G81" s="162"/>
      <c r="H81" s="73"/>
      <c r="I81" s="162"/>
      <c r="J81" s="76"/>
      <c r="K81" s="162"/>
      <c r="L81" s="73"/>
      <c r="M81" s="164"/>
    </row>
    <row r="82" spans="2:13" x14ac:dyDescent="0.2">
      <c r="B82" s="76">
        <v>0.787879</v>
      </c>
      <c r="C82" s="73">
        <v>3.8306E-2</v>
      </c>
      <c r="D82" s="73">
        <v>0.78682300000000005</v>
      </c>
      <c r="E82" s="75">
        <v>-6.1830000000000001E-3</v>
      </c>
      <c r="F82" s="76"/>
      <c r="G82" s="162"/>
      <c r="H82" s="73"/>
      <c r="I82" s="162"/>
      <c r="J82" s="76"/>
      <c r="K82" s="162"/>
      <c r="L82" s="73"/>
      <c r="M82" s="164"/>
    </row>
    <row r="83" spans="2:13" x14ac:dyDescent="0.2">
      <c r="B83" s="76">
        <v>0.79804799999999998</v>
      </c>
      <c r="C83" s="73">
        <v>3.7092E-2</v>
      </c>
      <c r="D83" s="73">
        <v>0.79694200000000004</v>
      </c>
      <c r="E83" s="75">
        <v>-4.9329999999999999E-3</v>
      </c>
      <c r="F83" s="76"/>
      <c r="G83" s="162"/>
      <c r="H83" s="73"/>
      <c r="I83" s="162"/>
      <c r="J83" s="76"/>
      <c r="K83" s="162"/>
      <c r="L83" s="73"/>
      <c r="M83" s="164"/>
    </row>
    <row r="84" spans="2:13" x14ac:dyDescent="0.2">
      <c r="B84" s="76">
        <v>0.80821399999999999</v>
      </c>
      <c r="C84" s="73">
        <v>3.5841999999999999E-2</v>
      </c>
      <c r="D84" s="73">
        <v>0.807064</v>
      </c>
      <c r="E84" s="75">
        <v>-3.7160000000000001E-3</v>
      </c>
      <c r="F84" s="76"/>
      <c r="G84" s="162"/>
      <c r="H84" s="73"/>
      <c r="I84" s="162"/>
      <c r="J84" s="76"/>
      <c r="K84" s="162"/>
      <c r="L84" s="73"/>
      <c r="M84" s="164"/>
    </row>
    <row r="85" spans="2:13" x14ac:dyDescent="0.2">
      <c r="B85" s="76">
        <v>0.81837800000000005</v>
      </c>
      <c r="C85" s="73">
        <v>3.4558999999999999E-2</v>
      </c>
      <c r="D85" s="73">
        <v>0.81718999999999997</v>
      </c>
      <c r="E85" s="75">
        <v>-2.5360000000000001E-3</v>
      </c>
      <c r="F85" s="76"/>
      <c r="G85" s="162"/>
      <c r="H85" s="73"/>
      <c r="I85" s="162"/>
      <c r="J85" s="76"/>
      <c r="K85" s="162"/>
      <c r="L85" s="73"/>
      <c r="M85" s="164"/>
    </row>
    <row r="86" spans="2:13" x14ac:dyDescent="0.2">
      <c r="B86" s="76">
        <v>0.82853900000000003</v>
      </c>
      <c r="C86" s="73">
        <v>3.3246999999999999E-2</v>
      </c>
      <c r="D86" s="73">
        <v>0.82732099999999997</v>
      </c>
      <c r="E86" s="75">
        <v>-1.402E-3</v>
      </c>
      <c r="F86" s="76"/>
      <c r="G86" s="162"/>
      <c r="H86" s="73"/>
      <c r="I86" s="162"/>
      <c r="J86" s="76"/>
      <c r="K86" s="162"/>
      <c r="L86" s="73"/>
      <c r="M86" s="164"/>
    </row>
    <row r="87" spans="2:13" x14ac:dyDescent="0.2">
      <c r="B87" s="76">
        <v>0.83869899999999997</v>
      </c>
      <c r="C87" s="73">
        <v>3.1906999999999998E-2</v>
      </c>
      <c r="D87" s="73">
        <v>0.83745800000000004</v>
      </c>
      <c r="E87" s="75">
        <v>-3.2000000000000003E-4</v>
      </c>
      <c r="F87" s="76"/>
      <c r="G87" s="162"/>
      <c r="H87" s="73"/>
      <c r="I87" s="162"/>
      <c r="J87" s="76"/>
      <c r="K87" s="162"/>
      <c r="L87" s="73"/>
      <c r="M87" s="164"/>
    </row>
    <row r="88" spans="2:13" x14ac:dyDescent="0.2">
      <c r="B88" s="76">
        <v>0.848858</v>
      </c>
      <c r="C88" s="73">
        <v>3.0542E-2</v>
      </c>
      <c r="D88" s="73">
        <v>0.84760000000000002</v>
      </c>
      <c r="E88" s="75">
        <v>7.0200000000000004E-4</v>
      </c>
      <c r="F88" s="76"/>
      <c r="G88" s="162"/>
      <c r="H88" s="73"/>
      <c r="I88" s="162"/>
      <c r="J88" s="76"/>
      <c r="K88" s="162"/>
      <c r="L88" s="73"/>
      <c r="M88" s="164"/>
    </row>
    <row r="89" spans="2:13" x14ac:dyDescent="0.2">
      <c r="B89" s="76">
        <v>0.85901499999999997</v>
      </c>
      <c r="C89" s="73">
        <v>2.9152000000000001E-2</v>
      </c>
      <c r="D89" s="73">
        <v>0.85775000000000001</v>
      </c>
      <c r="E89" s="75">
        <v>1.6570000000000001E-3</v>
      </c>
      <c r="F89" s="76"/>
      <c r="G89" s="162"/>
      <c r="H89" s="73"/>
      <c r="I89" s="162"/>
      <c r="J89" s="76"/>
      <c r="K89" s="162"/>
      <c r="L89" s="73"/>
      <c r="M89" s="164"/>
    </row>
    <row r="90" spans="2:13" x14ac:dyDescent="0.2">
      <c r="B90" s="76">
        <v>0.86917199999999994</v>
      </c>
      <c r="C90" s="73">
        <v>2.7739E-2</v>
      </c>
      <c r="D90" s="73">
        <v>0.86790699999999998</v>
      </c>
      <c r="E90" s="75">
        <v>2.532E-3</v>
      </c>
      <c r="F90" s="76"/>
      <c r="G90" s="162"/>
      <c r="H90" s="73"/>
      <c r="I90" s="162"/>
      <c r="J90" s="76"/>
      <c r="K90" s="162"/>
      <c r="L90" s="73"/>
      <c r="M90" s="164"/>
    </row>
    <row r="91" spans="2:13" x14ac:dyDescent="0.2">
      <c r="B91" s="76">
        <v>0.87932699999999997</v>
      </c>
      <c r="C91" s="73">
        <v>2.6304000000000001E-2</v>
      </c>
      <c r="D91" s="73">
        <v>0.87807299999999999</v>
      </c>
      <c r="E91" s="75">
        <v>3.3170000000000001E-3</v>
      </c>
      <c r="F91" s="76"/>
      <c r="G91" s="162"/>
      <c r="H91" s="73"/>
      <c r="I91" s="162"/>
      <c r="J91" s="76"/>
      <c r="K91" s="162"/>
      <c r="L91" s="73"/>
      <c r="M91" s="164"/>
    </row>
    <row r="92" spans="2:13" x14ac:dyDescent="0.2">
      <c r="B92" s="76">
        <v>0.88948099999999997</v>
      </c>
      <c r="C92" s="73">
        <v>2.4840000000000001E-2</v>
      </c>
      <c r="D92" s="73">
        <v>0.88824800000000004</v>
      </c>
      <c r="E92" s="75">
        <v>4.0029999999999996E-3</v>
      </c>
      <c r="F92" s="76"/>
      <c r="G92" s="162"/>
      <c r="H92" s="73"/>
      <c r="I92" s="162"/>
      <c r="J92" s="76"/>
      <c r="K92" s="162"/>
      <c r="L92" s="73"/>
      <c r="M92" s="164"/>
    </row>
    <row r="93" spans="2:13" x14ac:dyDescent="0.2">
      <c r="B93" s="76">
        <v>0.89963199999999999</v>
      </c>
      <c r="C93" s="73">
        <v>2.3342999999999999E-2</v>
      </c>
      <c r="D93" s="73">
        <v>0.89843099999999998</v>
      </c>
      <c r="E93" s="75">
        <v>4.5710000000000004E-3</v>
      </c>
      <c r="F93" s="76"/>
      <c r="G93" s="162"/>
      <c r="H93" s="73"/>
      <c r="I93" s="162"/>
      <c r="J93" s="76"/>
      <c r="K93" s="162"/>
      <c r="L93" s="73"/>
      <c r="M93" s="164"/>
    </row>
    <row r="94" spans="2:13" x14ac:dyDescent="0.2">
      <c r="B94" s="76">
        <v>0.90978000000000003</v>
      </c>
      <c r="C94" s="73">
        <v>2.1805000000000001E-2</v>
      </c>
      <c r="D94" s="73">
        <v>0.90862399999999999</v>
      </c>
      <c r="E94" s="75">
        <v>5.0039999999999998E-3</v>
      </c>
      <c r="F94" s="76"/>
      <c r="G94" s="162"/>
      <c r="H94" s="73"/>
      <c r="I94" s="162"/>
      <c r="J94" s="76"/>
      <c r="K94" s="162"/>
      <c r="L94" s="73"/>
      <c r="M94" s="164"/>
    </row>
    <row r="95" spans="2:13" x14ac:dyDescent="0.2">
      <c r="B95" s="76">
        <v>0.91991999999999996</v>
      </c>
      <c r="C95" s="73">
        <v>2.0209000000000001E-2</v>
      </c>
      <c r="D95" s="73">
        <v>0.918825</v>
      </c>
      <c r="E95" s="75">
        <v>5.287E-3</v>
      </c>
      <c r="F95" s="76"/>
      <c r="G95" s="162"/>
      <c r="H95" s="73"/>
      <c r="I95" s="162"/>
      <c r="J95" s="76"/>
      <c r="K95" s="162"/>
      <c r="L95" s="73"/>
      <c r="M95" s="164"/>
    </row>
    <row r="96" spans="2:13" x14ac:dyDescent="0.2">
      <c r="B96" s="76">
        <v>0.93005199999999999</v>
      </c>
      <c r="C96" s="73">
        <v>1.8543E-2</v>
      </c>
      <c r="D96" s="73">
        <v>0.92903199999999997</v>
      </c>
      <c r="E96" s="75">
        <v>5.3969999999999999E-3</v>
      </c>
      <c r="F96" s="76"/>
      <c r="G96" s="162"/>
      <c r="H96" s="73"/>
      <c r="I96" s="162"/>
      <c r="J96" s="76"/>
      <c r="K96" s="162"/>
      <c r="L96" s="73"/>
      <c r="M96" s="164"/>
    </row>
    <row r="97" spans="2:13" x14ac:dyDescent="0.2">
      <c r="B97" s="76">
        <v>0.94016900000000003</v>
      </c>
      <c r="C97" s="73">
        <v>1.678E-2</v>
      </c>
      <c r="D97" s="73">
        <v>0.93924300000000005</v>
      </c>
      <c r="E97" s="75">
        <v>5.3099999999999996E-3</v>
      </c>
      <c r="F97" s="76"/>
      <c r="G97" s="162"/>
      <c r="H97" s="73"/>
      <c r="I97" s="162"/>
      <c r="J97" s="76"/>
      <c r="K97" s="162"/>
      <c r="L97" s="73"/>
      <c r="M97" s="164"/>
    </row>
    <row r="98" spans="2:13" x14ac:dyDescent="0.2">
      <c r="B98" s="76">
        <v>0.95026699999999997</v>
      </c>
      <c r="C98" s="73">
        <v>1.4897000000000001E-2</v>
      </c>
      <c r="D98" s="73">
        <v>0.94945299999999999</v>
      </c>
      <c r="E98" s="75">
        <v>5.0000000000000001E-3</v>
      </c>
      <c r="F98" s="76"/>
      <c r="G98" s="162"/>
      <c r="H98" s="73"/>
      <c r="I98" s="162"/>
      <c r="J98" s="76"/>
      <c r="K98" s="162"/>
      <c r="L98" s="73"/>
      <c r="M98" s="164"/>
    </row>
    <row r="99" spans="2:13" x14ac:dyDescent="0.2">
      <c r="B99" s="76">
        <v>0.96033599999999997</v>
      </c>
      <c r="C99" s="73">
        <v>1.2862999999999999E-2</v>
      </c>
      <c r="D99" s="73">
        <v>0.95965500000000004</v>
      </c>
      <c r="E99" s="75">
        <v>4.437E-3</v>
      </c>
      <c r="F99" s="76"/>
      <c r="G99" s="162"/>
      <c r="H99" s="73"/>
      <c r="I99" s="162"/>
      <c r="J99" s="76"/>
      <c r="K99" s="162"/>
      <c r="L99" s="73"/>
      <c r="M99" s="164"/>
    </row>
    <row r="100" spans="2:13" x14ac:dyDescent="0.2">
      <c r="B100" s="76">
        <v>0.97036599999999995</v>
      </c>
      <c r="C100" s="73">
        <v>1.0638E-2</v>
      </c>
      <c r="D100" s="73">
        <v>0.96983900000000001</v>
      </c>
      <c r="E100" s="75">
        <v>3.5799999999999998E-3</v>
      </c>
      <c r="F100" s="76"/>
      <c r="G100" s="162"/>
      <c r="H100" s="73"/>
      <c r="I100" s="162"/>
      <c r="J100" s="76"/>
      <c r="K100" s="162"/>
      <c r="L100" s="73"/>
      <c r="M100" s="164"/>
    </row>
    <row r="101" spans="2:13" x14ac:dyDescent="0.2">
      <c r="B101" s="76">
        <v>0.98033899999999996</v>
      </c>
      <c r="C101" s="73">
        <v>8.1709999999999994E-3</v>
      </c>
      <c r="D101" s="73">
        <v>0.979989</v>
      </c>
      <c r="E101" s="75">
        <v>2.3770000000000002E-3</v>
      </c>
      <c r="F101" s="76"/>
      <c r="G101" s="162"/>
      <c r="H101" s="73"/>
      <c r="I101" s="162"/>
      <c r="J101" s="76"/>
      <c r="K101" s="162"/>
      <c r="L101" s="73"/>
      <c r="M101" s="164"/>
    </row>
    <row r="102" spans="2:13" x14ac:dyDescent="0.2">
      <c r="B102" s="76">
        <v>0.99021800000000004</v>
      </c>
      <c r="C102" s="73">
        <v>5.3439999999999998E-3</v>
      </c>
      <c r="D102" s="73">
        <v>0.99007500000000004</v>
      </c>
      <c r="E102" s="75">
        <v>7.0500000000000001E-4</v>
      </c>
      <c r="F102" s="76"/>
      <c r="G102" s="162"/>
      <c r="H102" s="73"/>
      <c r="I102" s="162"/>
      <c r="J102" s="76"/>
      <c r="K102" s="162"/>
      <c r="L102" s="73"/>
      <c r="M102" s="164"/>
    </row>
    <row r="103" spans="2:13" x14ac:dyDescent="0.2">
      <c r="B103" s="76">
        <v>0.99987300000000001</v>
      </c>
      <c r="C103" s="73">
        <v>1.7849999999999999E-3</v>
      </c>
      <c r="D103" s="73">
        <v>1</v>
      </c>
      <c r="E103" s="75">
        <v>-1.7849999999999999E-3</v>
      </c>
      <c r="F103" s="76"/>
      <c r="G103" s="162"/>
      <c r="H103" s="73"/>
      <c r="I103" s="162"/>
      <c r="J103" s="76"/>
      <c r="K103" s="162"/>
      <c r="L103" s="73"/>
      <c r="M103" s="164"/>
    </row>
    <row r="104" spans="2:13" x14ac:dyDescent="0.2">
      <c r="B104" s="76"/>
      <c r="C104" s="73"/>
      <c r="D104" s="73"/>
      <c r="E104" s="75"/>
      <c r="F104" s="76"/>
      <c r="G104" s="162"/>
      <c r="H104" s="73"/>
      <c r="I104" s="162"/>
      <c r="J104" s="76"/>
      <c r="K104" s="162"/>
      <c r="L104" s="73"/>
      <c r="M104" s="164"/>
    </row>
    <row r="105" spans="2:13" x14ac:dyDescent="0.2">
      <c r="B105" s="76"/>
      <c r="C105" s="73"/>
      <c r="D105" s="73"/>
      <c r="E105" s="75"/>
      <c r="F105" s="76"/>
      <c r="G105" s="162"/>
      <c r="H105" s="73"/>
      <c r="I105" s="162"/>
      <c r="J105" s="76"/>
      <c r="K105" s="162"/>
      <c r="L105" s="73"/>
      <c r="M105" s="164"/>
    </row>
    <row r="106" spans="2:13" x14ac:dyDescent="0.2">
      <c r="B106" s="76"/>
      <c r="C106" s="73"/>
      <c r="D106" s="73"/>
      <c r="E106" s="75"/>
      <c r="F106" s="76"/>
      <c r="G106" s="162"/>
      <c r="H106" s="73"/>
      <c r="I106" s="162"/>
      <c r="J106" s="76"/>
      <c r="K106" s="162"/>
      <c r="L106" s="73"/>
      <c r="M106" s="164"/>
    </row>
    <row r="107" spans="2:13" x14ac:dyDescent="0.2">
      <c r="B107" s="76"/>
      <c r="C107" s="73"/>
      <c r="D107" s="73"/>
      <c r="E107" s="75"/>
      <c r="F107" s="76"/>
      <c r="G107" s="162"/>
      <c r="H107" s="73"/>
      <c r="I107" s="162"/>
      <c r="J107" s="76"/>
      <c r="K107" s="162"/>
      <c r="L107" s="73"/>
      <c r="M107" s="164"/>
    </row>
    <row r="108" spans="2:13" x14ac:dyDescent="0.2">
      <c r="B108" s="76"/>
      <c r="C108" s="73"/>
      <c r="D108" s="73"/>
      <c r="E108" s="75"/>
      <c r="F108" s="76"/>
      <c r="G108" s="162"/>
      <c r="H108" s="73"/>
      <c r="I108" s="162"/>
      <c r="J108" s="76"/>
      <c r="K108" s="162"/>
      <c r="L108" s="73"/>
      <c r="M108" s="164"/>
    </row>
    <row r="109" spans="2:13" x14ac:dyDescent="0.2">
      <c r="B109" s="76"/>
      <c r="C109" s="73"/>
      <c r="D109" s="73"/>
      <c r="E109" s="75"/>
      <c r="F109" s="76"/>
      <c r="G109" s="162"/>
      <c r="H109" s="73"/>
      <c r="I109" s="162"/>
      <c r="J109" s="76"/>
      <c r="K109" s="162"/>
      <c r="L109" s="73"/>
      <c r="M109" s="164"/>
    </row>
    <row r="110" spans="2:13" x14ac:dyDescent="0.2">
      <c r="B110" s="76"/>
      <c r="C110" s="73"/>
      <c r="D110" s="73"/>
      <c r="E110" s="75"/>
      <c r="F110" s="76"/>
      <c r="G110" s="162"/>
      <c r="H110" s="73"/>
      <c r="I110" s="162"/>
      <c r="J110" s="76"/>
      <c r="K110" s="162"/>
      <c r="L110" s="73"/>
      <c r="M110" s="164"/>
    </row>
    <row r="111" spans="2:13" x14ac:dyDescent="0.2">
      <c r="B111" s="76"/>
      <c r="C111" s="73"/>
      <c r="D111" s="73"/>
      <c r="E111" s="75"/>
      <c r="F111" s="76"/>
      <c r="G111" s="162"/>
      <c r="H111" s="73"/>
      <c r="I111" s="162"/>
      <c r="J111" s="76"/>
      <c r="K111" s="162"/>
      <c r="L111" s="73"/>
      <c r="M111" s="164"/>
    </row>
    <row r="112" spans="2:13" x14ac:dyDescent="0.2">
      <c r="B112" s="76"/>
      <c r="C112" s="73"/>
      <c r="D112" s="73"/>
      <c r="E112" s="75"/>
      <c r="F112" s="76"/>
      <c r="G112" s="162"/>
      <c r="H112" s="73"/>
      <c r="I112" s="162"/>
      <c r="J112" s="76"/>
      <c r="K112" s="162"/>
      <c r="L112" s="73"/>
      <c r="M112" s="164"/>
    </row>
    <row r="113" spans="2:13" x14ac:dyDescent="0.2">
      <c r="B113" s="76"/>
      <c r="C113" s="73"/>
      <c r="D113" s="73"/>
      <c r="E113" s="75"/>
      <c r="F113" s="76"/>
      <c r="G113" s="162"/>
      <c r="H113" s="73"/>
      <c r="I113" s="162"/>
      <c r="J113" s="76"/>
      <c r="K113" s="162"/>
      <c r="L113" s="73"/>
      <c r="M113" s="164"/>
    </row>
    <row r="114" spans="2:13" x14ac:dyDescent="0.2">
      <c r="B114" s="76"/>
      <c r="C114" s="73"/>
      <c r="D114" s="73"/>
      <c r="E114" s="75"/>
      <c r="F114" s="76"/>
      <c r="G114" s="162"/>
      <c r="H114" s="73"/>
      <c r="I114" s="162"/>
      <c r="J114" s="76"/>
      <c r="K114" s="162"/>
      <c r="L114" s="73"/>
      <c r="M114" s="164"/>
    </row>
    <row r="115" spans="2:13" x14ac:dyDescent="0.2">
      <c r="B115" s="76"/>
      <c r="C115" s="73"/>
      <c r="D115" s="73"/>
      <c r="E115" s="75"/>
      <c r="F115" s="76"/>
      <c r="G115" s="162"/>
      <c r="H115" s="73"/>
      <c r="I115" s="162"/>
      <c r="J115" s="76"/>
      <c r="K115" s="162"/>
      <c r="L115" s="73"/>
      <c r="M115" s="164"/>
    </row>
    <row r="116" spans="2:13" x14ac:dyDescent="0.2">
      <c r="B116" s="76"/>
      <c r="C116" s="73"/>
      <c r="D116" s="73"/>
      <c r="E116" s="75"/>
      <c r="F116" s="76"/>
      <c r="G116" s="162"/>
      <c r="H116" s="73"/>
      <c r="I116" s="162"/>
      <c r="J116" s="76"/>
      <c r="K116" s="162"/>
      <c r="L116" s="73"/>
      <c r="M116" s="164"/>
    </row>
    <row r="117" spans="2:13" x14ac:dyDescent="0.2">
      <c r="B117" s="76"/>
      <c r="C117" s="73"/>
      <c r="D117" s="73"/>
      <c r="E117" s="75"/>
      <c r="F117" s="76"/>
      <c r="G117" s="162"/>
      <c r="H117" s="73"/>
      <c r="I117" s="162"/>
      <c r="J117" s="76"/>
      <c r="K117" s="162"/>
      <c r="L117" s="73"/>
      <c r="M117" s="164"/>
    </row>
    <row r="118" spans="2:13" x14ac:dyDescent="0.2">
      <c r="B118" s="76"/>
      <c r="C118" s="73"/>
      <c r="D118" s="73"/>
      <c r="E118" s="75"/>
      <c r="F118" s="76"/>
      <c r="G118" s="162"/>
      <c r="H118" s="73"/>
      <c r="I118" s="162"/>
      <c r="J118" s="76"/>
      <c r="K118" s="162"/>
      <c r="L118" s="73"/>
      <c r="M118" s="164"/>
    </row>
    <row r="119" spans="2:13" x14ac:dyDescent="0.2">
      <c r="B119" s="76"/>
      <c r="C119" s="73"/>
      <c r="D119" s="73"/>
      <c r="E119" s="75"/>
      <c r="F119" s="76"/>
      <c r="G119" s="162"/>
      <c r="H119" s="73"/>
      <c r="I119" s="162"/>
      <c r="J119" s="76"/>
      <c r="K119" s="162"/>
      <c r="L119" s="73"/>
      <c r="M119" s="164"/>
    </row>
    <row r="120" spans="2:13" x14ac:dyDescent="0.2">
      <c r="B120" s="76"/>
      <c r="C120" s="73"/>
      <c r="D120" s="73"/>
      <c r="E120" s="75"/>
      <c r="F120" s="76"/>
      <c r="G120" s="162"/>
      <c r="H120" s="73"/>
      <c r="I120" s="162"/>
      <c r="J120" s="76"/>
      <c r="K120" s="162"/>
      <c r="L120" s="73"/>
      <c r="M120" s="164"/>
    </row>
    <row r="121" spans="2:13" x14ac:dyDescent="0.2">
      <c r="B121" s="76"/>
      <c r="C121" s="73"/>
      <c r="D121" s="73"/>
      <c r="E121" s="75"/>
      <c r="F121" s="76"/>
      <c r="G121" s="162"/>
      <c r="H121" s="73"/>
      <c r="I121" s="162"/>
      <c r="J121" s="76"/>
      <c r="K121" s="162"/>
      <c r="L121" s="73"/>
      <c r="M121" s="164"/>
    </row>
    <row r="122" spans="2:13" x14ac:dyDescent="0.2">
      <c r="B122" s="76"/>
      <c r="C122" s="73"/>
      <c r="D122" s="73"/>
      <c r="E122" s="75"/>
      <c r="F122" s="76"/>
      <c r="G122" s="162"/>
      <c r="H122" s="73"/>
      <c r="I122" s="162"/>
      <c r="J122" s="76"/>
      <c r="K122" s="162"/>
      <c r="L122" s="73"/>
      <c r="M122" s="164"/>
    </row>
    <row r="123" spans="2:13" x14ac:dyDescent="0.2">
      <c r="B123" s="76"/>
      <c r="C123" s="73"/>
      <c r="D123" s="73"/>
      <c r="E123" s="75"/>
      <c r="F123" s="76"/>
      <c r="G123" s="162"/>
      <c r="H123" s="73"/>
      <c r="I123" s="162"/>
      <c r="J123" s="76"/>
      <c r="K123" s="162"/>
      <c r="L123" s="73"/>
      <c r="M123" s="164"/>
    </row>
    <row r="124" spans="2:13" x14ac:dyDescent="0.2">
      <c r="B124" s="76"/>
      <c r="C124" s="73"/>
      <c r="D124" s="73"/>
      <c r="E124" s="75"/>
      <c r="F124" s="76"/>
      <c r="G124" s="162"/>
      <c r="H124" s="73"/>
      <c r="I124" s="162"/>
      <c r="J124" s="76"/>
      <c r="K124" s="162"/>
      <c r="L124" s="73"/>
      <c r="M124" s="164"/>
    </row>
    <row r="125" spans="2:13" x14ac:dyDescent="0.2">
      <c r="B125" s="76"/>
      <c r="C125" s="73"/>
      <c r="D125" s="73"/>
      <c r="E125" s="75"/>
      <c r="F125" s="76"/>
      <c r="G125" s="162"/>
      <c r="H125" s="73"/>
      <c r="I125" s="162"/>
      <c r="J125" s="76"/>
      <c r="K125" s="162"/>
      <c r="L125" s="73"/>
      <c r="M125" s="164"/>
    </row>
    <row r="126" spans="2:13" x14ac:dyDescent="0.2">
      <c r="B126" s="76"/>
      <c r="C126" s="73"/>
      <c r="D126" s="73"/>
      <c r="E126" s="75"/>
      <c r="F126" s="76"/>
      <c r="G126" s="162"/>
      <c r="H126" s="73"/>
      <c r="I126" s="162"/>
      <c r="J126" s="76"/>
      <c r="K126" s="162"/>
      <c r="L126" s="73"/>
      <c r="M126" s="164"/>
    </row>
    <row r="127" spans="2:13" x14ac:dyDescent="0.2">
      <c r="B127" s="76"/>
      <c r="C127" s="73"/>
      <c r="D127" s="73"/>
      <c r="E127" s="75"/>
      <c r="F127" s="76"/>
      <c r="G127" s="162"/>
      <c r="H127" s="73"/>
      <c r="I127" s="162"/>
      <c r="J127" s="76"/>
      <c r="K127" s="162"/>
      <c r="L127" s="73"/>
      <c r="M127" s="164"/>
    </row>
    <row r="128" spans="2:13" x14ac:dyDescent="0.2">
      <c r="B128" s="76"/>
      <c r="C128" s="73"/>
      <c r="D128" s="73"/>
      <c r="E128" s="75"/>
      <c r="F128" s="76"/>
      <c r="G128" s="162"/>
      <c r="H128" s="73"/>
      <c r="I128" s="162"/>
      <c r="J128" s="76"/>
      <c r="K128" s="162"/>
      <c r="L128" s="73"/>
      <c r="M128" s="164"/>
    </row>
    <row r="129" spans="2:13" x14ac:dyDescent="0.2">
      <c r="B129" s="76"/>
      <c r="C129" s="73"/>
      <c r="D129" s="73"/>
      <c r="E129" s="75"/>
      <c r="F129" s="76"/>
      <c r="G129" s="162"/>
      <c r="H129" s="73"/>
      <c r="I129" s="162"/>
      <c r="J129" s="76"/>
      <c r="K129" s="162"/>
      <c r="L129" s="73"/>
      <c r="M129" s="164"/>
    </row>
    <row r="130" spans="2:13" x14ac:dyDescent="0.2">
      <c r="B130" s="76"/>
      <c r="C130" s="73"/>
      <c r="D130" s="73"/>
      <c r="E130" s="75"/>
      <c r="F130" s="76"/>
      <c r="G130" s="162"/>
      <c r="H130" s="73"/>
      <c r="I130" s="162"/>
      <c r="J130" s="76"/>
      <c r="K130" s="162"/>
      <c r="L130" s="73"/>
      <c r="M130" s="164"/>
    </row>
    <row r="131" spans="2:13" x14ac:dyDescent="0.2">
      <c r="B131" s="76"/>
      <c r="C131" s="73"/>
      <c r="D131" s="73"/>
      <c r="E131" s="75"/>
      <c r="F131" s="76"/>
      <c r="G131" s="162"/>
      <c r="H131" s="73"/>
      <c r="I131" s="162"/>
      <c r="J131" s="76"/>
      <c r="K131" s="162"/>
      <c r="L131" s="73"/>
      <c r="M131" s="164"/>
    </row>
    <row r="132" spans="2:13" x14ac:dyDescent="0.2">
      <c r="B132" s="76"/>
      <c r="C132" s="73"/>
      <c r="D132" s="73"/>
      <c r="E132" s="75"/>
      <c r="F132" s="76"/>
      <c r="G132" s="162"/>
      <c r="H132" s="73"/>
      <c r="I132" s="162"/>
      <c r="J132" s="76"/>
      <c r="K132" s="162"/>
      <c r="L132" s="73"/>
      <c r="M132" s="164"/>
    </row>
    <row r="133" spans="2:13" x14ac:dyDescent="0.2">
      <c r="B133" s="76"/>
      <c r="C133" s="73"/>
      <c r="D133" s="73"/>
      <c r="E133" s="75"/>
      <c r="F133" s="76"/>
      <c r="G133" s="162"/>
      <c r="H133" s="73"/>
      <c r="I133" s="162"/>
      <c r="J133" s="76"/>
      <c r="K133" s="162"/>
      <c r="L133" s="73"/>
      <c r="M133" s="164"/>
    </row>
    <row r="134" spans="2:13" x14ac:dyDescent="0.2">
      <c r="B134" s="76"/>
      <c r="C134" s="73"/>
      <c r="D134" s="73"/>
      <c r="E134" s="75"/>
      <c r="F134" s="76"/>
      <c r="G134" s="162"/>
      <c r="H134" s="73"/>
      <c r="I134" s="162"/>
      <c r="J134" s="76"/>
      <c r="K134" s="162"/>
      <c r="L134" s="73"/>
      <c r="M134" s="164"/>
    </row>
    <row r="135" spans="2:13" x14ac:dyDescent="0.2">
      <c r="B135" s="76"/>
      <c r="C135" s="73"/>
      <c r="D135" s="73"/>
      <c r="E135" s="75"/>
      <c r="F135" s="76"/>
      <c r="G135" s="162"/>
      <c r="H135" s="73"/>
      <c r="I135" s="162"/>
      <c r="J135" s="76"/>
      <c r="K135" s="162"/>
      <c r="L135" s="73"/>
      <c r="M135" s="164"/>
    </row>
    <row r="136" spans="2:13" x14ac:dyDescent="0.2">
      <c r="B136" s="76"/>
      <c r="C136" s="73"/>
      <c r="D136" s="73"/>
      <c r="E136" s="75"/>
      <c r="F136" s="76"/>
      <c r="G136" s="162"/>
      <c r="H136" s="73"/>
      <c r="I136" s="162"/>
      <c r="J136" s="76"/>
      <c r="K136" s="162"/>
      <c r="L136" s="73"/>
      <c r="M136" s="164"/>
    </row>
    <row r="137" spans="2:13" x14ac:dyDescent="0.2">
      <c r="B137" s="76"/>
      <c r="C137" s="73"/>
      <c r="D137" s="73"/>
      <c r="E137" s="75"/>
      <c r="F137" s="76"/>
      <c r="G137" s="162"/>
      <c r="H137" s="73"/>
      <c r="I137" s="162"/>
      <c r="J137" s="76"/>
      <c r="K137" s="162"/>
      <c r="L137" s="73"/>
      <c r="M137" s="164"/>
    </row>
    <row r="138" spans="2:13" x14ac:dyDescent="0.2">
      <c r="B138" s="76"/>
      <c r="C138" s="73"/>
      <c r="D138" s="73"/>
      <c r="E138" s="75"/>
      <c r="F138" s="76"/>
      <c r="G138" s="162"/>
      <c r="H138" s="73"/>
      <c r="I138" s="162"/>
      <c r="J138" s="76"/>
      <c r="K138" s="162"/>
      <c r="L138" s="73"/>
      <c r="M138" s="164"/>
    </row>
    <row r="139" spans="2:13" x14ac:dyDescent="0.2">
      <c r="B139" s="76"/>
      <c r="C139" s="73"/>
      <c r="D139" s="73"/>
      <c r="E139" s="75"/>
      <c r="F139" s="76"/>
      <c r="G139" s="162"/>
      <c r="H139" s="73"/>
      <c r="I139" s="162"/>
      <c r="J139" s="76"/>
      <c r="K139" s="162"/>
      <c r="L139" s="73"/>
      <c r="M139" s="164"/>
    </row>
    <row r="140" spans="2:13" x14ac:dyDescent="0.2">
      <c r="B140" s="76"/>
      <c r="C140" s="73"/>
      <c r="D140" s="73"/>
      <c r="E140" s="75"/>
      <c r="F140" s="76"/>
      <c r="G140" s="162"/>
      <c r="H140" s="73"/>
      <c r="I140" s="162"/>
      <c r="J140" s="76"/>
      <c r="K140" s="162"/>
      <c r="L140" s="73"/>
      <c r="M140" s="164"/>
    </row>
    <row r="141" spans="2:13" x14ac:dyDescent="0.2">
      <c r="B141" s="76"/>
      <c r="C141" s="73"/>
      <c r="D141" s="73"/>
      <c r="E141" s="75"/>
      <c r="F141" s="76"/>
      <c r="G141" s="162"/>
      <c r="H141" s="73"/>
      <c r="I141" s="162"/>
      <c r="J141" s="76"/>
      <c r="K141" s="162"/>
      <c r="L141" s="73"/>
      <c r="M141" s="164"/>
    </row>
    <row r="142" spans="2:13" x14ac:dyDescent="0.2">
      <c r="B142" s="76"/>
      <c r="C142" s="73"/>
      <c r="D142" s="73"/>
      <c r="E142" s="75"/>
      <c r="F142" s="76"/>
      <c r="G142" s="162"/>
      <c r="H142" s="73"/>
      <c r="I142" s="162"/>
      <c r="J142" s="76"/>
      <c r="K142" s="162"/>
      <c r="L142" s="73"/>
      <c r="M142" s="164"/>
    </row>
    <row r="143" spans="2:13" x14ac:dyDescent="0.2">
      <c r="B143" s="76"/>
      <c r="C143" s="73"/>
      <c r="D143" s="73"/>
      <c r="E143" s="75"/>
      <c r="F143" s="76"/>
      <c r="G143" s="162"/>
      <c r="H143" s="73"/>
      <c r="I143" s="162"/>
      <c r="J143" s="76"/>
      <c r="K143" s="162"/>
      <c r="L143" s="73"/>
      <c r="M143" s="164"/>
    </row>
    <row r="144" spans="2:13" x14ac:dyDescent="0.2">
      <c r="B144" s="76"/>
      <c r="C144" s="73"/>
      <c r="D144" s="73"/>
      <c r="E144" s="75"/>
      <c r="F144" s="76"/>
      <c r="G144" s="162"/>
      <c r="H144" s="73"/>
      <c r="I144" s="162"/>
      <c r="J144" s="76"/>
      <c r="K144" s="162"/>
      <c r="L144" s="73"/>
      <c r="M144" s="164"/>
    </row>
    <row r="145" spans="2:13" x14ac:dyDescent="0.2">
      <c r="B145" s="76"/>
      <c r="C145" s="73"/>
      <c r="D145" s="73"/>
      <c r="E145" s="75"/>
      <c r="F145" s="76"/>
      <c r="G145" s="162"/>
      <c r="H145" s="73"/>
      <c r="I145" s="162"/>
      <c r="J145" s="76"/>
      <c r="K145" s="162"/>
      <c r="L145" s="73"/>
      <c r="M145" s="164"/>
    </row>
    <row r="146" spans="2:13" x14ac:dyDescent="0.2">
      <c r="B146" s="76"/>
      <c r="C146" s="73"/>
      <c r="D146" s="73"/>
      <c r="E146" s="75"/>
      <c r="F146" s="76"/>
      <c r="G146" s="162"/>
      <c r="H146" s="73"/>
      <c r="I146" s="162"/>
      <c r="J146" s="76"/>
      <c r="K146" s="162"/>
      <c r="L146" s="73"/>
      <c r="M146" s="164"/>
    </row>
    <row r="147" spans="2:13" x14ac:dyDescent="0.2">
      <c r="B147" s="76"/>
      <c r="C147" s="73"/>
      <c r="D147" s="73"/>
      <c r="E147" s="75"/>
      <c r="F147" s="76"/>
      <c r="G147" s="162"/>
      <c r="H147" s="73"/>
      <c r="I147" s="162"/>
      <c r="J147" s="76"/>
      <c r="K147" s="162"/>
      <c r="L147" s="73"/>
      <c r="M147" s="164"/>
    </row>
    <row r="148" spans="2:13" x14ac:dyDescent="0.2">
      <c r="B148" s="76"/>
      <c r="C148" s="73"/>
      <c r="D148" s="73"/>
      <c r="E148" s="75"/>
      <c r="F148" s="76"/>
      <c r="G148" s="162"/>
      <c r="H148" s="73"/>
      <c r="I148" s="162"/>
      <c r="J148" s="76"/>
      <c r="K148" s="162"/>
      <c r="L148" s="73"/>
      <c r="M148" s="164"/>
    </row>
    <row r="149" spans="2:13" x14ac:dyDescent="0.2">
      <c r="B149" s="76"/>
      <c r="C149" s="73"/>
      <c r="D149" s="73"/>
      <c r="E149" s="75"/>
      <c r="F149" s="76"/>
      <c r="G149" s="162"/>
      <c r="H149" s="73"/>
      <c r="I149" s="162"/>
      <c r="J149" s="76"/>
      <c r="K149" s="162"/>
      <c r="L149" s="73"/>
      <c r="M149" s="164"/>
    </row>
    <row r="150" spans="2:13" x14ac:dyDescent="0.2">
      <c r="B150" s="76"/>
      <c r="C150" s="73"/>
      <c r="D150" s="73"/>
      <c r="E150" s="75"/>
      <c r="F150" s="76"/>
      <c r="G150" s="162"/>
      <c r="H150" s="73"/>
      <c r="I150" s="162"/>
      <c r="J150" s="76"/>
      <c r="K150" s="162"/>
      <c r="L150" s="73"/>
      <c r="M150" s="164"/>
    </row>
    <row r="151" spans="2:13" x14ac:dyDescent="0.2">
      <c r="B151" s="76"/>
      <c r="C151" s="73"/>
      <c r="D151" s="73"/>
      <c r="E151" s="75"/>
      <c r="F151" s="76"/>
      <c r="G151" s="162"/>
      <c r="H151" s="73"/>
      <c r="I151" s="162"/>
      <c r="J151" s="76"/>
      <c r="K151" s="162"/>
      <c r="L151" s="73"/>
      <c r="M151" s="164"/>
    </row>
    <row r="152" spans="2:13" x14ac:dyDescent="0.2">
      <c r="B152" s="76"/>
      <c r="C152" s="73"/>
      <c r="D152" s="73"/>
      <c r="E152" s="75"/>
      <c r="F152" s="76"/>
      <c r="G152" s="162"/>
      <c r="H152" s="73"/>
      <c r="I152" s="162"/>
      <c r="J152" s="76"/>
      <c r="K152" s="162"/>
      <c r="L152" s="73"/>
      <c r="M152" s="164"/>
    </row>
    <row r="153" spans="2:13" x14ac:dyDescent="0.2">
      <c r="B153" s="76"/>
      <c r="C153" s="73"/>
      <c r="D153" s="73"/>
      <c r="E153" s="75"/>
      <c r="F153" s="76"/>
      <c r="G153" s="162"/>
      <c r="H153" s="73"/>
      <c r="I153" s="162"/>
      <c r="J153" s="76"/>
      <c r="K153" s="162"/>
      <c r="L153" s="73"/>
      <c r="M153" s="164"/>
    </row>
    <row r="154" spans="2:13" x14ac:dyDescent="0.2">
      <c r="B154" s="76"/>
      <c r="C154" s="73"/>
      <c r="D154" s="73"/>
      <c r="E154" s="75"/>
      <c r="F154" s="76"/>
      <c r="G154" s="162"/>
      <c r="H154" s="73"/>
      <c r="I154" s="162"/>
      <c r="J154" s="76"/>
      <c r="K154" s="162"/>
      <c r="L154" s="73"/>
      <c r="M154" s="164"/>
    </row>
    <row r="155" spans="2:13" x14ac:dyDescent="0.2">
      <c r="B155" s="76"/>
      <c r="C155" s="73"/>
      <c r="D155" s="73"/>
      <c r="E155" s="75"/>
      <c r="F155" s="76"/>
      <c r="G155" s="162"/>
      <c r="H155" s="73"/>
      <c r="I155" s="162"/>
      <c r="J155" s="76"/>
      <c r="K155" s="162"/>
      <c r="L155" s="73"/>
      <c r="M155" s="164"/>
    </row>
    <row r="156" spans="2:13" x14ac:dyDescent="0.2">
      <c r="B156" s="76"/>
      <c r="C156" s="73"/>
      <c r="D156" s="73"/>
      <c r="E156" s="75"/>
      <c r="F156" s="76"/>
      <c r="G156" s="162"/>
      <c r="H156" s="73"/>
      <c r="I156" s="162"/>
      <c r="J156" s="76"/>
      <c r="K156" s="162"/>
      <c r="L156" s="73"/>
      <c r="M156" s="164"/>
    </row>
    <row r="157" spans="2:13" x14ac:dyDescent="0.2">
      <c r="B157" s="76"/>
      <c r="C157" s="73"/>
      <c r="D157" s="73"/>
      <c r="E157" s="75"/>
      <c r="F157" s="76"/>
      <c r="G157" s="162"/>
      <c r="H157" s="73"/>
      <c r="I157" s="162"/>
      <c r="J157" s="76"/>
      <c r="K157" s="162"/>
      <c r="L157" s="73"/>
      <c r="M157" s="164"/>
    </row>
    <row r="158" spans="2:13" x14ac:dyDescent="0.2">
      <c r="B158" s="76"/>
      <c r="C158" s="73"/>
      <c r="D158" s="73"/>
      <c r="E158" s="75"/>
      <c r="F158" s="76"/>
      <c r="G158" s="162"/>
      <c r="H158" s="73"/>
      <c r="I158" s="162"/>
      <c r="J158" s="76"/>
      <c r="K158" s="162"/>
      <c r="L158" s="73"/>
      <c r="M158" s="164"/>
    </row>
    <row r="159" spans="2:13" x14ac:dyDescent="0.2">
      <c r="B159" s="76"/>
      <c r="C159" s="73"/>
      <c r="D159" s="73"/>
      <c r="E159" s="75"/>
      <c r="F159" s="76"/>
      <c r="G159" s="162"/>
      <c r="H159" s="73"/>
      <c r="I159" s="162"/>
      <c r="J159" s="76"/>
      <c r="K159" s="162"/>
      <c r="L159" s="73"/>
      <c r="M159" s="164"/>
    </row>
    <row r="160" spans="2:13" x14ac:dyDescent="0.2">
      <c r="B160" s="76"/>
      <c r="C160" s="73"/>
      <c r="D160" s="73"/>
      <c r="E160" s="75"/>
      <c r="F160" s="76"/>
      <c r="G160" s="162"/>
      <c r="H160" s="73"/>
      <c r="I160" s="162"/>
      <c r="J160" s="76"/>
      <c r="K160" s="162"/>
      <c r="L160" s="73"/>
      <c r="M160" s="164"/>
    </row>
    <row r="161" spans="2:13" x14ac:dyDescent="0.2">
      <c r="B161" s="76"/>
      <c r="C161" s="73"/>
      <c r="D161" s="73"/>
      <c r="E161" s="75"/>
      <c r="F161" s="76"/>
      <c r="G161" s="162"/>
      <c r="H161" s="73"/>
      <c r="I161" s="162"/>
      <c r="J161" s="76"/>
      <c r="K161" s="162"/>
      <c r="L161" s="73"/>
      <c r="M161" s="164"/>
    </row>
    <row r="162" spans="2:13" x14ac:dyDescent="0.2">
      <c r="B162" s="76"/>
      <c r="C162" s="73"/>
      <c r="D162" s="73"/>
      <c r="E162" s="75"/>
      <c r="F162" s="76"/>
      <c r="G162" s="162"/>
      <c r="H162" s="73"/>
      <c r="I162" s="162"/>
      <c r="J162" s="76"/>
      <c r="K162" s="162"/>
      <c r="L162" s="73"/>
      <c r="M162" s="164"/>
    </row>
    <row r="163" spans="2:13" x14ac:dyDescent="0.2">
      <c r="B163" s="76"/>
      <c r="C163" s="73"/>
      <c r="D163" s="73"/>
      <c r="E163" s="75"/>
      <c r="F163" s="76"/>
      <c r="G163" s="162"/>
      <c r="H163" s="73"/>
      <c r="I163" s="162"/>
      <c r="J163" s="76"/>
      <c r="K163" s="162"/>
      <c r="L163" s="73"/>
      <c r="M163" s="164"/>
    </row>
    <row r="164" spans="2:13" x14ac:dyDescent="0.2">
      <c r="B164" s="76"/>
      <c r="C164" s="73"/>
      <c r="D164" s="73"/>
      <c r="E164" s="75"/>
      <c r="F164" s="76"/>
      <c r="G164" s="162"/>
      <c r="H164" s="73"/>
      <c r="I164" s="162"/>
      <c r="J164" s="76"/>
      <c r="K164" s="162"/>
      <c r="L164" s="73"/>
      <c r="M164" s="164"/>
    </row>
    <row r="165" spans="2:13" x14ac:dyDescent="0.2">
      <c r="B165" s="76"/>
      <c r="C165" s="73"/>
      <c r="D165" s="73"/>
      <c r="E165" s="75"/>
      <c r="F165" s="76"/>
      <c r="G165" s="162"/>
      <c r="H165" s="73"/>
      <c r="I165" s="162"/>
      <c r="J165" s="76"/>
      <c r="K165" s="162"/>
      <c r="L165" s="73"/>
      <c r="M165" s="164"/>
    </row>
    <row r="166" spans="2:13" x14ac:dyDescent="0.2">
      <c r="B166" s="76"/>
      <c r="C166" s="73"/>
      <c r="D166" s="73"/>
      <c r="E166" s="75"/>
      <c r="F166" s="76"/>
      <c r="G166" s="162"/>
      <c r="H166" s="73"/>
      <c r="I166" s="162"/>
      <c r="J166" s="76"/>
      <c r="K166" s="162"/>
      <c r="L166" s="73"/>
      <c r="M166" s="164"/>
    </row>
    <row r="167" spans="2:13" x14ac:dyDescent="0.2">
      <c r="B167" s="76"/>
      <c r="C167" s="73"/>
      <c r="D167" s="73"/>
      <c r="E167" s="75"/>
      <c r="F167" s="76"/>
      <c r="G167" s="162"/>
      <c r="H167" s="73"/>
      <c r="I167" s="162"/>
      <c r="J167" s="76"/>
      <c r="K167" s="162"/>
      <c r="L167" s="73"/>
      <c r="M167" s="164"/>
    </row>
    <row r="168" spans="2:13" x14ac:dyDescent="0.2">
      <c r="B168" s="76"/>
      <c r="C168" s="73"/>
      <c r="D168" s="73"/>
      <c r="E168" s="75"/>
      <c r="F168" s="76"/>
      <c r="G168" s="162"/>
      <c r="H168" s="73"/>
      <c r="I168" s="162"/>
      <c r="J168" s="76"/>
      <c r="K168" s="162"/>
      <c r="L168" s="73"/>
      <c r="M168" s="164"/>
    </row>
    <row r="169" spans="2:13" x14ac:dyDescent="0.2">
      <c r="B169" s="76"/>
      <c r="C169" s="73"/>
      <c r="D169" s="73"/>
      <c r="E169" s="75"/>
      <c r="F169" s="76"/>
      <c r="G169" s="162"/>
      <c r="H169" s="73"/>
      <c r="I169" s="162"/>
      <c r="J169" s="76"/>
      <c r="K169" s="162"/>
      <c r="L169" s="73"/>
      <c r="M169" s="164"/>
    </row>
    <row r="170" spans="2:13" x14ac:dyDescent="0.2">
      <c r="B170" s="76"/>
      <c r="C170" s="73"/>
      <c r="D170" s="73"/>
      <c r="E170" s="75"/>
      <c r="F170" s="76"/>
      <c r="G170" s="162"/>
      <c r="H170" s="73"/>
      <c r="I170" s="162"/>
      <c r="J170" s="76"/>
      <c r="K170" s="162"/>
      <c r="L170" s="73"/>
      <c r="M170" s="164"/>
    </row>
    <row r="171" spans="2:13" x14ac:dyDescent="0.2">
      <c r="B171" s="76"/>
      <c r="C171" s="73"/>
      <c r="D171" s="73"/>
      <c r="E171" s="75"/>
      <c r="F171" s="76"/>
      <c r="G171" s="162"/>
      <c r="H171" s="73"/>
      <c r="I171" s="162"/>
      <c r="J171" s="76"/>
      <c r="K171" s="162"/>
      <c r="L171" s="73"/>
      <c r="M171" s="164"/>
    </row>
    <row r="172" spans="2:13" x14ac:dyDescent="0.2">
      <c r="B172" s="76"/>
      <c r="C172" s="73"/>
      <c r="D172" s="73"/>
      <c r="E172" s="75"/>
      <c r="F172" s="76"/>
      <c r="G172" s="162"/>
      <c r="H172" s="73"/>
      <c r="I172" s="162"/>
      <c r="J172" s="76"/>
      <c r="K172" s="162"/>
      <c r="L172" s="73"/>
      <c r="M172" s="164"/>
    </row>
    <row r="173" spans="2:13" x14ac:dyDescent="0.2">
      <c r="B173" s="76"/>
      <c r="C173" s="73"/>
      <c r="D173" s="73"/>
      <c r="E173" s="75"/>
      <c r="F173" s="76"/>
      <c r="G173" s="162"/>
      <c r="H173" s="73"/>
      <c r="I173" s="162"/>
      <c r="J173" s="76"/>
      <c r="K173" s="162"/>
      <c r="L173" s="73"/>
      <c r="M173" s="164"/>
    </row>
    <row r="174" spans="2:13" x14ac:dyDescent="0.2">
      <c r="B174" s="76"/>
      <c r="C174" s="73"/>
      <c r="D174" s="73"/>
      <c r="E174" s="75"/>
      <c r="F174" s="76"/>
      <c r="G174" s="162"/>
      <c r="H174" s="73"/>
      <c r="I174" s="162"/>
      <c r="J174" s="76"/>
      <c r="K174" s="162"/>
      <c r="L174" s="73"/>
      <c r="M174" s="164"/>
    </row>
    <row r="175" spans="2:13" x14ac:dyDescent="0.2">
      <c r="B175" s="76"/>
      <c r="C175" s="73"/>
      <c r="D175" s="73"/>
      <c r="E175" s="75"/>
      <c r="F175" s="76"/>
      <c r="G175" s="162"/>
      <c r="H175" s="73"/>
      <c r="I175" s="162"/>
      <c r="J175" s="76"/>
      <c r="K175" s="162"/>
      <c r="L175" s="73"/>
      <c r="M175" s="164"/>
    </row>
    <row r="176" spans="2:13" x14ac:dyDescent="0.2">
      <c r="B176" s="76"/>
      <c r="C176" s="73"/>
      <c r="D176" s="73"/>
      <c r="E176" s="75"/>
      <c r="F176" s="76"/>
      <c r="G176" s="162"/>
      <c r="H176" s="73"/>
      <c r="I176" s="162"/>
      <c r="J176" s="76"/>
      <c r="K176" s="162"/>
      <c r="L176" s="73"/>
      <c r="M176" s="164"/>
    </row>
    <row r="177" spans="2:13" x14ac:dyDescent="0.2">
      <c r="B177" s="76"/>
      <c r="C177" s="73"/>
      <c r="D177" s="73"/>
      <c r="E177" s="75"/>
      <c r="F177" s="76"/>
      <c r="G177" s="162"/>
      <c r="H177" s="73"/>
      <c r="I177" s="162"/>
      <c r="J177" s="76"/>
      <c r="K177" s="162"/>
      <c r="L177" s="73"/>
      <c r="M177" s="164"/>
    </row>
    <row r="178" spans="2:13" x14ac:dyDescent="0.2">
      <c r="B178" s="76"/>
      <c r="C178" s="73"/>
      <c r="D178" s="73"/>
      <c r="E178" s="77"/>
      <c r="F178" s="76"/>
      <c r="G178" s="162"/>
      <c r="H178" s="73"/>
      <c r="I178" s="162"/>
      <c r="J178" s="76"/>
      <c r="K178" s="162"/>
      <c r="L178" s="73"/>
      <c r="M178" s="164"/>
    </row>
    <row r="179" spans="2:13" x14ac:dyDescent="0.2">
      <c r="B179" s="76"/>
      <c r="C179" s="73"/>
      <c r="D179" s="73"/>
      <c r="E179" s="75"/>
      <c r="F179" s="76"/>
      <c r="G179" s="162"/>
      <c r="H179" s="73"/>
      <c r="I179" s="162"/>
      <c r="J179" s="76"/>
      <c r="K179" s="162"/>
      <c r="L179" s="73"/>
      <c r="M179" s="164"/>
    </row>
    <row r="180" spans="2:13" x14ac:dyDescent="0.2">
      <c r="B180" s="76"/>
      <c r="C180" s="73"/>
      <c r="D180" s="73"/>
      <c r="E180" s="75"/>
      <c r="F180" s="76"/>
      <c r="G180" s="162"/>
      <c r="H180" s="73"/>
      <c r="I180" s="162"/>
      <c r="J180" s="76"/>
      <c r="K180" s="162"/>
      <c r="L180" s="73"/>
      <c r="M180" s="164"/>
    </row>
    <row r="181" spans="2:13" x14ac:dyDescent="0.2">
      <c r="B181" s="76"/>
      <c r="C181" s="73"/>
      <c r="D181" s="73"/>
      <c r="E181" s="75"/>
      <c r="F181" s="76"/>
      <c r="G181" s="162"/>
      <c r="H181" s="73"/>
      <c r="I181" s="162"/>
      <c r="J181" s="76"/>
      <c r="K181" s="162"/>
      <c r="L181" s="73"/>
      <c r="M181" s="164"/>
    </row>
    <row r="182" spans="2:13" x14ac:dyDescent="0.2">
      <c r="B182" s="61"/>
      <c r="C182" s="62"/>
      <c r="D182" s="62"/>
      <c r="E182" s="63"/>
      <c r="F182" s="61"/>
      <c r="G182" s="166"/>
      <c r="H182" s="62"/>
      <c r="I182" s="166"/>
      <c r="J182" s="61"/>
      <c r="K182" s="166"/>
      <c r="L182" s="62"/>
      <c r="M182" s="42"/>
    </row>
    <row r="183" spans="2:13" x14ac:dyDescent="0.2">
      <c r="B183" s="61"/>
      <c r="C183" s="62"/>
      <c r="D183" s="62"/>
      <c r="E183" s="63"/>
      <c r="F183" s="61"/>
      <c r="G183" s="166"/>
      <c r="H183" s="62"/>
      <c r="I183" s="166"/>
      <c r="J183" s="61"/>
      <c r="K183" s="166"/>
      <c r="L183" s="62"/>
      <c r="M183" s="42"/>
    </row>
    <row r="184" spans="2:13" x14ac:dyDescent="0.2">
      <c r="B184" s="61"/>
      <c r="C184" s="62"/>
      <c r="D184" s="62"/>
      <c r="E184" s="63"/>
      <c r="F184" s="61"/>
      <c r="G184" s="166"/>
      <c r="H184" s="62"/>
      <c r="I184" s="166"/>
      <c r="J184" s="61"/>
      <c r="K184" s="166"/>
      <c r="L184" s="62"/>
      <c r="M184" s="42"/>
    </row>
    <row r="185" spans="2:13" x14ac:dyDescent="0.2">
      <c r="B185" s="61"/>
      <c r="C185" s="62"/>
      <c r="D185" s="62"/>
      <c r="E185" s="63"/>
      <c r="F185" s="61"/>
      <c r="G185" s="166"/>
      <c r="H185" s="62"/>
      <c r="I185" s="166"/>
      <c r="J185" s="61"/>
      <c r="K185" s="166"/>
      <c r="L185" s="62"/>
      <c r="M185" s="42"/>
    </row>
    <row r="186" spans="2:13" x14ac:dyDescent="0.2">
      <c r="B186" s="61"/>
      <c r="C186" s="62"/>
      <c r="D186" s="62"/>
      <c r="E186" s="63"/>
      <c r="F186" s="61"/>
      <c r="G186" s="166"/>
      <c r="H186" s="62"/>
      <c r="I186" s="166"/>
      <c r="J186" s="61"/>
      <c r="K186" s="166"/>
      <c r="L186" s="62"/>
      <c r="M186" s="42"/>
    </row>
    <row r="187" spans="2:13" x14ac:dyDescent="0.2">
      <c r="B187" s="61"/>
      <c r="C187" s="62"/>
      <c r="D187" s="62"/>
      <c r="E187" s="63"/>
      <c r="F187" s="61"/>
      <c r="G187" s="166"/>
      <c r="H187" s="62"/>
      <c r="I187" s="166"/>
      <c r="J187" s="61"/>
      <c r="K187" s="166"/>
      <c r="L187" s="62"/>
      <c r="M187" s="42"/>
    </row>
    <row r="188" spans="2:13" x14ac:dyDescent="0.2">
      <c r="B188" s="61"/>
      <c r="C188" s="62"/>
      <c r="D188" s="62"/>
      <c r="E188" s="63"/>
      <c r="F188" s="61"/>
      <c r="G188" s="166"/>
      <c r="H188" s="62"/>
      <c r="I188" s="166"/>
      <c r="J188" s="61"/>
      <c r="K188" s="166"/>
      <c r="L188" s="62"/>
      <c r="M188" s="42"/>
    </row>
    <row r="189" spans="2:13" x14ac:dyDescent="0.2">
      <c r="B189" s="61"/>
      <c r="C189" s="62"/>
      <c r="D189" s="62"/>
      <c r="E189" s="63"/>
      <c r="F189" s="61"/>
      <c r="G189" s="166"/>
      <c r="H189" s="62"/>
      <c r="I189" s="166"/>
      <c r="J189" s="61"/>
      <c r="K189" s="166"/>
      <c r="L189" s="62"/>
      <c r="M189" s="42"/>
    </row>
    <row r="190" spans="2:13" x14ac:dyDescent="0.2">
      <c r="B190" s="61"/>
      <c r="C190" s="62"/>
      <c r="D190" s="62"/>
      <c r="E190" s="63"/>
      <c r="F190" s="61"/>
      <c r="G190" s="166"/>
      <c r="H190" s="62"/>
      <c r="I190" s="166"/>
      <c r="J190" s="61"/>
      <c r="K190" s="166"/>
      <c r="L190" s="62"/>
      <c r="M190" s="42"/>
    </row>
    <row r="191" spans="2:13" x14ac:dyDescent="0.2">
      <c r="B191" s="61"/>
      <c r="C191" s="62"/>
      <c r="D191" s="62"/>
      <c r="E191" s="63"/>
      <c r="F191" s="61"/>
      <c r="G191" s="166"/>
      <c r="H191" s="62"/>
      <c r="I191" s="166"/>
      <c r="J191" s="61"/>
      <c r="K191" s="166"/>
      <c r="L191" s="62"/>
      <c r="M191" s="42"/>
    </row>
    <row r="192" spans="2:13" x14ac:dyDescent="0.2">
      <c r="B192" s="61"/>
      <c r="C192" s="62"/>
      <c r="D192" s="62"/>
      <c r="E192" s="63"/>
      <c r="F192" s="61"/>
      <c r="G192" s="166"/>
      <c r="H192" s="62"/>
      <c r="I192" s="166"/>
      <c r="J192" s="61"/>
      <c r="K192" s="166"/>
      <c r="L192" s="62"/>
      <c r="M192" s="42"/>
    </row>
    <row r="193" spans="2:13" x14ac:dyDescent="0.2">
      <c r="B193" s="61"/>
      <c r="C193" s="62"/>
      <c r="D193" s="62"/>
      <c r="E193" s="63"/>
      <c r="F193" s="61"/>
      <c r="G193" s="166"/>
      <c r="H193" s="62"/>
      <c r="I193" s="166"/>
      <c r="J193" s="61"/>
      <c r="K193" s="166"/>
      <c r="L193" s="62"/>
      <c r="M193" s="42"/>
    </row>
    <row r="194" spans="2:13" x14ac:dyDescent="0.2">
      <c r="B194" s="61"/>
      <c r="C194" s="62"/>
      <c r="D194" s="62"/>
      <c r="E194" s="63"/>
      <c r="F194" s="61"/>
      <c r="G194" s="166"/>
      <c r="H194" s="62"/>
      <c r="I194" s="166"/>
      <c r="J194" s="61"/>
      <c r="K194" s="166"/>
      <c r="L194" s="62"/>
      <c r="M194" s="42"/>
    </row>
    <row r="195" spans="2:13" x14ac:dyDescent="0.2">
      <c r="B195" s="61"/>
      <c r="C195" s="62"/>
      <c r="D195" s="62"/>
      <c r="E195" s="63"/>
      <c r="F195" s="61"/>
      <c r="G195" s="166"/>
      <c r="H195" s="62"/>
      <c r="I195" s="166"/>
      <c r="J195" s="61"/>
      <c r="K195" s="166"/>
      <c r="L195" s="62"/>
      <c r="M195" s="42"/>
    </row>
    <row r="196" spans="2:13" x14ac:dyDescent="0.2">
      <c r="B196" s="61"/>
      <c r="C196" s="62"/>
      <c r="D196" s="62"/>
      <c r="E196" s="63"/>
      <c r="F196" s="61"/>
      <c r="G196" s="166"/>
      <c r="H196" s="62"/>
      <c r="I196" s="166"/>
      <c r="J196" s="61"/>
      <c r="K196" s="166"/>
      <c r="L196" s="62"/>
      <c r="M196" s="42"/>
    </row>
    <row r="197" spans="2:13" x14ac:dyDescent="0.2">
      <c r="B197" s="61"/>
      <c r="C197" s="62"/>
      <c r="D197" s="62"/>
      <c r="E197" s="63"/>
      <c r="F197" s="61"/>
      <c r="G197" s="166"/>
      <c r="H197" s="62"/>
      <c r="I197" s="166"/>
      <c r="J197" s="61"/>
      <c r="K197" s="166"/>
      <c r="L197" s="62"/>
      <c r="M197" s="42"/>
    </row>
    <row r="198" spans="2:13" x14ac:dyDescent="0.2">
      <c r="B198" s="61"/>
      <c r="C198" s="62"/>
      <c r="D198" s="62"/>
      <c r="E198" s="63"/>
      <c r="F198" s="61"/>
      <c r="G198" s="166"/>
      <c r="H198" s="62"/>
      <c r="I198" s="166"/>
      <c r="J198" s="61"/>
      <c r="K198" s="166"/>
      <c r="L198" s="62"/>
      <c r="M198" s="42"/>
    </row>
    <row r="199" spans="2:13" x14ac:dyDescent="0.2">
      <c r="B199" s="61"/>
      <c r="C199" s="62"/>
      <c r="D199" s="62"/>
      <c r="E199" s="63"/>
      <c r="F199" s="61"/>
      <c r="G199" s="166"/>
      <c r="H199" s="62"/>
      <c r="I199" s="166"/>
      <c r="J199" s="61"/>
      <c r="K199" s="166"/>
      <c r="L199" s="62"/>
      <c r="M199" s="42"/>
    </row>
    <row r="200" spans="2:13" x14ac:dyDescent="0.2">
      <c r="B200" s="61"/>
      <c r="C200" s="62"/>
      <c r="D200" s="62"/>
      <c r="E200" s="63"/>
      <c r="F200" s="61"/>
      <c r="G200" s="166"/>
      <c r="H200" s="62"/>
      <c r="I200" s="166"/>
      <c r="J200" s="61"/>
      <c r="K200" s="166"/>
      <c r="L200" s="62"/>
      <c r="M200" s="42"/>
    </row>
    <row r="201" spans="2:13" x14ac:dyDescent="0.2">
      <c r="B201" s="61"/>
      <c r="C201" s="62"/>
      <c r="D201" s="62"/>
      <c r="E201" s="63"/>
      <c r="F201" s="61"/>
      <c r="G201" s="166"/>
      <c r="H201" s="62"/>
      <c r="I201" s="166"/>
      <c r="J201" s="61"/>
      <c r="K201" s="166"/>
      <c r="L201" s="62"/>
      <c r="M201" s="42"/>
    </row>
    <row r="202" spans="2:13" x14ac:dyDescent="0.2">
      <c r="B202" s="61"/>
      <c r="C202" s="62"/>
      <c r="D202" s="62"/>
      <c r="E202" s="63"/>
      <c r="F202" s="61"/>
      <c r="G202" s="166"/>
      <c r="H202" s="62"/>
      <c r="I202" s="166"/>
      <c r="J202" s="61"/>
      <c r="K202" s="166"/>
      <c r="L202" s="62"/>
      <c r="M202" s="42"/>
    </row>
    <row r="203" spans="2:13" x14ac:dyDescent="0.2">
      <c r="B203" s="61"/>
      <c r="C203" s="62"/>
      <c r="D203" s="62"/>
      <c r="E203" s="63"/>
      <c r="F203" s="61"/>
      <c r="G203" s="166"/>
      <c r="H203" s="62"/>
      <c r="I203" s="166"/>
      <c r="J203" s="61"/>
      <c r="K203" s="166"/>
      <c r="L203" s="62"/>
      <c r="M203" s="42"/>
    </row>
    <row r="204" spans="2:13" x14ac:dyDescent="0.2">
      <c r="B204" s="61"/>
      <c r="C204" s="62"/>
      <c r="D204" s="62"/>
      <c r="E204" s="63"/>
      <c r="F204" s="61"/>
      <c r="G204" s="166"/>
      <c r="H204" s="62"/>
      <c r="I204" s="166"/>
      <c r="J204" s="61"/>
      <c r="K204" s="166"/>
      <c r="L204" s="62"/>
      <c r="M204" s="42"/>
    </row>
    <row r="205" spans="2:13" x14ac:dyDescent="0.2">
      <c r="B205" s="61"/>
      <c r="C205" s="62"/>
      <c r="D205" s="62"/>
      <c r="E205" s="63"/>
      <c r="F205" s="61"/>
      <c r="G205" s="166"/>
      <c r="H205" s="62"/>
      <c r="I205" s="166"/>
      <c r="J205" s="61"/>
      <c r="K205" s="166"/>
      <c r="L205" s="62"/>
      <c r="M205" s="42"/>
    </row>
    <row r="206" spans="2:13" x14ac:dyDescent="0.2">
      <c r="B206" s="61"/>
      <c r="C206" s="62"/>
      <c r="D206" s="62"/>
      <c r="E206" s="63"/>
      <c r="F206" s="61"/>
      <c r="G206" s="166"/>
      <c r="H206" s="62"/>
      <c r="I206" s="166"/>
      <c r="J206" s="61"/>
      <c r="K206" s="166"/>
      <c r="L206" s="62"/>
      <c r="M206" s="42"/>
    </row>
    <row r="207" spans="2:13" x14ac:dyDescent="0.2">
      <c r="B207" s="61"/>
      <c r="C207" s="62"/>
      <c r="D207" s="62"/>
      <c r="E207" s="63"/>
      <c r="F207" s="61"/>
      <c r="G207" s="166"/>
      <c r="H207" s="62"/>
      <c r="I207" s="166"/>
      <c r="J207" s="61"/>
      <c r="K207" s="166"/>
      <c r="L207" s="62"/>
      <c r="M207" s="42"/>
    </row>
    <row r="208" spans="2:13" x14ac:dyDescent="0.2">
      <c r="B208" s="61"/>
      <c r="C208" s="62"/>
      <c r="D208" s="62"/>
      <c r="E208" s="63"/>
      <c r="F208" s="61"/>
      <c r="G208" s="166"/>
      <c r="H208" s="62"/>
      <c r="I208" s="166"/>
      <c r="J208" s="61"/>
      <c r="K208" s="166"/>
      <c r="L208" s="62"/>
      <c r="M208" s="42"/>
    </row>
    <row r="209" spans="2:13" x14ac:dyDescent="0.2">
      <c r="B209" s="61"/>
      <c r="C209" s="62"/>
      <c r="D209" s="62"/>
      <c r="E209" s="63"/>
      <c r="F209" s="61"/>
      <c r="G209" s="166"/>
      <c r="H209" s="62"/>
      <c r="I209" s="166"/>
      <c r="J209" s="61"/>
      <c r="K209" s="166"/>
      <c r="L209" s="62"/>
      <c r="M209" s="42"/>
    </row>
    <row r="210" spans="2:13" x14ac:dyDescent="0.2">
      <c r="B210" s="61"/>
      <c r="C210" s="62"/>
      <c r="D210" s="62"/>
      <c r="E210" s="63"/>
      <c r="F210" s="61"/>
      <c r="G210" s="166"/>
      <c r="H210" s="62"/>
      <c r="I210" s="166"/>
      <c r="J210" s="61"/>
      <c r="K210" s="166"/>
      <c r="L210" s="62"/>
      <c r="M210" s="42"/>
    </row>
    <row r="211" spans="2:13" x14ac:dyDescent="0.2">
      <c r="B211" s="61"/>
      <c r="C211" s="62"/>
      <c r="D211" s="62"/>
      <c r="E211" s="63"/>
      <c r="F211" s="61"/>
      <c r="G211" s="166"/>
      <c r="H211" s="62"/>
      <c r="I211" s="166"/>
      <c r="J211" s="61"/>
      <c r="K211" s="166"/>
      <c r="L211" s="62"/>
      <c r="M211" s="42"/>
    </row>
    <row r="212" spans="2:13" x14ac:dyDescent="0.2">
      <c r="B212" s="61"/>
      <c r="C212" s="62"/>
      <c r="D212" s="62"/>
      <c r="E212" s="63"/>
      <c r="F212" s="61"/>
      <c r="G212" s="166"/>
      <c r="H212" s="62"/>
      <c r="I212" s="166"/>
      <c r="J212" s="61"/>
      <c r="K212" s="166"/>
      <c r="L212" s="62"/>
      <c r="M212" s="42"/>
    </row>
    <row r="213" spans="2:13" x14ac:dyDescent="0.2">
      <c r="B213" s="61"/>
      <c r="C213" s="62"/>
      <c r="D213" s="62"/>
      <c r="E213" s="63"/>
      <c r="F213" s="61"/>
      <c r="G213" s="166"/>
      <c r="H213" s="62"/>
      <c r="I213" s="166"/>
      <c r="J213" s="61"/>
      <c r="K213" s="166"/>
      <c r="L213" s="62"/>
      <c r="M213" s="42"/>
    </row>
    <row r="214" spans="2:13" x14ac:dyDescent="0.2">
      <c r="B214" s="61"/>
      <c r="C214" s="62"/>
      <c r="D214" s="62"/>
      <c r="E214" s="63"/>
      <c r="F214" s="61"/>
      <c r="G214" s="166"/>
      <c r="H214" s="62"/>
      <c r="I214" s="166"/>
      <c r="J214" s="61"/>
      <c r="K214" s="166"/>
      <c r="L214" s="62"/>
      <c r="M214" s="42"/>
    </row>
    <row r="215" spans="2:13" x14ac:dyDescent="0.2">
      <c r="B215" s="61"/>
      <c r="C215" s="62"/>
      <c r="D215" s="62"/>
      <c r="E215" s="63"/>
      <c r="F215" s="61"/>
      <c r="G215" s="166"/>
      <c r="H215" s="62"/>
      <c r="I215" s="166"/>
      <c r="J215" s="61"/>
      <c r="K215" s="166"/>
      <c r="L215" s="62"/>
      <c r="M215" s="42"/>
    </row>
    <row r="216" spans="2:13" x14ac:dyDescent="0.2">
      <c r="B216" s="61"/>
      <c r="C216" s="62"/>
      <c r="D216" s="62"/>
      <c r="E216" s="63"/>
      <c r="F216" s="61"/>
      <c r="G216" s="166"/>
      <c r="H216" s="62"/>
      <c r="I216" s="166"/>
      <c r="J216" s="61"/>
      <c r="K216" s="166"/>
      <c r="L216" s="62"/>
      <c r="M216" s="42"/>
    </row>
    <row r="217" spans="2:13" x14ac:dyDescent="0.2">
      <c r="B217" s="61"/>
      <c r="C217" s="62"/>
      <c r="D217" s="62"/>
      <c r="E217" s="63"/>
      <c r="F217" s="61"/>
      <c r="G217" s="166"/>
      <c r="H217" s="62"/>
      <c r="I217" s="166"/>
      <c r="J217" s="61"/>
      <c r="K217" s="166"/>
      <c r="L217" s="62"/>
      <c r="M217" s="42"/>
    </row>
    <row r="218" spans="2:13" x14ac:dyDescent="0.2">
      <c r="B218" s="61"/>
      <c r="C218" s="62"/>
      <c r="D218" s="62"/>
      <c r="E218" s="63"/>
      <c r="F218" s="61"/>
      <c r="G218" s="166"/>
      <c r="H218" s="62"/>
      <c r="I218" s="166"/>
      <c r="J218" s="61"/>
      <c r="K218" s="166"/>
      <c r="L218" s="62"/>
      <c r="M218" s="42"/>
    </row>
    <row r="219" spans="2:13" x14ac:dyDescent="0.2">
      <c r="B219" s="61"/>
      <c r="C219" s="62"/>
      <c r="D219" s="62"/>
      <c r="E219" s="63"/>
      <c r="F219" s="61"/>
      <c r="G219" s="166"/>
      <c r="H219" s="62"/>
      <c r="I219" s="166"/>
      <c r="J219" s="61"/>
      <c r="K219" s="166"/>
      <c r="L219" s="62"/>
      <c r="M219" s="42"/>
    </row>
    <row r="220" spans="2:13" x14ac:dyDescent="0.2">
      <c r="B220" s="61"/>
      <c r="C220" s="62"/>
      <c r="D220" s="62"/>
      <c r="E220" s="63"/>
      <c r="F220" s="61"/>
      <c r="G220" s="166"/>
      <c r="H220" s="62"/>
      <c r="I220" s="166"/>
      <c r="J220" s="61"/>
      <c r="K220" s="166"/>
      <c r="L220" s="62"/>
      <c r="M220" s="42"/>
    </row>
    <row r="221" spans="2:13" x14ac:dyDescent="0.2">
      <c r="B221" s="61"/>
      <c r="C221" s="62"/>
      <c r="D221" s="62"/>
      <c r="E221" s="63"/>
      <c r="F221" s="61"/>
      <c r="G221" s="166"/>
      <c r="H221" s="62"/>
      <c r="I221" s="166"/>
      <c r="J221" s="61"/>
      <c r="K221" s="166"/>
      <c r="L221" s="62"/>
      <c r="M221" s="42"/>
    </row>
    <row r="222" spans="2:13" x14ac:dyDescent="0.2">
      <c r="B222" s="61"/>
      <c r="C222" s="62"/>
      <c r="D222" s="62"/>
      <c r="E222" s="63"/>
      <c r="F222" s="61"/>
      <c r="G222" s="166"/>
      <c r="H222" s="62"/>
      <c r="I222" s="166"/>
      <c r="J222" s="61"/>
      <c r="K222" s="166"/>
      <c r="L222" s="62"/>
      <c r="M222" s="42"/>
    </row>
    <row r="223" spans="2:13" x14ac:dyDescent="0.2">
      <c r="B223" s="61"/>
      <c r="C223" s="62"/>
      <c r="D223" s="62"/>
      <c r="E223" s="63"/>
      <c r="F223" s="61"/>
      <c r="G223" s="166"/>
      <c r="H223" s="62"/>
      <c r="I223" s="166"/>
      <c r="J223" s="61"/>
      <c r="K223" s="166"/>
      <c r="L223" s="62"/>
      <c r="M223" s="42"/>
    </row>
    <row r="224" spans="2:13" x14ac:dyDescent="0.2">
      <c r="B224" s="61"/>
      <c r="C224" s="62"/>
      <c r="D224" s="62"/>
      <c r="E224" s="63"/>
      <c r="F224" s="61"/>
      <c r="G224" s="166"/>
      <c r="H224" s="62"/>
      <c r="I224" s="166"/>
      <c r="J224" s="61"/>
      <c r="K224" s="166"/>
      <c r="L224" s="62"/>
      <c r="M224" s="42"/>
    </row>
    <row r="225" spans="2:13" x14ac:dyDescent="0.2">
      <c r="B225" s="61"/>
      <c r="C225" s="62"/>
      <c r="D225" s="62"/>
      <c r="E225" s="63"/>
      <c r="F225" s="61"/>
      <c r="G225" s="166"/>
      <c r="H225" s="62"/>
      <c r="I225" s="166"/>
      <c r="J225" s="61"/>
      <c r="K225" s="166"/>
      <c r="L225" s="62"/>
      <c r="M225" s="42"/>
    </row>
    <row r="226" spans="2:13" x14ac:dyDescent="0.2">
      <c r="B226" s="61"/>
      <c r="C226" s="62"/>
      <c r="D226" s="62"/>
      <c r="E226" s="63"/>
      <c r="F226" s="61"/>
      <c r="G226" s="166"/>
      <c r="H226" s="62"/>
      <c r="I226" s="166"/>
      <c r="J226" s="61"/>
      <c r="K226" s="166"/>
      <c r="L226" s="62"/>
      <c r="M226" s="42"/>
    </row>
    <row r="227" spans="2:13" x14ac:dyDescent="0.2">
      <c r="B227" s="61"/>
      <c r="C227" s="62"/>
      <c r="D227" s="62"/>
      <c r="E227" s="63"/>
      <c r="F227" s="61"/>
      <c r="G227" s="166"/>
      <c r="H227" s="62"/>
      <c r="I227" s="166"/>
      <c r="J227" s="61"/>
      <c r="K227" s="166"/>
      <c r="L227" s="62"/>
      <c r="M227" s="42"/>
    </row>
    <row r="228" spans="2:13" x14ac:dyDescent="0.2">
      <c r="B228" s="61"/>
      <c r="C228" s="62"/>
      <c r="D228" s="62"/>
      <c r="E228" s="63"/>
      <c r="F228" s="61"/>
      <c r="G228" s="166"/>
      <c r="H228" s="62"/>
      <c r="I228" s="166"/>
      <c r="J228" s="61"/>
      <c r="K228" s="166"/>
      <c r="L228" s="62"/>
      <c r="M228" s="42"/>
    </row>
    <row r="229" spans="2:13" x14ac:dyDescent="0.2">
      <c r="B229" s="61"/>
      <c r="C229" s="62"/>
      <c r="D229" s="62"/>
      <c r="E229" s="63"/>
      <c r="F229" s="61"/>
      <c r="G229" s="166"/>
      <c r="H229" s="62"/>
      <c r="I229" s="166"/>
      <c r="J229" s="61"/>
      <c r="K229" s="166"/>
      <c r="L229" s="62"/>
      <c r="M229" s="42"/>
    </row>
    <row r="230" spans="2:13" x14ac:dyDescent="0.2">
      <c r="B230" s="61"/>
      <c r="C230" s="62"/>
      <c r="D230" s="62"/>
      <c r="E230" s="63"/>
      <c r="F230" s="61"/>
      <c r="G230" s="166"/>
      <c r="H230" s="62"/>
      <c r="I230" s="166"/>
      <c r="J230" s="61"/>
      <c r="K230" s="166"/>
      <c r="L230" s="62"/>
      <c r="M230" s="42"/>
    </row>
    <row r="231" spans="2:13" x14ac:dyDescent="0.2">
      <c r="B231" s="61"/>
      <c r="C231" s="62"/>
      <c r="D231" s="62"/>
      <c r="E231" s="63"/>
      <c r="F231" s="61"/>
      <c r="G231" s="166"/>
      <c r="H231" s="62"/>
      <c r="I231" s="166"/>
      <c r="J231" s="61"/>
      <c r="K231" s="166"/>
      <c r="L231" s="62"/>
      <c r="M231" s="42"/>
    </row>
    <row r="232" spans="2:13" x14ac:dyDescent="0.2">
      <c r="B232" s="61"/>
      <c r="C232" s="62"/>
      <c r="D232" s="62"/>
      <c r="E232" s="63"/>
      <c r="F232" s="61"/>
      <c r="G232" s="166"/>
      <c r="H232" s="62"/>
      <c r="I232" s="166"/>
      <c r="J232" s="61"/>
      <c r="K232" s="166"/>
      <c r="L232" s="62"/>
      <c r="M232" s="42"/>
    </row>
    <row r="233" spans="2:13" x14ac:dyDescent="0.2">
      <c r="B233" s="61"/>
      <c r="C233" s="62"/>
      <c r="D233" s="62"/>
      <c r="E233" s="63"/>
      <c r="F233" s="61"/>
      <c r="G233" s="166"/>
      <c r="H233" s="62"/>
      <c r="I233" s="166"/>
      <c r="J233" s="61"/>
      <c r="K233" s="166"/>
      <c r="L233" s="62"/>
      <c r="M233" s="42"/>
    </row>
    <row r="234" spans="2:13" x14ac:dyDescent="0.2">
      <c r="B234" s="61"/>
      <c r="C234" s="62"/>
      <c r="D234" s="62"/>
      <c r="E234" s="63"/>
      <c r="F234" s="61"/>
      <c r="G234" s="166"/>
      <c r="H234" s="62"/>
      <c r="I234" s="166"/>
      <c r="J234" s="61"/>
      <c r="K234" s="166"/>
      <c r="L234" s="62"/>
      <c r="M234" s="42"/>
    </row>
    <row r="235" spans="2:13" x14ac:dyDescent="0.2">
      <c r="B235" s="61"/>
      <c r="C235" s="62"/>
      <c r="D235" s="62"/>
      <c r="E235" s="63"/>
      <c r="F235" s="61"/>
      <c r="G235" s="166"/>
      <c r="H235" s="62"/>
      <c r="I235" s="166"/>
      <c r="J235" s="61"/>
      <c r="K235" s="166"/>
      <c r="L235" s="62"/>
      <c r="M235" s="42"/>
    </row>
    <row r="236" spans="2:13" x14ac:dyDescent="0.2">
      <c r="B236" s="61"/>
      <c r="C236" s="62"/>
      <c r="D236" s="62"/>
      <c r="E236" s="63"/>
      <c r="F236" s="61"/>
      <c r="G236" s="166"/>
      <c r="H236" s="62"/>
      <c r="I236" s="166"/>
      <c r="J236" s="61"/>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B4" sqref="B4"/>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69">
        <v>0</v>
      </c>
      <c r="C4" s="70">
        <v>0</v>
      </c>
      <c r="D4" s="70">
        <v>0</v>
      </c>
      <c r="E4" s="71">
        <v>0</v>
      </c>
      <c r="F4" s="69"/>
      <c r="G4" s="162"/>
      <c r="H4" s="70"/>
      <c r="I4" s="162"/>
      <c r="J4" s="69"/>
      <c r="K4" s="160"/>
      <c r="L4" s="70"/>
      <c r="M4" s="161"/>
    </row>
    <row r="5" spans="2:21" x14ac:dyDescent="0.2">
      <c r="B5" s="72">
        <v>4.9779999999999998E-3</v>
      </c>
      <c r="C5" s="73">
        <v>8.7740000000000005E-3</v>
      </c>
      <c r="D5" s="74">
        <v>5.8060000000000004E-3</v>
      </c>
      <c r="E5" s="75">
        <v>-8.1620000000000009E-3</v>
      </c>
      <c r="F5" s="72"/>
      <c r="G5" s="162"/>
      <c r="H5" s="74"/>
      <c r="I5" s="162"/>
      <c r="J5" s="72"/>
      <c r="K5" s="162"/>
      <c r="L5" s="74"/>
      <c r="M5" s="164"/>
    </row>
    <row r="6" spans="2:21" x14ac:dyDescent="0.2">
      <c r="B6" s="76">
        <v>1.3691999999999999E-2</v>
      </c>
      <c r="C6" s="73">
        <v>1.4226000000000001E-2</v>
      </c>
      <c r="D6" s="74">
        <v>1.4937000000000001E-2</v>
      </c>
      <c r="E6" s="75">
        <v>-1.2732E-2</v>
      </c>
      <c r="F6" s="76"/>
      <c r="G6" s="162"/>
      <c r="H6" s="74"/>
      <c r="I6" s="162"/>
      <c r="J6" s="76"/>
      <c r="K6" s="162"/>
      <c r="L6" s="74"/>
      <c r="M6" s="164"/>
    </row>
    <row r="7" spans="2:21" x14ac:dyDescent="0.2">
      <c r="B7" s="76">
        <v>2.3189999999999999E-2</v>
      </c>
      <c r="C7" s="73">
        <v>1.814E-2</v>
      </c>
      <c r="D7" s="73">
        <v>2.4636999999999999E-2</v>
      </c>
      <c r="E7" s="75">
        <v>-1.5903E-2</v>
      </c>
      <c r="F7" s="76"/>
      <c r="G7" s="162"/>
      <c r="H7" s="73"/>
      <c r="I7" s="162"/>
      <c r="J7" s="76"/>
      <c r="K7" s="162"/>
      <c r="L7" s="73"/>
      <c r="M7" s="164"/>
    </row>
    <row r="8" spans="2:21" x14ac:dyDescent="0.2">
      <c r="B8" s="76">
        <v>3.2972000000000001E-2</v>
      </c>
      <c r="C8" s="73">
        <v>2.1250999999999999E-2</v>
      </c>
      <c r="D8" s="73">
        <v>3.4530999999999999E-2</v>
      </c>
      <c r="E8" s="75">
        <v>-1.839E-2</v>
      </c>
      <c r="F8" s="76"/>
      <c r="G8" s="162"/>
      <c r="H8" s="73"/>
      <c r="I8" s="162"/>
      <c r="J8" s="76"/>
      <c r="K8" s="162"/>
      <c r="L8" s="73"/>
      <c r="M8" s="164"/>
    </row>
    <row r="9" spans="2:21" x14ac:dyDescent="0.2">
      <c r="B9" s="76">
        <v>4.2892E-2</v>
      </c>
      <c r="C9" s="73">
        <v>2.3871E-2</v>
      </c>
      <c r="D9" s="73">
        <v>4.4514999999999999E-2</v>
      </c>
      <c r="E9" s="75">
        <v>-2.0476999999999999E-2</v>
      </c>
      <c r="F9" s="76"/>
      <c r="G9" s="162"/>
      <c r="H9" s="73"/>
      <c r="I9" s="162"/>
      <c r="J9" s="76"/>
      <c r="K9" s="162"/>
      <c r="L9" s="73"/>
      <c r="M9" s="164"/>
    </row>
    <row r="10" spans="2:21" x14ac:dyDescent="0.2">
      <c r="B10" s="76">
        <v>5.289E-2</v>
      </c>
      <c r="C10" s="73">
        <v>2.6157E-2</v>
      </c>
      <c r="D10" s="73">
        <v>5.4550000000000001E-2</v>
      </c>
      <c r="E10" s="75">
        <v>-2.2298999999999999E-2</v>
      </c>
      <c r="F10" s="76"/>
      <c r="G10" s="162"/>
      <c r="H10" s="73"/>
      <c r="I10" s="162"/>
      <c r="J10" s="76"/>
      <c r="K10" s="162"/>
      <c r="L10" s="73"/>
      <c r="M10" s="164"/>
    </row>
    <row r="11" spans="2:21" x14ac:dyDescent="0.2">
      <c r="B11" s="76">
        <v>6.2937000000000007E-2</v>
      </c>
      <c r="C11" s="73">
        <v>2.8199999999999999E-2</v>
      </c>
      <c r="D11" s="73">
        <v>6.4616000000000007E-2</v>
      </c>
      <c r="E11" s="75">
        <v>-2.3932999999999999E-2</v>
      </c>
      <c r="F11" s="76"/>
      <c r="G11" s="162"/>
      <c r="H11" s="73"/>
      <c r="I11" s="162"/>
      <c r="J11" s="76"/>
      <c r="K11" s="162"/>
      <c r="L11" s="73"/>
      <c r="M11" s="164"/>
    </row>
    <row r="12" spans="2:21" x14ac:dyDescent="0.2">
      <c r="B12" s="76">
        <v>7.3018E-2</v>
      </c>
      <c r="C12" s="73">
        <v>3.0054000000000001E-2</v>
      </c>
      <c r="D12" s="73">
        <v>7.4704000000000007E-2</v>
      </c>
      <c r="E12" s="75">
        <v>-2.5423000000000001E-2</v>
      </c>
      <c r="F12" s="76"/>
      <c r="G12" s="162"/>
      <c r="H12" s="73"/>
      <c r="I12" s="162"/>
      <c r="J12" s="76"/>
      <c r="K12" s="162"/>
      <c r="L12" s="73"/>
      <c r="M12" s="164"/>
    </row>
    <row r="13" spans="2:21" x14ac:dyDescent="0.2">
      <c r="B13" s="76">
        <v>8.3125000000000004E-2</v>
      </c>
      <c r="C13" s="73">
        <v>3.1756E-2</v>
      </c>
      <c r="D13" s="73">
        <v>8.4808999999999996E-2</v>
      </c>
      <c r="E13" s="75">
        <v>-2.6796E-2</v>
      </c>
      <c r="F13" s="76"/>
      <c r="G13" s="162"/>
      <c r="H13" s="73"/>
      <c r="I13" s="162"/>
      <c r="J13" s="76"/>
      <c r="K13" s="162"/>
      <c r="L13" s="73"/>
      <c r="M13" s="164"/>
    </row>
    <row r="14" spans="2:21" x14ac:dyDescent="0.2">
      <c r="B14" s="76">
        <v>9.325E-2</v>
      </c>
      <c r="C14" s="73">
        <v>3.3331E-2</v>
      </c>
      <c r="D14" s="73">
        <v>9.4926999999999997E-2</v>
      </c>
      <c r="E14" s="75">
        <v>-2.8070000000000001E-2</v>
      </c>
      <c r="F14" s="76"/>
      <c r="G14" s="162"/>
      <c r="H14" s="73"/>
      <c r="I14" s="162"/>
      <c r="J14" s="76"/>
      <c r="K14" s="162"/>
      <c r="L14" s="73"/>
      <c r="M14" s="164"/>
    </row>
    <row r="15" spans="2:21" x14ac:dyDescent="0.2">
      <c r="B15" s="76">
        <v>0.10339</v>
      </c>
      <c r="C15" s="73">
        <v>3.4797000000000002E-2</v>
      </c>
      <c r="D15" s="73">
        <v>0.105055</v>
      </c>
      <c r="E15" s="75">
        <v>-2.9256999999999998E-2</v>
      </c>
      <c r="F15" s="76"/>
      <c r="G15" s="162"/>
      <c r="H15" s="73"/>
      <c r="I15" s="162"/>
      <c r="J15" s="76"/>
      <c r="K15" s="162"/>
      <c r="L15" s="73"/>
      <c r="M15" s="164"/>
    </row>
    <row r="16" spans="2:21" x14ac:dyDescent="0.2">
      <c r="B16" s="76">
        <v>0.113542</v>
      </c>
      <c r="C16" s="73">
        <v>3.6167999999999999E-2</v>
      </c>
      <c r="D16" s="73">
        <v>0.115192</v>
      </c>
      <c r="E16" s="75">
        <v>-3.0366000000000001E-2</v>
      </c>
      <c r="F16" s="76"/>
      <c r="G16" s="162"/>
      <c r="H16" s="73"/>
      <c r="I16" s="162"/>
      <c r="J16" s="76"/>
      <c r="K16" s="162"/>
      <c r="L16" s="73"/>
      <c r="M16" s="164"/>
    </row>
    <row r="17" spans="2:13" x14ac:dyDescent="0.2">
      <c r="B17" s="76">
        <v>0.12370399999999999</v>
      </c>
      <c r="C17" s="73">
        <v>3.7454000000000001E-2</v>
      </c>
      <c r="D17" s="73">
        <v>0.125337</v>
      </c>
      <c r="E17" s="75">
        <v>-3.1404000000000001E-2</v>
      </c>
      <c r="F17" s="76"/>
      <c r="G17" s="162"/>
      <c r="H17" s="73"/>
      <c r="I17" s="162"/>
      <c r="J17" s="76"/>
      <c r="K17" s="162"/>
      <c r="L17" s="73"/>
      <c r="M17" s="164"/>
    </row>
    <row r="18" spans="2:13" x14ac:dyDescent="0.2">
      <c r="B18" s="76">
        <v>0.133876</v>
      </c>
      <c r="C18" s="73">
        <v>3.8664999999999998E-2</v>
      </c>
      <c r="D18" s="73">
        <v>0.13549</v>
      </c>
      <c r="E18" s="75">
        <v>-3.2377000000000003E-2</v>
      </c>
      <c r="F18" s="76"/>
      <c r="G18" s="162"/>
      <c r="H18" s="73"/>
      <c r="I18" s="162"/>
      <c r="J18" s="76"/>
      <c r="K18" s="162"/>
      <c r="L18" s="73"/>
      <c r="M18" s="164"/>
    </row>
    <row r="19" spans="2:13" x14ac:dyDescent="0.2">
      <c r="B19" s="76">
        <v>0.14405399999999999</v>
      </c>
      <c r="C19" s="73">
        <v>3.9807000000000002E-2</v>
      </c>
      <c r="D19" s="73">
        <v>0.145648</v>
      </c>
      <c r="E19" s="75">
        <v>-3.3287999999999998E-2</v>
      </c>
      <c r="F19" s="76"/>
      <c r="G19" s="162"/>
      <c r="H19" s="73"/>
      <c r="I19" s="162"/>
      <c r="J19" s="76"/>
      <c r="K19" s="162"/>
      <c r="L19" s="73"/>
      <c r="M19" s="164"/>
    </row>
    <row r="20" spans="2:13" x14ac:dyDescent="0.2">
      <c r="B20" s="76">
        <v>0.15423799999999999</v>
      </c>
      <c r="C20" s="73">
        <v>4.0887E-2</v>
      </c>
      <c r="D20" s="73">
        <v>0.15581200000000001</v>
      </c>
      <c r="E20" s="75">
        <v>-3.4139999999999997E-2</v>
      </c>
      <c r="F20" s="76"/>
      <c r="G20" s="162"/>
      <c r="H20" s="73"/>
      <c r="I20" s="162"/>
      <c r="J20" s="76"/>
      <c r="K20" s="162"/>
      <c r="L20" s="73"/>
      <c r="M20" s="164"/>
    </row>
    <row r="21" spans="2:13" x14ac:dyDescent="0.2">
      <c r="B21" s="76">
        <v>0.16442799999999999</v>
      </c>
      <c r="C21" s="73">
        <v>4.1910000000000003E-2</v>
      </c>
      <c r="D21" s="73">
        <v>0.16598099999999999</v>
      </c>
      <c r="E21" s="75">
        <v>-3.4937999999999997E-2</v>
      </c>
      <c r="F21" s="76"/>
      <c r="G21" s="162"/>
      <c r="H21" s="73"/>
      <c r="I21" s="162"/>
      <c r="J21" s="76"/>
      <c r="K21" s="162"/>
      <c r="L21" s="73"/>
      <c r="M21" s="164"/>
    </row>
    <row r="22" spans="2:13" x14ac:dyDescent="0.2">
      <c r="B22" s="76">
        <v>0.174623</v>
      </c>
      <c r="C22" s="73">
        <v>4.2879E-2</v>
      </c>
      <c r="D22" s="73">
        <v>0.17615600000000001</v>
      </c>
      <c r="E22" s="75">
        <v>-3.5682999999999999E-2</v>
      </c>
      <c r="F22" s="76"/>
      <c r="G22" s="162"/>
      <c r="H22" s="73"/>
      <c r="I22" s="162"/>
      <c r="J22" s="76"/>
      <c r="K22" s="162"/>
      <c r="L22" s="73"/>
      <c r="M22" s="164"/>
    </row>
    <row r="23" spans="2:13" x14ac:dyDescent="0.2">
      <c r="B23" s="76">
        <v>0.18482299999999999</v>
      </c>
      <c r="C23" s="73">
        <v>4.3797000000000003E-2</v>
      </c>
      <c r="D23" s="73">
        <v>0.186334</v>
      </c>
      <c r="E23" s="75">
        <v>-3.6378000000000001E-2</v>
      </c>
      <c r="F23" s="76"/>
      <c r="G23" s="162"/>
      <c r="H23" s="73"/>
      <c r="I23" s="162"/>
      <c r="J23" s="76"/>
      <c r="K23" s="162"/>
      <c r="L23" s="73"/>
      <c r="M23" s="164"/>
    </row>
    <row r="24" spans="2:13" x14ac:dyDescent="0.2">
      <c r="B24" s="76">
        <v>0.195025</v>
      </c>
      <c r="C24" s="73">
        <v>4.4669E-2</v>
      </c>
      <c r="D24" s="73">
        <v>0.196516</v>
      </c>
      <c r="E24" s="75">
        <v>-3.7025000000000002E-2</v>
      </c>
      <c r="F24" s="76"/>
      <c r="G24" s="162"/>
      <c r="H24" s="73"/>
      <c r="I24" s="162"/>
      <c r="J24" s="76"/>
      <c r="K24" s="162"/>
      <c r="L24" s="73"/>
      <c r="M24" s="164"/>
    </row>
    <row r="25" spans="2:13" x14ac:dyDescent="0.2">
      <c r="B25" s="76">
        <v>0.205232</v>
      </c>
      <c r="C25" s="73">
        <v>4.5495000000000001E-2</v>
      </c>
      <c r="D25" s="73">
        <v>0.206703</v>
      </c>
      <c r="E25" s="75">
        <v>-3.7623999999999998E-2</v>
      </c>
      <c r="F25" s="76"/>
      <c r="G25" s="162"/>
      <c r="H25" s="73"/>
      <c r="I25" s="162"/>
      <c r="J25" s="76"/>
      <c r="K25" s="162"/>
      <c r="L25" s="73"/>
      <c r="M25" s="164"/>
    </row>
    <row r="26" spans="2:13" x14ac:dyDescent="0.2">
      <c r="B26" s="76">
        <v>0.21544199999999999</v>
      </c>
      <c r="C26" s="73">
        <v>4.6278E-2</v>
      </c>
      <c r="D26" s="73">
        <v>0.216892</v>
      </c>
      <c r="E26" s="75">
        <v>-3.8177000000000003E-2</v>
      </c>
      <c r="F26" s="76"/>
      <c r="G26" s="162"/>
      <c r="H26" s="73"/>
      <c r="I26" s="162"/>
      <c r="J26" s="76"/>
      <c r="K26" s="162"/>
      <c r="L26" s="73"/>
      <c r="M26" s="164"/>
    </row>
    <row r="27" spans="2:13" x14ac:dyDescent="0.2">
      <c r="B27" s="76">
        <v>0.22565399999999999</v>
      </c>
      <c r="C27" s="73">
        <v>4.7019999999999999E-2</v>
      </c>
      <c r="D27" s="73">
        <v>0.22708500000000001</v>
      </c>
      <c r="E27" s="75">
        <v>-3.8684999999999997E-2</v>
      </c>
      <c r="F27" s="76"/>
      <c r="G27" s="162"/>
      <c r="H27" s="73"/>
      <c r="I27" s="162"/>
      <c r="J27" s="76"/>
      <c r="K27" s="162"/>
      <c r="L27" s="73"/>
      <c r="M27" s="164"/>
    </row>
    <row r="28" spans="2:13" x14ac:dyDescent="0.2">
      <c r="B28" s="76">
        <v>0.235869</v>
      </c>
      <c r="C28" s="73">
        <v>4.7722000000000001E-2</v>
      </c>
      <c r="D28" s="73">
        <v>0.23728099999999999</v>
      </c>
      <c r="E28" s="75">
        <v>-3.9148000000000002E-2</v>
      </c>
      <c r="F28" s="76"/>
      <c r="G28" s="162"/>
      <c r="H28" s="73"/>
      <c r="I28" s="162"/>
      <c r="J28" s="76"/>
      <c r="K28" s="162"/>
      <c r="L28" s="73"/>
      <c r="M28" s="164"/>
    </row>
    <row r="29" spans="2:13" x14ac:dyDescent="0.2">
      <c r="B29" s="76">
        <v>0.246087</v>
      </c>
      <c r="C29" s="73">
        <v>4.8385999999999998E-2</v>
      </c>
      <c r="D29" s="73">
        <v>0.247479</v>
      </c>
      <c r="E29" s="75">
        <v>-3.9567999999999999E-2</v>
      </c>
      <c r="F29" s="76"/>
      <c r="G29" s="162"/>
      <c r="H29" s="73"/>
      <c r="I29" s="162"/>
      <c r="J29" s="76"/>
      <c r="K29" s="162"/>
      <c r="L29" s="73"/>
      <c r="M29" s="164"/>
    </row>
    <row r="30" spans="2:13" x14ac:dyDescent="0.2">
      <c r="B30" s="76">
        <v>0.25630700000000001</v>
      </c>
      <c r="C30" s="73">
        <v>4.9013000000000001E-2</v>
      </c>
      <c r="D30" s="73">
        <v>0.25767899999999999</v>
      </c>
      <c r="E30" s="75">
        <v>-3.9945000000000001E-2</v>
      </c>
      <c r="F30" s="76"/>
      <c r="G30" s="162"/>
      <c r="H30" s="73"/>
      <c r="I30" s="162"/>
      <c r="J30" s="76"/>
      <c r="K30" s="162"/>
      <c r="L30" s="73"/>
      <c r="M30" s="164"/>
    </row>
    <row r="31" spans="2:13" x14ac:dyDescent="0.2">
      <c r="B31" s="76">
        <v>0.26652900000000002</v>
      </c>
      <c r="C31" s="73">
        <v>4.9604000000000002E-2</v>
      </c>
      <c r="D31" s="73">
        <v>0.26788200000000001</v>
      </c>
      <c r="E31" s="75">
        <v>-4.0280000000000003E-2</v>
      </c>
      <c r="F31" s="76"/>
      <c r="G31" s="162"/>
      <c r="H31" s="73"/>
      <c r="I31" s="162"/>
      <c r="J31" s="76"/>
      <c r="K31" s="162"/>
      <c r="L31" s="73"/>
      <c r="M31" s="164"/>
    </row>
    <row r="32" spans="2:13" x14ac:dyDescent="0.2">
      <c r="B32" s="76">
        <v>0.27675300000000003</v>
      </c>
      <c r="C32" s="73">
        <v>5.0160000000000003E-2</v>
      </c>
      <c r="D32" s="73">
        <v>0.278088</v>
      </c>
      <c r="E32" s="75">
        <v>-4.0572999999999998E-2</v>
      </c>
      <c r="F32" s="76"/>
      <c r="G32" s="162"/>
      <c r="H32" s="73"/>
      <c r="I32" s="162"/>
      <c r="J32" s="76"/>
      <c r="K32" s="162"/>
      <c r="L32" s="73"/>
      <c r="M32" s="164"/>
    </row>
    <row r="33" spans="2:13" x14ac:dyDescent="0.2">
      <c r="B33" s="76">
        <v>0.28697800000000001</v>
      </c>
      <c r="C33" s="73">
        <v>5.0681999999999998E-2</v>
      </c>
      <c r="D33" s="73">
        <v>0.28829500000000002</v>
      </c>
      <c r="E33" s="75">
        <v>-4.0825E-2</v>
      </c>
      <c r="F33" s="76"/>
      <c r="G33" s="162"/>
      <c r="H33" s="73"/>
      <c r="I33" s="162"/>
      <c r="J33" s="76"/>
      <c r="K33" s="162"/>
      <c r="L33" s="73"/>
      <c r="M33" s="164"/>
    </row>
    <row r="34" spans="2:13" x14ac:dyDescent="0.2">
      <c r="B34" s="76">
        <v>0.29720600000000003</v>
      </c>
      <c r="C34" s="73">
        <v>5.1171000000000001E-2</v>
      </c>
      <c r="D34" s="73">
        <v>0.29850399999999999</v>
      </c>
      <c r="E34" s="75">
        <v>-4.1036999999999997E-2</v>
      </c>
      <c r="F34" s="76"/>
      <c r="G34" s="162"/>
      <c r="H34" s="73"/>
      <c r="I34" s="162"/>
      <c r="J34" s="76"/>
      <c r="K34" s="162"/>
      <c r="L34" s="73"/>
      <c r="M34" s="164"/>
    </row>
    <row r="35" spans="2:13" x14ac:dyDescent="0.2">
      <c r="B35" s="76">
        <v>0.30743399999999999</v>
      </c>
      <c r="C35" s="73">
        <v>5.1628E-2</v>
      </c>
      <c r="D35" s="73">
        <v>0.30871300000000002</v>
      </c>
      <c r="E35" s="75">
        <v>-4.1209999999999997E-2</v>
      </c>
      <c r="F35" s="76"/>
      <c r="G35" s="162"/>
      <c r="H35" s="73"/>
      <c r="I35" s="162"/>
      <c r="J35" s="76"/>
      <c r="K35" s="162"/>
      <c r="L35" s="73"/>
      <c r="M35" s="164"/>
    </row>
    <row r="36" spans="2:13" x14ac:dyDescent="0.2">
      <c r="B36" s="76">
        <v>0.317664</v>
      </c>
      <c r="C36" s="73">
        <v>5.2052000000000001E-2</v>
      </c>
      <c r="D36" s="73">
        <v>0.31892399999999999</v>
      </c>
      <c r="E36" s="75">
        <v>-4.1342999999999998E-2</v>
      </c>
      <c r="F36" s="76"/>
      <c r="G36" s="162"/>
      <c r="H36" s="73"/>
      <c r="I36" s="162"/>
      <c r="J36" s="76"/>
      <c r="K36" s="162"/>
      <c r="L36" s="73"/>
      <c r="M36" s="164"/>
    </row>
    <row r="37" spans="2:13" x14ac:dyDescent="0.2">
      <c r="B37" s="76">
        <v>0.32789600000000002</v>
      </c>
      <c r="C37" s="73">
        <v>5.2444999999999999E-2</v>
      </c>
      <c r="D37" s="73">
        <v>0.32913599999999998</v>
      </c>
      <c r="E37" s="75">
        <v>-4.1437000000000002E-2</v>
      </c>
      <c r="F37" s="76"/>
      <c r="G37" s="162"/>
      <c r="H37" s="73"/>
      <c r="I37" s="162"/>
      <c r="J37" s="76"/>
      <c r="K37" s="162"/>
      <c r="L37" s="73"/>
      <c r="M37" s="164"/>
    </row>
    <row r="38" spans="2:13" x14ac:dyDescent="0.2">
      <c r="B38" s="76">
        <v>0.33812900000000001</v>
      </c>
      <c r="C38" s="73">
        <v>5.2808000000000001E-2</v>
      </c>
      <c r="D38" s="73">
        <v>0.33934900000000001</v>
      </c>
      <c r="E38" s="75">
        <v>-4.1492000000000001E-2</v>
      </c>
      <c r="F38" s="76"/>
      <c r="G38" s="162"/>
      <c r="H38" s="73"/>
      <c r="I38" s="162"/>
      <c r="J38" s="76"/>
      <c r="K38" s="162"/>
      <c r="L38" s="73"/>
      <c r="M38" s="164"/>
    </row>
    <row r="39" spans="2:13" x14ac:dyDescent="0.2">
      <c r="B39" s="76">
        <v>0.348362</v>
      </c>
      <c r="C39" s="73">
        <v>5.3141000000000001E-2</v>
      </c>
      <c r="D39" s="73">
        <v>0.34956300000000001</v>
      </c>
      <c r="E39" s="75">
        <v>-4.1509999999999998E-2</v>
      </c>
      <c r="F39" s="76"/>
      <c r="G39" s="162"/>
      <c r="H39" s="73"/>
      <c r="I39" s="162"/>
      <c r="J39" s="76"/>
      <c r="K39" s="162"/>
      <c r="L39" s="73"/>
      <c r="M39" s="164"/>
    </row>
    <row r="40" spans="2:13" x14ac:dyDescent="0.2">
      <c r="B40" s="76">
        <v>0.35859600000000003</v>
      </c>
      <c r="C40" s="73">
        <v>5.3443999999999998E-2</v>
      </c>
      <c r="D40" s="73">
        <v>0.35977700000000001</v>
      </c>
      <c r="E40" s="75">
        <v>-4.1488999999999998E-2</v>
      </c>
      <c r="F40" s="76"/>
      <c r="G40" s="162"/>
      <c r="H40" s="73"/>
      <c r="I40" s="162"/>
      <c r="J40" s="76"/>
      <c r="K40" s="162"/>
      <c r="L40" s="73"/>
      <c r="M40" s="164"/>
    </row>
    <row r="41" spans="2:13" x14ac:dyDescent="0.2">
      <c r="B41" s="76">
        <v>0.36883199999999999</v>
      </c>
      <c r="C41" s="73">
        <v>5.3718000000000002E-2</v>
      </c>
      <c r="D41" s="73">
        <v>0.36999100000000001</v>
      </c>
      <c r="E41" s="75">
        <v>-4.1430000000000002E-2</v>
      </c>
      <c r="F41" s="76"/>
      <c r="G41" s="162"/>
      <c r="H41" s="73"/>
      <c r="I41" s="162"/>
      <c r="J41" s="76"/>
      <c r="K41" s="162"/>
      <c r="L41" s="73"/>
      <c r="M41" s="164"/>
    </row>
    <row r="42" spans="2:13" x14ac:dyDescent="0.2">
      <c r="B42" s="76">
        <v>0.37906800000000002</v>
      </c>
      <c r="C42" s="73">
        <v>5.3962999999999997E-2</v>
      </c>
      <c r="D42" s="73">
        <v>0.38020599999999999</v>
      </c>
      <c r="E42" s="75">
        <v>-4.1333000000000002E-2</v>
      </c>
      <c r="F42" s="76"/>
      <c r="G42" s="162"/>
      <c r="H42" s="73"/>
      <c r="I42" s="162"/>
      <c r="J42" s="76"/>
      <c r="K42" s="162"/>
      <c r="L42" s="73"/>
      <c r="M42" s="164"/>
    </row>
    <row r="43" spans="2:13" x14ac:dyDescent="0.2">
      <c r="B43" s="76">
        <v>0.38930500000000001</v>
      </c>
      <c r="C43" s="73">
        <v>5.4178999999999998E-2</v>
      </c>
      <c r="D43" s="73">
        <v>0.39041999999999999</v>
      </c>
      <c r="E43" s="75">
        <v>-4.1197999999999999E-2</v>
      </c>
      <c r="F43" s="76"/>
      <c r="G43" s="162"/>
      <c r="H43" s="73"/>
      <c r="I43" s="162"/>
      <c r="J43" s="76"/>
      <c r="K43" s="162"/>
      <c r="L43" s="73"/>
      <c r="M43" s="164"/>
    </row>
    <row r="44" spans="2:13" x14ac:dyDescent="0.2">
      <c r="B44" s="76">
        <v>0.39954299999999998</v>
      </c>
      <c r="C44" s="73">
        <v>5.4368E-2</v>
      </c>
      <c r="D44" s="73">
        <v>0.40063300000000002</v>
      </c>
      <c r="E44" s="75">
        <v>-4.1024999999999999E-2</v>
      </c>
      <c r="F44" s="76"/>
      <c r="G44" s="162"/>
      <c r="H44" s="73"/>
      <c r="I44" s="162"/>
      <c r="J44" s="76"/>
      <c r="K44" s="162"/>
      <c r="L44" s="73"/>
      <c r="M44" s="164"/>
    </row>
    <row r="45" spans="2:13" x14ac:dyDescent="0.2">
      <c r="B45" s="76">
        <v>0.40978100000000001</v>
      </c>
      <c r="C45" s="73">
        <v>5.4530000000000002E-2</v>
      </c>
      <c r="D45" s="73">
        <v>0.41084700000000002</v>
      </c>
      <c r="E45" s="75">
        <v>-4.0812000000000001E-2</v>
      </c>
      <c r="F45" s="76"/>
      <c r="G45" s="162"/>
      <c r="H45" s="73"/>
      <c r="I45" s="162"/>
      <c r="J45" s="76"/>
      <c r="K45" s="162"/>
      <c r="L45" s="73"/>
      <c r="M45" s="164"/>
    </row>
    <row r="46" spans="2:13" x14ac:dyDescent="0.2">
      <c r="B46" s="76">
        <v>0.42001899999999998</v>
      </c>
      <c r="C46" s="73">
        <v>5.4664999999999998E-2</v>
      </c>
      <c r="D46" s="73">
        <v>0.42105900000000002</v>
      </c>
      <c r="E46" s="75">
        <v>-4.0562000000000001E-2</v>
      </c>
      <c r="F46" s="76"/>
      <c r="G46" s="162"/>
      <c r="H46" s="73"/>
      <c r="I46" s="162"/>
      <c r="J46" s="76"/>
      <c r="K46" s="162"/>
      <c r="L46" s="73"/>
      <c r="M46" s="164"/>
    </row>
    <row r="47" spans="2:13" x14ac:dyDescent="0.2">
      <c r="B47" s="76">
        <v>0.43025799999999997</v>
      </c>
      <c r="C47" s="73">
        <v>5.4772000000000001E-2</v>
      </c>
      <c r="D47" s="73">
        <v>0.43127100000000002</v>
      </c>
      <c r="E47" s="75">
        <v>-4.0273000000000003E-2</v>
      </c>
      <c r="F47" s="76"/>
      <c r="G47" s="162"/>
      <c r="H47" s="73"/>
      <c r="I47" s="162"/>
      <c r="J47" s="76"/>
      <c r="K47" s="162"/>
      <c r="L47" s="73"/>
      <c r="M47" s="164"/>
    </row>
    <row r="48" spans="2:13" x14ac:dyDescent="0.2">
      <c r="B48" s="76">
        <v>0.440496</v>
      </c>
      <c r="C48" s="73">
        <v>5.4854E-2</v>
      </c>
      <c r="D48" s="73">
        <v>0.44148100000000001</v>
      </c>
      <c r="E48" s="75">
        <v>-3.9946000000000002E-2</v>
      </c>
      <c r="F48" s="76"/>
      <c r="G48" s="162"/>
      <c r="H48" s="73"/>
      <c r="I48" s="162"/>
      <c r="J48" s="76"/>
      <c r="K48" s="162"/>
      <c r="L48" s="73"/>
      <c r="M48" s="164"/>
    </row>
    <row r="49" spans="2:13" x14ac:dyDescent="0.2">
      <c r="B49" s="76">
        <v>0.450735</v>
      </c>
      <c r="C49" s="73">
        <v>5.4908999999999999E-2</v>
      </c>
      <c r="D49" s="73">
        <v>0.45168999999999998</v>
      </c>
      <c r="E49" s="75">
        <v>-3.9579000000000003E-2</v>
      </c>
      <c r="F49" s="76"/>
      <c r="G49" s="162"/>
      <c r="H49" s="73"/>
      <c r="I49" s="162"/>
      <c r="J49" s="76"/>
      <c r="K49" s="162"/>
      <c r="L49" s="73"/>
      <c r="M49" s="164"/>
    </row>
    <row r="50" spans="2:13" x14ac:dyDescent="0.2">
      <c r="B50" s="76">
        <v>0.46097399999999999</v>
      </c>
      <c r="C50" s="73">
        <v>5.4938000000000001E-2</v>
      </c>
      <c r="D50" s="73">
        <v>0.461897</v>
      </c>
      <c r="E50" s="75">
        <v>-3.9171999999999998E-2</v>
      </c>
      <c r="F50" s="76"/>
      <c r="G50" s="162"/>
      <c r="H50" s="73"/>
      <c r="I50" s="162"/>
      <c r="J50" s="76"/>
      <c r="K50" s="162"/>
      <c r="L50" s="73"/>
      <c r="M50" s="164"/>
    </row>
    <row r="51" spans="2:13" x14ac:dyDescent="0.2">
      <c r="B51" s="76">
        <v>0.47121299999999999</v>
      </c>
      <c r="C51" s="73">
        <v>5.4940999999999997E-2</v>
      </c>
      <c r="D51" s="73">
        <v>0.47210299999999999</v>
      </c>
      <c r="E51" s="75">
        <v>-3.8725000000000002E-2</v>
      </c>
      <c r="F51" s="76"/>
      <c r="G51" s="162"/>
      <c r="H51" s="73"/>
      <c r="I51" s="162"/>
      <c r="J51" s="76"/>
      <c r="K51" s="162"/>
      <c r="L51" s="73"/>
      <c r="M51" s="164"/>
    </row>
    <row r="52" spans="2:13" x14ac:dyDescent="0.2">
      <c r="B52" s="76">
        <v>0.48145199999999999</v>
      </c>
      <c r="C52" s="73">
        <v>5.4918000000000002E-2</v>
      </c>
      <c r="D52" s="73">
        <v>0.48230600000000001</v>
      </c>
      <c r="E52" s="75">
        <v>-3.8239000000000002E-2</v>
      </c>
      <c r="F52" s="76"/>
      <c r="G52" s="162"/>
      <c r="H52" s="73"/>
      <c r="I52" s="162"/>
      <c r="J52" s="76"/>
      <c r="K52" s="162"/>
      <c r="L52" s="73"/>
      <c r="M52" s="164"/>
    </row>
    <row r="53" spans="2:13" x14ac:dyDescent="0.2">
      <c r="B53" s="76">
        <v>0.49169000000000002</v>
      </c>
      <c r="C53" s="73">
        <v>5.4869000000000001E-2</v>
      </c>
      <c r="D53" s="73">
        <v>0.49250699999999997</v>
      </c>
      <c r="E53" s="75">
        <v>-3.7713000000000003E-2</v>
      </c>
      <c r="F53" s="76"/>
      <c r="G53" s="162"/>
      <c r="H53" s="73"/>
      <c r="I53" s="162"/>
      <c r="J53" s="76"/>
      <c r="K53" s="162"/>
      <c r="L53" s="73"/>
      <c r="M53" s="164"/>
    </row>
    <row r="54" spans="2:13" x14ac:dyDescent="0.2">
      <c r="B54" s="76">
        <v>0.50192800000000004</v>
      </c>
      <c r="C54" s="73">
        <v>5.4793000000000001E-2</v>
      </c>
      <c r="D54" s="73">
        <v>0.50270599999999999</v>
      </c>
      <c r="E54" s="75">
        <v>-3.7144999999999997E-2</v>
      </c>
      <c r="F54" s="76"/>
      <c r="G54" s="162"/>
      <c r="H54" s="73"/>
      <c r="I54" s="162"/>
      <c r="J54" s="76"/>
      <c r="K54" s="162"/>
      <c r="L54" s="73"/>
      <c r="M54" s="164"/>
    </row>
    <row r="55" spans="2:13" x14ac:dyDescent="0.2">
      <c r="B55" s="76">
        <v>0.51216499999999998</v>
      </c>
      <c r="C55" s="73">
        <v>5.4690999999999997E-2</v>
      </c>
      <c r="D55" s="73">
        <v>0.51290199999999997</v>
      </c>
      <c r="E55" s="75">
        <v>-3.6535999999999999E-2</v>
      </c>
      <c r="F55" s="76"/>
      <c r="G55" s="162"/>
      <c r="H55" s="73"/>
      <c r="I55" s="162"/>
      <c r="J55" s="76"/>
      <c r="K55" s="162"/>
      <c r="L55" s="73"/>
      <c r="M55" s="164"/>
    </row>
    <row r="56" spans="2:13" x14ac:dyDescent="0.2">
      <c r="B56" s="76">
        <v>0.52240200000000003</v>
      </c>
      <c r="C56" s="73">
        <v>5.4561999999999999E-2</v>
      </c>
      <c r="D56" s="73">
        <v>0.52309499999999998</v>
      </c>
      <c r="E56" s="75">
        <v>-3.5885E-2</v>
      </c>
      <c r="F56" s="76"/>
      <c r="G56" s="162"/>
      <c r="H56" s="73"/>
      <c r="I56" s="162"/>
      <c r="J56" s="76"/>
      <c r="K56" s="162"/>
      <c r="L56" s="73"/>
      <c r="M56" s="164"/>
    </row>
    <row r="57" spans="2:13" x14ac:dyDescent="0.2">
      <c r="B57" s="76">
        <v>0.53263799999999994</v>
      </c>
      <c r="C57" s="73">
        <v>5.4405000000000002E-2</v>
      </c>
      <c r="D57" s="73">
        <v>0.53328500000000001</v>
      </c>
      <c r="E57" s="75">
        <v>-3.5192000000000001E-2</v>
      </c>
      <c r="F57" s="76"/>
      <c r="G57" s="162"/>
      <c r="H57" s="73"/>
      <c r="I57" s="162"/>
      <c r="J57" s="76"/>
      <c r="K57" s="162"/>
      <c r="L57" s="73"/>
      <c r="M57" s="164"/>
    </row>
    <row r="58" spans="2:13" x14ac:dyDescent="0.2">
      <c r="B58" s="76">
        <v>0.54287399999999997</v>
      </c>
      <c r="C58" s="73">
        <v>5.4220999999999998E-2</v>
      </c>
      <c r="D58" s="73">
        <v>0.54347199999999996</v>
      </c>
      <c r="E58" s="75">
        <v>-3.4457000000000002E-2</v>
      </c>
      <c r="F58" s="76"/>
      <c r="G58" s="162"/>
      <c r="H58" s="73"/>
      <c r="I58" s="162"/>
      <c r="J58" s="76"/>
      <c r="K58" s="162"/>
      <c r="L58" s="73"/>
      <c r="M58" s="164"/>
    </row>
    <row r="59" spans="2:13" x14ac:dyDescent="0.2">
      <c r="B59" s="76">
        <v>0.55310899999999996</v>
      </c>
      <c r="C59" s="73">
        <v>5.4009000000000001E-2</v>
      </c>
      <c r="D59" s="73">
        <v>0.55365500000000001</v>
      </c>
      <c r="E59" s="75">
        <v>-3.3679000000000001E-2</v>
      </c>
      <c r="F59" s="76"/>
      <c r="G59" s="162"/>
      <c r="H59" s="73"/>
      <c r="I59" s="162"/>
      <c r="J59" s="76"/>
      <c r="K59" s="162"/>
      <c r="L59" s="73"/>
      <c r="M59" s="164"/>
    </row>
    <row r="60" spans="2:13" x14ac:dyDescent="0.2">
      <c r="B60" s="76">
        <v>0.56334300000000004</v>
      </c>
      <c r="C60" s="73">
        <v>5.3766000000000001E-2</v>
      </c>
      <c r="D60" s="73">
        <v>0.56383499999999998</v>
      </c>
      <c r="E60" s="75">
        <v>-3.2856999999999997E-2</v>
      </c>
      <c r="F60" s="76"/>
      <c r="G60" s="162"/>
      <c r="H60" s="73"/>
      <c r="I60" s="162"/>
      <c r="J60" s="76"/>
      <c r="K60" s="162"/>
      <c r="L60" s="73"/>
      <c r="M60" s="164"/>
    </row>
    <row r="61" spans="2:13" x14ac:dyDescent="0.2">
      <c r="B61" s="76">
        <v>0.57357499999999995</v>
      </c>
      <c r="C61" s="73">
        <v>5.3492999999999999E-2</v>
      </c>
      <c r="D61" s="73">
        <v>0.57401000000000002</v>
      </c>
      <c r="E61" s="75">
        <v>-3.1993000000000001E-2</v>
      </c>
      <c r="F61" s="76"/>
      <c r="G61" s="162"/>
      <c r="H61" s="73"/>
      <c r="I61" s="162"/>
      <c r="J61" s="76"/>
      <c r="K61" s="162"/>
      <c r="L61" s="73"/>
      <c r="M61" s="164"/>
    </row>
    <row r="62" spans="2:13" x14ac:dyDescent="0.2">
      <c r="B62" s="76">
        <v>0.58380699999999996</v>
      </c>
      <c r="C62" s="73">
        <v>5.3189E-2</v>
      </c>
      <c r="D62" s="73">
        <v>0.58418199999999998</v>
      </c>
      <c r="E62" s="75">
        <v>-3.1085999999999999E-2</v>
      </c>
      <c r="F62" s="76"/>
      <c r="G62" s="162"/>
      <c r="H62" s="73"/>
      <c r="I62" s="162"/>
      <c r="J62" s="76"/>
      <c r="K62" s="162"/>
      <c r="L62" s="73"/>
      <c r="M62" s="164"/>
    </row>
    <row r="63" spans="2:13" x14ac:dyDescent="0.2">
      <c r="B63" s="76">
        <v>0.59403700000000004</v>
      </c>
      <c r="C63" s="73">
        <v>5.2852000000000003E-2</v>
      </c>
      <c r="D63" s="73">
        <v>0.59434900000000002</v>
      </c>
      <c r="E63" s="75">
        <v>-3.0137000000000001E-2</v>
      </c>
      <c r="F63" s="76"/>
      <c r="G63" s="162"/>
      <c r="H63" s="73"/>
      <c r="I63" s="162"/>
      <c r="J63" s="76"/>
      <c r="K63" s="162"/>
      <c r="L63" s="73"/>
      <c r="M63" s="164"/>
    </row>
    <row r="64" spans="2:13" x14ac:dyDescent="0.2">
      <c r="B64" s="76">
        <v>0.60426599999999997</v>
      </c>
      <c r="C64" s="73">
        <v>5.2479999999999999E-2</v>
      </c>
      <c r="D64" s="73">
        <v>0.60451200000000005</v>
      </c>
      <c r="E64" s="75">
        <v>-2.9145999999999998E-2</v>
      </c>
      <c r="F64" s="76"/>
      <c r="G64" s="162"/>
      <c r="H64" s="73"/>
      <c r="I64" s="162"/>
      <c r="J64" s="76"/>
      <c r="K64" s="162"/>
      <c r="L64" s="73"/>
      <c r="M64" s="164"/>
    </row>
    <row r="65" spans="2:13" x14ac:dyDescent="0.2">
      <c r="B65" s="76">
        <v>0.61449299999999996</v>
      </c>
      <c r="C65" s="73">
        <v>5.2073000000000001E-2</v>
      </c>
      <c r="D65" s="73">
        <v>0.61467000000000005</v>
      </c>
      <c r="E65" s="75">
        <v>-2.8112999999999999E-2</v>
      </c>
      <c r="F65" s="76"/>
      <c r="G65" s="162"/>
      <c r="H65" s="73"/>
      <c r="I65" s="162"/>
      <c r="J65" s="76"/>
      <c r="K65" s="162"/>
      <c r="L65" s="73"/>
      <c r="M65" s="164"/>
    </row>
    <row r="66" spans="2:13" x14ac:dyDescent="0.2">
      <c r="B66" s="76">
        <v>0.624718</v>
      </c>
      <c r="C66" s="73">
        <v>5.1628E-2</v>
      </c>
      <c r="D66" s="73">
        <v>0.62482400000000005</v>
      </c>
      <c r="E66" s="75">
        <v>-2.7040000000000002E-2</v>
      </c>
      <c r="F66" s="76"/>
      <c r="G66" s="162"/>
      <c r="H66" s="73"/>
      <c r="I66" s="162"/>
      <c r="J66" s="76"/>
      <c r="K66" s="162"/>
      <c r="L66" s="73"/>
      <c r="M66" s="164"/>
    </row>
    <row r="67" spans="2:13" x14ac:dyDescent="0.2">
      <c r="B67" s="76">
        <v>0.63494200000000001</v>
      </c>
      <c r="C67" s="73">
        <v>5.1144000000000002E-2</v>
      </c>
      <c r="D67" s="73">
        <v>0.63497400000000004</v>
      </c>
      <c r="E67" s="75">
        <v>-2.5928E-2</v>
      </c>
      <c r="F67" s="76"/>
      <c r="G67" s="162"/>
      <c r="H67" s="73"/>
      <c r="I67" s="162"/>
      <c r="J67" s="76"/>
      <c r="K67" s="162"/>
      <c r="L67" s="73"/>
      <c r="M67" s="164"/>
    </row>
    <row r="68" spans="2:13" x14ac:dyDescent="0.2">
      <c r="B68" s="76">
        <v>0.64516300000000004</v>
      </c>
      <c r="C68" s="73">
        <v>5.0618999999999997E-2</v>
      </c>
      <c r="D68" s="73">
        <v>0.645119</v>
      </c>
      <c r="E68" s="75">
        <v>-2.4777E-2</v>
      </c>
      <c r="F68" s="76"/>
      <c r="G68" s="162"/>
      <c r="H68" s="73"/>
      <c r="I68" s="162"/>
      <c r="J68" s="76"/>
      <c r="K68" s="162"/>
      <c r="L68" s="73"/>
      <c r="M68" s="164"/>
    </row>
    <row r="69" spans="2:13" x14ac:dyDescent="0.2">
      <c r="B69" s="76">
        <v>0.65538200000000002</v>
      </c>
      <c r="C69" s="73">
        <v>5.0050999999999998E-2</v>
      </c>
      <c r="D69" s="73">
        <v>0.65525900000000004</v>
      </c>
      <c r="E69" s="75">
        <v>-2.3591000000000001E-2</v>
      </c>
      <c r="F69" s="76"/>
      <c r="G69" s="162"/>
      <c r="H69" s="73"/>
      <c r="I69" s="162"/>
      <c r="J69" s="76"/>
      <c r="K69" s="162"/>
      <c r="L69" s="73"/>
      <c r="M69" s="164"/>
    </row>
    <row r="70" spans="2:13" x14ac:dyDescent="0.2">
      <c r="B70" s="76">
        <v>0.66559800000000002</v>
      </c>
      <c r="C70" s="73">
        <v>4.9438000000000003E-2</v>
      </c>
      <c r="D70" s="73">
        <v>0.66539599999999999</v>
      </c>
      <c r="E70" s="75">
        <v>-2.2370000000000001E-2</v>
      </c>
      <c r="F70" s="76"/>
      <c r="G70" s="162"/>
      <c r="H70" s="73"/>
      <c r="I70" s="162"/>
      <c r="J70" s="76"/>
      <c r="K70" s="162"/>
      <c r="L70" s="73"/>
      <c r="M70" s="164"/>
    </row>
    <row r="71" spans="2:13" x14ac:dyDescent="0.2">
      <c r="B71" s="76">
        <v>0.67581100000000005</v>
      </c>
      <c r="C71" s="73">
        <v>4.8779999999999997E-2</v>
      </c>
      <c r="D71" s="73">
        <v>0.67552800000000002</v>
      </c>
      <c r="E71" s="75">
        <v>-2.1117E-2</v>
      </c>
      <c r="F71" s="76"/>
      <c r="G71" s="162"/>
      <c r="H71" s="73"/>
      <c r="I71" s="162"/>
      <c r="J71" s="76"/>
      <c r="K71" s="162"/>
      <c r="L71" s="73"/>
      <c r="M71" s="164"/>
    </row>
    <row r="72" spans="2:13" x14ac:dyDescent="0.2">
      <c r="B72" s="76">
        <v>0.68602099999999999</v>
      </c>
      <c r="C72" s="73">
        <v>4.8073999999999999E-2</v>
      </c>
      <c r="D72" s="73">
        <v>0.68565600000000004</v>
      </c>
      <c r="E72" s="75">
        <v>-1.9835999999999999E-2</v>
      </c>
      <c r="F72" s="76"/>
      <c r="G72" s="162"/>
      <c r="H72" s="73"/>
      <c r="I72" s="162"/>
      <c r="J72" s="76"/>
      <c r="K72" s="162"/>
      <c r="L72" s="73"/>
      <c r="M72" s="164"/>
    </row>
    <row r="73" spans="2:13" x14ac:dyDescent="0.2">
      <c r="B73" s="76">
        <v>0.69622799999999996</v>
      </c>
      <c r="C73" s="73">
        <v>4.7321000000000002E-2</v>
      </c>
      <c r="D73" s="73">
        <v>0.69578099999999998</v>
      </c>
      <c r="E73" s="75">
        <v>-1.8527999999999999E-2</v>
      </c>
      <c r="F73" s="76"/>
      <c r="G73" s="162"/>
      <c r="H73" s="73"/>
      <c r="I73" s="162"/>
      <c r="J73" s="76"/>
      <c r="K73" s="162"/>
      <c r="L73" s="73"/>
      <c r="M73" s="164"/>
    </row>
    <row r="74" spans="2:13" x14ac:dyDescent="0.2">
      <c r="B74" s="76">
        <v>0.70643100000000003</v>
      </c>
      <c r="C74" s="73">
        <v>4.6518999999999998E-2</v>
      </c>
      <c r="D74" s="73">
        <v>0.70590299999999995</v>
      </c>
      <c r="E74" s="75">
        <v>-1.7198000000000001E-2</v>
      </c>
      <c r="F74" s="76"/>
      <c r="G74" s="162"/>
      <c r="H74" s="73"/>
      <c r="I74" s="162"/>
      <c r="J74" s="76"/>
      <c r="K74" s="162"/>
      <c r="L74" s="73"/>
      <c r="M74" s="164"/>
    </row>
    <row r="75" spans="2:13" x14ac:dyDescent="0.2">
      <c r="B75" s="76">
        <v>0.71663100000000002</v>
      </c>
      <c r="C75" s="73">
        <v>4.5668E-2</v>
      </c>
      <c r="D75" s="73">
        <v>0.71602200000000005</v>
      </c>
      <c r="E75" s="75">
        <v>-1.5848000000000001E-2</v>
      </c>
      <c r="F75" s="76"/>
      <c r="G75" s="162"/>
      <c r="H75" s="73"/>
      <c r="I75" s="162"/>
      <c r="J75" s="76"/>
      <c r="K75" s="162"/>
      <c r="L75" s="73"/>
      <c r="M75" s="164"/>
    </row>
    <row r="76" spans="2:13" x14ac:dyDescent="0.2">
      <c r="B76" s="76">
        <v>0.72682599999999997</v>
      </c>
      <c r="C76" s="73">
        <v>4.4769000000000003E-2</v>
      </c>
      <c r="D76" s="73">
        <v>0.72613899999999998</v>
      </c>
      <c r="E76" s="75">
        <v>-1.4484E-2</v>
      </c>
      <c r="F76" s="76"/>
      <c r="G76" s="162"/>
      <c r="H76" s="73"/>
      <c r="I76" s="162"/>
      <c r="J76" s="76"/>
      <c r="K76" s="162"/>
      <c r="L76" s="73"/>
      <c r="M76" s="164"/>
    </row>
    <row r="77" spans="2:13" x14ac:dyDescent="0.2">
      <c r="B77" s="76">
        <v>0.73701799999999995</v>
      </c>
      <c r="C77" s="73">
        <v>4.3822E-2</v>
      </c>
      <c r="D77" s="73">
        <v>0.73625399999999996</v>
      </c>
      <c r="E77" s="75">
        <v>-1.3109000000000001E-2</v>
      </c>
      <c r="F77" s="76"/>
      <c r="G77" s="162"/>
      <c r="H77" s="73"/>
      <c r="I77" s="162"/>
      <c r="J77" s="76"/>
      <c r="K77" s="162"/>
      <c r="L77" s="73"/>
      <c r="M77" s="164"/>
    </row>
    <row r="78" spans="2:13" x14ac:dyDescent="0.2">
      <c r="B78" s="76">
        <v>0.74720500000000001</v>
      </c>
      <c r="C78" s="73">
        <v>4.2826999999999997E-2</v>
      </c>
      <c r="D78" s="73">
        <v>0.74636800000000003</v>
      </c>
      <c r="E78" s="75">
        <v>-1.1730000000000001E-2</v>
      </c>
      <c r="F78" s="76"/>
      <c r="G78" s="162"/>
      <c r="H78" s="73"/>
      <c r="I78" s="162"/>
      <c r="J78" s="76"/>
      <c r="K78" s="162"/>
      <c r="L78" s="73"/>
      <c r="M78" s="164"/>
    </row>
    <row r="79" spans="2:13" x14ac:dyDescent="0.2">
      <c r="B79" s="76">
        <v>0.75738899999999998</v>
      </c>
      <c r="C79" s="73">
        <v>4.1787999999999999E-2</v>
      </c>
      <c r="D79" s="73">
        <v>0.75648099999999996</v>
      </c>
      <c r="E79" s="75">
        <v>-1.035E-2</v>
      </c>
      <c r="F79" s="76"/>
      <c r="G79" s="162"/>
      <c r="H79" s="73"/>
      <c r="I79" s="162"/>
      <c r="J79" s="76"/>
      <c r="K79" s="162"/>
      <c r="L79" s="73"/>
      <c r="M79" s="164"/>
    </row>
    <row r="80" spans="2:13" x14ac:dyDescent="0.2">
      <c r="B80" s="76">
        <v>0.76756899999999995</v>
      </c>
      <c r="C80" s="73">
        <v>4.0703000000000003E-2</v>
      </c>
      <c r="D80" s="73">
        <v>0.76659500000000003</v>
      </c>
      <c r="E80" s="75">
        <v>-8.9750000000000003E-3</v>
      </c>
      <c r="F80" s="76"/>
      <c r="G80" s="162"/>
      <c r="H80" s="73"/>
      <c r="I80" s="162"/>
      <c r="J80" s="76"/>
      <c r="K80" s="162"/>
      <c r="L80" s="73"/>
      <c r="M80" s="164"/>
    </row>
    <row r="81" spans="2:13" x14ac:dyDescent="0.2">
      <c r="B81" s="76">
        <v>0.77774500000000002</v>
      </c>
      <c r="C81" s="73">
        <v>3.9576E-2</v>
      </c>
      <c r="D81" s="73">
        <v>0.77671000000000001</v>
      </c>
      <c r="E81" s="75">
        <v>-7.6109999999999997E-3</v>
      </c>
      <c r="F81" s="76"/>
      <c r="G81" s="162"/>
      <c r="H81" s="73"/>
      <c r="I81" s="162"/>
      <c r="J81" s="76"/>
      <c r="K81" s="162"/>
      <c r="L81" s="73"/>
      <c r="M81" s="164"/>
    </row>
    <row r="82" spans="2:13" x14ac:dyDescent="0.2">
      <c r="B82" s="76">
        <v>0.78791699999999998</v>
      </c>
      <c r="C82" s="73">
        <v>3.841E-2</v>
      </c>
      <c r="D82" s="73">
        <v>0.78682700000000005</v>
      </c>
      <c r="E82" s="75">
        <v>-6.2639999999999996E-3</v>
      </c>
      <c r="F82" s="76"/>
      <c r="G82" s="162"/>
      <c r="H82" s="73"/>
      <c r="I82" s="162"/>
      <c r="J82" s="76"/>
      <c r="K82" s="162"/>
      <c r="L82" s="73"/>
      <c r="M82" s="164"/>
    </row>
    <row r="83" spans="2:13" x14ac:dyDescent="0.2">
      <c r="B83" s="76">
        <v>0.79808699999999999</v>
      </c>
      <c r="C83" s="73">
        <v>3.7206999999999997E-2</v>
      </c>
      <c r="D83" s="73">
        <v>0.79694600000000004</v>
      </c>
      <c r="E83" s="75">
        <v>-4.9389999999999998E-3</v>
      </c>
      <c r="F83" s="76"/>
      <c r="G83" s="162"/>
      <c r="H83" s="73"/>
      <c r="I83" s="162"/>
      <c r="J83" s="76"/>
      <c r="K83" s="162"/>
      <c r="L83" s="73"/>
      <c r="M83" s="164"/>
    </row>
    <row r="84" spans="2:13" x14ac:dyDescent="0.2">
      <c r="B84" s="76">
        <v>0.808253</v>
      </c>
      <c r="C84" s="73">
        <v>3.5969000000000001E-2</v>
      </c>
      <c r="D84" s="73">
        <v>0.80706900000000004</v>
      </c>
      <c r="E84" s="75">
        <v>-3.643E-3</v>
      </c>
      <c r="F84" s="76"/>
      <c r="G84" s="162"/>
      <c r="H84" s="73"/>
      <c r="I84" s="162"/>
      <c r="J84" s="76"/>
      <c r="K84" s="162"/>
      <c r="L84" s="73"/>
      <c r="M84" s="164"/>
    </row>
    <row r="85" spans="2:13" x14ac:dyDescent="0.2">
      <c r="B85" s="76">
        <v>0.81841600000000003</v>
      </c>
      <c r="C85" s="73">
        <v>3.4700000000000002E-2</v>
      </c>
      <c r="D85" s="73">
        <v>0.817195</v>
      </c>
      <c r="E85" s="75">
        <v>-2.3830000000000001E-3</v>
      </c>
      <c r="F85" s="76"/>
      <c r="G85" s="162"/>
      <c r="H85" s="73"/>
      <c r="I85" s="162"/>
      <c r="J85" s="76"/>
      <c r="K85" s="162"/>
      <c r="L85" s="73"/>
      <c r="M85" s="164"/>
    </row>
    <row r="86" spans="2:13" x14ac:dyDescent="0.2">
      <c r="B86" s="76">
        <v>0.82857700000000001</v>
      </c>
      <c r="C86" s="73">
        <v>3.3404000000000003E-2</v>
      </c>
      <c r="D86" s="73">
        <v>0.82732700000000003</v>
      </c>
      <c r="E86" s="75">
        <v>-1.1659999999999999E-3</v>
      </c>
      <c r="F86" s="76"/>
      <c r="G86" s="162"/>
      <c r="H86" s="73"/>
      <c r="I86" s="162"/>
      <c r="J86" s="76"/>
      <c r="K86" s="162"/>
      <c r="L86" s="73"/>
      <c r="M86" s="164"/>
    </row>
    <row r="87" spans="2:13" x14ac:dyDescent="0.2">
      <c r="B87" s="76">
        <v>0.83873699999999995</v>
      </c>
      <c r="C87" s="73">
        <v>3.2083E-2</v>
      </c>
      <c r="D87" s="73">
        <v>0.83746399999999999</v>
      </c>
      <c r="E87" s="75">
        <v>0</v>
      </c>
      <c r="F87" s="76"/>
      <c r="G87" s="162"/>
      <c r="H87" s="73"/>
      <c r="I87" s="162"/>
      <c r="J87" s="76"/>
      <c r="K87" s="162"/>
      <c r="L87" s="73"/>
      <c r="M87" s="164"/>
    </row>
    <row r="88" spans="2:13" x14ac:dyDescent="0.2">
      <c r="B88" s="76">
        <v>0.84889499999999996</v>
      </c>
      <c r="C88" s="73">
        <v>3.0741000000000001E-2</v>
      </c>
      <c r="D88" s="73">
        <v>0.84760599999999997</v>
      </c>
      <c r="E88" s="75">
        <v>1.108E-3</v>
      </c>
      <c r="F88" s="76"/>
      <c r="G88" s="162"/>
      <c r="H88" s="73"/>
      <c r="I88" s="162"/>
      <c r="J88" s="76"/>
      <c r="K88" s="162"/>
      <c r="L88" s="73"/>
      <c r="M88" s="164"/>
    </row>
    <row r="89" spans="2:13" x14ac:dyDescent="0.2">
      <c r="B89" s="76">
        <v>0.85905200000000004</v>
      </c>
      <c r="C89" s="73">
        <v>2.938E-2</v>
      </c>
      <c r="D89" s="73">
        <v>0.85775699999999999</v>
      </c>
      <c r="E89" s="75">
        <v>2.1480000000000002E-3</v>
      </c>
      <c r="F89" s="76"/>
      <c r="G89" s="162"/>
      <c r="H89" s="73"/>
      <c r="I89" s="162"/>
      <c r="J89" s="76"/>
      <c r="K89" s="162"/>
      <c r="L89" s="73"/>
      <c r="M89" s="164"/>
    </row>
    <row r="90" spans="2:13" x14ac:dyDescent="0.2">
      <c r="B90" s="76">
        <v>0.86920799999999998</v>
      </c>
      <c r="C90" s="73">
        <v>2.7999E-2</v>
      </c>
      <c r="D90" s="73">
        <v>0.86791399999999996</v>
      </c>
      <c r="E90" s="75">
        <v>3.1080000000000001E-3</v>
      </c>
      <c r="F90" s="76"/>
      <c r="G90" s="162"/>
      <c r="H90" s="73"/>
      <c r="I90" s="162"/>
      <c r="J90" s="76"/>
      <c r="K90" s="162"/>
      <c r="L90" s="73"/>
      <c r="M90" s="164"/>
    </row>
    <row r="91" spans="2:13" x14ac:dyDescent="0.2">
      <c r="B91" s="76">
        <v>0.87936400000000003</v>
      </c>
      <c r="C91" s="73">
        <v>2.6598E-2</v>
      </c>
      <c r="D91" s="73">
        <v>0.87807999999999997</v>
      </c>
      <c r="E91" s="75">
        <v>3.9750000000000002E-3</v>
      </c>
      <c r="F91" s="76"/>
      <c r="G91" s="162"/>
      <c r="H91" s="73"/>
      <c r="I91" s="162"/>
      <c r="J91" s="76"/>
      <c r="K91" s="162"/>
      <c r="L91" s="73"/>
      <c r="M91" s="164"/>
    </row>
    <row r="92" spans="2:13" x14ac:dyDescent="0.2">
      <c r="B92" s="76">
        <v>0.889517</v>
      </c>
      <c r="C92" s="73">
        <v>2.5172E-2</v>
      </c>
      <c r="D92" s="73">
        <v>0.88825500000000002</v>
      </c>
      <c r="E92" s="75">
        <v>4.7369999999999999E-3</v>
      </c>
      <c r="F92" s="76"/>
      <c r="G92" s="162"/>
      <c r="H92" s="73"/>
      <c r="I92" s="162"/>
      <c r="J92" s="76"/>
      <c r="K92" s="162"/>
      <c r="L92" s="73"/>
      <c r="M92" s="164"/>
    </row>
    <row r="93" spans="2:13" x14ac:dyDescent="0.2">
      <c r="B93" s="76">
        <v>0.89966800000000002</v>
      </c>
      <c r="C93" s="73">
        <v>2.3713999999999999E-2</v>
      </c>
      <c r="D93" s="73">
        <v>0.89843899999999999</v>
      </c>
      <c r="E93" s="75">
        <v>5.3749999999999996E-3</v>
      </c>
      <c r="F93" s="76"/>
      <c r="G93" s="162"/>
      <c r="H93" s="73"/>
      <c r="I93" s="162"/>
      <c r="J93" s="76"/>
      <c r="K93" s="162"/>
      <c r="L93" s="73"/>
      <c r="M93" s="164"/>
    </row>
    <row r="94" spans="2:13" x14ac:dyDescent="0.2">
      <c r="B94" s="76">
        <v>0.90981500000000004</v>
      </c>
      <c r="C94" s="73">
        <v>2.2211000000000002E-2</v>
      </c>
      <c r="D94" s="73">
        <v>0.908632</v>
      </c>
      <c r="E94" s="75">
        <v>5.8659999999999997E-3</v>
      </c>
      <c r="F94" s="76"/>
      <c r="G94" s="162"/>
      <c r="H94" s="73"/>
      <c r="I94" s="162"/>
      <c r="J94" s="76"/>
      <c r="K94" s="162"/>
      <c r="L94" s="73"/>
      <c r="M94" s="164"/>
    </row>
    <row r="95" spans="2:13" x14ac:dyDescent="0.2">
      <c r="B95" s="76">
        <v>0.919956</v>
      </c>
      <c r="C95" s="73">
        <v>2.0646999999999999E-2</v>
      </c>
      <c r="D95" s="73">
        <v>0.91883199999999998</v>
      </c>
      <c r="E95" s="75">
        <v>6.1939999999999999E-3</v>
      </c>
      <c r="F95" s="76"/>
      <c r="G95" s="162"/>
      <c r="H95" s="73"/>
      <c r="I95" s="162"/>
      <c r="J95" s="76"/>
      <c r="K95" s="162"/>
      <c r="L95" s="73"/>
      <c r="M95" s="164"/>
    </row>
    <row r="96" spans="2:13" x14ac:dyDescent="0.2">
      <c r="B96" s="76">
        <v>0.930087</v>
      </c>
      <c r="C96" s="73">
        <v>1.9001000000000001E-2</v>
      </c>
      <c r="D96" s="73">
        <v>0.92903999999999998</v>
      </c>
      <c r="E96" s="75">
        <v>6.3280000000000003E-3</v>
      </c>
      <c r="F96" s="76"/>
      <c r="G96" s="162"/>
      <c r="H96" s="73"/>
      <c r="I96" s="162"/>
      <c r="J96" s="76"/>
      <c r="K96" s="162"/>
      <c r="L96" s="73"/>
      <c r="M96" s="164"/>
    </row>
    <row r="97" spans="2:13" x14ac:dyDescent="0.2">
      <c r="B97" s="76">
        <v>0.94020400000000004</v>
      </c>
      <c r="C97" s="73">
        <v>1.7245E-2</v>
      </c>
      <c r="D97" s="73">
        <v>0.93925000000000003</v>
      </c>
      <c r="E97" s="75">
        <v>6.2449999999999997E-3</v>
      </c>
      <c r="F97" s="76"/>
      <c r="G97" s="162"/>
      <c r="H97" s="73"/>
      <c r="I97" s="162"/>
      <c r="J97" s="76"/>
      <c r="K97" s="162"/>
      <c r="L97" s="73"/>
      <c r="M97" s="164"/>
    </row>
    <row r="98" spans="2:13" x14ac:dyDescent="0.2">
      <c r="B98" s="76">
        <v>0.95030099999999995</v>
      </c>
      <c r="C98" s="73">
        <v>1.5348000000000001E-2</v>
      </c>
      <c r="D98" s="73">
        <v>0.94945999999999997</v>
      </c>
      <c r="E98" s="75">
        <v>5.9090000000000002E-3</v>
      </c>
      <c r="F98" s="76"/>
      <c r="G98" s="162"/>
      <c r="H98" s="73"/>
      <c r="I98" s="162"/>
      <c r="J98" s="76"/>
      <c r="K98" s="162"/>
      <c r="L98" s="73"/>
      <c r="M98" s="164"/>
    </row>
    <row r="99" spans="2:13" x14ac:dyDescent="0.2">
      <c r="B99" s="76">
        <v>0.96036900000000003</v>
      </c>
      <c r="C99" s="73">
        <v>1.3271E-2</v>
      </c>
      <c r="D99" s="73">
        <v>0.95966200000000002</v>
      </c>
      <c r="E99" s="75">
        <v>5.287E-3</v>
      </c>
      <c r="F99" s="76"/>
      <c r="G99" s="162"/>
      <c r="H99" s="73"/>
      <c r="I99" s="162"/>
      <c r="J99" s="76"/>
      <c r="K99" s="162"/>
      <c r="L99" s="73"/>
      <c r="M99" s="164"/>
    </row>
    <row r="100" spans="2:13" x14ac:dyDescent="0.2">
      <c r="B100" s="76">
        <v>0.97039799999999998</v>
      </c>
      <c r="C100" s="73">
        <v>1.0968E-2</v>
      </c>
      <c r="D100" s="73">
        <v>0.96984499999999996</v>
      </c>
      <c r="E100" s="75">
        <v>4.3350000000000003E-3</v>
      </c>
      <c r="F100" s="76"/>
      <c r="G100" s="162"/>
      <c r="H100" s="73"/>
      <c r="I100" s="162"/>
      <c r="J100" s="76"/>
      <c r="K100" s="162"/>
      <c r="L100" s="73"/>
      <c r="M100" s="164"/>
    </row>
    <row r="101" spans="2:13" x14ac:dyDescent="0.2">
      <c r="B101" s="76">
        <v>0.98037099999999999</v>
      </c>
      <c r="C101" s="73">
        <v>8.378E-3</v>
      </c>
      <c r="D101" s="73">
        <v>0.97999499999999995</v>
      </c>
      <c r="E101" s="75">
        <v>2.9910000000000002E-3</v>
      </c>
      <c r="F101" s="76"/>
      <c r="G101" s="162"/>
      <c r="H101" s="73"/>
      <c r="I101" s="162"/>
      <c r="J101" s="76"/>
      <c r="K101" s="162"/>
      <c r="L101" s="73"/>
      <c r="M101" s="164"/>
    </row>
    <row r="102" spans="2:13" x14ac:dyDescent="0.2">
      <c r="B102" s="76">
        <v>0.99024900000000005</v>
      </c>
      <c r="C102" s="73">
        <v>5.3759999999999997E-3</v>
      </c>
      <c r="D102" s="73">
        <v>0.99007800000000001</v>
      </c>
      <c r="E102" s="75">
        <v>1.1329999999999999E-3</v>
      </c>
      <c r="F102" s="76"/>
      <c r="G102" s="162"/>
      <c r="H102" s="73"/>
      <c r="I102" s="162"/>
      <c r="J102" s="76"/>
      <c r="K102" s="162"/>
      <c r="L102" s="73"/>
      <c r="M102" s="164"/>
    </row>
    <row r="103" spans="2:13" x14ac:dyDescent="0.2">
      <c r="B103" s="76">
        <v>0.99990199999999996</v>
      </c>
      <c r="C103" s="73">
        <v>1.5900000000000001E-3</v>
      </c>
      <c r="D103" s="73">
        <v>1</v>
      </c>
      <c r="E103" s="75">
        <v>-1.5900000000000001E-3</v>
      </c>
      <c r="F103" s="76"/>
      <c r="G103" s="162"/>
      <c r="H103" s="73"/>
      <c r="I103" s="162"/>
      <c r="J103" s="76"/>
      <c r="K103" s="162"/>
      <c r="L103" s="73"/>
      <c r="M103" s="164"/>
    </row>
    <row r="104" spans="2:13" x14ac:dyDescent="0.2">
      <c r="B104" s="76"/>
      <c r="C104" s="73"/>
      <c r="D104" s="73"/>
      <c r="E104" s="75"/>
      <c r="F104" s="76"/>
      <c r="G104" s="162"/>
      <c r="H104" s="73"/>
      <c r="I104" s="162"/>
      <c r="J104" s="76"/>
      <c r="K104" s="162"/>
      <c r="L104" s="73"/>
      <c r="M104" s="164"/>
    </row>
    <row r="105" spans="2:13" x14ac:dyDescent="0.2">
      <c r="B105" s="76"/>
      <c r="C105" s="73"/>
      <c r="D105" s="73"/>
      <c r="E105" s="75"/>
      <c r="F105" s="76"/>
      <c r="G105" s="162"/>
      <c r="H105" s="73"/>
      <c r="I105" s="162"/>
      <c r="J105" s="76"/>
      <c r="K105" s="162"/>
      <c r="L105" s="73"/>
      <c r="M105" s="164"/>
    </row>
    <row r="106" spans="2:13" x14ac:dyDescent="0.2">
      <c r="B106" s="76"/>
      <c r="C106" s="73"/>
      <c r="D106" s="73"/>
      <c r="E106" s="75"/>
      <c r="F106" s="76"/>
      <c r="G106" s="162"/>
      <c r="H106" s="73"/>
      <c r="I106" s="162"/>
      <c r="J106" s="76"/>
      <c r="K106" s="162"/>
      <c r="L106" s="73"/>
      <c r="M106" s="164"/>
    </row>
    <row r="107" spans="2:13" x14ac:dyDescent="0.2">
      <c r="B107" s="76"/>
      <c r="C107" s="73"/>
      <c r="D107" s="73"/>
      <c r="E107" s="75"/>
      <c r="F107" s="76"/>
      <c r="G107" s="162"/>
      <c r="H107" s="73"/>
      <c r="I107" s="162"/>
      <c r="J107" s="76"/>
      <c r="K107" s="162"/>
      <c r="L107" s="73"/>
      <c r="M107" s="164"/>
    </row>
    <row r="108" spans="2:13" x14ac:dyDescent="0.2">
      <c r="B108" s="76"/>
      <c r="C108" s="73"/>
      <c r="D108" s="73"/>
      <c r="E108" s="75"/>
      <c r="F108" s="76"/>
      <c r="G108" s="162"/>
      <c r="H108" s="73"/>
      <c r="I108" s="162"/>
      <c r="J108" s="76"/>
      <c r="K108" s="162"/>
      <c r="L108" s="73"/>
      <c r="M108" s="164"/>
    </row>
    <row r="109" spans="2:13" x14ac:dyDescent="0.2">
      <c r="B109" s="76"/>
      <c r="C109" s="73"/>
      <c r="D109" s="73"/>
      <c r="E109" s="75"/>
      <c r="F109" s="76"/>
      <c r="G109" s="162"/>
      <c r="H109" s="73"/>
      <c r="I109" s="162"/>
      <c r="J109" s="76"/>
      <c r="K109" s="162"/>
      <c r="L109" s="73"/>
      <c r="M109" s="164"/>
    </row>
    <row r="110" spans="2:13" x14ac:dyDescent="0.2">
      <c r="B110" s="76"/>
      <c r="C110" s="73"/>
      <c r="D110" s="73"/>
      <c r="E110" s="75"/>
      <c r="F110" s="76"/>
      <c r="G110" s="162"/>
      <c r="H110" s="73"/>
      <c r="I110" s="162"/>
      <c r="J110" s="76"/>
      <c r="K110" s="162"/>
      <c r="L110" s="73"/>
      <c r="M110" s="164"/>
    </row>
    <row r="111" spans="2:13" x14ac:dyDescent="0.2">
      <c r="B111" s="76"/>
      <c r="C111" s="73"/>
      <c r="D111" s="73"/>
      <c r="E111" s="75"/>
      <c r="F111" s="76"/>
      <c r="G111" s="162"/>
      <c r="H111" s="73"/>
      <c r="I111" s="162"/>
      <c r="J111" s="76"/>
      <c r="K111" s="162"/>
      <c r="L111" s="73"/>
      <c r="M111" s="164"/>
    </row>
    <row r="112" spans="2:13" x14ac:dyDescent="0.2">
      <c r="B112" s="76"/>
      <c r="C112" s="73"/>
      <c r="D112" s="73"/>
      <c r="E112" s="75"/>
      <c r="F112" s="76"/>
      <c r="G112" s="162"/>
      <c r="H112" s="73"/>
      <c r="I112" s="162"/>
      <c r="J112" s="76"/>
      <c r="K112" s="162"/>
      <c r="L112" s="73"/>
      <c r="M112" s="164"/>
    </row>
    <row r="113" spans="2:13" x14ac:dyDescent="0.2">
      <c r="B113" s="76"/>
      <c r="C113" s="73"/>
      <c r="D113" s="73"/>
      <c r="E113" s="75"/>
      <c r="F113" s="76"/>
      <c r="G113" s="162"/>
      <c r="H113" s="73"/>
      <c r="I113" s="162"/>
      <c r="J113" s="76"/>
      <c r="K113" s="162"/>
      <c r="L113" s="73"/>
      <c r="M113" s="164"/>
    </row>
    <row r="114" spans="2:13" x14ac:dyDescent="0.2">
      <c r="B114" s="76"/>
      <c r="C114" s="73"/>
      <c r="D114" s="73"/>
      <c r="E114" s="75"/>
      <c r="F114" s="76"/>
      <c r="G114" s="162"/>
      <c r="H114" s="73"/>
      <c r="I114" s="162"/>
      <c r="J114" s="76"/>
      <c r="K114" s="162"/>
      <c r="L114" s="73"/>
      <c r="M114" s="164"/>
    </row>
    <row r="115" spans="2:13" x14ac:dyDescent="0.2">
      <c r="B115" s="76"/>
      <c r="C115" s="73"/>
      <c r="D115" s="73"/>
      <c r="E115" s="75"/>
      <c r="F115" s="76"/>
      <c r="G115" s="162"/>
      <c r="H115" s="73"/>
      <c r="I115" s="162"/>
      <c r="J115" s="76"/>
      <c r="K115" s="162"/>
      <c r="L115" s="73"/>
      <c r="M115" s="164"/>
    </row>
    <row r="116" spans="2:13" x14ac:dyDescent="0.2">
      <c r="B116" s="76"/>
      <c r="C116" s="73"/>
      <c r="D116" s="73"/>
      <c r="E116" s="75"/>
      <c r="F116" s="76"/>
      <c r="G116" s="162"/>
      <c r="H116" s="73"/>
      <c r="I116" s="162"/>
      <c r="J116" s="76"/>
      <c r="K116" s="162"/>
      <c r="L116" s="73"/>
      <c r="M116" s="164"/>
    </row>
    <row r="117" spans="2:13" x14ac:dyDescent="0.2">
      <c r="B117" s="76"/>
      <c r="C117" s="73"/>
      <c r="D117" s="73"/>
      <c r="E117" s="75"/>
      <c r="F117" s="76"/>
      <c r="G117" s="162"/>
      <c r="H117" s="73"/>
      <c r="I117" s="162"/>
      <c r="J117" s="76"/>
      <c r="K117" s="162"/>
      <c r="L117" s="73"/>
      <c r="M117" s="164"/>
    </row>
    <row r="118" spans="2:13" x14ac:dyDescent="0.2">
      <c r="B118" s="76"/>
      <c r="C118" s="73"/>
      <c r="D118" s="73"/>
      <c r="E118" s="75"/>
      <c r="F118" s="76"/>
      <c r="G118" s="162"/>
      <c r="H118" s="73"/>
      <c r="I118" s="162"/>
      <c r="J118" s="76"/>
      <c r="K118" s="162"/>
      <c r="L118" s="73"/>
      <c r="M118" s="164"/>
    </row>
    <row r="119" spans="2:13" x14ac:dyDescent="0.2">
      <c r="B119" s="76"/>
      <c r="C119" s="73"/>
      <c r="D119" s="73"/>
      <c r="E119" s="75"/>
      <c r="F119" s="76"/>
      <c r="G119" s="162"/>
      <c r="H119" s="73"/>
      <c r="I119" s="162"/>
      <c r="J119" s="76"/>
      <c r="K119" s="162"/>
      <c r="L119" s="73"/>
      <c r="M119" s="164"/>
    </row>
    <row r="120" spans="2:13" x14ac:dyDescent="0.2">
      <c r="B120" s="76"/>
      <c r="C120" s="73"/>
      <c r="D120" s="73"/>
      <c r="E120" s="75"/>
      <c r="F120" s="76"/>
      <c r="G120" s="162"/>
      <c r="H120" s="73"/>
      <c r="I120" s="162"/>
      <c r="J120" s="76"/>
      <c r="K120" s="162"/>
      <c r="L120" s="73"/>
      <c r="M120" s="164"/>
    </row>
    <row r="121" spans="2:13" x14ac:dyDescent="0.2">
      <c r="B121" s="76"/>
      <c r="C121" s="73"/>
      <c r="D121" s="73"/>
      <c r="E121" s="75"/>
      <c r="F121" s="76"/>
      <c r="G121" s="162"/>
      <c r="H121" s="73"/>
      <c r="I121" s="162"/>
      <c r="J121" s="76"/>
      <c r="K121" s="162"/>
      <c r="L121" s="73"/>
      <c r="M121" s="164"/>
    </row>
    <row r="122" spans="2:13" x14ac:dyDescent="0.2">
      <c r="B122" s="76"/>
      <c r="C122" s="73"/>
      <c r="D122" s="73"/>
      <c r="E122" s="75"/>
      <c r="F122" s="76"/>
      <c r="G122" s="162"/>
      <c r="H122" s="73"/>
      <c r="I122" s="162"/>
      <c r="J122" s="76"/>
      <c r="K122" s="162"/>
      <c r="L122" s="73"/>
      <c r="M122" s="164"/>
    </row>
    <row r="123" spans="2:13" x14ac:dyDescent="0.2">
      <c r="B123" s="76"/>
      <c r="C123" s="73"/>
      <c r="D123" s="73"/>
      <c r="E123" s="75"/>
      <c r="F123" s="76"/>
      <c r="G123" s="162"/>
      <c r="H123" s="73"/>
      <c r="I123" s="162"/>
      <c r="J123" s="76"/>
      <c r="K123" s="162"/>
      <c r="L123" s="73"/>
      <c r="M123" s="164"/>
    </row>
    <row r="124" spans="2:13" x14ac:dyDescent="0.2">
      <c r="B124" s="76"/>
      <c r="C124" s="73"/>
      <c r="D124" s="73"/>
      <c r="E124" s="75"/>
      <c r="F124" s="76"/>
      <c r="G124" s="162"/>
      <c r="H124" s="73"/>
      <c r="I124" s="162"/>
      <c r="J124" s="76"/>
      <c r="K124" s="162"/>
      <c r="L124" s="73"/>
      <c r="M124" s="164"/>
    </row>
    <row r="125" spans="2:13" x14ac:dyDescent="0.2">
      <c r="B125" s="76"/>
      <c r="C125" s="73"/>
      <c r="D125" s="73"/>
      <c r="E125" s="75"/>
      <c r="F125" s="76"/>
      <c r="G125" s="162"/>
      <c r="H125" s="73"/>
      <c r="I125" s="162"/>
      <c r="J125" s="76"/>
      <c r="K125" s="162"/>
      <c r="L125" s="73"/>
      <c r="M125" s="164"/>
    </row>
    <row r="126" spans="2:13" x14ac:dyDescent="0.2">
      <c r="B126" s="76"/>
      <c r="C126" s="73"/>
      <c r="D126" s="73"/>
      <c r="E126" s="75"/>
      <c r="F126" s="76"/>
      <c r="G126" s="162"/>
      <c r="H126" s="73"/>
      <c r="I126" s="162"/>
      <c r="J126" s="76"/>
      <c r="K126" s="162"/>
      <c r="L126" s="73"/>
      <c r="M126" s="164"/>
    </row>
    <row r="127" spans="2:13" x14ac:dyDescent="0.2">
      <c r="B127" s="76"/>
      <c r="C127" s="73"/>
      <c r="D127" s="73"/>
      <c r="E127" s="75"/>
      <c r="F127" s="76"/>
      <c r="G127" s="162"/>
      <c r="H127" s="73"/>
      <c r="I127" s="162"/>
      <c r="J127" s="76"/>
      <c r="K127" s="162"/>
      <c r="L127" s="73"/>
      <c r="M127" s="164"/>
    </row>
    <row r="128" spans="2:13" x14ac:dyDescent="0.2">
      <c r="B128" s="76"/>
      <c r="C128" s="73"/>
      <c r="D128" s="73"/>
      <c r="E128" s="75"/>
      <c r="F128" s="76"/>
      <c r="G128" s="162"/>
      <c r="H128" s="73"/>
      <c r="I128" s="162"/>
      <c r="J128" s="76"/>
      <c r="K128" s="162"/>
      <c r="L128" s="73"/>
      <c r="M128" s="164"/>
    </row>
    <row r="129" spans="2:13" x14ac:dyDescent="0.2">
      <c r="B129" s="76"/>
      <c r="C129" s="73"/>
      <c r="D129" s="73"/>
      <c r="E129" s="75"/>
      <c r="F129" s="76"/>
      <c r="G129" s="162"/>
      <c r="H129" s="73"/>
      <c r="I129" s="162"/>
      <c r="J129" s="76"/>
      <c r="K129" s="162"/>
      <c r="L129" s="73"/>
      <c r="M129" s="164"/>
    </row>
    <row r="130" spans="2:13" x14ac:dyDescent="0.2">
      <c r="B130" s="76"/>
      <c r="C130" s="73"/>
      <c r="D130" s="73"/>
      <c r="E130" s="75"/>
      <c r="F130" s="76"/>
      <c r="G130" s="162"/>
      <c r="H130" s="73"/>
      <c r="I130" s="162"/>
      <c r="J130" s="76"/>
      <c r="K130" s="162"/>
      <c r="L130" s="73"/>
      <c r="M130" s="164"/>
    </row>
    <row r="131" spans="2:13" x14ac:dyDescent="0.2">
      <c r="B131" s="76"/>
      <c r="C131" s="73"/>
      <c r="D131" s="73"/>
      <c r="E131" s="75"/>
      <c r="F131" s="76"/>
      <c r="G131" s="162"/>
      <c r="H131" s="73"/>
      <c r="I131" s="162"/>
      <c r="J131" s="76"/>
      <c r="K131" s="162"/>
      <c r="L131" s="73"/>
      <c r="M131" s="164"/>
    </row>
    <row r="132" spans="2:13" x14ac:dyDescent="0.2">
      <c r="B132" s="76"/>
      <c r="C132" s="73"/>
      <c r="D132" s="73"/>
      <c r="E132" s="75"/>
      <c r="F132" s="76"/>
      <c r="G132" s="162"/>
      <c r="H132" s="73"/>
      <c r="I132" s="162"/>
      <c r="J132" s="76"/>
      <c r="K132" s="162"/>
      <c r="L132" s="73"/>
      <c r="M132" s="164"/>
    </row>
    <row r="133" spans="2:13" x14ac:dyDescent="0.2">
      <c r="B133" s="76"/>
      <c r="C133" s="73"/>
      <c r="D133" s="73"/>
      <c r="E133" s="75"/>
      <c r="F133" s="76"/>
      <c r="G133" s="162"/>
      <c r="H133" s="73"/>
      <c r="I133" s="162"/>
      <c r="J133" s="76"/>
      <c r="K133" s="162"/>
      <c r="L133" s="73"/>
      <c r="M133" s="164"/>
    </row>
    <row r="134" spans="2:13" x14ac:dyDescent="0.2">
      <c r="B134" s="76"/>
      <c r="C134" s="73"/>
      <c r="D134" s="73"/>
      <c r="E134" s="75"/>
      <c r="F134" s="76"/>
      <c r="G134" s="162"/>
      <c r="H134" s="73"/>
      <c r="I134" s="162"/>
      <c r="J134" s="76"/>
      <c r="K134" s="162"/>
      <c r="L134" s="73"/>
      <c r="M134" s="164"/>
    </row>
    <row r="135" spans="2:13" x14ac:dyDescent="0.2">
      <c r="B135" s="76"/>
      <c r="C135" s="73"/>
      <c r="D135" s="73"/>
      <c r="E135" s="75"/>
      <c r="F135" s="76"/>
      <c r="G135" s="162"/>
      <c r="H135" s="73"/>
      <c r="I135" s="162"/>
      <c r="J135" s="76"/>
      <c r="K135" s="162"/>
      <c r="L135" s="73"/>
      <c r="M135" s="164"/>
    </row>
    <row r="136" spans="2:13" x14ac:dyDescent="0.2">
      <c r="B136" s="76"/>
      <c r="C136" s="73"/>
      <c r="D136" s="73"/>
      <c r="E136" s="75"/>
      <c r="F136" s="76"/>
      <c r="G136" s="162"/>
      <c r="H136" s="73"/>
      <c r="I136" s="162"/>
      <c r="J136" s="76"/>
      <c r="K136" s="162"/>
      <c r="L136" s="73"/>
      <c r="M136" s="164"/>
    </row>
    <row r="137" spans="2:13" x14ac:dyDescent="0.2">
      <c r="B137" s="76"/>
      <c r="C137" s="73"/>
      <c r="D137" s="73"/>
      <c r="E137" s="75"/>
      <c r="F137" s="76"/>
      <c r="G137" s="162"/>
      <c r="H137" s="73"/>
      <c r="I137" s="162"/>
      <c r="J137" s="76"/>
      <c r="K137" s="162"/>
      <c r="L137" s="73"/>
      <c r="M137" s="164"/>
    </row>
    <row r="138" spans="2:13" x14ac:dyDescent="0.2">
      <c r="B138" s="76"/>
      <c r="C138" s="73"/>
      <c r="D138" s="73"/>
      <c r="E138" s="75"/>
      <c r="F138" s="76"/>
      <c r="G138" s="162"/>
      <c r="H138" s="73"/>
      <c r="I138" s="162"/>
      <c r="J138" s="76"/>
      <c r="K138" s="162"/>
      <c r="L138" s="73"/>
      <c r="M138" s="164"/>
    </row>
    <row r="139" spans="2:13" x14ac:dyDescent="0.2">
      <c r="B139" s="76"/>
      <c r="C139" s="73"/>
      <c r="D139" s="73"/>
      <c r="E139" s="75"/>
      <c r="F139" s="76"/>
      <c r="G139" s="162"/>
      <c r="H139" s="73"/>
      <c r="I139" s="162"/>
      <c r="J139" s="76"/>
      <c r="K139" s="162"/>
      <c r="L139" s="73"/>
      <c r="M139" s="164"/>
    </row>
    <row r="140" spans="2:13" x14ac:dyDescent="0.2">
      <c r="B140" s="76"/>
      <c r="C140" s="73"/>
      <c r="D140" s="73"/>
      <c r="E140" s="75"/>
      <c r="F140" s="76"/>
      <c r="G140" s="162"/>
      <c r="H140" s="73"/>
      <c r="I140" s="162"/>
      <c r="J140" s="76"/>
      <c r="K140" s="162"/>
      <c r="L140" s="73"/>
      <c r="M140" s="164"/>
    </row>
    <row r="141" spans="2:13" x14ac:dyDescent="0.2">
      <c r="B141" s="76"/>
      <c r="C141" s="73"/>
      <c r="D141" s="73"/>
      <c r="E141" s="75"/>
      <c r="F141" s="76"/>
      <c r="G141" s="162"/>
      <c r="H141" s="73"/>
      <c r="I141" s="162"/>
      <c r="J141" s="76"/>
      <c r="K141" s="162"/>
      <c r="L141" s="73"/>
      <c r="M141" s="164"/>
    </row>
    <row r="142" spans="2:13" x14ac:dyDescent="0.2">
      <c r="B142" s="76"/>
      <c r="C142" s="73"/>
      <c r="D142" s="73"/>
      <c r="E142" s="75"/>
      <c r="F142" s="76"/>
      <c r="G142" s="162"/>
      <c r="H142" s="73"/>
      <c r="I142" s="162"/>
      <c r="J142" s="76"/>
      <c r="K142" s="162"/>
      <c r="L142" s="73"/>
      <c r="M142" s="164"/>
    </row>
    <row r="143" spans="2:13" x14ac:dyDescent="0.2">
      <c r="B143" s="76"/>
      <c r="C143" s="73"/>
      <c r="D143" s="73"/>
      <c r="E143" s="75"/>
      <c r="F143" s="76"/>
      <c r="G143" s="162"/>
      <c r="H143" s="73"/>
      <c r="I143" s="162"/>
      <c r="J143" s="76"/>
      <c r="K143" s="162"/>
      <c r="L143" s="73"/>
      <c r="M143" s="164"/>
    </row>
    <row r="144" spans="2:13" x14ac:dyDescent="0.2">
      <c r="B144" s="76"/>
      <c r="C144" s="73"/>
      <c r="D144" s="73"/>
      <c r="E144" s="75"/>
      <c r="F144" s="76"/>
      <c r="G144" s="162"/>
      <c r="H144" s="73"/>
      <c r="I144" s="162"/>
      <c r="J144" s="76"/>
      <c r="K144" s="162"/>
      <c r="L144" s="73"/>
      <c r="M144" s="164"/>
    </row>
    <row r="145" spans="2:13" x14ac:dyDescent="0.2">
      <c r="B145" s="76"/>
      <c r="C145" s="73"/>
      <c r="D145" s="73"/>
      <c r="E145" s="75"/>
      <c r="F145" s="76"/>
      <c r="G145" s="162"/>
      <c r="H145" s="73"/>
      <c r="I145" s="162"/>
      <c r="J145" s="76"/>
      <c r="K145" s="162"/>
      <c r="L145" s="73"/>
      <c r="M145" s="164"/>
    </row>
    <row r="146" spans="2:13" x14ac:dyDescent="0.2">
      <c r="B146" s="76"/>
      <c r="C146" s="73"/>
      <c r="D146" s="73"/>
      <c r="E146" s="75"/>
      <c r="F146" s="76"/>
      <c r="G146" s="162"/>
      <c r="H146" s="73"/>
      <c r="I146" s="162"/>
      <c r="J146" s="76"/>
      <c r="K146" s="162"/>
      <c r="L146" s="73"/>
      <c r="M146" s="164"/>
    </row>
    <row r="147" spans="2:13" x14ac:dyDescent="0.2">
      <c r="B147" s="76"/>
      <c r="C147" s="73"/>
      <c r="D147" s="73"/>
      <c r="E147" s="75"/>
      <c r="F147" s="76"/>
      <c r="G147" s="162"/>
      <c r="H147" s="73"/>
      <c r="I147" s="162"/>
      <c r="J147" s="76"/>
      <c r="K147" s="162"/>
      <c r="L147" s="73"/>
      <c r="M147" s="164"/>
    </row>
    <row r="148" spans="2:13" x14ac:dyDescent="0.2">
      <c r="B148" s="76"/>
      <c r="C148" s="73"/>
      <c r="D148" s="73"/>
      <c r="E148" s="75"/>
      <c r="F148" s="76"/>
      <c r="G148" s="162"/>
      <c r="H148" s="73"/>
      <c r="I148" s="162"/>
      <c r="J148" s="76"/>
      <c r="K148" s="162"/>
      <c r="L148" s="73"/>
      <c r="M148" s="164"/>
    </row>
    <row r="149" spans="2:13" x14ac:dyDescent="0.2">
      <c r="B149" s="76"/>
      <c r="C149" s="73"/>
      <c r="D149" s="73"/>
      <c r="E149" s="75"/>
      <c r="F149" s="76"/>
      <c r="G149" s="162"/>
      <c r="H149" s="73"/>
      <c r="I149" s="162"/>
      <c r="J149" s="76"/>
      <c r="K149" s="162"/>
      <c r="L149" s="73"/>
      <c r="M149" s="164"/>
    </row>
    <row r="150" spans="2:13" x14ac:dyDescent="0.2">
      <c r="B150" s="76"/>
      <c r="C150" s="73"/>
      <c r="D150" s="73"/>
      <c r="E150" s="75"/>
      <c r="F150" s="76"/>
      <c r="G150" s="162"/>
      <c r="H150" s="73"/>
      <c r="I150" s="162"/>
      <c r="J150" s="76"/>
      <c r="K150" s="162"/>
      <c r="L150" s="73"/>
      <c r="M150" s="164"/>
    </row>
    <row r="151" spans="2:13" x14ac:dyDescent="0.2">
      <c r="B151" s="76"/>
      <c r="C151" s="73"/>
      <c r="D151" s="73"/>
      <c r="E151" s="75"/>
      <c r="F151" s="76"/>
      <c r="G151" s="162"/>
      <c r="H151" s="73"/>
      <c r="I151" s="162"/>
      <c r="J151" s="76"/>
      <c r="K151" s="162"/>
      <c r="L151" s="73"/>
      <c r="M151" s="164"/>
    </row>
    <row r="152" spans="2:13" x14ac:dyDescent="0.2">
      <c r="B152" s="76"/>
      <c r="C152" s="73"/>
      <c r="D152" s="73"/>
      <c r="E152" s="75"/>
      <c r="F152" s="76"/>
      <c r="G152" s="162"/>
      <c r="H152" s="73"/>
      <c r="I152" s="162"/>
      <c r="J152" s="76"/>
      <c r="K152" s="162"/>
      <c r="L152" s="73"/>
      <c r="M152" s="164"/>
    </row>
    <row r="153" spans="2:13" x14ac:dyDescent="0.2">
      <c r="B153" s="76"/>
      <c r="C153" s="73"/>
      <c r="D153" s="73"/>
      <c r="E153" s="75"/>
      <c r="F153" s="76"/>
      <c r="G153" s="162"/>
      <c r="H153" s="73"/>
      <c r="I153" s="162"/>
      <c r="J153" s="76"/>
      <c r="K153" s="162"/>
      <c r="L153" s="73"/>
      <c r="M153" s="164"/>
    </row>
    <row r="154" spans="2:13" x14ac:dyDescent="0.2">
      <c r="B154" s="76"/>
      <c r="C154" s="73"/>
      <c r="D154" s="73"/>
      <c r="E154" s="75"/>
      <c r="F154" s="76"/>
      <c r="G154" s="162"/>
      <c r="H154" s="73"/>
      <c r="I154" s="162"/>
      <c r="J154" s="76"/>
      <c r="K154" s="162"/>
      <c r="L154" s="73"/>
      <c r="M154" s="164"/>
    </row>
    <row r="155" spans="2:13" x14ac:dyDescent="0.2">
      <c r="B155" s="76"/>
      <c r="C155" s="73"/>
      <c r="D155" s="73"/>
      <c r="E155" s="75"/>
      <c r="F155" s="76"/>
      <c r="G155" s="162"/>
      <c r="H155" s="73"/>
      <c r="I155" s="162"/>
      <c r="J155" s="76"/>
      <c r="K155" s="162"/>
      <c r="L155" s="73"/>
      <c r="M155" s="164"/>
    </row>
    <row r="156" spans="2:13" x14ac:dyDescent="0.2">
      <c r="B156" s="76"/>
      <c r="C156" s="73"/>
      <c r="D156" s="73"/>
      <c r="E156" s="75"/>
      <c r="F156" s="76"/>
      <c r="G156" s="162"/>
      <c r="H156" s="73"/>
      <c r="I156" s="162"/>
      <c r="J156" s="76"/>
      <c r="K156" s="162"/>
      <c r="L156" s="73"/>
      <c r="M156" s="164"/>
    </row>
    <row r="157" spans="2:13" x14ac:dyDescent="0.2">
      <c r="B157" s="76"/>
      <c r="C157" s="73"/>
      <c r="D157" s="73"/>
      <c r="E157" s="75"/>
      <c r="F157" s="76"/>
      <c r="G157" s="162"/>
      <c r="H157" s="73"/>
      <c r="I157" s="162"/>
      <c r="J157" s="76"/>
      <c r="K157" s="162"/>
      <c r="L157" s="73"/>
      <c r="M157" s="164"/>
    </row>
    <row r="158" spans="2:13" x14ac:dyDescent="0.2">
      <c r="B158" s="76"/>
      <c r="C158" s="73"/>
      <c r="D158" s="73"/>
      <c r="E158" s="75"/>
      <c r="F158" s="76"/>
      <c r="G158" s="162"/>
      <c r="H158" s="73"/>
      <c r="I158" s="162"/>
      <c r="J158" s="76"/>
      <c r="K158" s="162"/>
      <c r="L158" s="73"/>
      <c r="M158" s="164"/>
    </row>
    <row r="159" spans="2:13" x14ac:dyDescent="0.2">
      <c r="B159" s="76"/>
      <c r="C159" s="73"/>
      <c r="D159" s="73"/>
      <c r="E159" s="75"/>
      <c r="F159" s="76"/>
      <c r="G159" s="162"/>
      <c r="H159" s="73"/>
      <c r="I159" s="162"/>
      <c r="J159" s="76"/>
      <c r="K159" s="162"/>
      <c r="L159" s="73"/>
      <c r="M159" s="164"/>
    </row>
    <row r="160" spans="2:13" x14ac:dyDescent="0.2">
      <c r="B160" s="76"/>
      <c r="C160" s="73"/>
      <c r="D160" s="73"/>
      <c r="E160" s="75"/>
      <c r="F160" s="76"/>
      <c r="G160" s="162"/>
      <c r="H160" s="73"/>
      <c r="I160" s="162"/>
      <c r="J160" s="76"/>
      <c r="K160" s="162"/>
      <c r="L160" s="73"/>
      <c r="M160" s="164"/>
    </row>
    <row r="161" spans="2:13" x14ac:dyDescent="0.2">
      <c r="B161" s="76"/>
      <c r="C161" s="73"/>
      <c r="D161" s="73"/>
      <c r="E161" s="75"/>
      <c r="F161" s="76"/>
      <c r="G161" s="162"/>
      <c r="H161" s="73"/>
      <c r="I161" s="162"/>
      <c r="J161" s="76"/>
      <c r="K161" s="162"/>
      <c r="L161" s="73"/>
      <c r="M161" s="164"/>
    </row>
    <row r="162" spans="2:13" x14ac:dyDescent="0.2">
      <c r="B162" s="76"/>
      <c r="C162" s="73"/>
      <c r="D162" s="73"/>
      <c r="E162" s="75"/>
      <c r="F162" s="76"/>
      <c r="G162" s="162"/>
      <c r="H162" s="73"/>
      <c r="I162" s="162"/>
      <c r="J162" s="76"/>
      <c r="K162" s="162"/>
      <c r="L162" s="73"/>
      <c r="M162" s="164"/>
    </row>
    <row r="163" spans="2:13" x14ac:dyDescent="0.2">
      <c r="B163" s="76"/>
      <c r="C163" s="73"/>
      <c r="D163" s="73"/>
      <c r="E163" s="75"/>
      <c r="F163" s="76"/>
      <c r="G163" s="162"/>
      <c r="H163" s="73"/>
      <c r="I163" s="162"/>
      <c r="J163" s="76"/>
      <c r="K163" s="162"/>
      <c r="L163" s="73"/>
      <c r="M163" s="164"/>
    </row>
    <row r="164" spans="2:13" x14ac:dyDescent="0.2">
      <c r="B164" s="76"/>
      <c r="C164" s="73"/>
      <c r="D164" s="73"/>
      <c r="E164" s="75"/>
      <c r="F164" s="76"/>
      <c r="G164" s="162"/>
      <c r="H164" s="73"/>
      <c r="I164" s="162"/>
      <c r="J164" s="76"/>
      <c r="K164" s="162"/>
      <c r="L164" s="73"/>
      <c r="M164" s="164"/>
    </row>
    <row r="165" spans="2:13" x14ac:dyDescent="0.2">
      <c r="B165" s="76"/>
      <c r="C165" s="73"/>
      <c r="D165" s="73"/>
      <c r="E165" s="75"/>
      <c r="F165" s="76"/>
      <c r="G165" s="162"/>
      <c r="H165" s="73"/>
      <c r="I165" s="162"/>
      <c r="J165" s="76"/>
      <c r="K165" s="162"/>
      <c r="L165" s="73"/>
      <c r="M165" s="164"/>
    </row>
    <row r="166" spans="2:13" x14ac:dyDescent="0.2">
      <c r="B166" s="76"/>
      <c r="C166" s="73"/>
      <c r="D166" s="73"/>
      <c r="E166" s="75"/>
      <c r="F166" s="76"/>
      <c r="G166" s="162"/>
      <c r="H166" s="73"/>
      <c r="I166" s="162"/>
      <c r="J166" s="76"/>
      <c r="K166" s="162"/>
      <c r="L166" s="73"/>
      <c r="M166" s="164"/>
    </row>
    <row r="167" spans="2:13" x14ac:dyDescent="0.2">
      <c r="B167" s="76"/>
      <c r="C167" s="73"/>
      <c r="D167" s="73"/>
      <c r="E167" s="75"/>
      <c r="F167" s="76"/>
      <c r="G167" s="162"/>
      <c r="H167" s="73"/>
      <c r="I167" s="162"/>
      <c r="J167" s="76"/>
      <c r="K167" s="162"/>
      <c r="L167" s="73"/>
      <c r="M167" s="164"/>
    </row>
    <row r="168" spans="2:13" x14ac:dyDescent="0.2">
      <c r="B168" s="76"/>
      <c r="C168" s="73"/>
      <c r="D168" s="73"/>
      <c r="E168" s="75"/>
      <c r="F168" s="76"/>
      <c r="G168" s="162"/>
      <c r="H168" s="73"/>
      <c r="I168" s="162"/>
      <c r="J168" s="76"/>
      <c r="K168" s="162"/>
      <c r="L168" s="73"/>
      <c r="M168" s="164"/>
    </row>
    <row r="169" spans="2:13" x14ac:dyDescent="0.2">
      <c r="B169" s="76"/>
      <c r="C169" s="73"/>
      <c r="D169" s="73"/>
      <c r="E169" s="75"/>
      <c r="F169" s="76"/>
      <c r="G169" s="162"/>
      <c r="H169" s="73"/>
      <c r="I169" s="162"/>
      <c r="J169" s="76"/>
      <c r="K169" s="162"/>
      <c r="L169" s="73"/>
      <c r="M169" s="164"/>
    </row>
    <row r="170" spans="2:13" x14ac:dyDescent="0.2">
      <c r="B170" s="76"/>
      <c r="C170" s="73"/>
      <c r="D170" s="73"/>
      <c r="E170" s="75"/>
      <c r="F170" s="76"/>
      <c r="G170" s="162"/>
      <c r="H170" s="73"/>
      <c r="I170" s="162"/>
      <c r="J170" s="76"/>
      <c r="K170" s="162"/>
      <c r="L170" s="73"/>
      <c r="M170" s="164"/>
    </row>
    <row r="171" spans="2:13" x14ac:dyDescent="0.2">
      <c r="B171" s="76"/>
      <c r="C171" s="73"/>
      <c r="D171" s="73"/>
      <c r="E171" s="75"/>
      <c r="F171" s="76"/>
      <c r="G171" s="162"/>
      <c r="H171" s="73"/>
      <c r="I171" s="162"/>
      <c r="J171" s="76"/>
      <c r="K171" s="162"/>
      <c r="L171" s="73"/>
      <c r="M171" s="164"/>
    </row>
    <row r="172" spans="2:13" x14ac:dyDescent="0.2">
      <c r="B172" s="76"/>
      <c r="C172" s="73"/>
      <c r="D172" s="73"/>
      <c r="E172" s="75"/>
      <c r="F172" s="76"/>
      <c r="G172" s="162"/>
      <c r="H172" s="73"/>
      <c r="I172" s="162"/>
      <c r="J172" s="76"/>
      <c r="K172" s="162"/>
      <c r="L172" s="73"/>
      <c r="M172" s="164"/>
    </row>
    <row r="173" spans="2:13" x14ac:dyDescent="0.2">
      <c r="B173" s="76"/>
      <c r="C173" s="73"/>
      <c r="D173" s="73"/>
      <c r="E173" s="75"/>
      <c r="F173" s="76"/>
      <c r="G173" s="162"/>
      <c r="H173" s="73"/>
      <c r="I173" s="162"/>
      <c r="J173" s="76"/>
      <c r="K173" s="162"/>
      <c r="L173" s="73"/>
      <c r="M173" s="164"/>
    </row>
    <row r="174" spans="2:13" x14ac:dyDescent="0.2">
      <c r="B174" s="76"/>
      <c r="C174" s="73"/>
      <c r="D174" s="73"/>
      <c r="E174" s="75"/>
      <c r="F174" s="76"/>
      <c r="G174" s="162"/>
      <c r="H174" s="73"/>
      <c r="I174" s="162"/>
      <c r="J174" s="76"/>
      <c r="K174" s="162"/>
      <c r="L174" s="73"/>
      <c r="M174" s="164"/>
    </row>
    <row r="175" spans="2:13" x14ac:dyDescent="0.2">
      <c r="B175" s="76"/>
      <c r="C175" s="73"/>
      <c r="D175" s="73"/>
      <c r="E175" s="75"/>
      <c r="F175" s="76"/>
      <c r="G175" s="162"/>
      <c r="H175" s="73"/>
      <c r="I175" s="162"/>
      <c r="J175" s="76"/>
      <c r="K175" s="162"/>
      <c r="L175" s="73"/>
      <c r="M175" s="164"/>
    </row>
    <row r="176" spans="2:13" x14ac:dyDescent="0.2">
      <c r="B176" s="76"/>
      <c r="C176" s="73"/>
      <c r="D176" s="73"/>
      <c r="E176" s="75"/>
      <c r="F176" s="76"/>
      <c r="G176" s="162"/>
      <c r="H176" s="73"/>
      <c r="I176" s="162"/>
      <c r="J176" s="76"/>
      <c r="K176" s="162"/>
      <c r="L176" s="73"/>
      <c r="M176" s="164"/>
    </row>
    <row r="177" spans="2:13" x14ac:dyDescent="0.2">
      <c r="B177" s="76"/>
      <c r="C177" s="73"/>
      <c r="D177" s="73"/>
      <c r="E177" s="75"/>
      <c r="F177" s="76"/>
      <c r="G177" s="162"/>
      <c r="H177" s="73"/>
      <c r="I177" s="162"/>
      <c r="J177" s="76"/>
      <c r="K177" s="162"/>
      <c r="L177" s="73"/>
      <c r="M177" s="164"/>
    </row>
    <row r="178" spans="2:13" x14ac:dyDescent="0.2">
      <c r="B178" s="76"/>
      <c r="C178" s="73"/>
      <c r="D178" s="73"/>
      <c r="E178" s="77"/>
      <c r="F178" s="76"/>
      <c r="G178" s="162"/>
      <c r="H178" s="73"/>
      <c r="I178" s="162"/>
      <c r="J178" s="76"/>
      <c r="K178" s="162"/>
      <c r="L178" s="73"/>
      <c r="M178" s="164"/>
    </row>
    <row r="179" spans="2:13" x14ac:dyDescent="0.2">
      <c r="B179" s="76"/>
      <c r="C179" s="73"/>
      <c r="D179" s="73"/>
      <c r="E179" s="75"/>
      <c r="F179" s="76"/>
      <c r="G179" s="162"/>
      <c r="H179" s="73"/>
      <c r="I179" s="162"/>
      <c r="J179" s="76"/>
      <c r="K179" s="162"/>
      <c r="L179" s="73"/>
      <c r="M179" s="164"/>
    </row>
    <row r="180" spans="2:13" x14ac:dyDescent="0.2">
      <c r="B180" s="76"/>
      <c r="C180" s="73"/>
      <c r="D180" s="73"/>
      <c r="E180" s="75"/>
      <c r="F180" s="76"/>
      <c r="G180" s="162"/>
      <c r="H180" s="73"/>
      <c r="I180" s="162"/>
      <c r="J180" s="76"/>
      <c r="K180" s="162"/>
      <c r="L180" s="73"/>
      <c r="M180" s="164"/>
    </row>
    <row r="181" spans="2:13" x14ac:dyDescent="0.2">
      <c r="B181" s="76"/>
      <c r="C181" s="73"/>
      <c r="D181" s="73"/>
      <c r="E181" s="75"/>
      <c r="F181" s="76"/>
      <c r="G181" s="162"/>
      <c r="H181" s="73"/>
      <c r="I181" s="162"/>
      <c r="J181" s="76"/>
      <c r="K181" s="162"/>
      <c r="L181" s="73"/>
      <c r="M181" s="164"/>
    </row>
    <row r="182" spans="2:13" x14ac:dyDescent="0.2">
      <c r="B182" s="61"/>
      <c r="C182" s="62"/>
      <c r="D182" s="62"/>
      <c r="E182" s="63"/>
      <c r="F182" s="61"/>
      <c r="G182" s="166"/>
      <c r="H182" s="62"/>
      <c r="I182" s="166"/>
      <c r="J182" s="61"/>
      <c r="K182" s="166"/>
      <c r="L182" s="62"/>
      <c r="M182" s="42"/>
    </row>
    <row r="183" spans="2:13" x14ac:dyDescent="0.2">
      <c r="B183" s="61"/>
      <c r="C183" s="62"/>
      <c r="D183" s="62"/>
      <c r="E183" s="63"/>
      <c r="F183" s="61"/>
      <c r="G183" s="166"/>
      <c r="H183" s="62"/>
      <c r="I183" s="166"/>
      <c r="J183" s="61"/>
      <c r="K183" s="166"/>
      <c r="L183" s="62"/>
      <c r="M183" s="42"/>
    </row>
    <row r="184" spans="2:13" x14ac:dyDescent="0.2">
      <c r="B184" s="61"/>
      <c r="C184" s="62"/>
      <c r="D184" s="62"/>
      <c r="E184" s="63"/>
      <c r="F184" s="61"/>
      <c r="G184" s="166"/>
      <c r="H184" s="62"/>
      <c r="I184" s="166"/>
      <c r="J184" s="61"/>
      <c r="K184" s="166"/>
      <c r="L184" s="62"/>
      <c r="M184" s="42"/>
    </row>
    <row r="185" spans="2:13" x14ac:dyDescent="0.2">
      <c r="B185" s="61"/>
      <c r="C185" s="62"/>
      <c r="D185" s="62"/>
      <c r="E185" s="63"/>
      <c r="F185" s="61"/>
      <c r="G185" s="166"/>
      <c r="H185" s="62"/>
      <c r="I185" s="166"/>
      <c r="J185" s="61"/>
      <c r="K185" s="166"/>
      <c r="L185" s="62"/>
      <c r="M185" s="42"/>
    </row>
    <row r="186" spans="2:13" x14ac:dyDescent="0.2">
      <c r="B186" s="61"/>
      <c r="C186" s="62"/>
      <c r="D186" s="62"/>
      <c r="E186" s="63"/>
      <c r="F186" s="61"/>
      <c r="G186" s="166"/>
      <c r="H186" s="62"/>
      <c r="I186" s="166"/>
      <c r="J186" s="61"/>
      <c r="K186" s="166"/>
      <c r="L186" s="62"/>
      <c r="M186" s="42"/>
    </row>
    <row r="187" spans="2:13" x14ac:dyDescent="0.2">
      <c r="B187" s="61"/>
      <c r="C187" s="62"/>
      <c r="D187" s="62"/>
      <c r="E187" s="63"/>
      <c r="F187" s="61"/>
      <c r="G187" s="166"/>
      <c r="H187" s="62"/>
      <c r="I187" s="166"/>
      <c r="J187" s="61"/>
      <c r="K187" s="166"/>
      <c r="L187" s="62"/>
      <c r="M187" s="42"/>
    </row>
    <row r="188" spans="2:13" x14ac:dyDescent="0.2">
      <c r="B188" s="61"/>
      <c r="C188" s="62"/>
      <c r="D188" s="62"/>
      <c r="E188" s="63"/>
      <c r="F188" s="61"/>
      <c r="G188" s="166"/>
      <c r="H188" s="62"/>
      <c r="I188" s="166"/>
      <c r="J188" s="61"/>
      <c r="K188" s="166"/>
      <c r="L188" s="62"/>
      <c r="M188" s="42"/>
    </row>
    <row r="189" spans="2:13" x14ac:dyDescent="0.2">
      <c r="B189" s="61"/>
      <c r="C189" s="62"/>
      <c r="D189" s="62"/>
      <c r="E189" s="63"/>
      <c r="F189" s="61"/>
      <c r="G189" s="166"/>
      <c r="H189" s="62"/>
      <c r="I189" s="166"/>
      <c r="J189" s="61"/>
      <c r="K189" s="166"/>
      <c r="L189" s="62"/>
      <c r="M189" s="42"/>
    </row>
    <row r="190" spans="2:13" x14ac:dyDescent="0.2">
      <c r="B190" s="61"/>
      <c r="C190" s="62"/>
      <c r="D190" s="62"/>
      <c r="E190" s="63"/>
      <c r="F190" s="61"/>
      <c r="G190" s="166"/>
      <c r="H190" s="62"/>
      <c r="I190" s="166"/>
      <c r="J190" s="61"/>
      <c r="K190" s="166"/>
      <c r="L190" s="62"/>
      <c r="M190" s="42"/>
    </row>
    <row r="191" spans="2:13" x14ac:dyDescent="0.2">
      <c r="B191" s="61"/>
      <c r="C191" s="62"/>
      <c r="D191" s="62"/>
      <c r="E191" s="63"/>
      <c r="F191" s="61"/>
      <c r="G191" s="166"/>
      <c r="H191" s="62"/>
      <c r="I191" s="166"/>
      <c r="J191" s="61"/>
      <c r="K191" s="166"/>
      <c r="L191" s="62"/>
      <c r="M191" s="42"/>
    </row>
    <row r="192" spans="2:13" x14ac:dyDescent="0.2">
      <c r="B192" s="61"/>
      <c r="C192" s="62"/>
      <c r="D192" s="62"/>
      <c r="E192" s="63"/>
      <c r="F192" s="61"/>
      <c r="G192" s="166"/>
      <c r="H192" s="62"/>
      <c r="I192" s="166"/>
      <c r="J192" s="61"/>
      <c r="K192" s="166"/>
      <c r="L192" s="62"/>
      <c r="M192" s="42"/>
    </row>
    <row r="193" spans="2:13" x14ac:dyDescent="0.2">
      <c r="B193" s="61"/>
      <c r="C193" s="62"/>
      <c r="D193" s="62"/>
      <c r="E193" s="63"/>
      <c r="F193" s="61"/>
      <c r="G193" s="166"/>
      <c r="H193" s="62"/>
      <c r="I193" s="166"/>
      <c r="J193" s="61"/>
      <c r="K193" s="166"/>
      <c r="L193" s="62"/>
      <c r="M193" s="42"/>
    </row>
    <row r="194" spans="2:13" x14ac:dyDescent="0.2">
      <c r="B194" s="61"/>
      <c r="C194" s="62"/>
      <c r="D194" s="62"/>
      <c r="E194" s="63"/>
      <c r="F194" s="61"/>
      <c r="G194" s="166"/>
      <c r="H194" s="62"/>
      <c r="I194" s="166"/>
      <c r="J194" s="61"/>
      <c r="K194" s="166"/>
      <c r="L194" s="62"/>
      <c r="M194" s="42"/>
    </row>
    <row r="195" spans="2:13" x14ac:dyDescent="0.2">
      <c r="B195" s="61"/>
      <c r="C195" s="62"/>
      <c r="D195" s="62"/>
      <c r="E195" s="63"/>
      <c r="F195" s="61"/>
      <c r="G195" s="166"/>
      <c r="H195" s="62"/>
      <c r="I195" s="166"/>
      <c r="J195" s="61"/>
      <c r="K195" s="166"/>
      <c r="L195" s="62"/>
      <c r="M195" s="42"/>
    </row>
    <row r="196" spans="2:13" x14ac:dyDescent="0.2">
      <c r="B196" s="61"/>
      <c r="C196" s="62"/>
      <c r="D196" s="62"/>
      <c r="E196" s="63"/>
      <c r="F196" s="61"/>
      <c r="G196" s="166"/>
      <c r="H196" s="62"/>
      <c r="I196" s="166"/>
      <c r="J196" s="61"/>
      <c r="K196" s="166"/>
      <c r="L196" s="62"/>
      <c r="M196" s="42"/>
    </row>
    <row r="197" spans="2:13" x14ac:dyDescent="0.2">
      <c r="B197" s="61"/>
      <c r="C197" s="62"/>
      <c r="D197" s="62"/>
      <c r="E197" s="63"/>
      <c r="F197" s="61"/>
      <c r="G197" s="166"/>
      <c r="H197" s="62"/>
      <c r="I197" s="166"/>
      <c r="J197" s="61"/>
      <c r="K197" s="166"/>
      <c r="L197" s="62"/>
      <c r="M197" s="42"/>
    </row>
    <row r="198" spans="2:13" x14ac:dyDescent="0.2">
      <c r="B198" s="61"/>
      <c r="C198" s="62"/>
      <c r="D198" s="62"/>
      <c r="E198" s="63"/>
      <c r="F198" s="61"/>
      <c r="G198" s="166"/>
      <c r="H198" s="62"/>
      <c r="I198" s="166"/>
      <c r="J198" s="61"/>
      <c r="K198" s="166"/>
      <c r="L198" s="62"/>
      <c r="M198" s="42"/>
    </row>
    <row r="199" spans="2:13" x14ac:dyDescent="0.2">
      <c r="B199" s="61"/>
      <c r="C199" s="62"/>
      <c r="D199" s="62"/>
      <c r="E199" s="63"/>
      <c r="F199" s="61"/>
      <c r="G199" s="166"/>
      <c r="H199" s="62"/>
      <c r="I199" s="166"/>
      <c r="J199" s="61"/>
      <c r="K199" s="166"/>
      <c r="L199" s="62"/>
      <c r="M199" s="42"/>
    </row>
    <row r="200" spans="2:13" x14ac:dyDescent="0.2">
      <c r="B200" s="61"/>
      <c r="C200" s="62"/>
      <c r="D200" s="62"/>
      <c r="E200" s="63"/>
      <c r="F200" s="61"/>
      <c r="G200" s="166"/>
      <c r="H200" s="62"/>
      <c r="I200" s="166"/>
      <c r="J200" s="61"/>
      <c r="K200" s="166"/>
      <c r="L200" s="62"/>
      <c r="M200" s="42"/>
    </row>
    <row r="201" spans="2:13" x14ac:dyDescent="0.2">
      <c r="B201" s="61"/>
      <c r="C201" s="62"/>
      <c r="D201" s="62"/>
      <c r="E201" s="63"/>
      <c r="F201" s="61"/>
      <c r="G201" s="166"/>
      <c r="H201" s="62"/>
      <c r="I201" s="166"/>
      <c r="J201" s="61"/>
      <c r="K201" s="166"/>
      <c r="L201" s="62"/>
      <c r="M201" s="42"/>
    </row>
    <row r="202" spans="2:13" x14ac:dyDescent="0.2">
      <c r="B202" s="61"/>
      <c r="C202" s="62"/>
      <c r="D202" s="62"/>
      <c r="E202" s="63"/>
      <c r="F202" s="61"/>
      <c r="G202" s="166"/>
      <c r="H202" s="62"/>
      <c r="I202" s="166"/>
      <c r="J202" s="61"/>
      <c r="K202" s="166"/>
      <c r="L202" s="62"/>
      <c r="M202" s="42"/>
    </row>
    <row r="203" spans="2:13" x14ac:dyDescent="0.2">
      <c r="B203" s="61"/>
      <c r="C203" s="62"/>
      <c r="D203" s="62"/>
      <c r="E203" s="63"/>
      <c r="F203" s="61"/>
      <c r="G203" s="166"/>
      <c r="H203" s="62"/>
      <c r="I203" s="166"/>
      <c r="J203" s="61"/>
      <c r="K203" s="166"/>
      <c r="L203" s="62"/>
      <c r="M203" s="42"/>
    </row>
    <row r="204" spans="2:13" x14ac:dyDescent="0.2">
      <c r="B204" s="61"/>
      <c r="C204" s="62"/>
      <c r="D204" s="62"/>
      <c r="E204" s="63"/>
      <c r="F204" s="61"/>
      <c r="G204" s="166"/>
      <c r="H204" s="62"/>
      <c r="I204" s="166"/>
      <c r="J204" s="61"/>
      <c r="K204" s="166"/>
      <c r="L204" s="62"/>
      <c r="M204" s="42"/>
    </row>
    <row r="205" spans="2:13" x14ac:dyDescent="0.2">
      <c r="B205" s="61"/>
      <c r="C205" s="62"/>
      <c r="D205" s="62"/>
      <c r="E205" s="63"/>
      <c r="F205" s="61"/>
      <c r="G205" s="166"/>
      <c r="H205" s="62"/>
      <c r="I205" s="166"/>
      <c r="J205" s="61"/>
      <c r="K205" s="166"/>
      <c r="L205" s="62"/>
      <c r="M205" s="42"/>
    </row>
    <row r="206" spans="2:13" x14ac:dyDescent="0.2">
      <c r="B206" s="61"/>
      <c r="C206" s="62"/>
      <c r="D206" s="62"/>
      <c r="E206" s="63"/>
      <c r="F206" s="61"/>
      <c r="G206" s="166"/>
      <c r="H206" s="62"/>
      <c r="I206" s="166"/>
      <c r="J206" s="61"/>
      <c r="K206" s="166"/>
      <c r="L206" s="62"/>
      <c r="M206" s="42"/>
    </row>
    <row r="207" spans="2:13" x14ac:dyDescent="0.2">
      <c r="B207" s="61"/>
      <c r="C207" s="62"/>
      <c r="D207" s="62"/>
      <c r="E207" s="63"/>
      <c r="F207" s="61"/>
      <c r="G207" s="166"/>
      <c r="H207" s="62"/>
      <c r="I207" s="166"/>
      <c r="J207" s="61"/>
      <c r="K207" s="166"/>
      <c r="L207" s="62"/>
      <c r="M207" s="42"/>
    </row>
    <row r="208" spans="2:13" x14ac:dyDescent="0.2">
      <c r="B208" s="61"/>
      <c r="C208" s="62"/>
      <c r="D208" s="62"/>
      <c r="E208" s="63"/>
      <c r="F208" s="61"/>
      <c r="G208" s="166"/>
      <c r="H208" s="62"/>
      <c r="I208" s="166"/>
      <c r="J208" s="61"/>
      <c r="K208" s="166"/>
      <c r="L208" s="62"/>
      <c r="M208" s="42"/>
    </row>
    <row r="209" spans="2:13" x14ac:dyDescent="0.2">
      <c r="B209" s="61"/>
      <c r="C209" s="62"/>
      <c r="D209" s="62"/>
      <c r="E209" s="63"/>
      <c r="F209" s="61"/>
      <c r="G209" s="166"/>
      <c r="H209" s="62"/>
      <c r="I209" s="166"/>
      <c r="J209" s="61"/>
      <c r="K209" s="166"/>
      <c r="L209" s="62"/>
      <c r="M209" s="42"/>
    </row>
    <row r="210" spans="2:13" x14ac:dyDescent="0.2">
      <c r="B210" s="61"/>
      <c r="C210" s="62"/>
      <c r="D210" s="62"/>
      <c r="E210" s="63"/>
      <c r="F210" s="61"/>
      <c r="G210" s="166"/>
      <c r="H210" s="62"/>
      <c r="I210" s="166"/>
      <c r="J210" s="61"/>
      <c r="K210" s="166"/>
      <c r="L210" s="62"/>
      <c r="M210" s="42"/>
    </row>
    <row r="211" spans="2:13" x14ac:dyDescent="0.2">
      <c r="B211" s="61"/>
      <c r="C211" s="62"/>
      <c r="D211" s="62"/>
      <c r="E211" s="63"/>
      <c r="F211" s="61"/>
      <c r="G211" s="166"/>
      <c r="H211" s="62"/>
      <c r="I211" s="166"/>
      <c r="J211" s="61"/>
      <c r="K211" s="166"/>
      <c r="L211" s="62"/>
      <c r="M211" s="42"/>
    </row>
    <row r="212" spans="2:13" x14ac:dyDescent="0.2">
      <c r="B212" s="61"/>
      <c r="C212" s="62"/>
      <c r="D212" s="62"/>
      <c r="E212" s="63"/>
      <c r="F212" s="61"/>
      <c r="G212" s="166"/>
      <c r="H212" s="62"/>
      <c r="I212" s="166"/>
      <c r="J212" s="61"/>
      <c r="K212" s="166"/>
      <c r="L212" s="62"/>
      <c r="M212" s="42"/>
    </row>
    <row r="213" spans="2:13" x14ac:dyDescent="0.2">
      <c r="B213" s="61"/>
      <c r="C213" s="62"/>
      <c r="D213" s="62"/>
      <c r="E213" s="63"/>
      <c r="F213" s="61"/>
      <c r="G213" s="166"/>
      <c r="H213" s="62"/>
      <c r="I213" s="166"/>
      <c r="J213" s="61"/>
      <c r="K213" s="166"/>
      <c r="L213" s="62"/>
      <c r="M213" s="42"/>
    </row>
    <row r="214" spans="2:13" x14ac:dyDescent="0.2">
      <c r="B214" s="61"/>
      <c r="C214" s="62"/>
      <c r="D214" s="62"/>
      <c r="E214" s="63"/>
      <c r="F214" s="61"/>
      <c r="G214" s="166"/>
      <c r="H214" s="62"/>
      <c r="I214" s="166"/>
      <c r="J214" s="61"/>
      <c r="K214" s="166"/>
      <c r="L214" s="62"/>
      <c r="M214" s="42"/>
    </row>
    <row r="215" spans="2:13" x14ac:dyDescent="0.2">
      <c r="B215" s="61"/>
      <c r="C215" s="62"/>
      <c r="D215" s="62"/>
      <c r="E215" s="63"/>
      <c r="F215" s="61"/>
      <c r="G215" s="166"/>
      <c r="H215" s="62"/>
      <c r="I215" s="166"/>
      <c r="J215" s="61"/>
      <c r="K215" s="166"/>
      <c r="L215" s="62"/>
      <c r="M215" s="42"/>
    </row>
    <row r="216" spans="2:13" x14ac:dyDescent="0.2">
      <c r="B216" s="61"/>
      <c r="C216" s="62"/>
      <c r="D216" s="62"/>
      <c r="E216" s="63"/>
      <c r="F216" s="61"/>
      <c r="G216" s="166"/>
      <c r="H216" s="62"/>
      <c r="I216" s="166"/>
      <c r="J216" s="61"/>
      <c r="K216" s="166"/>
      <c r="L216" s="62"/>
      <c r="M216" s="42"/>
    </row>
    <row r="217" spans="2:13" x14ac:dyDescent="0.2">
      <c r="B217" s="61"/>
      <c r="C217" s="62"/>
      <c r="D217" s="62"/>
      <c r="E217" s="63"/>
      <c r="F217" s="61"/>
      <c r="G217" s="166"/>
      <c r="H217" s="62"/>
      <c r="I217" s="166"/>
      <c r="J217" s="61"/>
      <c r="K217" s="166"/>
      <c r="L217" s="62"/>
      <c r="M217" s="42"/>
    </row>
    <row r="218" spans="2:13" x14ac:dyDescent="0.2">
      <c r="B218" s="61"/>
      <c r="C218" s="62"/>
      <c r="D218" s="62"/>
      <c r="E218" s="63"/>
      <c r="F218" s="61"/>
      <c r="G218" s="166"/>
      <c r="H218" s="62"/>
      <c r="I218" s="166"/>
      <c r="J218" s="61"/>
      <c r="K218" s="166"/>
      <c r="L218" s="62"/>
      <c r="M218" s="42"/>
    </row>
    <row r="219" spans="2:13" x14ac:dyDescent="0.2">
      <c r="B219" s="61"/>
      <c r="C219" s="62"/>
      <c r="D219" s="62"/>
      <c r="E219" s="63"/>
      <c r="F219" s="61"/>
      <c r="G219" s="166"/>
      <c r="H219" s="62"/>
      <c r="I219" s="166"/>
      <c r="J219" s="61"/>
      <c r="K219" s="166"/>
      <c r="L219" s="62"/>
      <c r="M219" s="42"/>
    </row>
    <row r="220" spans="2:13" x14ac:dyDescent="0.2">
      <c r="B220" s="61"/>
      <c r="C220" s="62"/>
      <c r="D220" s="62"/>
      <c r="E220" s="63"/>
      <c r="F220" s="61"/>
      <c r="G220" s="166"/>
      <c r="H220" s="62"/>
      <c r="I220" s="166"/>
      <c r="J220" s="61"/>
      <c r="K220" s="166"/>
      <c r="L220" s="62"/>
      <c r="M220" s="42"/>
    </row>
    <row r="221" spans="2:13" x14ac:dyDescent="0.2">
      <c r="B221" s="61"/>
      <c r="C221" s="62"/>
      <c r="D221" s="62"/>
      <c r="E221" s="63"/>
      <c r="F221" s="61"/>
      <c r="G221" s="166"/>
      <c r="H221" s="62"/>
      <c r="I221" s="166"/>
      <c r="J221" s="61"/>
      <c r="K221" s="166"/>
      <c r="L221" s="62"/>
      <c r="M221" s="42"/>
    </row>
    <row r="222" spans="2:13" x14ac:dyDescent="0.2">
      <c r="B222" s="61"/>
      <c r="C222" s="62"/>
      <c r="D222" s="62"/>
      <c r="E222" s="63"/>
      <c r="F222" s="61"/>
      <c r="G222" s="166"/>
      <c r="H222" s="62"/>
      <c r="I222" s="166"/>
      <c r="J222" s="61"/>
      <c r="K222" s="166"/>
      <c r="L222" s="62"/>
      <c r="M222" s="42"/>
    </row>
    <row r="223" spans="2:13" x14ac:dyDescent="0.2">
      <c r="B223" s="61"/>
      <c r="C223" s="62"/>
      <c r="D223" s="62"/>
      <c r="E223" s="63"/>
      <c r="F223" s="61"/>
      <c r="G223" s="166"/>
      <c r="H223" s="62"/>
      <c r="I223" s="166"/>
      <c r="J223" s="61"/>
      <c r="K223" s="166"/>
      <c r="L223" s="62"/>
      <c r="M223" s="42"/>
    </row>
    <row r="224" spans="2:13" x14ac:dyDescent="0.2">
      <c r="B224" s="61"/>
      <c r="C224" s="62"/>
      <c r="D224" s="62"/>
      <c r="E224" s="63"/>
      <c r="F224" s="61"/>
      <c r="G224" s="166"/>
      <c r="H224" s="62"/>
      <c r="I224" s="166"/>
      <c r="J224" s="61"/>
      <c r="K224" s="166"/>
      <c r="L224" s="62"/>
      <c r="M224" s="42"/>
    </row>
    <row r="225" spans="2:13" x14ac:dyDescent="0.2">
      <c r="B225" s="61"/>
      <c r="C225" s="62"/>
      <c r="D225" s="62"/>
      <c r="E225" s="63"/>
      <c r="F225" s="61"/>
      <c r="G225" s="166"/>
      <c r="H225" s="62"/>
      <c r="I225" s="166"/>
      <c r="J225" s="61"/>
      <c r="K225" s="166"/>
      <c r="L225" s="62"/>
      <c r="M225" s="42"/>
    </row>
    <row r="226" spans="2:13" x14ac:dyDescent="0.2">
      <c r="B226" s="61"/>
      <c r="C226" s="62"/>
      <c r="D226" s="62"/>
      <c r="E226" s="63"/>
      <c r="F226" s="61"/>
      <c r="G226" s="166"/>
      <c r="H226" s="62"/>
      <c r="I226" s="166"/>
      <c r="J226" s="61"/>
      <c r="K226" s="166"/>
      <c r="L226" s="62"/>
      <c r="M226" s="42"/>
    </row>
    <row r="227" spans="2:13" x14ac:dyDescent="0.2">
      <c r="B227" s="61"/>
      <c r="C227" s="62"/>
      <c r="D227" s="62"/>
      <c r="E227" s="63"/>
      <c r="F227" s="61"/>
      <c r="G227" s="166"/>
      <c r="H227" s="62"/>
      <c r="I227" s="166"/>
      <c r="J227" s="61"/>
      <c r="K227" s="166"/>
      <c r="L227" s="62"/>
      <c r="M227" s="42"/>
    </row>
    <row r="228" spans="2:13" x14ac:dyDescent="0.2">
      <c r="B228" s="61"/>
      <c r="C228" s="62"/>
      <c r="D228" s="62"/>
      <c r="E228" s="63"/>
      <c r="F228" s="61"/>
      <c r="G228" s="166"/>
      <c r="H228" s="62"/>
      <c r="I228" s="166"/>
      <c r="J228" s="61"/>
      <c r="K228" s="166"/>
      <c r="L228" s="62"/>
      <c r="M228" s="42"/>
    </row>
    <row r="229" spans="2:13" x14ac:dyDescent="0.2">
      <c r="B229" s="61"/>
      <c r="C229" s="62"/>
      <c r="D229" s="62"/>
      <c r="E229" s="63"/>
      <c r="F229" s="61"/>
      <c r="G229" s="166"/>
      <c r="H229" s="62"/>
      <c r="I229" s="166"/>
      <c r="J229" s="61"/>
      <c r="K229" s="166"/>
      <c r="L229" s="62"/>
      <c r="M229" s="42"/>
    </row>
    <row r="230" spans="2:13" x14ac:dyDescent="0.2">
      <c r="B230" s="61"/>
      <c r="C230" s="62"/>
      <c r="D230" s="62"/>
      <c r="E230" s="63"/>
      <c r="F230" s="61"/>
      <c r="G230" s="166"/>
      <c r="H230" s="62"/>
      <c r="I230" s="166"/>
      <c r="J230" s="61"/>
      <c r="K230" s="166"/>
      <c r="L230" s="62"/>
      <c r="M230" s="42"/>
    </row>
    <row r="231" spans="2:13" x14ac:dyDescent="0.2">
      <c r="B231" s="61"/>
      <c r="C231" s="62"/>
      <c r="D231" s="62"/>
      <c r="E231" s="63"/>
      <c r="F231" s="61"/>
      <c r="G231" s="166"/>
      <c r="H231" s="62"/>
      <c r="I231" s="166"/>
      <c r="J231" s="61"/>
      <c r="K231" s="166"/>
      <c r="L231" s="62"/>
      <c r="M231" s="42"/>
    </row>
    <row r="232" spans="2:13" x14ac:dyDescent="0.2">
      <c r="B232" s="61"/>
      <c r="C232" s="62"/>
      <c r="D232" s="62"/>
      <c r="E232" s="63"/>
      <c r="F232" s="61"/>
      <c r="G232" s="166"/>
      <c r="H232" s="62"/>
      <c r="I232" s="166"/>
      <c r="J232" s="61"/>
      <c r="K232" s="166"/>
      <c r="L232" s="62"/>
      <c r="M232" s="42"/>
    </row>
    <row r="233" spans="2:13" x14ac:dyDescent="0.2">
      <c r="B233" s="61"/>
      <c r="C233" s="62"/>
      <c r="D233" s="62"/>
      <c r="E233" s="63"/>
      <c r="F233" s="61"/>
      <c r="G233" s="166"/>
      <c r="H233" s="62"/>
      <c r="I233" s="166"/>
      <c r="J233" s="61"/>
      <c r="K233" s="166"/>
      <c r="L233" s="62"/>
      <c r="M233" s="42"/>
    </row>
    <row r="234" spans="2:13" x14ac:dyDescent="0.2">
      <c r="B234" s="61"/>
      <c r="C234" s="62"/>
      <c r="D234" s="62"/>
      <c r="E234" s="63"/>
      <c r="F234" s="61"/>
      <c r="G234" s="166"/>
      <c r="H234" s="62"/>
      <c r="I234" s="166"/>
      <c r="J234" s="61"/>
      <c r="K234" s="166"/>
      <c r="L234" s="62"/>
      <c r="M234" s="42"/>
    </row>
    <row r="235" spans="2:13" x14ac:dyDescent="0.2">
      <c r="B235" s="61"/>
      <c r="C235" s="62"/>
      <c r="D235" s="62"/>
      <c r="E235" s="63"/>
      <c r="F235" s="61"/>
      <c r="G235" s="166"/>
      <c r="H235" s="62"/>
      <c r="I235" s="166"/>
      <c r="J235" s="61"/>
      <c r="K235" s="166"/>
      <c r="L235" s="62"/>
      <c r="M235" s="42"/>
    </row>
    <row r="236" spans="2:13" x14ac:dyDescent="0.2">
      <c r="B236" s="61"/>
      <c r="C236" s="62"/>
      <c r="D236" s="62"/>
      <c r="E236" s="63"/>
      <c r="F236" s="61"/>
      <c r="G236" s="166"/>
      <c r="H236" s="62"/>
      <c r="I236" s="166"/>
      <c r="J236" s="61"/>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B4" sqref="B4"/>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69">
        <v>0</v>
      </c>
      <c r="C4" s="70">
        <v>0</v>
      </c>
      <c r="D4" s="70">
        <v>0</v>
      </c>
      <c r="E4" s="71">
        <v>0</v>
      </c>
      <c r="F4" s="69"/>
      <c r="G4" s="162"/>
      <c r="H4" s="70"/>
      <c r="I4" s="162"/>
      <c r="J4" s="69"/>
      <c r="K4" s="160"/>
      <c r="L4" s="70"/>
      <c r="M4" s="161"/>
    </row>
    <row r="5" spans="2:21" x14ac:dyDescent="0.2">
      <c r="B5" s="72">
        <v>4.9779999999999998E-3</v>
      </c>
      <c r="C5" s="73">
        <v>9.0379999999999992E-3</v>
      </c>
      <c r="D5" s="74">
        <v>5.7450000000000001E-3</v>
      </c>
      <c r="E5" s="75">
        <v>-8.09E-3</v>
      </c>
      <c r="F5" s="72"/>
      <c r="G5" s="162"/>
      <c r="H5" s="74"/>
      <c r="I5" s="162"/>
      <c r="J5" s="72"/>
      <c r="K5" s="162"/>
      <c r="L5" s="74"/>
      <c r="M5" s="164"/>
    </row>
    <row r="6" spans="2:21" x14ac:dyDescent="0.2">
      <c r="B6" s="76">
        <v>1.3691999999999999E-2</v>
      </c>
      <c r="C6" s="73">
        <v>1.4633E-2</v>
      </c>
      <c r="D6" s="74">
        <v>1.4876E-2</v>
      </c>
      <c r="E6" s="75">
        <v>-1.2616E-2</v>
      </c>
      <c r="F6" s="76"/>
      <c r="G6" s="162"/>
      <c r="H6" s="74"/>
      <c r="I6" s="162"/>
      <c r="J6" s="76"/>
      <c r="K6" s="162"/>
      <c r="L6" s="74"/>
      <c r="M6" s="164"/>
    </row>
    <row r="7" spans="2:21" x14ac:dyDescent="0.2">
      <c r="B7" s="76">
        <v>2.3191E-2</v>
      </c>
      <c r="C7" s="73">
        <v>1.8629E-2</v>
      </c>
      <c r="D7" s="73">
        <v>2.4577000000000002E-2</v>
      </c>
      <c r="E7" s="75">
        <v>-1.5753E-2</v>
      </c>
      <c r="F7" s="76"/>
      <c r="G7" s="162"/>
      <c r="H7" s="73"/>
      <c r="I7" s="162"/>
      <c r="J7" s="76"/>
      <c r="K7" s="162"/>
      <c r="L7" s="73"/>
      <c r="M7" s="164"/>
    </row>
    <row r="8" spans="2:21" x14ac:dyDescent="0.2">
      <c r="B8" s="76">
        <v>3.2974000000000003E-2</v>
      </c>
      <c r="C8" s="73">
        <v>2.1788999999999999E-2</v>
      </c>
      <c r="D8" s="73">
        <v>3.4472000000000003E-2</v>
      </c>
      <c r="E8" s="75">
        <v>-1.821E-2</v>
      </c>
      <c r="F8" s="76"/>
      <c r="G8" s="162"/>
      <c r="H8" s="73"/>
      <c r="I8" s="162"/>
      <c r="J8" s="76"/>
      <c r="K8" s="162"/>
      <c r="L8" s="73"/>
      <c r="M8" s="164"/>
    </row>
    <row r="9" spans="2:21" x14ac:dyDescent="0.2">
      <c r="B9" s="76">
        <v>4.2894000000000002E-2</v>
      </c>
      <c r="C9" s="73">
        <v>2.4437E-2</v>
      </c>
      <c r="D9" s="73">
        <v>4.4456000000000002E-2</v>
      </c>
      <c r="E9" s="75">
        <v>-2.0265999999999999E-2</v>
      </c>
      <c r="F9" s="76"/>
      <c r="G9" s="162"/>
      <c r="H9" s="73"/>
      <c r="I9" s="162"/>
      <c r="J9" s="76"/>
      <c r="K9" s="162"/>
      <c r="L9" s="73"/>
      <c r="M9" s="164"/>
    </row>
    <row r="10" spans="2:21" x14ac:dyDescent="0.2">
      <c r="B10" s="76">
        <v>5.2892000000000002E-2</v>
      </c>
      <c r="C10" s="73">
        <v>2.6738000000000001E-2</v>
      </c>
      <c r="D10" s="73">
        <v>5.4490999999999998E-2</v>
      </c>
      <c r="E10" s="75">
        <v>-2.2058000000000001E-2</v>
      </c>
      <c r="F10" s="76"/>
      <c r="G10" s="162"/>
      <c r="H10" s="73"/>
      <c r="I10" s="162"/>
      <c r="J10" s="76"/>
      <c r="K10" s="162"/>
      <c r="L10" s="73"/>
      <c r="M10" s="164"/>
    </row>
    <row r="11" spans="2:21" x14ac:dyDescent="0.2">
      <c r="B11" s="76">
        <v>6.2938999999999995E-2</v>
      </c>
      <c r="C11" s="73">
        <v>2.8788000000000001E-2</v>
      </c>
      <c r="D11" s="73">
        <v>6.4558000000000004E-2</v>
      </c>
      <c r="E11" s="75">
        <v>-2.3661999999999999E-2</v>
      </c>
      <c r="F11" s="76"/>
      <c r="G11" s="162"/>
      <c r="H11" s="73"/>
      <c r="I11" s="162"/>
      <c r="J11" s="76"/>
      <c r="K11" s="162"/>
      <c r="L11" s="73"/>
      <c r="M11" s="164"/>
    </row>
    <row r="12" spans="2:21" x14ac:dyDescent="0.2">
      <c r="B12" s="76">
        <v>7.3021000000000003E-2</v>
      </c>
      <c r="C12" s="73">
        <v>3.0644000000000001E-2</v>
      </c>
      <c r="D12" s="73">
        <v>7.4647000000000005E-2</v>
      </c>
      <c r="E12" s="75">
        <v>-2.5122999999999999E-2</v>
      </c>
      <c r="F12" s="76"/>
      <c r="G12" s="162"/>
      <c r="H12" s="73"/>
      <c r="I12" s="162"/>
      <c r="J12" s="76"/>
      <c r="K12" s="162"/>
      <c r="L12" s="73"/>
      <c r="M12" s="164"/>
    </row>
    <row r="13" spans="2:21" x14ac:dyDescent="0.2">
      <c r="B13" s="76">
        <v>8.3127999999999994E-2</v>
      </c>
      <c r="C13" s="73">
        <v>3.2344999999999999E-2</v>
      </c>
      <c r="D13" s="73">
        <v>8.4752999999999995E-2</v>
      </c>
      <c r="E13" s="75">
        <v>-2.6468999999999999E-2</v>
      </c>
      <c r="F13" s="76"/>
      <c r="G13" s="162"/>
      <c r="H13" s="73"/>
      <c r="I13" s="162"/>
      <c r="J13" s="76"/>
      <c r="K13" s="162"/>
      <c r="L13" s="73"/>
      <c r="M13" s="164"/>
    </row>
    <row r="14" spans="2:21" x14ac:dyDescent="0.2">
      <c r="B14" s="76">
        <v>9.3253000000000003E-2</v>
      </c>
      <c r="C14" s="73">
        <v>3.3916000000000002E-2</v>
      </c>
      <c r="D14" s="73">
        <v>9.4870999999999997E-2</v>
      </c>
      <c r="E14" s="75">
        <v>-2.7720000000000002E-2</v>
      </c>
      <c r="F14" s="76"/>
      <c r="G14" s="162"/>
      <c r="H14" s="73"/>
      <c r="I14" s="162"/>
      <c r="J14" s="76"/>
      <c r="K14" s="162"/>
      <c r="L14" s="73"/>
      <c r="M14" s="164"/>
    </row>
    <row r="15" spans="2:21" x14ac:dyDescent="0.2">
      <c r="B15" s="76">
        <v>0.103394</v>
      </c>
      <c r="C15" s="73">
        <v>3.5376999999999999E-2</v>
      </c>
      <c r="D15" s="73">
        <v>0.105</v>
      </c>
      <c r="E15" s="75">
        <v>-2.8886999999999999E-2</v>
      </c>
      <c r="F15" s="76"/>
      <c r="G15" s="162"/>
      <c r="H15" s="73"/>
      <c r="I15" s="162"/>
      <c r="J15" s="76"/>
      <c r="K15" s="162"/>
      <c r="L15" s="73"/>
      <c r="M15" s="164"/>
    </row>
    <row r="16" spans="2:21" x14ac:dyDescent="0.2">
      <c r="B16" s="76">
        <v>0.113547</v>
      </c>
      <c r="C16" s="73">
        <v>3.6742999999999998E-2</v>
      </c>
      <c r="D16" s="73">
        <v>0.115138</v>
      </c>
      <c r="E16" s="75">
        <v>-2.998E-2</v>
      </c>
      <c r="F16" s="76"/>
      <c r="G16" s="162"/>
      <c r="H16" s="73"/>
      <c r="I16" s="162"/>
      <c r="J16" s="76"/>
      <c r="K16" s="162"/>
      <c r="L16" s="73"/>
      <c r="M16" s="164"/>
    </row>
    <row r="17" spans="2:13" x14ac:dyDescent="0.2">
      <c r="B17" s="76">
        <v>0.12371</v>
      </c>
      <c r="C17" s="73">
        <v>3.8024000000000002E-2</v>
      </c>
      <c r="D17" s="73">
        <v>0.12528400000000001</v>
      </c>
      <c r="E17" s="75">
        <v>-3.1004E-2</v>
      </c>
      <c r="F17" s="76"/>
      <c r="G17" s="162"/>
      <c r="H17" s="73"/>
      <c r="I17" s="162"/>
      <c r="J17" s="76"/>
      <c r="K17" s="162"/>
      <c r="L17" s="73"/>
      <c r="M17" s="164"/>
    </row>
    <row r="18" spans="2:13" x14ac:dyDescent="0.2">
      <c r="B18" s="76">
        <v>0.133881</v>
      </c>
      <c r="C18" s="73">
        <v>3.9231000000000002E-2</v>
      </c>
      <c r="D18" s="73">
        <v>0.135436</v>
      </c>
      <c r="E18" s="75">
        <v>-3.1966000000000001E-2</v>
      </c>
      <c r="F18" s="76"/>
      <c r="G18" s="162"/>
      <c r="H18" s="73"/>
      <c r="I18" s="162"/>
      <c r="J18" s="76"/>
      <c r="K18" s="162"/>
      <c r="L18" s="73"/>
      <c r="M18" s="164"/>
    </row>
    <row r="19" spans="2:13" x14ac:dyDescent="0.2">
      <c r="B19" s="76">
        <v>0.14405999999999999</v>
      </c>
      <c r="C19" s="73">
        <v>4.0370000000000003E-2</v>
      </c>
      <c r="D19" s="73">
        <v>0.145595</v>
      </c>
      <c r="E19" s="75">
        <v>-3.2868000000000001E-2</v>
      </c>
      <c r="F19" s="76"/>
      <c r="G19" s="162"/>
      <c r="H19" s="73"/>
      <c r="I19" s="162"/>
      <c r="J19" s="76"/>
      <c r="K19" s="162"/>
      <c r="L19" s="73"/>
      <c r="M19" s="164"/>
    </row>
    <row r="20" spans="2:13" x14ac:dyDescent="0.2">
      <c r="B20" s="76">
        <v>0.15424499999999999</v>
      </c>
      <c r="C20" s="73">
        <v>4.1446999999999998E-2</v>
      </c>
      <c r="D20" s="73">
        <v>0.15576100000000001</v>
      </c>
      <c r="E20" s="75">
        <v>-3.3715000000000002E-2</v>
      </c>
      <c r="F20" s="76"/>
      <c r="G20" s="162"/>
      <c r="H20" s="73"/>
      <c r="I20" s="162"/>
      <c r="J20" s="76"/>
      <c r="K20" s="162"/>
      <c r="L20" s="73"/>
      <c r="M20" s="164"/>
    </row>
    <row r="21" spans="2:13" x14ac:dyDescent="0.2">
      <c r="B21" s="76">
        <v>0.164435</v>
      </c>
      <c r="C21" s="73">
        <v>4.2467999999999999E-2</v>
      </c>
      <c r="D21" s="73">
        <v>0.16592999999999999</v>
      </c>
      <c r="E21" s="75">
        <v>-3.4508999999999998E-2</v>
      </c>
      <c r="F21" s="76"/>
      <c r="G21" s="162"/>
      <c r="H21" s="73"/>
      <c r="I21" s="162"/>
      <c r="J21" s="76"/>
      <c r="K21" s="162"/>
      <c r="L21" s="73"/>
      <c r="M21" s="164"/>
    </row>
    <row r="22" spans="2:13" x14ac:dyDescent="0.2">
      <c r="B22" s="76">
        <v>0.17463100000000001</v>
      </c>
      <c r="C22" s="73">
        <v>4.3437000000000003E-2</v>
      </c>
      <c r="D22" s="73">
        <v>0.17610500000000001</v>
      </c>
      <c r="E22" s="75">
        <v>-3.5253E-2</v>
      </c>
      <c r="F22" s="76"/>
      <c r="G22" s="162"/>
      <c r="H22" s="73"/>
      <c r="I22" s="162"/>
      <c r="J22" s="76"/>
      <c r="K22" s="162"/>
      <c r="L22" s="73"/>
      <c r="M22" s="164"/>
    </row>
    <row r="23" spans="2:13" x14ac:dyDescent="0.2">
      <c r="B23" s="76">
        <v>0.18482999999999999</v>
      </c>
      <c r="C23" s="73">
        <v>4.4357000000000001E-2</v>
      </c>
      <c r="D23" s="73">
        <v>0.18628400000000001</v>
      </c>
      <c r="E23" s="75">
        <v>-3.5947E-2</v>
      </c>
      <c r="F23" s="76"/>
      <c r="G23" s="162"/>
      <c r="H23" s="73"/>
      <c r="I23" s="162"/>
      <c r="J23" s="76"/>
      <c r="K23" s="162"/>
      <c r="L23" s="73"/>
      <c r="M23" s="164"/>
    </row>
    <row r="24" spans="2:13" x14ac:dyDescent="0.2">
      <c r="B24" s="76">
        <v>0.19503300000000001</v>
      </c>
      <c r="C24" s="73">
        <v>4.5229999999999999E-2</v>
      </c>
      <c r="D24" s="73">
        <v>0.196467</v>
      </c>
      <c r="E24" s="75">
        <v>-3.6594000000000002E-2</v>
      </c>
      <c r="F24" s="76"/>
      <c r="G24" s="162"/>
      <c r="H24" s="73"/>
      <c r="I24" s="162"/>
      <c r="J24" s="76"/>
      <c r="K24" s="162"/>
      <c r="L24" s="73"/>
      <c r="M24" s="164"/>
    </row>
    <row r="25" spans="2:13" x14ac:dyDescent="0.2">
      <c r="B25" s="76">
        <v>0.20524100000000001</v>
      </c>
      <c r="C25" s="73">
        <v>4.6058000000000002E-2</v>
      </c>
      <c r="D25" s="73">
        <v>0.206654</v>
      </c>
      <c r="E25" s="75">
        <v>-3.7194999999999999E-2</v>
      </c>
      <c r="F25" s="76"/>
      <c r="G25" s="162"/>
      <c r="H25" s="73"/>
      <c r="I25" s="162"/>
      <c r="J25" s="76"/>
      <c r="K25" s="162"/>
      <c r="L25" s="73"/>
      <c r="M25" s="164"/>
    </row>
    <row r="26" spans="2:13" x14ac:dyDescent="0.2">
      <c r="B26" s="76">
        <v>0.21545</v>
      </c>
      <c r="C26" s="73">
        <v>4.6844999999999998E-2</v>
      </c>
      <c r="D26" s="73">
        <v>0.21684400000000001</v>
      </c>
      <c r="E26" s="75">
        <v>-3.7752000000000001E-2</v>
      </c>
      <c r="F26" s="76"/>
      <c r="G26" s="162"/>
      <c r="H26" s="73"/>
      <c r="I26" s="162"/>
      <c r="J26" s="76"/>
      <c r="K26" s="162"/>
      <c r="L26" s="73"/>
      <c r="M26" s="164"/>
    </row>
    <row r="27" spans="2:13" x14ac:dyDescent="0.2">
      <c r="B27" s="76">
        <v>0.225664</v>
      </c>
      <c r="C27" s="73">
        <v>4.7591000000000001E-2</v>
      </c>
      <c r="D27" s="73">
        <v>0.22703699999999999</v>
      </c>
      <c r="E27" s="75">
        <v>-3.8263999999999999E-2</v>
      </c>
      <c r="F27" s="76"/>
      <c r="G27" s="162"/>
      <c r="H27" s="73"/>
      <c r="I27" s="162"/>
      <c r="J27" s="76"/>
      <c r="K27" s="162"/>
      <c r="L27" s="73"/>
      <c r="M27" s="164"/>
    </row>
    <row r="28" spans="2:13" x14ac:dyDescent="0.2">
      <c r="B28" s="76">
        <v>0.23587900000000001</v>
      </c>
      <c r="C28" s="73">
        <v>4.8295999999999999E-2</v>
      </c>
      <c r="D28" s="73">
        <v>0.237234</v>
      </c>
      <c r="E28" s="75">
        <v>-3.8732999999999997E-2</v>
      </c>
      <c r="F28" s="76"/>
      <c r="G28" s="162"/>
      <c r="H28" s="73"/>
      <c r="I28" s="162"/>
      <c r="J28" s="76"/>
      <c r="K28" s="162"/>
      <c r="L28" s="73"/>
      <c r="M28" s="164"/>
    </row>
    <row r="29" spans="2:13" x14ac:dyDescent="0.2">
      <c r="B29" s="76">
        <v>0.24609700000000001</v>
      </c>
      <c r="C29" s="73">
        <v>4.8964000000000001E-2</v>
      </c>
      <c r="D29" s="73">
        <v>0.24743299999999999</v>
      </c>
      <c r="E29" s="75">
        <v>-3.916E-2</v>
      </c>
      <c r="F29" s="76"/>
      <c r="G29" s="162"/>
      <c r="H29" s="73"/>
      <c r="I29" s="162"/>
      <c r="J29" s="76"/>
      <c r="K29" s="162"/>
      <c r="L29" s="73"/>
      <c r="M29" s="164"/>
    </row>
    <row r="30" spans="2:13" x14ac:dyDescent="0.2">
      <c r="B30" s="76">
        <v>0.25631799999999999</v>
      </c>
      <c r="C30" s="73">
        <v>4.9593999999999999E-2</v>
      </c>
      <c r="D30" s="73">
        <v>0.25763399999999997</v>
      </c>
      <c r="E30" s="75">
        <v>-3.9545999999999998E-2</v>
      </c>
      <c r="F30" s="76"/>
      <c r="G30" s="162"/>
      <c r="H30" s="73"/>
      <c r="I30" s="162"/>
      <c r="J30" s="76"/>
      <c r="K30" s="162"/>
      <c r="L30" s="73"/>
      <c r="M30" s="164"/>
    </row>
    <row r="31" spans="2:13" x14ac:dyDescent="0.2">
      <c r="B31" s="76">
        <v>0.26654</v>
      </c>
      <c r="C31" s="73">
        <v>5.0187000000000002E-2</v>
      </c>
      <c r="D31" s="73">
        <v>0.26783800000000002</v>
      </c>
      <c r="E31" s="75">
        <v>-3.9891999999999997E-2</v>
      </c>
      <c r="F31" s="76"/>
      <c r="G31" s="162"/>
      <c r="H31" s="73"/>
      <c r="I31" s="162"/>
      <c r="J31" s="76"/>
      <c r="K31" s="162"/>
      <c r="L31" s="73"/>
      <c r="M31" s="164"/>
    </row>
    <row r="32" spans="2:13" x14ac:dyDescent="0.2">
      <c r="B32" s="76">
        <v>0.27676400000000001</v>
      </c>
      <c r="C32" s="73">
        <v>5.0743999999999997E-2</v>
      </c>
      <c r="D32" s="73">
        <v>0.27804299999999998</v>
      </c>
      <c r="E32" s="75">
        <v>-4.0196999999999997E-2</v>
      </c>
      <c r="F32" s="76"/>
      <c r="G32" s="162"/>
      <c r="H32" s="73"/>
      <c r="I32" s="162"/>
      <c r="J32" s="76"/>
      <c r="K32" s="162"/>
      <c r="L32" s="73"/>
      <c r="M32" s="164"/>
    </row>
    <row r="33" spans="2:13" x14ac:dyDescent="0.2">
      <c r="B33" s="76">
        <v>0.28699000000000002</v>
      </c>
      <c r="C33" s="73">
        <v>5.1264999999999998E-2</v>
      </c>
      <c r="D33" s="73">
        <v>0.28825099999999998</v>
      </c>
      <c r="E33" s="75">
        <v>-4.0464E-2</v>
      </c>
      <c r="F33" s="76"/>
      <c r="G33" s="162"/>
      <c r="H33" s="73"/>
      <c r="I33" s="162"/>
      <c r="J33" s="76"/>
      <c r="K33" s="162"/>
      <c r="L33" s="73"/>
      <c r="M33" s="164"/>
    </row>
    <row r="34" spans="2:13" x14ac:dyDescent="0.2">
      <c r="B34" s="76">
        <v>0.29721799999999998</v>
      </c>
      <c r="C34" s="73">
        <v>5.1751999999999999E-2</v>
      </c>
      <c r="D34" s="73">
        <v>0.29846</v>
      </c>
      <c r="E34" s="75">
        <v>-4.0693E-2</v>
      </c>
      <c r="F34" s="76"/>
      <c r="G34" s="162"/>
      <c r="H34" s="73"/>
      <c r="I34" s="162"/>
      <c r="J34" s="76"/>
      <c r="K34" s="162"/>
      <c r="L34" s="73"/>
      <c r="M34" s="164"/>
    </row>
    <row r="35" spans="2:13" x14ac:dyDescent="0.2">
      <c r="B35" s="76">
        <v>0.30744700000000003</v>
      </c>
      <c r="C35" s="73">
        <v>5.2204E-2</v>
      </c>
      <c r="D35" s="73">
        <v>0.30867099999999997</v>
      </c>
      <c r="E35" s="75">
        <v>-4.0884999999999998E-2</v>
      </c>
      <c r="F35" s="76"/>
      <c r="G35" s="162"/>
      <c r="H35" s="73"/>
      <c r="I35" s="162"/>
      <c r="J35" s="76"/>
      <c r="K35" s="162"/>
      <c r="L35" s="73"/>
      <c r="M35" s="164"/>
    </row>
    <row r="36" spans="2:13" x14ac:dyDescent="0.2">
      <c r="B36" s="76">
        <v>0.31767800000000002</v>
      </c>
      <c r="C36" s="73">
        <v>5.2623000000000003E-2</v>
      </c>
      <c r="D36" s="73">
        <v>0.318882</v>
      </c>
      <c r="E36" s="75">
        <v>-4.104E-2</v>
      </c>
      <c r="F36" s="76"/>
      <c r="G36" s="162"/>
      <c r="H36" s="73"/>
      <c r="I36" s="162"/>
      <c r="J36" s="76"/>
      <c r="K36" s="162"/>
      <c r="L36" s="73"/>
      <c r="M36" s="164"/>
    </row>
    <row r="37" spans="2:13" x14ac:dyDescent="0.2">
      <c r="B37" s="76">
        <v>0.32790900000000001</v>
      </c>
      <c r="C37" s="73">
        <v>5.3008E-2</v>
      </c>
      <c r="D37" s="73">
        <v>0.32909500000000003</v>
      </c>
      <c r="E37" s="75">
        <v>-4.1158E-2</v>
      </c>
      <c r="F37" s="76"/>
      <c r="G37" s="162"/>
      <c r="H37" s="73"/>
      <c r="I37" s="162"/>
      <c r="J37" s="76"/>
      <c r="K37" s="162"/>
      <c r="L37" s="73"/>
      <c r="M37" s="164"/>
    </row>
    <row r="38" spans="2:13" x14ac:dyDescent="0.2">
      <c r="B38" s="76">
        <v>0.338142</v>
      </c>
      <c r="C38" s="73">
        <v>5.3359999999999998E-2</v>
      </c>
      <c r="D38" s="73">
        <v>0.339308</v>
      </c>
      <c r="E38" s="75">
        <v>-4.1238999999999998E-2</v>
      </c>
      <c r="F38" s="76"/>
      <c r="G38" s="162"/>
      <c r="H38" s="73"/>
      <c r="I38" s="162"/>
      <c r="J38" s="76"/>
      <c r="K38" s="162"/>
      <c r="L38" s="73"/>
      <c r="M38" s="164"/>
    </row>
    <row r="39" spans="2:13" x14ac:dyDescent="0.2">
      <c r="B39" s="76">
        <v>0.34837600000000002</v>
      </c>
      <c r="C39" s="73">
        <v>5.3679999999999999E-2</v>
      </c>
      <c r="D39" s="73">
        <v>0.34952299999999997</v>
      </c>
      <c r="E39" s="75">
        <v>-4.1284000000000001E-2</v>
      </c>
      <c r="F39" s="76"/>
      <c r="G39" s="162"/>
      <c r="H39" s="73"/>
      <c r="I39" s="162"/>
      <c r="J39" s="76"/>
      <c r="K39" s="162"/>
      <c r="L39" s="73"/>
      <c r="M39" s="164"/>
    </row>
    <row r="40" spans="2:13" x14ac:dyDescent="0.2">
      <c r="B40" s="76">
        <v>0.35861100000000001</v>
      </c>
      <c r="C40" s="73">
        <v>5.3969000000000003E-2</v>
      </c>
      <c r="D40" s="73">
        <v>0.35973699999999997</v>
      </c>
      <c r="E40" s="75">
        <v>-4.1292000000000002E-2</v>
      </c>
      <c r="F40" s="76"/>
      <c r="G40" s="162"/>
      <c r="H40" s="73"/>
      <c r="I40" s="162"/>
      <c r="J40" s="76"/>
      <c r="K40" s="162"/>
      <c r="L40" s="73"/>
      <c r="M40" s="164"/>
    </row>
    <row r="41" spans="2:13" x14ac:dyDescent="0.2">
      <c r="B41" s="76">
        <v>0.36884699999999998</v>
      </c>
      <c r="C41" s="73">
        <v>5.4226000000000003E-2</v>
      </c>
      <c r="D41" s="73">
        <v>0.369952</v>
      </c>
      <c r="E41" s="75">
        <v>-4.1264000000000002E-2</v>
      </c>
      <c r="F41" s="76"/>
      <c r="G41" s="162"/>
      <c r="H41" s="73"/>
      <c r="I41" s="162"/>
      <c r="J41" s="76"/>
      <c r="K41" s="162"/>
      <c r="L41" s="73"/>
      <c r="M41" s="164"/>
    </row>
    <row r="42" spans="2:13" x14ac:dyDescent="0.2">
      <c r="B42" s="76">
        <v>0.37908399999999998</v>
      </c>
      <c r="C42" s="73">
        <v>5.4453000000000001E-2</v>
      </c>
      <c r="D42" s="73">
        <v>0.38016699999999998</v>
      </c>
      <c r="E42" s="75">
        <v>-4.1197999999999999E-2</v>
      </c>
      <c r="F42" s="76"/>
      <c r="G42" s="162"/>
      <c r="H42" s="73"/>
      <c r="I42" s="162"/>
      <c r="J42" s="76"/>
      <c r="K42" s="162"/>
      <c r="L42" s="73"/>
      <c r="M42" s="164"/>
    </row>
    <row r="43" spans="2:13" x14ac:dyDescent="0.2">
      <c r="B43" s="76">
        <v>0.38932099999999997</v>
      </c>
      <c r="C43" s="73">
        <v>5.4649000000000003E-2</v>
      </c>
      <c r="D43" s="73">
        <v>0.39038200000000001</v>
      </c>
      <c r="E43" s="75">
        <v>-4.1096000000000001E-2</v>
      </c>
      <c r="F43" s="76"/>
      <c r="G43" s="162"/>
      <c r="H43" s="73"/>
      <c r="I43" s="162"/>
      <c r="J43" s="76"/>
      <c r="K43" s="162"/>
      <c r="L43" s="73"/>
      <c r="M43" s="164"/>
    </row>
    <row r="44" spans="2:13" x14ac:dyDescent="0.2">
      <c r="B44" s="76">
        <v>0.399559</v>
      </c>
      <c r="C44" s="73">
        <v>5.4816999999999998E-2</v>
      </c>
      <c r="D44" s="73">
        <v>0.40059600000000001</v>
      </c>
      <c r="E44" s="75">
        <v>-4.0955999999999999E-2</v>
      </c>
      <c r="F44" s="76"/>
      <c r="G44" s="162"/>
      <c r="H44" s="73"/>
      <c r="I44" s="162"/>
      <c r="J44" s="76"/>
      <c r="K44" s="162"/>
      <c r="L44" s="73"/>
      <c r="M44" s="164"/>
    </row>
    <row r="45" spans="2:13" x14ac:dyDescent="0.2">
      <c r="B45" s="76">
        <v>0.409798</v>
      </c>
      <c r="C45" s="73">
        <v>5.4955999999999998E-2</v>
      </c>
      <c r="D45" s="73">
        <v>0.41081000000000001</v>
      </c>
      <c r="E45" s="75">
        <v>-4.0777000000000001E-2</v>
      </c>
      <c r="F45" s="76"/>
      <c r="G45" s="162"/>
      <c r="H45" s="73"/>
      <c r="I45" s="162"/>
      <c r="J45" s="76"/>
      <c r="K45" s="162"/>
      <c r="L45" s="73"/>
      <c r="M45" s="164"/>
    </row>
    <row r="46" spans="2:13" x14ac:dyDescent="0.2">
      <c r="B46" s="76">
        <v>0.42003600000000002</v>
      </c>
      <c r="C46" s="73">
        <v>5.5065999999999997E-2</v>
      </c>
      <c r="D46" s="73">
        <v>0.42102299999999998</v>
      </c>
      <c r="E46" s="75">
        <v>-4.0561E-2</v>
      </c>
      <c r="F46" s="76"/>
      <c r="G46" s="162"/>
      <c r="H46" s="73"/>
      <c r="I46" s="162"/>
      <c r="J46" s="76"/>
      <c r="K46" s="162"/>
      <c r="L46" s="73"/>
      <c r="M46" s="164"/>
    </row>
    <row r="47" spans="2:13" x14ac:dyDescent="0.2">
      <c r="B47" s="76">
        <v>0.43027500000000002</v>
      </c>
      <c r="C47" s="73">
        <v>5.5148999999999997E-2</v>
      </c>
      <c r="D47" s="73">
        <v>0.43123499999999998</v>
      </c>
      <c r="E47" s="75">
        <v>-4.0306000000000002E-2</v>
      </c>
      <c r="F47" s="76"/>
      <c r="G47" s="162"/>
      <c r="H47" s="73"/>
      <c r="I47" s="162"/>
      <c r="J47" s="76"/>
      <c r="K47" s="162"/>
      <c r="L47" s="73"/>
      <c r="M47" s="164"/>
    </row>
    <row r="48" spans="2:13" x14ac:dyDescent="0.2">
      <c r="B48" s="76">
        <v>0.44051499999999999</v>
      </c>
      <c r="C48" s="73">
        <v>5.5204999999999997E-2</v>
      </c>
      <c r="D48" s="73">
        <v>0.44144600000000001</v>
      </c>
      <c r="E48" s="75">
        <v>-4.0013E-2</v>
      </c>
      <c r="F48" s="76"/>
      <c r="G48" s="162"/>
      <c r="H48" s="73"/>
      <c r="I48" s="162"/>
      <c r="J48" s="76"/>
      <c r="K48" s="162"/>
      <c r="L48" s="73"/>
      <c r="M48" s="164"/>
    </row>
    <row r="49" spans="2:13" x14ac:dyDescent="0.2">
      <c r="B49" s="76">
        <v>0.45075399999999999</v>
      </c>
      <c r="C49" s="73">
        <v>5.5234999999999999E-2</v>
      </c>
      <c r="D49" s="73">
        <v>0.451656</v>
      </c>
      <c r="E49" s="75">
        <v>-3.968E-2</v>
      </c>
      <c r="F49" s="76"/>
      <c r="G49" s="162"/>
      <c r="H49" s="73"/>
      <c r="I49" s="162"/>
      <c r="J49" s="76"/>
      <c r="K49" s="162"/>
      <c r="L49" s="73"/>
      <c r="M49" s="164"/>
    </row>
    <row r="50" spans="2:13" x14ac:dyDescent="0.2">
      <c r="B50" s="76">
        <v>0.46099299999999999</v>
      </c>
      <c r="C50" s="73">
        <v>5.5239000000000003E-2</v>
      </c>
      <c r="D50" s="73">
        <v>0.461864</v>
      </c>
      <c r="E50" s="75">
        <v>-3.9307000000000002E-2</v>
      </c>
      <c r="F50" s="76"/>
      <c r="G50" s="162"/>
      <c r="H50" s="73"/>
      <c r="I50" s="162"/>
      <c r="J50" s="76"/>
      <c r="K50" s="162"/>
      <c r="L50" s="73"/>
      <c r="M50" s="164"/>
    </row>
    <row r="51" spans="2:13" x14ac:dyDescent="0.2">
      <c r="B51" s="76">
        <v>0.47123199999999998</v>
      </c>
      <c r="C51" s="73">
        <v>5.5216000000000001E-2</v>
      </c>
      <c r="D51" s="73">
        <v>0.47206999999999999</v>
      </c>
      <c r="E51" s="75">
        <v>-3.8893999999999998E-2</v>
      </c>
      <c r="F51" s="76"/>
      <c r="G51" s="162"/>
      <c r="H51" s="73"/>
      <c r="I51" s="162"/>
      <c r="J51" s="76"/>
      <c r="K51" s="162"/>
      <c r="L51" s="73"/>
      <c r="M51" s="164"/>
    </row>
    <row r="52" spans="2:13" x14ac:dyDescent="0.2">
      <c r="B52" s="76">
        <v>0.48147099999999998</v>
      </c>
      <c r="C52" s="73">
        <v>5.5169000000000003E-2</v>
      </c>
      <c r="D52" s="73">
        <v>0.48227399999999998</v>
      </c>
      <c r="E52" s="75">
        <v>-3.8441999999999997E-2</v>
      </c>
      <c r="F52" s="76"/>
      <c r="G52" s="162"/>
      <c r="H52" s="73"/>
      <c r="I52" s="162"/>
      <c r="J52" s="76"/>
      <c r="K52" s="162"/>
      <c r="L52" s="73"/>
      <c r="M52" s="164"/>
    </row>
    <row r="53" spans="2:13" x14ac:dyDescent="0.2">
      <c r="B53" s="76">
        <v>0.49170999999999998</v>
      </c>
      <c r="C53" s="73">
        <v>5.5097E-2</v>
      </c>
      <c r="D53" s="73">
        <v>0.49247600000000002</v>
      </c>
      <c r="E53" s="75">
        <v>-3.7948999999999997E-2</v>
      </c>
      <c r="F53" s="76"/>
      <c r="G53" s="162"/>
      <c r="H53" s="73"/>
      <c r="I53" s="162"/>
      <c r="J53" s="76"/>
      <c r="K53" s="162"/>
      <c r="L53" s="73"/>
      <c r="M53" s="164"/>
    </row>
    <row r="54" spans="2:13" x14ac:dyDescent="0.2">
      <c r="B54" s="76">
        <v>0.50194799999999995</v>
      </c>
      <c r="C54" s="73">
        <v>5.5E-2</v>
      </c>
      <c r="D54" s="73">
        <v>0.50267499999999998</v>
      </c>
      <c r="E54" s="75">
        <v>-3.7414000000000003E-2</v>
      </c>
      <c r="F54" s="76"/>
      <c r="G54" s="162"/>
      <c r="H54" s="73"/>
      <c r="I54" s="162"/>
      <c r="J54" s="76"/>
      <c r="K54" s="162"/>
      <c r="L54" s="73"/>
      <c r="M54" s="164"/>
    </row>
    <row r="55" spans="2:13" x14ac:dyDescent="0.2">
      <c r="B55" s="76">
        <v>0.51218600000000003</v>
      </c>
      <c r="C55" s="73">
        <v>5.4877000000000002E-2</v>
      </c>
      <c r="D55" s="73">
        <v>0.51287199999999999</v>
      </c>
      <c r="E55" s="75">
        <v>-3.6838000000000003E-2</v>
      </c>
      <c r="F55" s="76"/>
      <c r="G55" s="162"/>
      <c r="H55" s="73"/>
      <c r="I55" s="162"/>
      <c r="J55" s="76"/>
      <c r="K55" s="162"/>
      <c r="L55" s="73"/>
      <c r="M55" s="164"/>
    </row>
    <row r="56" spans="2:13" x14ac:dyDescent="0.2">
      <c r="B56" s="76">
        <v>0.522424</v>
      </c>
      <c r="C56" s="73">
        <v>5.4729E-2</v>
      </c>
      <c r="D56" s="73">
        <v>0.52306600000000003</v>
      </c>
      <c r="E56" s="75">
        <v>-3.6221000000000003E-2</v>
      </c>
      <c r="F56" s="76"/>
      <c r="G56" s="162"/>
      <c r="H56" s="73"/>
      <c r="I56" s="162"/>
      <c r="J56" s="76"/>
      <c r="K56" s="162"/>
      <c r="L56" s="73"/>
      <c r="M56" s="164"/>
    </row>
    <row r="57" spans="2:13" x14ac:dyDescent="0.2">
      <c r="B57" s="76">
        <v>0.53266000000000002</v>
      </c>
      <c r="C57" s="73">
        <v>5.4556E-2</v>
      </c>
      <c r="D57" s="73">
        <v>0.53325699999999998</v>
      </c>
      <c r="E57" s="75">
        <v>-3.5561000000000002E-2</v>
      </c>
      <c r="F57" s="76"/>
      <c r="G57" s="162"/>
      <c r="H57" s="73"/>
      <c r="I57" s="162"/>
      <c r="J57" s="76"/>
      <c r="K57" s="162"/>
      <c r="L57" s="73"/>
      <c r="M57" s="164"/>
    </row>
    <row r="58" spans="2:13" x14ac:dyDescent="0.2">
      <c r="B58" s="76">
        <v>0.54289600000000005</v>
      </c>
      <c r="C58" s="73">
        <v>5.4357000000000003E-2</v>
      </c>
      <c r="D58" s="73">
        <v>0.54344400000000004</v>
      </c>
      <c r="E58" s="75">
        <v>-3.4860000000000002E-2</v>
      </c>
      <c r="F58" s="76"/>
      <c r="G58" s="162"/>
      <c r="H58" s="73"/>
      <c r="I58" s="162"/>
      <c r="J58" s="76"/>
      <c r="K58" s="162"/>
      <c r="L58" s="73"/>
      <c r="M58" s="164"/>
    </row>
    <row r="59" spans="2:13" x14ac:dyDescent="0.2">
      <c r="B59" s="76">
        <v>0.55313100000000004</v>
      </c>
      <c r="C59" s="73">
        <v>5.4132E-2</v>
      </c>
      <c r="D59" s="73">
        <v>0.55362699999999998</v>
      </c>
      <c r="E59" s="75">
        <v>-3.4116E-2</v>
      </c>
      <c r="F59" s="76"/>
      <c r="G59" s="162"/>
      <c r="H59" s="73"/>
      <c r="I59" s="162"/>
      <c r="J59" s="76"/>
      <c r="K59" s="162"/>
      <c r="L59" s="73"/>
      <c r="M59" s="164"/>
    </row>
    <row r="60" spans="2:13" x14ac:dyDescent="0.2">
      <c r="B60" s="76">
        <v>0.56336600000000003</v>
      </c>
      <c r="C60" s="73">
        <v>5.3879000000000003E-2</v>
      </c>
      <c r="D60" s="73">
        <v>0.56380799999999998</v>
      </c>
      <c r="E60" s="75">
        <v>-3.3328999999999998E-2</v>
      </c>
      <c r="F60" s="76"/>
      <c r="G60" s="162"/>
      <c r="H60" s="73"/>
      <c r="I60" s="162"/>
      <c r="J60" s="76"/>
      <c r="K60" s="162"/>
      <c r="L60" s="73"/>
      <c r="M60" s="164"/>
    </row>
    <row r="61" spans="2:13" x14ac:dyDescent="0.2">
      <c r="B61" s="76">
        <v>0.57359899999999997</v>
      </c>
      <c r="C61" s="73">
        <v>5.3596999999999999E-2</v>
      </c>
      <c r="D61" s="73">
        <v>0.57398400000000005</v>
      </c>
      <c r="E61" s="75">
        <v>-3.2499E-2</v>
      </c>
      <c r="F61" s="76"/>
      <c r="G61" s="162"/>
      <c r="H61" s="73"/>
      <c r="I61" s="162"/>
      <c r="J61" s="76"/>
      <c r="K61" s="162"/>
      <c r="L61" s="73"/>
      <c r="M61" s="164"/>
    </row>
    <row r="62" spans="2:13" x14ac:dyDescent="0.2">
      <c r="B62" s="76">
        <v>0.58383099999999999</v>
      </c>
      <c r="C62" s="73">
        <v>5.3287000000000001E-2</v>
      </c>
      <c r="D62" s="73">
        <v>0.58415600000000001</v>
      </c>
      <c r="E62" s="75">
        <v>-3.1626000000000001E-2</v>
      </c>
      <c r="F62" s="76"/>
      <c r="G62" s="162"/>
      <c r="H62" s="73"/>
      <c r="I62" s="162"/>
      <c r="J62" s="76"/>
      <c r="K62" s="162"/>
      <c r="L62" s="73"/>
      <c r="M62" s="164"/>
    </row>
    <row r="63" spans="2:13" x14ac:dyDescent="0.2">
      <c r="B63" s="76">
        <v>0.59406199999999998</v>
      </c>
      <c r="C63" s="73">
        <v>5.2946E-2</v>
      </c>
      <c r="D63" s="73">
        <v>0.59432399999999996</v>
      </c>
      <c r="E63" s="75">
        <v>-3.0710999999999999E-2</v>
      </c>
      <c r="F63" s="76"/>
      <c r="G63" s="162"/>
      <c r="H63" s="73"/>
      <c r="I63" s="162"/>
      <c r="J63" s="76"/>
      <c r="K63" s="162"/>
      <c r="L63" s="73"/>
      <c r="M63" s="164"/>
    </row>
    <row r="64" spans="2:13" x14ac:dyDescent="0.2">
      <c r="B64" s="76">
        <v>0.60429100000000002</v>
      </c>
      <c r="C64" s="73">
        <v>5.2572000000000001E-2</v>
      </c>
      <c r="D64" s="73">
        <v>0.604487</v>
      </c>
      <c r="E64" s="75">
        <v>-2.9753999999999999E-2</v>
      </c>
      <c r="F64" s="76"/>
      <c r="G64" s="162"/>
      <c r="H64" s="73"/>
      <c r="I64" s="162"/>
      <c r="J64" s="76"/>
      <c r="K64" s="162"/>
      <c r="L64" s="73"/>
      <c r="M64" s="164"/>
    </row>
    <row r="65" spans="2:13" x14ac:dyDescent="0.2">
      <c r="B65" s="76">
        <v>0.61451800000000001</v>
      </c>
      <c r="C65" s="73">
        <v>5.2165000000000003E-2</v>
      </c>
      <c r="D65" s="73">
        <v>0.61464600000000003</v>
      </c>
      <c r="E65" s="75">
        <v>-2.8753999999999998E-2</v>
      </c>
      <c r="F65" s="76"/>
      <c r="G65" s="162"/>
      <c r="H65" s="73"/>
      <c r="I65" s="162"/>
      <c r="J65" s="76"/>
      <c r="K65" s="162"/>
      <c r="L65" s="73"/>
      <c r="M65" s="164"/>
    </row>
    <row r="66" spans="2:13" x14ac:dyDescent="0.2">
      <c r="B66" s="76">
        <v>0.62474499999999999</v>
      </c>
      <c r="C66" s="73">
        <v>5.1721000000000003E-2</v>
      </c>
      <c r="D66" s="73">
        <v>0.62480100000000005</v>
      </c>
      <c r="E66" s="75">
        <v>-2.7712000000000001E-2</v>
      </c>
      <c r="F66" s="76"/>
      <c r="G66" s="162"/>
      <c r="H66" s="73"/>
      <c r="I66" s="162"/>
      <c r="J66" s="76"/>
      <c r="K66" s="162"/>
      <c r="L66" s="73"/>
      <c r="M66" s="164"/>
    </row>
    <row r="67" spans="2:13" x14ac:dyDescent="0.2">
      <c r="B67" s="76">
        <v>0.63496799999999998</v>
      </c>
      <c r="C67" s="73">
        <v>5.1239E-2</v>
      </c>
      <c r="D67" s="73">
        <v>0.63495100000000004</v>
      </c>
      <c r="E67" s="75">
        <v>-2.6629E-2</v>
      </c>
      <c r="F67" s="76"/>
      <c r="G67" s="162"/>
      <c r="H67" s="73"/>
      <c r="I67" s="162"/>
      <c r="J67" s="76"/>
      <c r="K67" s="162"/>
      <c r="L67" s="73"/>
      <c r="M67" s="164"/>
    </row>
    <row r="68" spans="2:13" x14ac:dyDescent="0.2">
      <c r="B68" s="76">
        <v>0.64518900000000001</v>
      </c>
      <c r="C68" s="73">
        <v>5.0717999999999999E-2</v>
      </c>
      <c r="D68" s="73">
        <v>0.64509700000000003</v>
      </c>
      <c r="E68" s="75">
        <v>-2.5506999999999998E-2</v>
      </c>
      <c r="F68" s="76"/>
      <c r="G68" s="162"/>
      <c r="H68" s="73"/>
      <c r="I68" s="162"/>
      <c r="J68" s="76"/>
      <c r="K68" s="162"/>
      <c r="L68" s="73"/>
      <c r="M68" s="164"/>
    </row>
    <row r="69" spans="2:13" x14ac:dyDescent="0.2">
      <c r="B69" s="76">
        <v>0.65540900000000002</v>
      </c>
      <c r="C69" s="73">
        <v>5.0153999999999997E-2</v>
      </c>
      <c r="D69" s="73">
        <v>0.65523799999999999</v>
      </c>
      <c r="E69" s="75">
        <v>-2.4346E-2</v>
      </c>
      <c r="F69" s="76"/>
      <c r="G69" s="162"/>
      <c r="H69" s="73"/>
      <c r="I69" s="162"/>
      <c r="J69" s="76"/>
      <c r="K69" s="162"/>
      <c r="L69" s="73"/>
      <c r="M69" s="164"/>
    </row>
    <row r="70" spans="2:13" x14ac:dyDescent="0.2">
      <c r="B70" s="76">
        <v>0.66562600000000005</v>
      </c>
      <c r="C70" s="73">
        <v>4.9546E-2</v>
      </c>
      <c r="D70" s="73">
        <v>0.66537500000000005</v>
      </c>
      <c r="E70" s="75">
        <v>-2.3147999999999998E-2</v>
      </c>
      <c r="F70" s="76"/>
      <c r="G70" s="162"/>
      <c r="H70" s="73"/>
      <c r="I70" s="162"/>
      <c r="J70" s="76"/>
      <c r="K70" s="162"/>
      <c r="L70" s="73"/>
      <c r="M70" s="164"/>
    </row>
    <row r="71" spans="2:13" x14ac:dyDescent="0.2">
      <c r="B71" s="76">
        <v>0.67583899999999997</v>
      </c>
      <c r="C71" s="73">
        <v>4.8891999999999998E-2</v>
      </c>
      <c r="D71" s="73">
        <v>0.675508</v>
      </c>
      <c r="E71" s="75">
        <v>-2.1915E-2</v>
      </c>
      <c r="F71" s="76"/>
      <c r="G71" s="162"/>
      <c r="H71" s="73"/>
      <c r="I71" s="162"/>
      <c r="J71" s="76"/>
      <c r="K71" s="162"/>
      <c r="L71" s="73"/>
      <c r="M71" s="164"/>
    </row>
    <row r="72" spans="2:13" x14ac:dyDescent="0.2">
      <c r="B72" s="76">
        <v>0.68604900000000002</v>
      </c>
      <c r="C72" s="73">
        <v>4.8190999999999998E-2</v>
      </c>
      <c r="D72" s="73">
        <v>0.68563700000000005</v>
      </c>
      <c r="E72" s="75">
        <v>-2.0648E-2</v>
      </c>
      <c r="F72" s="76"/>
      <c r="G72" s="162"/>
      <c r="H72" s="73"/>
      <c r="I72" s="162"/>
      <c r="J72" s="76"/>
      <c r="K72" s="162"/>
      <c r="L72" s="73"/>
      <c r="M72" s="164"/>
    </row>
    <row r="73" spans="2:13" x14ac:dyDescent="0.2">
      <c r="B73" s="76">
        <v>0.69625700000000001</v>
      </c>
      <c r="C73" s="73">
        <v>4.7441999999999998E-2</v>
      </c>
      <c r="D73" s="73">
        <v>0.69576199999999999</v>
      </c>
      <c r="E73" s="75">
        <v>-1.9349999999999999E-2</v>
      </c>
      <c r="F73" s="76"/>
      <c r="G73" s="162"/>
      <c r="H73" s="73"/>
      <c r="I73" s="162"/>
      <c r="J73" s="76"/>
      <c r="K73" s="162"/>
      <c r="L73" s="73"/>
      <c r="M73" s="164"/>
    </row>
    <row r="74" spans="2:13" x14ac:dyDescent="0.2">
      <c r="B74" s="76">
        <v>0.70645999999999998</v>
      </c>
      <c r="C74" s="73">
        <v>4.6642999999999997E-2</v>
      </c>
      <c r="D74" s="73">
        <v>0.70588499999999998</v>
      </c>
      <c r="E74" s="75">
        <v>-1.8024999999999999E-2</v>
      </c>
      <c r="F74" s="76"/>
      <c r="G74" s="162"/>
      <c r="H74" s="73"/>
      <c r="I74" s="162"/>
      <c r="J74" s="76"/>
      <c r="K74" s="162"/>
      <c r="L74" s="73"/>
      <c r="M74" s="164"/>
    </row>
    <row r="75" spans="2:13" x14ac:dyDescent="0.2">
      <c r="B75" s="76">
        <v>0.71665999999999996</v>
      </c>
      <c r="C75" s="73">
        <v>4.5795000000000002E-2</v>
      </c>
      <c r="D75" s="73">
        <v>0.71600399999999997</v>
      </c>
      <c r="E75" s="75">
        <v>-1.6674999999999999E-2</v>
      </c>
      <c r="F75" s="76"/>
      <c r="G75" s="162"/>
      <c r="H75" s="73"/>
      <c r="I75" s="162"/>
      <c r="J75" s="76"/>
      <c r="K75" s="162"/>
      <c r="L75" s="73"/>
      <c r="M75" s="164"/>
    </row>
    <row r="76" spans="2:13" x14ac:dyDescent="0.2">
      <c r="B76" s="76">
        <v>0.72685599999999995</v>
      </c>
      <c r="C76" s="73">
        <v>4.4895999999999998E-2</v>
      </c>
      <c r="D76" s="73">
        <v>0.72612200000000005</v>
      </c>
      <c r="E76" s="75">
        <v>-1.5304E-2</v>
      </c>
      <c r="F76" s="76"/>
      <c r="G76" s="162"/>
      <c r="H76" s="73"/>
      <c r="I76" s="162"/>
      <c r="J76" s="76"/>
      <c r="K76" s="162"/>
      <c r="L76" s="73"/>
      <c r="M76" s="164"/>
    </row>
    <row r="77" spans="2:13" x14ac:dyDescent="0.2">
      <c r="B77" s="76">
        <v>0.73704800000000004</v>
      </c>
      <c r="C77" s="73">
        <v>4.3949000000000002E-2</v>
      </c>
      <c r="D77" s="73">
        <v>0.73623700000000003</v>
      </c>
      <c r="E77" s="75">
        <v>-1.3916E-2</v>
      </c>
      <c r="F77" s="76"/>
      <c r="G77" s="162"/>
      <c r="H77" s="73"/>
      <c r="I77" s="162"/>
      <c r="J77" s="76"/>
      <c r="K77" s="162"/>
      <c r="L77" s="73"/>
      <c r="M77" s="164"/>
    </row>
    <row r="78" spans="2:13" x14ac:dyDescent="0.2">
      <c r="B78" s="76">
        <v>0.74723700000000004</v>
      </c>
      <c r="C78" s="73">
        <v>4.2955E-2</v>
      </c>
      <c r="D78" s="73">
        <v>0.74635200000000002</v>
      </c>
      <c r="E78" s="75">
        <v>-1.2515999999999999E-2</v>
      </c>
      <c r="F78" s="76"/>
      <c r="G78" s="162"/>
      <c r="H78" s="73"/>
      <c r="I78" s="162"/>
      <c r="J78" s="76"/>
      <c r="K78" s="162"/>
      <c r="L78" s="73"/>
      <c r="M78" s="164"/>
    </row>
    <row r="79" spans="2:13" x14ac:dyDescent="0.2">
      <c r="B79" s="76">
        <v>0.75742100000000001</v>
      </c>
      <c r="C79" s="73">
        <v>4.1912999999999999E-2</v>
      </c>
      <c r="D79" s="73">
        <v>0.75646599999999997</v>
      </c>
      <c r="E79" s="75">
        <v>-1.1109000000000001E-2</v>
      </c>
      <c r="F79" s="76"/>
      <c r="G79" s="162"/>
      <c r="H79" s="73"/>
      <c r="I79" s="162"/>
      <c r="J79" s="76"/>
      <c r="K79" s="162"/>
      <c r="L79" s="73"/>
      <c r="M79" s="164"/>
    </row>
    <row r="80" spans="2:13" x14ac:dyDescent="0.2">
      <c r="B80" s="76">
        <v>0.76760099999999998</v>
      </c>
      <c r="C80" s="73">
        <v>4.0827000000000002E-2</v>
      </c>
      <c r="D80" s="73">
        <v>0.76658099999999996</v>
      </c>
      <c r="E80" s="75">
        <v>-9.698E-3</v>
      </c>
      <c r="F80" s="76"/>
      <c r="G80" s="162"/>
      <c r="H80" s="73"/>
      <c r="I80" s="162"/>
      <c r="J80" s="76"/>
      <c r="K80" s="162"/>
      <c r="L80" s="73"/>
      <c r="M80" s="164"/>
    </row>
    <row r="81" spans="2:13" x14ac:dyDescent="0.2">
      <c r="B81" s="76">
        <v>0.77777700000000005</v>
      </c>
      <c r="C81" s="73">
        <v>3.9697999999999997E-2</v>
      </c>
      <c r="D81" s="73">
        <v>0.77669600000000005</v>
      </c>
      <c r="E81" s="75">
        <v>-8.2900000000000005E-3</v>
      </c>
      <c r="F81" s="76"/>
      <c r="G81" s="162"/>
      <c r="H81" s="73"/>
      <c r="I81" s="162"/>
      <c r="J81" s="76"/>
      <c r="K81" s="162"/>
      <c r="L81" s="73"/>
      <c r="M81" s="164"/>
    </row>
    <row r="82" spans="2:13" x14ac:dyDescent="0.2">
      <c r="B82" s="76">
        <v>0.78795000000000004</v>
      </c>
      <c r="C82" s="73">
        <v>3.8531000000000003E-2</v>
      </c>
      <c r="D82" s="73">
        <v>0.78681400000000001</v>
      </c>
      <c r="E82" s="75">
        <v>-6.8919999999999997E-3</v>
      </c>
      <c r="F82" s="76"/>
      <c r="G82" s="162"/>
      <c r="H82" s="73"/>
      <c r="I82" s="162"/>
      <c r="J82" s="76"/>
      <c r="K82" s="162"/>
      <c r="L82" s="73"/>
      <c r="M82" s="164"/>
    </row>
    <row r="83" spans="2:13" x14ac:dyDescent="0.2">
      <c r="B83" s="76">
        <v>0.79812000000000005</v>
      </c>
      <c r="C83" s="73">
        <v>3.7326999999999999E-2</v>
      </c>
      <c r="D83" s="73">
        <v>0.796933</v>
      </c>
      <c r="E83" s="75">
        <v>-5.509E-3</v>
      </c>
      <c r="F83" s="76"/>
      <c r="G83" s="162"/>
      <c r="H83" s="73"/>
      <c r="I83" s="162"/>
      <c r="J83" s="76"/>
      <c r="K83" s="162"/>
      <c r="L83" s="73"/>
      <c r="M83" s="164"/>
    </row>
    <row r="84" spans="2:13" x14ac:dyDescent="0.2">
      <c r="B84" s="76">
        <v>0.80828599999999995</v>
      </c>
      <c r="C84" s="73">
        <v>3.6090999999999998E-2</v>
      </c>
      <c r="D84" s="73">
        <v>0.80705700000000002</v>
      </c>
      <c r="E84" s="75">
        <v>-4.1460000000000004E-3</v>
      </c>
      <c r="F84" s="76"/>
      <c r="G84" s="162"/>
      <c r="H84" s="73"/>
      <c r="I84" s="162"/>
      <c r="J84" s="76"/>
      <c r="K84" s="162"/>
      <c r="L84" s="73"/>
      <c r="M84" s="164"/>
    </row>
    <row r="85" spans="2:13" x14ac:dyDescent="0.2">
      <c r="B85" s="76">
        <v>0.81845000000000001</v>
      </c>
      <c r="C85" s="73">
        <v>3.4826000000000003E-2</v>
      </c>
      <c r="D85" s="73">
        <v>0.81718400000000002</v>
      </c>
      <c r="E85" s="75">
        <v>-2.8119999999999998E-3</v>
      </c>
      <c r="F85" s="76"/>
      <c r="G85" s="162"/>
      <c r="H85" s="73"/>
      <c r="I85" s="162"/>
      <c r="J85" s="76"/>
      <c r="K85" s="162"/>
      <c r="L85" s="73"/>
      <c r="M85" s="164"/>
    </row>
    <row r="86" spans="2:13" x14ac:dyDescent="0.2">
      <c r="B86" s="76">
        <v>0.82861200000000002</v>
      </c>
      <c r="C86" s="73">
        <v>3.3537999999999998E-2</v>
      </c>
      <c r="D86" s="73">
        <v>0.82731600000000005</v>
      </c>
      <c r="E86" s="75">
        <v>-1.513E-3</v>
      </c>
      <c r="F86" s="76"/>
      <c r="G86" s="162"/>
      <c r="H86" s="73"/>
      <c r="I86" s="162"/>
      <c r="J86" s="76"/>
      <c r="K86" s="162"/>
      <c r="L86" s="73"/>
      <c r="M86" s="164"/>
    </row>
    <row r="87" spans="2:13" x14ac:dyDescent="0.2">
      <c r="B87" s="76">
        <v>0.83877199999999996</v>
      </c>
      <c r="C87" s="73">
        <v>3.2230000000000002E-2</v>
      </c>
      <c r="D87" s="73">
        <v>0.837453</v>
      </c>
      <c r="E87" s="75">
        <v>-2.5900000000000001E-4</v>
      </c>
      <c r="F87" s="76"/>
      <c r="G87" s="162"/>
      <c r="H87" s="73"/>
      <c r="I87" s="162"/>
      <c r="J87" s="76"/>
      <c r="K87" s="162"/>
      <c r="L87" s="73"/>
      <c r="M87" s="164"/>
    </row>
    <row r="88" spans="2:13" x14ac:dyDescent="0.2">
      <c r="B88" s="76">
        <v>0.84893099999999999</v>
      </c>
      <c r="C88" s="73">
        <v>3.0905999999999999E-2</v>
      </c>
      <c r="D88" s="73">
        <v>0.84759700000000004</v>
      </c>
      <c r="E88" s="75">
        <v>9.4300000000000004E-4</v>
      </c>
      <c r="F88" s="76"/>
      <c r="G88" s="162"/>
      <c r="H88" s="73"/>
      <c r="I88" s="162"/>
      <c r="J88" s="76"/>
      <c r="K88" s="162"/>
      <c r="L88" s="73"/>
      <c r="M88" s="164"/>
    </row>
    <row r="89" spans="2:13" x14ac:dyDescent="0.2">
      <c r="B89" s="76">
        <v>0.85908799999999996</v>
      </c>
      <c r="C89" s="73">
        <v>2.9567E-2</v>
      </c>
      <c r="D89" s="73">
        <v>0.85774700000000004</v>
      </c>
      <c r="E89" s="75">
        <v>2.0830000000000002E-3</v>
      </c>
      <c r="F89" s="76"/>
      <c r="G89" s="162"/>
      <c r="H89" s="73"/>
      <c r="I89" s="162"/>
      <c r="J89" s="76"/>
      <c r="K89" s="162"/>
      <c r="L89" s="73"/>
      <c r="M89" s="164"/>
    </row>
    <row r="90" spans="2:13" x14ac:dyDescent="0.2">
      <c r="B90" s="76">
        <v>0.86924500000000005</v>
      </c>
      <c r="C90" s="73">
        <v>2.8216000000000001E-2</v>
      </c>
      <c r="D90" s="73">
        <v>0.86790599999999996</v>
      </c>
      <c r="E90" s="75">
        <v>3.1459999999999999E-3</v>
      </c>
      <c r="F90" s="76"/>
      <c r="G90" s="162"/>
      <c r="H90" s="73"/>
      <c r="I90" s="162"/>
      <c r="J90" s="76"/>
      <c r="K90" s="162"/>
      <c r="L90" s="73"/>
      <c r="M90" s="164"/>
    </row>
    <row r="91" spans="2:13" x14ac:dyDescent="0.2">
      <c r="B91" s="76">
        <v>0.87939999999999996</v>
      </c>
      <c r="C91" s="73">
        <v>2.6849000000000001E-2</v>
      </c>
      <c r="D91" s="73">
        <v>0.87807199999999996</v>
      </c>
      <c r="E91" s="75">
        <v>4.1180000000000001E-3</v>
      </c>
      <c r="F91" s="76"/>
      <c r="G91" s="162"/>
      <c r="H91" s="73"/>
      <c r="I91" s="162"/>
      <c r="J91" s="76"/>
      <c r="K91" s="162"/>
      <c r="L91" s="73"/>
      <c r="M91" s="164"/>
    </row>
    <row r="92" spans="2:13" x14ac:dyDescent="0.2">
      <c r="B92" s="76">
        <v>0.88955499999999998</v>
      </c>
      <c r="C92" s="73">
        <v>2.5461000000000001E-2</v>
      </c>
      <c r="D92" s="73">
        <v>0.88824800000000004</v>
      </c>
      <c r="E92" s="75">
        <v>4.9849999999999998E-3</v>
      </c>
      <c r="F92" s="76"/>
      <c r="G92" s="162"/>
      <c r="H92" s="73"/>
      <c r="I92" s="162"/>
      <c r="J92" s="76"/>
      <c r="K92" s="162"/>
      <c r="L92" s="73"/>
      <c r="M92" s="164"/>
    </row>
    <row r="93" spans="2:13" x14ac:dyDescent="0.2">
      <c r="B93" s="76">
        <v>0.89970600000000001</v>
      </c>
      <c r="C93" s="73">
        <v>2.4042999999999998E-2</v>
      </c>
      <c r="D93" s="73">
        <v>0.89843200000000001</v>
      </c>
      <c r="E93" s="75">
        <v>5.7260000000000002E-3</v>
      </c>
      <c r="F93" s="76"/>
      <c r="G93" s="162"/>
      <c r="H93" s="73"/>
      <c r="I93" s="162"/>
      <c r="J93" s="76"/>
      <c r="K93" s="162"/>
      <c r="L93" s="73"/>
      <c r="M93" s="164"/>
    </row>
    <row r="94" spans="2:13" x14ac:dyDescent="0.2">
      <c r="B94" s="76">
        <v>0.90985300000000002</v>
      </c>
      <c r="C94" s="73">
        <v>2.2579999999999999E-2</v>
      </c>
      <c r="D94" s="73">
        <v>0.90862600000000004</v>
      </c>
      <c r="E94" s="75">
        <v>6.3140000000000002E-3</v>
      </c>
      <c r="F94" s="76"/>
      <c r="G94" s="162"/>
      <c r="H94" s="73"/>
      <c r="I94" s="162"/>
      <c r="J94" s="76"/>
      <c r="K94" s="162"/>
      <c r="L94" s="73"/>
      <c r="M94" s="164"/>
    </row>
    <row r="95" spans="2:13" x14ac:dyDescent="0.2">
      <c r="B95" s="76">
        <v>0.91999399999999998</v>
      </c>
      <c r="C95" s="73">
        <v>2.1052999999999999E-2</v>
      </c>
      <c r="D95" s="73">
        <v>0.91882699999999995</v>
      </c>
      <c r="E95" s="75">
        <v>6.7279999999999996E-3</v>
      </c>
      <c r="F95" s="76"/>
      <c r="G95" s="162"/>
      <c r="H95" s="73"/>
      <c r="I95" s="162"/>
      <c r="J95" s="76"/>
      <c r="K95" s="162"/>
      <c r="L95" s="73"/>
      <c r="M95" s="164"/>
    </row>
    <row r="96" spans="2:13" x14ac:dyDescent="0.2">
      <c r="B96" s="76">
        <v>0.93012600000000001</v>
      </c>
      <c r="C96" s="73">
        <v>1.9435999999999998E-2</v>
      </c>
      <c r="D96" s="73">
        <v>0.92903500000000006</v>
      </c>
      <c r="E96" s="75">
        <v>6.9350000000000002E-3</v>
      </c>
      <c r="F96" s="76"/>
      <c r="G96" s="162"/>
      <c r="H96" s="73"/>
      <c r="I96" s="162"/>
      <c r="J96" s="76"/>
      <c r="K96" s="162"/>
      <c r="L96" s="73"/>
      <c r="M96" s="164"/>
    </row>
    <row r="97" spans="2:13" x14ac:dyDescent="0.2">
      <c r="B97" s="76">
        <v>0.94024300000000005</v>
      </c>
      <c r="C97" s="73">
        <v>1.7694999999999999E-2</v>
      </c>
      <c r="D97" s="73">
        <v>0.93924700000000005</v>
      </c>
      <c r="E97" s="75">
        <v>6.9040000000000004E-3</v>
      </c>
      <c r="F97" s="76"/>
      <c r="G97" s="162"/>
      <c r="H97" s="73"/>
      <c r="I97" s="162"/>
      <c r="J97" s="76"/>
      <c r="K97" s="162"/>
      <c r="L97" s="73"/>
      <c r="M97" s="164"/>
    </row>
    <row r="98" spans="2:13" x14ac:dyDescent="0.2">
      <c r="B98" s="76">
        <v>0.95033999999999996</v>
      </c>
      <c r="C98" s="73">
        <v>1.5792E-2</v>
      </c>
      <c r="D98" s="73">
        <v>0.949457</v>
      </c>
      <c r="E98" s="75">
        <v>6.5950000000000002E-3</v>
      </c>
      <c r="F98" s="76"/>
      <c r="G98" s="162"/>
      <c r="H98" s="73"/>
      <c r="I98" s="162"/>
      <c r="J98" s="76"/>
      <c r="K98" s="162"/>
      <c r="L98" s="73"/>
      <c r="M98" s="164"/>
    </row>
    <row r="99" spans="2:13" x14ac:dyDescent="0.2">
      <c r="B99" s="76">
        <v>0.96040899999999996</v>
      </c>
      <c r="C99" s="73">
        <v>1.3684E-2</v>
      </c>
      <c r="D99" s="73">
        <v>0.95965900000000004</v>
      </c>
      <c r="E99" s="75">
        <v>5.9690000000000003E-3</v>
      </c>
      <c r="F99" s="76"/>
      <c r="G99" s="162"/>
      <c r="H99" s="73"/>
      <c r="I99" s="162"/>
      <c r="J99" s="76"/>
      <c r="K99" s="162"/>
      <c r="L99" s="73"/>
      <c r="M99" s="164"/>
    </row>
    <row r="100" spans="2:13" x14ac:dyDescent="0.2">
      <c r="B100" s="76">
        <v>0.97043900000000005</v>
      </c>
      <c r="C100" s="73">
        <v>1.1318E-2</v>
      </c>
      <c r="D100" s="73">
        <v>0.96984300000000001</v>
      </c>
      <c r="E100" s="75">
        <v>4.9740000000000001E-3</v>
      </c>
      <c r="F100" s="76"/>
      <c r="G100" s="162"/>
      <c r="H100" s="73"/>
      <c r="I100" s="162"/>
      <c r="J100" s="76"/>
      <c r="K100" s="162"/>
      <c r="L100" s="73"/>
      <c r="M100" s="164"/>
    </row>
    <row r="101" spans="2:13" x14ac:dyDescent="0.2">
      <c r="B101" s="76">
        <v>0.98041199999999995</v>
      </c>
      <c r="C101" s="73">
        <v>8.6219999999999995E-3</v>
      </c>
      <c r="D101" s="73">
        <v>0.979993</v>
      </c>
      <c r="E101" s="75">
        <v>3.5379999999999999E-3</v>
      </c>
      <c r="F101" s="76"/>
      <c r="G101" s="162"/>
      <c r="H101" s="73"/>
      <c r="I101" s="162"/>
      <c r="J101" s="76"/>
      <c r="K101" s="162"/>
      <c r="L101" s="73"/>
      <c r="M101" s="164"/>
    </row>
    <row r="102" spans="2:13" x14ac:dyDescent="0.2">
      <c r="B102" s="76">
        <v>0.99029</v>
      </c>
      <c r="C102" s="73">
        <v>5.463E-3</v>
      </c>
      <c r="D102" s="73">
        <v>0.99007800000000001</v>
      </c>
      <c r="E102" s="75">
        <v>1.529E-3</v>
      </c>
      <c r="F102" s="76"/>
      <c r="G102" s="162"/>
      <c r="H102" s="73"/>
      <c r="I102" s="162"/>
      <c r="J102" s="76"/>
      <c r="K102" s="162"/>
      <c r="L102" s="73"/>
      <c r="M102" s="164"/>
    </row>
    <row r="103" spans="2:13" x14ac:dyDescent="0.2">
      <c r="B103" s="76">
        <v>0.99994400000000006</v>
      </c>
      <c r="C103" s="73">
        <v>1.436E-3</v>
      </c>
      <c r="D103" s="73">
        <v>1</v>
      </c>
      <c r="E103" s="75">
        <v>-1.436E-3</v>
      </c>
      <c r="F103" s="76"/>
      <c r="G103" s="162"/>
      <c r="H103" s="73"/>
      <c r="I103" s="162"/>
      <c r="J103" s="76"/>
      <c r="K103" s="162"/>
      <c r="L103" s="73"/>
      <c r="M103" s="164"/>
    </row>
    <row r="104" spans="2:13" x14ac:dyDescent="0.2">
      <c r="B104" s="76"/>
      <c r="C104" s="73"/>
      <c r="D104" s="73"/>
      <c r="E104" s="75"/>
      <c r="F104" s="76"/>
      <c r="G104" s="162"/>
      <c r="H104" s="73"/>
      <c r="I104" s="162"/>
      <c r="J104" s="76"/>
      <c r="K104" s="162"/>
      <c r="L104" s="73"/>
      <c r="M104" s="164"/>
    </row>
    <row r="105" spans="2:13" x14ac:dyDescent="0.2">
      <c r="B105" s="76"/>
      <c r="C105" s="73"/>
      <c r="D105" s="73"/>
      <c r="E105" s="75"/>
      <c r="F105" s="76"/>
      <c r="G105" s="162"/>
      <c r="H105" s="73"/>
      <c r="I105" s="162"/>
      <c r="J105" s="76"/>
      <c r="K105" s="162"/>
      <c r="L105" s="73"/>
      <c r="M105" s="164"/>
    </row>
    <row r="106" spans="2:13" x14ac:dyDescent="0.2">
      <c r="B106" s="76"/>
      <c r="C106" s="73"/>
      <c r="D106" s="73"/>
      <c r="E106" s="75"/>
      <c r="F106" s="76"/>
      <c r="G106" s="162"/>
      <c r="H106" s="73"/>
      <c r="I106" s="162"/>
      <c r="J106" s="76"/>
      <c r="K106" s="162"/>
      <c r="L106" s="73"/>
      <c r="M106" s="164"/>
    </row>
    <row r="107" spans="2:13" x14ac:dyDescent="0.2">
      <c r="B107" s="76"/>
      <c r="C107" s="73"/>
      <c r="D107" s="73"/>
      <c r="E107" s="75"/>
      <c r="F107" s="76"/>
      <c r="G107" s="162"/>
      <c r="H107" s="73"/>
      <c r="I107" s="162"/>
      <c r="J107" s="76"/>
      <c r="K107" s="162"/>
      <c r="L107" s="73"/>
      <c r="M107" s="164"/>
    </row>
    <row r="108" spans="2:13" x14ac:dyDescent="0.2">
      <c r="B108" s="76"/>
      <c r="C108" s="73"/>
      <c r="D108" s="73"/>
      <c r="E108" s="75"/>
      <c r="F108" s="76"/>
      <c r="G108" s="162"/>
      <c r="H108" s="73"/>
      <c r="I108" s="162"/>
      <c r="J108" s="76"/>
      <c r="K108" s="162"/>
      <c r="L108" s="73"/>
      <c r="M108" s="164"/>
    </row>
    <row r="109" spans="2:13" x14ac:dyDescent="0.2">
      <c r="B109" s="76"/>
      <c r="C109" s="73"/>
      <c r="D109" s="73"/>
      <c r="E109" s="75"/>
      <c r="F109" s="76"/>
      <c r="G109" s="162"/>
      <c r="H109" s="73"/>
      <c r="I109" s="162"/>
      <c r="J109" s="76"/>
      <c r="K109" s="162"/>
      <c r="L109" s="73"/>
      <c r="M109" s="164"/>
    </row>
    <row r="110" spans="2:13" x14ac:dyDescent="0.2">
      <c r="B110" s="76"/>
      <c r="C110" s="73"/>
      <c r="D110" s="73"/>
      <c r="E110" s="75"/>
      <c r="F110" s="76"/>
      <c r="G110" s="162"/>
      <c r="H110" s="73"/>
      <c r="I110" s="162"/>
      <c r="J110" s="76"/>
      <c r="K110" s="162"/>
      <c r="L110" s="73"/>
      <c r="M110" s="164"/>
    </row>
    <row r="111" spans="2:13" x14ac:dyDescent="0.2">
      <c r="B111" s="76"/>
      <c r="C111" s="73"/>
      <c r="D111" s="73"/>
      <c r="E111" s="75"/>
      <c r="F111" s="76"/>
      <c r="G111" s="162"/>
      <c r="H111" s="73"/>
      <c r="I111" s="162"/>
      <c r="J111" s="76"/>
      <c r="K111" s="162"/>
      <c r="L111" s="73"/>
      <c r="M111" s="164"/>
    </row>
    <row r="112" spans="2:13" x14ac:dyDescent="0.2">
      <c r="B112" s="76"/>
      <c r="C112" s="73"/>
      <c r="D112" s="73"/>
      <c r="E112" s="75"/>
      <c r="F112" s="76"/>
      <c r="G112" s="162"/>
      <c r="H112" s="73"/>
      <c r="I112" s="162"/>
      <c r="J112" s="76"/>
      <c r="K112" s="162"/>
      <c r="L112" s="73"/>
      <c r="M112" s="164"/>
    </row>
    <row r="113" spans="2:13" x14ac:dyDescent="0.2">
      <c r="B113" s="76"/>
      <c r="C113" s="73"/>
      <c r="D113" s="73"/>
      <c r="E113" s="75"/>
      <c r="F113" s="76"/>
      <c r="G113" s="162"/>
      <c r="H113" s="73"/>
      <c r="I113" s="162"/>
      <c r="J113" s="76"/>
      <c r="K113" s="162"/>
      <c r="L113" s="73"/>
      <c r="M113" s="164"/>
    </row>
    <row r="114" spans="2:13" x14ac:dyDescent="0.2">
      <c r="B114" s="76"/>
      <c r="C114" s="73"/>
      <c r="D114" s="73"/>
      <c r="E114" s="75"/>
      <c r="F114" s="76"/>
      <c r="G114" s="162"/>
      <c r="H114" s="73"/>
      <c r="I114" s="162"/>
      <c r="J114" s="76"/>
      <c r="K114" s="162"/>
      <c r="L114" s="73"/>
      <c r="M114" s="164"/>
    </row>
    <row r="115" spans="2:13" x14ac:dyDescent="0.2">
      <c r="B115" s="76"/>
      <c r="C115" s="73"/>
      <c r="D115" s="73"/>
      <c r="E115" s="75"/>
      <c r="F115" s="76"/>
      <c r="G115" s="162"/>
      <c r="H115" s="73"/>
      <c r="I115" s="162"/>
      <c r="J115" s="76"/>
      <c r="K115" s="162"/>
      <c r="L115" s="73"/>
      <c r="M115" s="164"/>
    </row>
    <row r="116" spans="2:13" x14ac:dyDescent="0.2">
      <c r="B116" s="76"/>
      <c r="C116" s="73"/>
      <c r="D116" s="73"/>
      <c r="E116" s="75"/>
      <c r="F116" s="76"/>
      <c r="G116" s="162"/>
      <c r="H116" s="73"/>
      <c r="I116" s="162"/>
      <c r="J116" s="76"/>
      <c r="K116" s="162"/>
      <c r="L116" s="73"/>
      <c r="M116" s="164"/>
    </row>
    <row r="117" spans="2:13" x14ac:dyDescent="0.2">
      <c r="B117" s="76"/>
      <c r="C117" s="73"/>
      <c r="D117" s="73"/>
      <c r="E117" s="75"/>
      <c r="F117" s="76"/>
      <c r="G117" s="162"/>
      <c r="H117" s="73"/>
      <c r="I117" s="162"/>
      <c r="J117" s="76"/>
      <c r="K117" s="162"/>
      <c r="L117" s="73"/>
      <c r="M117" s="164"/>
    </row>
    <row r="118" spans="2:13" x14ac:dyDescent="0.2">
      <c r="B118" s="76"/>
      <c r="C118" s="73"/>
      <c r="D118" s="73"/>
      <c r="E118" s="75"/>
      <c r="F118" s="76"/>
      <c r="G118" s="162"/>
      <c r="H118" s="73"/>
      <c r="I118" s="162"/>
      <c r="J118" s="76"/>
      <c r="K118" s="162"/>
      <c r="L118" s="73"/>
      <c r="M118" s="164"/>
    </row>
    <row r="119" spans="2:13" x14ac:dyDescent="0.2">
      <c r="B119" s="76"/>
      <c r="C119" s="73"/>
      <c r="D119" s="73"/>
      <c r="E119" s="75"/>
      <c r="F119" s="76"/>
      <c r="G119" s="162"/>
      <c r="H119" s="73"/>
      <c r="I119" s="162"/>
      <c r="J119" s="76"/>
      <c r="K119" s="162"/>
      <c r="L119" s="73"/>
      <c r="M119" s="164"/>
    </row>
    <row r="120" spans="2:13" x14ac:dyDescent="0.2">
      <c r="B120" s="76"/>
      <c r="C120" s="73"/>
      <c r="D120" s="73"/>
      <c r="E120" s="75"/>
      <c r="F120" s="76"/>
      <c r="G120" s="162"/>
      <c r="H120" s="73"/>
      <c r="I120" s="162"/>
      <c r="J120" s="76"/>
      <c r="K120" s="162"/>
      <c r="L120" s="73"/>
      <c r="M120" s="164"/>
    </row>
    <row r="121" spans="2:13" x14ac:dyDescent="0.2">
      <c r="B121" s="76"/>
      <c r="C121" s="73"/>
      <c r="D121" s="73"/>
      <c r="E121" s="75"/>
      <c r="F121" s="76"/>
      <c r="G121" s="162"/>
      <c r="H121" s="73"/>
      <c r="I121" s="162"/>
      <c r="J121" s="76"/>
      <c r="K121" s="162"/>
      <c r="L121" s="73"/>
      <c r="M121" s="164"/>
    </row>
    <row r="122" spans="2:13" x14ac:dyDescent="0.2">
      <c r="B122" s="76"/>
      <c r="C122" s="73"/>
      <c r="D122" s="73"/>
      <c r="E122" s="75"/>
      <c r="F122" s="76"/>
      <c r="G122" s="162"/>
      <c r="H122" s="73"/>
      <c r="I122" s="162"/>
      <c r="J122" s="76"/>
      <c r="K122" s="162"/>
      <c r="L122" s="73"/>
      <c r="M122" s="164"/>
    </row>
    <row r="123" spans="2:13" x14ac:dyDescent="0.2">
      <c r="B123" s="76"/>
      <c r="C123" s="73"/>
      <c r="D123" s="73"/>
      <c r="E123" s="75"/>
      <c r="F123" s="76"/>
      <c r="G123" s="162"/>
      <c r="H123" s="73"/>
      <c r="I123" s="162"/>
      <c r="J123" s="76"/>
      <c r="K123" s="162"/>
      <c r="L123" s="73"/>
      <c r="M123" s="164"/>
    </row>
    <row r="124" spans="2:13" x14ac:dyDescent="0.2">
      <c r="B124" s="76"/>
      <c r="C124" s="73"/>
      <c r="D124" s="73"/>
      <c r="E124" s="75"/>
      <c r="F124" s="76"/>
      <c r="G124" s="162"/>
      <c r="H124" s="73"/>
      <c r="I124" s="162"/>
      <c r="J124" s="76"/>
      <c r="K124" s="162"/>
      <c r="L124" s="73"/>
      <c r="M124" s="164"/>
    </row>
    <row r="125" spans="2:13" x14ac:dyDescent="0.2">
      <c r="B125" s="76"/>
      <c r="C125" s="73"/>
      <c r="D125" s="73"/>
      <c r="E125" s="75"/>
      <c r="F125" s="76"/>
      <c r="G125" s="162"/>
      <c r="H125" s="73"/>
      <c r="I125" s="162"/>
      <c r="J125" s="76"/>
      <c r="K125" s="162"/>
      <c r="L125" s="73"/>
      <c r="M125" s="164"/>
    </row>
    <row r="126" spans="2:13" x14ac:dyDescent="0.2">
      <c r="B126" s="76"/>
      <c r="C126" s="73"/>
      <c r="D126" s="73"/>
      <c r="E126" s="75"/>
      <c r="F126" s="76"/>
      <c r="G126" s="162"/>
      <c r="H126" s="73"/>
      <c r="I126" s="162"/>
      <c r="J126" s="76"/>
      <c r="K126" s="162"/>
      <c r="L126" s="73"/>
      <c r="M126" s="164"/>
    </row>
    <row r="127" spans="2:13" x14ac:dyDescent="0.2">
      <c r="B127" s="76"/>
      <c r="C127" s="73"/>
      <c r="D127" s="73"/>
      <c r="E127" s="75"/>
      <c r="F127" s="76"/>
      <c r="G127" s="162"/>
      <c r="H127" s="73"/>
      <c r="I127" s="162"/>
      <c r="J127" s="76"/>
      <c r="K127" s="162"/>
      <c r="L127" s="73"/>
      <c r="M127" s="164"/>
    </row>
    <row r="128" spans="2:13" x14ac:dyDescent="0.2">
      <c r="B128" s="76"/>
      <c r="C128" s="73"/>
      <c r="D128" s="73"/>
      <c r="E128" s="75"/>
      <c r="F128" s="76"/>
      <c r="G128" s="162"/>
      <c r="H128" s="73"/>
      <c r="I128" s="162"/>
      <c r="J128" s="76"/>
      <c r="K128" s="162"/>
      <c r="L128" s="73"/>
      <c r="M128" s="164"/>
    </row>
    <row r="129" spans="2:13" x14ac:dyDescent="0.2">
      <c r="B129" s="76"/>
      <c r="C129" s="73"/>
      <c r="D129" s="73"/>
      <c r="E129" s="75"/>
      <c r="F129" s="76"/>
      <c r="G129" s="162"/>
      <c r="H129" s="73"/>
      <c r="I129" s="162"/>
      <c r="J129" s="76"/>
      <c r="K129" s="162"/>
      <c r="L129" s="73"/>
      <c r="M129" s="164"/>
    </row>
    <row r="130" spans="2:13" x14ac:dyDescent="0.2">
      <c r="B130" s="76"/>
      <c r="C130" s="73"/>
      <c r="D130" s="73"/>
      <c r="E130" s="75"/>
      <c r="F130" s="76"/>
      <c r="G130" s="162"/>
      <c r="H130" s="73"/>
      <c r="I130" s="162"/>
      <c r="J130" s="76"/>
      <c r="K130" s="162"/>
      <c r="L130" s="73"/>
      <c r="M130" s="164"/>
    </row>
    <row r="131" spans="2:13" x14ac:dyDescent="0.2">
      <c r="B131" s="76"/>
      <c r="C131" s="73"/>
      <c r="D131" s="73"/>
      <c r="E131" s="75"/>
      <c r="F131" s="76"/>
      <c r="G131" s="162"/>
      <c r="H131" s="73"/>
      <c r="I131" s="162"/>
      <c r="J131" s="76"/>
      <c r="K131" s="162"/>
      <c r="L131" s="73"/>
      <c r="M131" s="164"/>
    </row>
    <row r="132" spans="2:13" x14ac:dyDescent="0.2">
      <c r="B132" s="76"/>
      <c r="C132" s="73"/>
      <c r="D132" s="73"/>
      <c r="E132" s="75"/>
      <c r="F132" s="76"/>
      <c r="G132" s="162"/>
      <c r="H132" s="73"/>
      <c r="I132" s="162"/>
      <c r="J132" s="76"/>
      <c r="K132" s="162"/>
      <c r="L132" s="73"/>
      <c r="M132" s="164"/>
    </row>
    <row r="133" spans="2:13" x14ac:dyDescent="0.2">
      <c r="B133" s="76"/>
      <c r="C133" s="73"/>
      <c r="D133" s="73"/>
      <c r="E133" s="75"/>
      <c r="F133" s="76"/>
      <c r="G133" s="162"/>
      <c r="H133" s="73"/>
      <c r="I133" s="162"/>
      <c r="J133" s="76"/>
      <c r="K133" s="162"/>
      <c r="L133" s="73"/>
      <c r="M133" s="164"/>
    </row>
    <row r="134" spans="2:13" x14ac:dyDescent="0.2">
      <c r="B134" s="76"/>
      <c r="C134" s="73"/>
      <c r="D134" s="73"/>
      <c r="E134" s="75"/>
      <c r="F134" s="76"/>
      <c r="G134" s="162"/>
      <c r="H134" s="73"/>
      <c r="I134" s="162"/>
      <c r="J134" s="76"/>
      <c r="K134" s="162"/>
      <c r="L134" s="73"/>
      <c r="M134" s="164"/>
    </row>
    <row r="135" spans="2:13" x14ac:dyDescent="0.2">
      <c r="B135" s="76"/>
      <c r="C135" s="73"/>
      <c r="D135" s="73"/>
      <c r="E135" s="75"/>
      <c r="F135" s="76"/>
      <c r="G135" s="162"/>
      <c r="H135" s="73"/>
      <c r="I135" s="162"/>
      <c r="J135" s="76"/>
      <c r="K135" s="162"/>
      <c r="L135" s="73"/>
      <c r="M135" s="164"/>
    </row>
    <row r="136" spans="2:13" x14ac:dyDescent="0.2">
      <c r="B136" s="76"/>
      <c r="C136" s="73"/>
      <c r="D136" s="73"/>
      <c r="E136" s="75"/>
      <c r="F136" s="76"/>
      <c r="G136" s="162"/>
      <c r="H136" s="73"/>
      <c r="I136" s="162"/>
      <c r="J136" s="76"/>
      <c r="K136" s="162"/>
      <c r="L136" s="73"/>
      <c r="M136" s="164"/>
    </row>
    <row r="137" spans="2:13" x14ac:dyDescent="0.2">
      <c r="B137" s="76"/>
      <c r="C137" s="73"/>
      <c r="D137" s="73"/>
      <c r="E137" s="75"/>
      <c r="F137" s="76"/>
      <c r="G137" s="162"/>
      <c r="H137" s="73"/>
      <c r="I137" s="162"/>
      <c r="J137" s="76"/>
      <c r="K137" s="162"/>
      <c r="L137" s="73"/>
      <c r="M137" s="164"/>
    </row>
    <row r="138" spans="2:13" x14ac:dyDescent="0.2">
      <c r="B138" s="76"/>
      <c r="C138" s="73"/>
      <c r="D138" s="73"/>
      <c r="E138" s="75"/>
      <c r="F138" s="76"/>
      <c r="G138" s="162"/>
      <c r="H138" s="73"/>
      <c r="I138" s="162"/>
      <c r="J138" s="76"/>
      <c r="K138" s="162"/>
      <c r="L138" s="73"/>
      <c r="M138" s="164"/>
    </row>
    <row r="139" spans="2:13" x14ac:dyDescent="0.2">
      <c r="B139" s="76"/>
      <c r="C139" s="73"/>
      <c r="D139" s="73"/>
      <c r="E139" s="75"/>
      <c r="F139" s="76"/>
      <c r="G139" s="162"/>
      <c r="H139" s="73"/>
      <c r="I139" s="162"/>
      <c r="J139" s="76"/>
      <c r="K139" s="162"/>
      <c r="L139" s="73"/>
      <c r="M139" s="164"/>
    </row>
    <row r="140" spans="2:13" x14ac:dyDescent="0.2">
      <c r="B140" s="76"/>
      <c r="C140" s="73"/>
      <c r="D140" s="73"/>
      <c r="E140" s="75"/>
      <c r="F140" s="76"/>
      <c r="G140" s="162"/>
      <c r="H140" s="73"/>
      <c r="I140" s="162"/>
      <c r="J140" s="76"/>
      <c r="K140" s="162"/>
      <c r="L140" s="73"/>
      <c r="M140" s="164"/>
    </row>
    <row r="141" spans="2:13" x14ac:dyDescent="0.2">
      <c r="B141" s="76"/>
      <c r="C141" s="73"/>
      <c r="D141" s="73"/>
      <c r="E141" s="75"/>
      <c r="F141" s="76"/>
      <c r="G141" s="162"/>
      <c r="H141" s="73"/>
      <c r="I141" s="162"/>
      <c r="J141" s="76"/>
      <c r="K141" s="162"/>
      <c r="L141" s="73"/>
      <c r="M141" s="164"/>
    </row>
    <row r="142" spans="2:13" x14ac:dyDescent="0.2">
      <c r="B142" s="76"/>
      <c r="C142" s="73"/>
      <c r="D142" s="73"/>
      <c r="E142" s="75"/>
      <c r="F142" s="76"/>
      <c r="G142" s="162"/>
      <c r="H142" s="73"/>
      <c r="I142" s="162"/>
      <c r="J142" s="76"/>
      <c r="K142" s="162"/>
      <c r="L142" s="73"/>
      <c r="M142" s="164"/>
    </row>
    <row r="143" spans="2:13" x14ac:dyDescent="0.2">
      <c r="B143" s="76"/>
      <c r="C143" s="73"/>
      <c r="D143" s="73"/>
      <c r="E143" s="75"/>
      <c r="F143" s="76"/>
      <c r="G143" s="162"/>
      <c r="H143" s="73"/>
      <c r="I143" s="162"/>
      <c r="J143" s="76"/>
      <c r="K143" s="162"/>
      <c r="L143" s="73"/>
      <c r="M143" s="164"/>
    </row>
    <row r="144" spans="2:13" x14ac:dyDescent="0.2">
      <c r="B144" s="76"/>
      <c r="C144" s="73"/>
      <c r="D144" s="73"/>
      <c r="E144" s="75"/>
      <c r="F144" s="76"/>
      <c r="G144" s="162"/>
      <c r="H144" s="73"/>
      <c r="I144" s="162"/>
      <c r="J144" s="76"/>
      <c r="K144" s="162"/>
      <c r="L144" s="73"/>
      <c r="M144" s="164"/>
    </row>
    <row r="145" spans="2:13" x14ac:dyDescent="0.2">
      <c r="B145" s="76"/>
      <c r="C145" s="73"/>
      <c r="D145" s="73"/>
      <c r="E145" s="75"/>
      <c r="F145" s="76"/>
      <c r="G145" s="162"/>
      <c r="H145" s="73"/>
      <c r="I145" s="162"/>
      <c r="J145" s="76"/>
      <c r="K145" s="162"/>
      <c r="L145" s="73"/>
      <c r="M145" s="164"/>
    </row>
    <row r="146" spans="2:13" x14ac:dyDescent="0.2">
      <c r="B146" s="76"/>
      <c r="C146" s="73"/>
      <c r="D146" s="73"/>
      <c r="E146" s="75"/>
      <c r="F146" s="76"/>
      <c r="G146" s="162"/>
      <c r="H146" s="73"/>
      <c r="I146" s="162"/>
      <c r="J146" s="76"/>
      <c r="K146" s="162"/>
      <c r="L146" s="73"/>
      <c r="M146" s="164"/>
    </row>
    <row r="147" spans="2:13" x14ac:dyDescent="0.2">
      <c r="B147" s="76"/>
      <c r="C147" s="73"/>
      <c r="D147" s="73"/>
      <c r="E147" s="75"/>
      <c r="F147" s="76"/>
      <c r="G147" s="162"/>
      <c r="H147" s="73"/>
      <c r="I147" s="162"/>
      <c r="J147" s="76"/>
      <c r="K147" s="162"/>
      <c r="L147" s="73"/>
      <c r="M147" s="164"/>
    </row>
    <row r="148" spans="2:13" x14ac:dyDescent="0.2">
      <c r="B148" s="76"/>
      <c r="C148" s="73"/>
      <c r="D148" s="73"/>
      <c r="E148" s="75"/>
      <c r="F148" s="76"/>
      <c r="G148" s="162"/>
      <c r="H148" s="73"/>
      <c r="I148" s="162"/>
      <c r="J148" s="76"/>
      <c r="K148" s="162"/>
      <c r="L148" s="73"/>
      <c r="M148" s="164"/>
    </row>
    <row r="149" spans="2:13" x14ac:dyDescent="0.2">
      <c r="B149" s="76"/>
      <c r="C149" s="73"/>
      <c r="D149" s="73"/>
      <c r="E149" s="75"/>
      <c r="F149" s="76"/>
      <c r="G149" s="162"/>
      <c r="H149" s="73"/>
      <c r="I149" s="162"/>
      <c r="J149" s="76"/>
      <c r="K149" s="162"/>
      <c r="L149" s="73"/>
      <c r="M149" s="164"/>
    </row>
    <row r="150" spans="2:13" x14ac:dyDescent="0.2">
      <c r="B150" s="76"/>
      <c r="C150" s="73"/>
      <c r="D150" s="73"/>
      <c r="E150" s="75"/>
      <c r="F150" s="76"/>
      <c r="G150" s="162"/>
      <c r="H150" s="73"/>
      <c r="I150" s="162"/>
      <c r="J150" s="76"/>
      <c r="K150" s="162"/>
      <c r="L150" s="73"/>
      <c r="M150" s="164"/>
    </row>
    <row r="151" spans="2:13" x14ac:dyDescent="0.2">
      <c r="B151" s="76"/>
      <c r="C151" s="73"/>
      <c r="D151" s="73"/>
      <c r="E151" s="75"/>
      <c r="F151" s="76"/>
      <c r="G151" s="162"/>
      <c r="H151" s="73"/>
      <c r="I151" s="162"/>
      <c r="J151" s="76"/>
      <c r="K151" s="162"/>
      <c r="L151" s="73"/>
      <c r="M151" s="164"/>
    </row>
    <row r="152" spans="2:13" x14ac:dyDescent="0.2">
      <c r="B152" s="76"/>
      <c r="C152" s="73"/>
      <c r="D152" s="73"/>
      <c r="E152" s="75"/>
      <c r="F152" s="76"/>
      <c r="G152" s="162"/>
      <c r="H152" s="73"/>
      <c r="I152" s="162"/>
      <c r="J152" s="76"/>
      <c r="K152" s="162"/>
      <c r="L152" s="73"/>
      <c r="M152" s="164"/>
    </row>
    <row r="153" spans="2:13" x14ac:dyDescent="0.2">
      <c r="B153" s="76"/>
      <c r="C153" s="73"/>
      <c r="D153" s="73"/>
      <c r="E153" s="75"/>
      <c r="F153" s="76"/>
      <c r="G153" s="162"/>
      <c r="H153" s="73"/>
      <c r="I153" s="162"/>
      <c r="J153" s="76"/>
      <c r="K153" s="162"/>
      <c r="L153" s="73"/>
      <c r="M153" s="164"/>
    </row>
    <row r="154" spans="2:13" x14ac:dyDescent="0.2">
      <c r="B154" s="76"/>
      <c r="C154" s="73"/>
      <c r="D154" s="73"/>
      <c r="E154" s="75"/>
      <c r="F154" s="76"/>
      <c r="G154" s="162"/>
      <c r="H154" s="73"/>
      <c r="I154" s="162"/>
      <c r="J154" s="76"/>
      <c r="K154" s="162"/>
      <c r="L154" s="73"/>
      <c r="M154" s="164"/>
    </row>
    <row r="155" spans="2:13" x14ac:dyDescent="0.2">
      <c r="B155" s="76"/>
      <c r="C155" s="73"/>
      <c r="D155" s="73"/>
      <c r="E155" s="75"/>
      <c r="F155" s="76"/>
      <c r="G155" s="162"/>
      <c r="H155" s="73"/>
      <c r="I155" s="162"/>
      <c r="J155" s="76"/>
      <c r="K155" s="162"/>
      <c r="L155" s="73"/>
      <c r="M155" s="164"/>
    </row>
    <row r="156" spans="2:13" x14ac:dyDescent="0.2">
      <c r="B156" s="76"/>
      <c r="C156" s="73"/>
      <c r="D156" s="73"/>
      <c r="E156" s="75"/>
      <c r="F156" s="76"/>
      <c r="G156" s="162"/>
      <c r="H156" s="73"/>
      <c r="I156" s="162"/>
      <c r="J156" s="76"/>
      <c r="K156" s="162"/>
      <c r="L156" s="73"/>
      <c r="M156" s="164"/>
    </row>
    <row r="157" spans="2:13" x14ac:dyDescent="0.2">
      <c r="B157" s="76"/>
      <c r="C157" s="73"/>
      <c r="D157" s="73"/>
      <c r="E157" s="75"/>
      <c r="F157" s="76"/>
      <c r="G157" s="162"/>
      <c r="H157" s="73"/>
      <c r="I157" s="162"/>
      <c r="J157" s="76"/>
      <c r="K157" s="162"/>
      <c r="L157" s="73"/>
      <c r="M157" s="164"/>
    </row>
    <row r="158" spans="2:13" x14ac:dyDescent="0.2">
      <c r="B158" s="76"/>
      <c r="C158" s="73"/>
      <c r="D158" s="73"/>
      <c r="E158" s="75"/>
      <c r="F158" s="76"/>
      <c r="G158" s="162"/>
      <c r="H158" s="73"/>
      <c r="I158" s="162"/>
      <c r="J158" s="76"/>
      <c r="K158" s="162"/>
      <c r="L158" s="73"/>
      <c r="M158" s="164"/>
    </row>
    <row r="159" spans="2:13" x14ac:dyDescent="0.2">
      <c r="B159" s="76"/>
      <c r="C159" s="73"/>
      <c r="D159" s="73"/>
      <c r="E159" s="75"/>
      <c r="F159" s="76"/>
      <c r="G159" s="162"/>
      <c r="H159" s="73"/>
      <c r="I159" s="162"/>
      <c r="J159" s="76"/>
      <c r="K159" s="162"/>
      <c r="L159" s="73"/>
      <c r="M159" s="164"/>
    </row>
    <row r="160" spans="2:13" x14ac:dyDescent="0.2">
      <c r="B160" s="76"/>
      <c r="C160" s="73"/>
      <c r="D160" s="73"/>
      <c r="E160" s="75"/>
      <c r="F160" s="76"/>
      <c r="G160" s="162"/>
      <c r="H160" s="73"/>
      <c r="I160" s="162"/>
      <c r="J160" s="76"/>
      <c r="K160" s="162"/>
      <c r="L160" s="73"/>
      <c r="M160" s="164"/>
    </row>
    <row r="161" spans="2:13" x14ac:dyDescent="0.2">
      <c r="B161" s="76"/>
      <c r="C161" s="73"/>
      <c r="D161" s="73"/>
      <c r="E161" s="75"/>
      <c r="F161" s="76"/>
      <c r="G161" s="162"/>
      <c r="H161" s="73"/>
      <c r="I161" s="162"/>
      <c r="J161" s="76"/>
      <c r="K161" s="162"/>
      <c r="L161" s="73"/>
      <c r="M161" s="164"/>
    </row>
    <row r="162" spans="2:13" x14ac:dyDescent="0.2">
      <c r="B162" s="76"/>
      <c r="C162" s="73"/>
      <c r="D162" s="73"/>
      <c r="E162" s="75"/>
      <c r="F162" s="76"/>
      <c r="G162" s="162"/>
      <c r="H162" s="73"/>
      <c r="I162" s="162"/>
      <c r="J162" s="76"/>
      <c r="K162" s="162"/>
      <c r="L162" s="73"/>
      <c r="M162" s="164"/>
    </row>
    <row r="163" spans="2:13" x14ac:dyDescent="0.2">
      <c r="B163" s="76"/>
      <c r="C163" s="73"/>
      <c r="D163" s="73"/>
      <c r="E163" s="75"/>
      <c r="F163" s="76"/>
      <c r="G163" s="162"/>
      <c r="H163" s="73"/>
      <c r="I163" s="162"/>
      <c r="J163" s="76"/>
      <c r="K163" s="162"/>
      <c r="L163" s="73"/>
      <c r="M163" s="164"/>
    </row>
    <row r="164" spans="2:13" x14ac:dyDescent="0.2">
      <c r="B164" s="76"/>
      <c r="C164" s="73"/>
      <c r="D164" s="73"/>
      <c r="E164" s="75"/>
      <c r="F164" s="76"/>
      <c r="G164" s="162"/>
      <c r="H164" s="73"/>
      <c r="I164" s="162"/>
      <c r="J164" s="76"/>
      <c r="K164" s="162"/>
      <c r="L164" s="73"/>
      <c r="M164" s="164"/>
    </row>
    <row r="165" spans="2:13" x14ac:dyDescent="0.2">
      <c r="B165" s="76"/>
      <c r="C165" s="73"/>
      <c r="D165" s="73"/>
      <c r="E165" s="75"/>
      <c r="F165" s="76"/>
      <c r="G165" s="162"/>
      <c r="H165" s="73"/>
      <c r="I165" s="162"/>
      <c r="J165" s="76"/>
      <c r="K165" s="162"/>
      <c r="L165" s="73"/>
      <c r="M165" s="164"/>
    </row>
    <row r="166" spans="2:13" x14ac:dyDescent="0.2">
      <c r="B166" s="76"/>
      <c r="C166" s="73"/>
      <c r="D166" s="73"/>
      <c r="E166" s="75"/>
      <c r="F166" s="76"/>
      <c r="G166" s="162"/>
      <c r="H166" s="73"/>
      <c r="I166" s="162"/>
      <c r="J166" s="76"/>
      <c r="K166" s="162"/>
      <c r="L166" s="73"/>
      <c r="M166" s="164"/>
    </row>
    <row r="167" spans="2:13" x14ac:dyDescent="0.2">
      <c r="B167" s="76"/>
      <c r="C167" s="73"/>
      <c r="D167" s="73"/>
      <c r="E167" s="75"/>
      <c r="F167" s="76"/>
      <c r="G167" s="162"/>
      <c r="H167" s="73"/>
      <c r="I167" s="162"/>
      <c r="J167" s="76"/>
      <c r="K167" s="162"/>
      <c r="L167" s="73"/>
      <c r="M167" s="164"/>
    </row>
    <row r="168" spans="2:13" x14ac:dyDescent="0.2">
      <c r="B168" s="76"/>
      <c r="C168" s="73"/>
      <c r="D168" s="73"/>
      <c r="E168" s="75"/>
      <c r="F168" s="76"/>
      <c r="G168" s="162"/>
      <c r="H168" s="73"/>
      <c r="I168" s="162"/>
      <c r="J168" s="76"/>
      <c r="K168" s="162"/>
      <c r="L168" s="73"/>
      <c r="M168" s="164"/>
    </row>
    <row r="169" spans="2:13" x14ac:dyDescent="0.2">
      <c r="B169" s="76"/>
      <c r="C169" s="73"/>
      <c r="D169" s="73"/>
      <c r="E169" s="75"/>
      <c r="F169" s="76"/>
      <c r="G169" s="162"/>
      <c r="H169" s="73"/>
      <c r="I169" s="162"/>
      <c r="J169" s="76"/>
      <c r="K169" s="162"/>
      <c r="L169" s="73"/>
      <c r="M169" s="164"/>
    </row>
    <row r="170" spans="2:13" x14ac:dyDescent="0.2">
      <c r="B170" s="76"/>
      <c r="C170" s="73"/>
      <c r="D170" s="73"/>
      <c r="E170" s="75"/>
      <c r="F170" s="76"/>
      <c r="G170" s="162"/>
      <c r="H170" s="73"/>
      <c r="I170" s="162"/>
      <c r="J170" s="76"/>
      <c r="K170" s="162"/>
      <c r="L170" s="73"/>
      <c r="M170" s="164"/>
    </row>
    <row r="171" spans="2:13" x14ac:dyDescent="0.2">
      <c r="B171" s="76"/>
      <c r="C171" s="73"/>
      <c r="D171" s="73"/>
      <c r="E171" s="75"/>
      <c r="F171" s="76"/>
      <c r="G171" s="162"/>
      <c r="H171" s="73"/>
      <c r="I171" s="162"/>
      <c r="J171" s="76"/>
      <c r="K171" s="162"/>
      <c r="L171" s="73"/>
      <c r="M171" s="164"/>
    </row>
    <row r="172" spans="2:13" x14ac:dyDescent="0.2">
      <c r="B172" s="76"/>
      <c r="C172" s="73"/>
      <c r="D172" s="73"/>
      <c r="E172" s="75"/>
      <c r="F172" s="76"/>
      <c r="G172" s="162"/>
      <c r="H172" s="73"/>
      <c r="I172" s="162"/>
      <c r="J172" s="76"/>
      <c r="K172" s="162"/>
      <c r="L172" s="73"/>
      <c r="M172" s="164"/>
    </row>
    <row r="173" spans="2:13" x14ac:dyDescent="0.2">
      <c r="B173" s="76"/>
      <c r="C173" s="73"/>
      <c r="D173" s="73"/>
      <c r="E173" s="75"/>
      <c r="F173" s="76"/>
      <c r="G173" s="162"/>
      <c r="H173" s="73"/>
      <c r="I173" s="162"/>
      <c r="J173" s="76"/>
      <c r="K173" s="162"/>
      <c r="L173" s="73"/>
      <c r="M173" s="164"/>
    </row>
    <row r="174" spans="2:13" x14ac:dyDescent="0.2">
      <c r="B174" s="76"/>
      <c r="C174" s="73"/>
      <c r="D174" s="73"/>
      <c r="E174" s="75"/>
      <c r="F174" s="76"/>
      <c r="G174" s="162"/>
      <c r="H174" s="73"/>
      <c r="I174" s="162"/>
      <c r="J174" s="76"/>
      <c r="K174" s="162"/>
      <c r="L174" s="73"/>
      <c r="M174" s="164"/>
    </row>
    <row r="175" spans="2:13" x14ac:dyDescent="0.2">
      <c r="B175" s="76"/>
      <c r="C175" s="73"/>
      <c r="D175" s="73"/>
      <c r="E175" s="75"/>
      <c r="F175" s="76"/>
      <c r="G175" s="162"/>
      <c r="H175" s="73"/>
      <c r="I175" s="162"/>
      <c r="J175" s="76"/>
      <c r="K175" s="162"/>
      <c r="L175" s="73"/>
      <c r="M175" s="164"/>
    </row>
    <row r="176" spans="2:13" x14ac:dyDescent="0.2">
      <c r="B176" s="76"/>
      <c r="C176" s="73"/>
      <c r="D176" s="73"/>
      <c r="E176" s="75"/>
      <c r="F176" s="76"/>
      <c r="G176" s="162"/>
      <c r="H176" s="73"/>
      <c r="I176" s="162"/>
      <c r="J176" s="76"/>
      <c r="K176" s="162"/>
      <c r="L176" s="73"/>
      <c r="M176" s="164"/>
    </row>
    <row r="177" spans="2:13" x14ac:dyDescent="0.2">
      <c r="B177" s="76"/>
      <c r="C177" s="73"/>
      <c r="D177" s="73"/>
      <c r="E177" s="75"/>
      <c r="F177" s="76"/>
      <c r="G177" s="162"/>
      <c r="H177" s="73"/>
      <c r="I177" s="162"/>
      <c r="J177" s="76"/>
      <c r="K177" s="162"/>
      <c r="L177" s="73"/>
      <c r="M177" s="164"/>
    </row>
    <row r="178" spans="2:13" x14ac:dyDescent="0.2">
      <c r="B178" s="76"/>
      <c r="C178" s="73"/>
      <c r="D178" s="73"/>
      <c r="E178" s="77"/>
      <c r="F178" s="76"/>
      <c r="G178" s="162"/>
      <c r="H178" s="73"/>
      <c r="I178" s="162"/>
      <c r="J178" s="76"/>
      <c r="K178" s="162"/>
      <c r="L178" s="73"/>
      <c r="M178" s="164"/>
    </row>
    <row r="179" spans="2:13" x14ac:dyDescent="0.2">
      <c r="B179" s="76"/>
      <c r="C179" s="73"/>
      <c r="D179" s="73"/>
      <c r="E179" s="75"/>
      <c r="F179" s="76"/>
      <c r="G179" s="162"/>
      <c r="H179" s="73"/>
      <c r="I179" s="162"/>
      <c r="J179" s="76"/>
      <c r="K179" s="162"/>
      <c r="L179" s="73"/>
      <c r="M179" s="164"/>
    </row>
    <row r="180" spans="2:13" x14ac:dyDescent="0.2">
      <c r="B180" s="76"/>
      <c r="C180" s="73"/>
      <c r="D180" s="73"/>
      <c r="E180" s="75"/>
      <c r="F180" s="76"/>
      <c r="G180" s="162"/>
      <c r="H180" s="73"/>
      <c r="I180" s="162"/>
      <c r="J180" s="76"/>
      <c r="K180" s="162"/>
      <c r="L180" s="73"/>
      <c r="M180" s="164"/>
    </row>
    <row r="181" spans="2:13" x14ac:dyDescent="0.2">
      <c r="B181" s="76"/>
      <c r="C181" s="73"/>
      <c r="D181" s="73"/>
      <c r="E181" s="75"/>
      <c r="F181" s="76"/>
      <c r="G181" s="162"/>
      <c r="H181" s="73"/>
      <c r="I181" s="162"/>
      <c r="J181" s="76"/>
      <c r="K181" s="162"/>
      <c r="L181" s="73"/>
      <c r="M181" s="164"/>
    </row>
    <row r="182" spans="2:13" x14ac:dyDescent="0.2">
      <c r="B182" s="205"/>
      <c r="C182" s="62"/>
      <c r="D182" s="62"/>
      <c r="E182" s="206"/>
      <c r="F182" s="205"/>
      <c r="G182" s="166"/>
      <c r="H182" s="62"/>
      <c r="I182" s="166"/>
      <c r="J182" s="205"/>
      <c r="K182" s="166"/>
      <c r="L182" s="62"/>
      <c r="M182" s="42"/>
    </row>
    <row r="183" spans="2:13" x14ac:dyDescent="0.2">
      <c r="B183" s="205"/>
      <c r="C183" s="62"/>
      <c r="D183" s="62"/>
      <c r="E183" s="206"/>
      <c r="F183" s="205"/>
      <c r="G183" s="166"/>
      <c r="H183" s="62"/>
      <c r="I183" s="166"/>
      <c r="J183" s="205"/>
      <c r="K183" s="166"/>
      <c r="L183" s="62"/>
      <c r="M183" s="42"/>
    </row>
    <row r="184" spans="2:13" x14ac:dyDescent="0.2">
      <c r="B184" s="205"/>
      <c r="C184" s="62"/>
      <c r="D184" s="62"/>
      <c r="E184" s="206"/>
      <c r="F184" s="205"/>
      <c r="G184" s="166"/>
      <c r="H184" s="62"/>
      <c r="I184" s="166"/>
      <c r="J184" s="205"/>
      <c r="K184" s="166"/>
      <c r="L184" s="62"/>
      <c r="M184" s="42"/>
    </row>
    <row r="185" spans="2:13" x14ac:dyDescent="0.2">
      <c r="B185" s="205"/>
      <c r="C185" s="62"/>
      <c r="D185" s="62"/>
      <c r="E185" s="206"/>
      <c r="F185" s="205"/>
      <c r="G185" s="166"/>
      <c r="H185" s="62"/>
      <c r="I185" s="166"/>
      <c r="J185" s="205"/>
      <c r="K185" s="166"/>
      <c r="L185" s="62"/>
      <c r="M185" s="42"/>
    </row>
    <row r="186" spans="2:13" x14ac:dyDescent="0.2">
      <c r="B186" s="205"/>
      <c r="C186" s="62"/>
      <c r="D186" s="62"/>
      <c r="E186" s="206"/>
      <c r="F186" s="205"/>
      <c r="G186" s="166"/>
      <c r="H186" s="62"/>
      <c r="I186" s="166"/>
      <c r="J186" s="205"/>
      <c r="K186" s="166"/>
      <c r="L186" s="62"/>
      <c r="M186" s="42"/>
    </row>
    <row r="187" spans="2:13" x14ac:dyDescent="0.2">
      <c r="B187" s="205"/>
      <c r="C187" s="62"/>
      <c r="D187" s="62"/>
      <c r="E187" s="206"/>
      <c r="F187" s="205"/>
      <c r="G187" s="166"/>
      <c r="H187" s="62"/>
      <c r="I187" s="166"/>
      <c r="J187" s="205"/>
      <c r="K187" s="166"/>
      <c r="L187" s="62"/>
      <c r="M187" s="42"/>
    </row>
    <row r="188" spans="2:13" x14ac:dyDescent="0.2">
      <c r="B188" s="205"/>
      <c r="C188" s="62"/>
      <c r="D188" s="62"/>
      <c r="E188" s="206"/>
      <c r="F188" s="205"/>
      <c r="G188" s="166"/>
      <c r="H188" s="62"/>
      <c r="I188" s="166"/>
      <c r="J188" s="205"/>
      <c r="K188" s="166"/>
      <c r="L188" s="62"/>
      <c r="M188" s="42"/>
    </row>
    <row r="189" spans="2:13" x14ac:dyDescent="0.2">
      <c r="B189" s="205"/>
      <c r="C189" s="62"/>
      <c r="D189" s="62"/>
      <c r="E189" s="206"/>
      <c r="F189" s="205"/>
      <c r="G189" s="166"/>
      <c r="H189" s="62"/>
      <c r="I189" s="166"/>
      <c r="J189" s="205"/>
      <c r="K189" s="166"/>
      <c r="L189" s="62"/>
      <c r="M189" s="42"/>
    </row>
    <row r="190" spans="2:13" x14ac:dyDescent="0.2">
      <c r="B190" s="205"/>
      <c r="C190" s="62"/>
      <c r="D190" s="62"/>
      <c r="E190" s="206"/>
      <c r="F190" s="205"/>
      <c r="G190" s="166"/>
      <c r="H190" s="62"/>
      <c r="I190" s="166"/>
      <c r="J190" s="205"/>
      <c r="K190" s="166"/>
      <c r="L190" s="62"/>
      <c r="M190" s="42"/>
    </row>
    <row r="191" spans="2:13" x14ac:dyDescent="0.2">
      <c r="B191" s="205"/>
      <c r="C191" s="62"/>
      <c r="D191" s="62"/>
      <c r="E191" s="206"/>
      <c r="F191" s="205"/>
      <c r="G191" s="166"/>
      <c r="H191" s="62"/>
      <c r="I191" s="166"/>
      <c r="J191" s="205"/>
      <c r="K191" s="166"/>
      <c r="L191" s="62"/>
      <c r="M191" s="42"/>
    </row>
    <row r="192" spans="2:13" x14ac:dyDescent="0.2">
      <c r="B192" s="205"/>
      <c r="C192" s="62"/>
      <c r="D192" s="62"/>
      <c r="E192" s="206"/>
      <c r="F192" s="205"/>
      <c r="G192" s="166"/>
      <c r="H192" s="62"/>
      <c r="I192" s="166"/>
      <c r="J192" s="205"/>
      <c r="K192" s="166"/>
      <c r="L192" s="62"/>
      <c r="M192" s="42"/>
    </row>
    <row r="193" spans="2:13" x14ac:dyDescent="0.2">
      <c r="B193" s="205"/>
      <c r="C193" s="62"/>
      <c r="D193" s="62"/>
      <c r="E193" s="206"/>
      <c r="F193" s="205"/>
      <c r="G193" s="166"/>
      <c r="H193" s="62"/>
      <c r="I193" s="166"/>
      <c r="J193" s="205"/>
      <c r="K193" s="166"/>
      <c r="L193" s="62"/>
      <c r="M193" s="42"/>
    </row>
    <row r="194" spans="2:13" x14ac:dyDescent="0.2">
      <c r="B194" s="205"/>
      <c r="C194" s="62"/>
      <c r="D194" s="62"/>
      <c r="E194" s="206"/>
      <c r="F194" s="205"/>
      <c r="G194" s="166"/>
      <c r="H194" s="62"/>
      <c r="I194" s="166"/>
      <c r="J194" s="205"/>
      <c r="K194" s="166"/>
      <c r="L194" s="62"/>
      <c r="M194" s="42"/>
    </row>
    <row r="195" spans="2:13" x14ac:dyDescent="0.2">
      <c r="B195" s="205"/>
      <c r="C195" s="62"/>
      <c r="D195" s="62"/>
      <c r="E195" s="206"/>
      <c r="F195" s="205"/>
      <c r="G195" s="166"/>
      <c r="H195" s="62"/>
      <c r="I195" s="166"/>
      <c r="J195" s="205"/>
      <c r="K195" s="166"/>
      <c r="L195" s="62"/>
      <c r="M195" s="42"/>
    </row>
    <row r="196" spans="2:13" x14ac:dyDescent="0.2">
      <c r="B196" s="205"/>
      <c r="C196" s="62"/>
      <c r="D196" s="62"/>
      <c r="E196" s="206"/>
      <c r="F196" s="205"/>
      <c r="G196" s="166"/>
      <c r="H196" s="62"/>
      <c r="I196" s="166"/>
      <c r="J196" s="205"/>
      <c r="K196" s="166"/>
      <c r="L196" s="62"/>
      <c r="M196" s="42"/>
    </row>
    <row r="197" spans="2:13" x14ac:dyDescent="0.2">
      <c r="B197" s="205"/>
      <c r="C197" s="62"/>
      <c r="D197" s="62"/>
      <c r="E197" s="206"/>
      <c r="F197" s="205"/>
      <c r="G197" s="166"/>
      <c r="H197" s="62"/>
      <c r="I197" s="166"/>
      <c r="J197" s="205"/>
      <c r="K197" s="166"/>
      <c r="L197" s="62"/>
      <c r="M197" s="42"/>
    </row>
    <row r="198" spans="2:13" x14ac:dyDescent="0.2">
      <c r="B198" s="205"/>
      <c r="C198" s="62"/>
      <c r="D198" s="62"/>
      <c r="E198" s="206"/>
      <c r="F198" s="205"/>
      <c r="G198" s="166"/>
      <c r="H198" s="62"/>
      <c r="I198" s="166"/>
      <c r="J198" s="205"/>
      <c r="K198" s="166"/>
      <c r="L198" s="62"/>
      <c r="M198" s="42"/>
    </row>
    <row r="199" spans="2:13" x14ac:dyDescent="0.2">
      <c r="B199" s="205"/>
      <c r="C199" s="62"/>
      <c r="D199" s="62"/>
      <c r="E199" s="206"/>
      <c r="F199" s="205"/>
      <c r="G199" s="166"/>
      <c r="H199" s="62"/>
      <c r="I199" s="166"/>
      <c r="J199" s="205"/>
      <c r="K199" s="166"/>
      <c r="L199" s="62"/>
      <c r="M199" s="42"/>
    </row>
    <row r="200" spans="2:13" x14ac:dyDescent="0.2">
      <c r="B200" s="205"/>
      <c r="C200" s="62"/>
      <c r="D200" s="62"/>
      <c r="E200" s="206"/>
      <c r="F200" s="205"/>
      <c r="G200" s="166"/>
      <c r="H200" s="62"/>
      <c r="I200" s="166"/>
      <c r="J200" s="205"/>
      <c r="K200" s="166"/>
      <c r="L200" s="62"/>
      <c r="M200" s="42"/>
    </row>
    <row r="201" spans="2:13" x14ac:dyDescent="0.2">
      <c r="B201" s="205"/>
      <c r="C201" s="62"/>
      <c r="D201" s="62"/>
      <c r="E201" s="206"/>
      <c r="F201" s="205"/>
      <c r="G201" s="166"/>
      <c r="H201" s="62"/>
      <c r="I201" s="166"/>
      <c r="J201" s="205"/>
      <c r="K201" s="166"/>
      <c r="L201" s="62"/>
      <c r="M201" s="42"/>
    </row>
    <row r="202" spans="2:13" x14ac:dyDescent="0.2">
      <c r="B202" s="205"/>
      <c r="C202" s="62"/>
      <c r="D202" s="62"/>
      <c r="E202" s="206"/>
      <c r="F202" s="205"/>
      <c r="G202" s="166"/>
      <c r="H202" s="62"/>
      <c r="I202" s="166"/>
      <c r="J202" s="205"/>
      <c r="K202" s="166"/>
      <c r="L202" s="62"/>
      <c r="M202" s="42"/>
    </row>
    <row r="203" spans="2:13" x14ac:dyDescent="0.2">
      <c r="B203" s="205"/>
      <c r="C203" s="62"/>
      <c r="D203" s="62"/>
      <c r="E203" s="206"/>
      <c r="F203" s="205"/>
      <c r="G203" s="166"/>
      <c r="H203" s="62"/>
      <c r="I203" s="166"/>
      <c r="J203" s="205"/>
      <c r="K203" s="166"/>
      <c r="L203" s="62"/>
      <c r="M203" s="42"/>
    </row>
    <row r="204" spans="2:13" x14ac:dyDescent="0.2">
      <c r="B204" s="205"/>
      <c r="C204" s="62"/>
      <c r="D204" s="62"/>
      <c r="E204" s="206"/>
      <c r="F204" s="205"/>
      <c r="G204" s="166"/>
      <c r="H204" s="62"/>
      <c r="I204" s="166"/>
      <c r="J204" s="205"/>
      <c r="K204" s="166"/>
      <c r="L204" s="62"/>
      <c r="M204" s="42"/>
    </row>
    <row r="205" spans="2:13" x14ac:dyDescent="0.2">
      <c r="B205" s="205"/>
      <c r="C205" s="62"/>
      <c r="D205" s="62"/>
      <c r="E205" s="206"/>
      <c r="F205" s="205"/>
      <c r="G205" s="166"/>
      <c r="H205" s="62"/>
      <c r="I205" s="166"/>
      <c r="J205" s="205"/>
      <c r="K205" s="166"/>
      <c r="L205" s="62"/>
      <c r="M205" s="42"/>
    </row>
    <row r="206" spans="2:13" x14ac:dyDescent="0.2">
      <c r="B206" s="205"/>
      <c r="C206" s="62"/>
      <c r="D206" s="62"/>
      <c r="E206" s="206"/>
      <c r="F206" s="205"/>
      <c r="G206" s="166"/>
      <c r="H206" s="62"/>
      <c r="I206" s="166"/>
      <c r="J206" s="205"/>
      <c r="K206" s="166"/>
      <c r="L206" s="62"/>
      <c r="M206" s="42"/>
    </row>
    <row r="207" spans="2:13" x14ac:dyDescent="0.2">
      <c r="B207" s="205"/>
      <c r="C207" s="62"/>
      <c r="D207" s="62"/>
      <c r="E207" s="206"/>
      <c r="F207" s="205"/>
      <c r="G207" s="166"/>
      <c r="H207" s="62"/>
      <c r="I207" s="166"/>
      <c r="J207" s="205"/>
      <c r="K207" s="166"/>
      <c r="L207" s="62"/>
      <c r="M207" s="42"/>
    </row>
    <row r="208" spans="2:13" x14ac:dyDescent="0.2">
      <c r="B208" s="205"/>
      <c r="C208" s="62"/>
      <c r="D208" s="62"/>
      <c r="E208" s="206"/>
      <c r="F208" s="205"/>
      <c r="G208" s="166"/>
      <c r="H208" s="62"/>
      <c r="I208" s="166"/>
      <c r="J208" s="205"/>
      <c r="K208" s="166"/>
      <c r="L208" s="62"/>
      <c r="M208" s="42"/>
    </row>
    <row r="209" spans="2:13" x14ac:dyDescent="0.2">
      <c r="B209" s="205"/>
      <c r="C209" s="62"/>
      <c r="D209" s="62"/>
      <c r="E209" s="206"/>
      <c r="F209" s="205"/>
      <c r="G209" s="166"/>
      <c r="H209" s="62"/>
      <c r="I209" s="166"/>
      <c r="J209" s="205"/>
      <c r="K209" s="166"/>
      <c r="L209" s="62"/>
      <c r="M209" s="42"/>
    </row>
    <row r="210" spans="2:13" x14ac:dyDescent="0.2">
      <c r="B210" s="205"/>
      <c r="C210" s="62"/>
      <c r="D210" s="62"/>
      <c r="E210" s="206"/>
      <c r="F210" s="205"/>
      <c r="G210" s="166"/>
      <c r="H210" s="62"/>
      <c r="I210" s="166"/>
      <c r="J210" s="205"/>
      <c r="K210" s="166"/>
      <c r="L210" s="62"/>
      <c r="M210" s="42"/>
    </row>
    <row r="211" spans="2:13" x14ac:dyDescent="0.2">
      <c r="B211" s="205"/>
      <c r="C211" s="62"/>
      <c r="D211" s="62"/>
      <c r="E211" s="206"/>
      <c r="F211" s="205"/>
      <c r="G211" s="166"/>
      <c r="H211" s="62"/>
      <c r="I211" s="166"/>
      <c r="J211" s="205"/>
      <c r="K211" s="166"/>
      <c r="L211" s="62"/>
      <c r="M211" s="42"/>
    </row>
    <row r="212" spans="2:13" x14ac:dyDescent="0.2">
      <c r="B212" s="205"/>
      <c r="C212" s="62"/>
      <c r="D212" s="62"/>
      <c r="E212" s="206"/>
      <c r="F212" s="205"/>
      <c r="G212" s="166"/>
      <c r="H212" s="62"/>
      <c r="I212" s="166"/>
      <c r="J212" s="205"/>
      <c r="K212" s="166"/>
      <c r="L212" s="62"/>
      <c r="M212" s="42"/>
    </row>
    <row r="213" spans="2:13" x14ac:dyDescent="0.2">
      <c r="B213" s="205"/>
      <c r="C213" s="62"/>
      <c r="D213" s="62"/>
      <c r="E213" s="206"/>
      <c r="F213" s="205"/>
      <c r="G213" s="166"/>
      <c r="H213" s="62"/>
      <c r="I213" s="166"/>
      <c r="J213" s="205"/>
      <c r="K213" s="166"/>
      <c r="L213" s="62"/>
      <c r="M213" s="42"/>
    </row>
    <row r="214" spans="2:13" x14ac:dyDescent="0.2">
      <c r="B214" s="205"/>
      <c r="C214" s="62"/>
      <c r="D214" s="62"/>
      <c r="E214" s="206"/>
      <c r="F214" s="205"/>
      <c r="G214" s="166"/>
      <c r="H214" s="62"/>
      <c r="I214" s="166"/>
      <c r="J214" s="205"/>
      <c r="K214" s="166"/>
      <c r="L214" s="62"/>
      <c r="M214" s="42"/>
    </row>
    <row r="215" spans="2:13" x14ac:dyDescent="0.2">
      <c r="B215" s="205"/>
      <c r="C215" s="62"/>
      <c r="D215" s="62"/>
      <c r="E215" s="206"/>
      <c r="F215" s="205"/>
      <c r="G215" s="166"/>
      <c r="H215" s="62"/>
      <c r="I215" s="166"/>
      <c r="J215" s="205"/>
      <c r="K215" s="166"/>
      <c r="L215" s="62"/>
      <c r="M215" s="42"/>
    </row>
    <row r="216" spans="2:13" x14ac:dyDescent="0.2">
      <c r="B216" s="205"/>
      <c r="C216" s="62"/>
      <c r="D216" s="62"/>
      <c r="E216" s="206"/>
      <c r="F216" s="205"/>
      <c r="G216" s="166"/>
      <c r="H216" s="62"/>
      <c r="I216" s="166"/>
      <c r="J216" s="205"/>
      <c r="K216" s="166"/>
      <c r="L216" s="62"/>
      <c r="M216" s="42"/>
    </row>
    <row r="217" spans="2:13" x14ac:dyDescent="0.2">
      <c r="B217" s="205"/>
      <c r="C217" s="62"/>
      <c r="D217" s="62"/>
      <c r="E217" s="206"/>
      <c r="F217" s="205"/>
      <c r="G217" s="166"/>
      <c r="H217" s="62"/>
      <c r="I217" s="166"/>
      <c r="J217" s="205"/>
      <c r="K217" s="166"/>
      <c r="L217" s="62"/>
      <c r="M217" s="42"/>
    </row>
    <row r="218" spans="2:13" x14ac:dyDescent="0.2">
      <c r="B218" s="205"/>
      <c r="C218" s="62"/>
      <c r="D218" s="62"/>
      <c r="E218" s="206"/>
      <c r="F218" s="205"/>
      <c r="G218" s="166"/>
      <c r="H218" s="62"/>
      <c r="I218" s="166"/>
      <c r="J218" s="205"/>
      <c r="K218" s="166"/>
      <c r="L218" s="62"/>
      <c r="M218" s="42"/>
    </row>
    <row r="219" spans="2:13" x14ac:dyDescent="0.2">
      <c r="B219" s="205"/>
      <c r="C219" s="62"/>
      <c r="D219" s="62"/>
      <c r="E219" s="206"/>
      <c r="F219" s="205"/>
      <c r="G219" s="166"/>
      <c r="H219" s="62"/>
      <c r="I219" s="166"/>
      <c r="J219" s="205"/>
      <c r="K219" s="166"/>
      <c r="L219" s="62"/>
      <c r="M219" s="42"/>
    </row>
    <row r="220" spans="2:13" x14ac:dyDescent="0.2">
      <c r="B220" s="205"/>
      <c r="C220" s="62"/>
      <c r="D220" s="62"/>
      <c r="E220" s="206"/>
      <c r="F220" s="205"/>
      <c r="G220" s="166"/>
      <c r="H220" s="62"/>
      <c r="I220" s="166"/>
      <c r="J220" s="205"/>
      <c r="K220" s="166"/>
      <c r="L220" s="62"/>
      <c r="M220" s="42"/>
    </row>
    <row r="221" spans="2:13" x14ac:dyDescent="0.2">
      <c r="B221" s="205"/>
      <c r="C221" s="62"/>
      <c r="D221" s="62"/>
      <c r="E221" s="206"/>
      <c r="F221" s="205"/>
      <c r="G221" s="166"/>
      <c r="H221" s="62"/>
      <c r="I221" s="166"/>
      <c r="J221" s="205"/>
      <c r="K221" s="166"/>
      <c r="L221" s="62"/>
      <c r="M221" s="42"/>
    </row>
    <row r="222" spans="2:13" x14ac:dyDescent="0.2">
      <c r="B222" s="205"/>
      <c r="C222" s="62"/>
      <c r="D222" s="62"/>
      <c r="E222" s="206"/>
      <c r="F222" s="205"/>
      <c r="G222" s="166"/>
      <c r="H222" s="62"/>
      <c r="I222" s="166"/>
      <c r="J222" s="205"/>
      <c r="K222" s="166"/>
      <c r="L222" s="62"/>
      <c r="M222" s="42"/>
    </row>
    <row r="223" spans="2:13" x14ac:dyDescent="0.2">
      <c r="B223" s="205"/>
      <c r="C223" s="62"/>
      <c r="D223" s="62"/>
      <c r="E223" s="206"/>
      <c r="F223" s="205"/>
      <c r="G223" s="166"/>
      <c r="H223" s="62"/>
      <c r="I223" s="166"/>
      <c r="J223" s="205"/>
      <c r="K223" s="166"/>
      <c r="L223" s="62"/>
      <c r="M223" s="42"/>
    </row>
    <row r="224" spans="2:13" x14ac:dyDescent="0.2">
      <c r="B224" s="205"/>
      <c r="C224" s="62"/>
      <c r="D224" s="62"/>
      <c r="E224" s="206"/>
      <c r="F224" s="205"/>
      <c r="G224" s="166"/>
      <c r="H224" s="62"/>
      <c r="I224" s="166"/>
      <c r="J224" s="205"/>
      <c r="K224" s="166"/>
      <c r="L224" s="62"/>
      <c r="M224" s="42"/>
    </row>
    <row r="225" spans="2:13" x14ac:dyDescent="0.2">
      <c r="B225" s="205"/>
      <c r="C225" s="62"/>
      <c r="D225" s="62"/>
      <c r="E225" s="206"/>
      <c r="F225" s="205"/>
      <c r="G225" s="166"/>
      <c r="H225" s="62"/>
      <c r="I225" s="166"/>
      <c r="J225" s="205"/>
      <c r="K225" s="166"/>
      <c r="L225" s="62"/>
      <c r="M225" s="42"/>
    </row>
    <row r="226" spans="2:13" x14ac:dyDescent="0.2">
      <c r="B226" s="205"/>
      <c r="C226" s="62"/>
      <c r="D226" s="62"/>
      <c r="E226" s="206"/>
      <c r="F226" s="205"/>
      <c r="G226" s="166"/>
      <c r="H226" s="62"/>
      <c r="I226" s="166"/>
      <c r="J226" s="205"/>
      <c r="K226" s="166"/>
      <c r="L226" s="62"/>
      <c r="M226" s="42"/>
    </row>
    <row r="227" spans="2:13" x14ac:dyDescent="0.2">
      <c r="B227" s="205"/>
      <c r="C227" s="62"/>
      <c r="D227" s="62"/>
      <c r="E227" s="206"/>
      <c r="F227" s="205"/>
      <c r="G227" s="166"/>
      <c r="H227" s="62"/>
      <c r="I227" s="166"/>
      <c r="J227" s="205"/>
      <c r="K227" s="166"/>
      <c r="L227" s="62"/>
      <c r="M227" s="42"/>
    </row>
    <row r="228" spans="2:13" x14ac:dyDescent="0.2">
      <c r="B228" s="205"/>
      <c r="C228" s="62"/>
      <c r="D228" s="62"/>
      <c r="E228" s="206"/>
      <c r="F228" s="205"/>
      <c r="G228" s="166"/>
      <c r="H228" s="62"/>
      <c r="I228" s="166"/>
      <c r="J228" s="205"/>
      <c r="K228" s="166"/>
      <c r="L228" s="62"/>
      <c r="M228" s="42"/>
    </row>
    <row r="229" spans="2:13" x14ac:dyDescent="0.2">
      <c r="B229" s="205"/>
      <c r="C229" s="62"/>
      <c r="D229" s="62"/>
      <c r="E229" s="206"/>
      <c r="F229" s="205"/>
      <c r="G229" s="166"/>
      <c r="H229" s="62"/>
      <c r="I229" s="166"/>
      <c r="J229" s="205"/>
      <c r="K229" s="166"/>
      <c r="L229" s="62"/>
      <c r="M229" s="42"/>
    </row>
    <row r="230" spans="2:13" x14ac:dyDescent="0.2">
      <c r="B230" s="205"/>
      <c r="C230" s="62"/>
      <c r="D230" s="62"/>
      <c r="E230" s="206"/>
      <c r="F230" s="205"/>
      <c r="G230" s="166"/>
      <c r="H230" s="62"/>
      <c r="I230" s="166"/>
      <c r="J230" s="205"/>
      <c r="K230" s="166"/>
      <c r="L230" s="62"/>
      <c r="M230" s="42"/>
    </row>
    <row r="231" spans="2:13" x14ac:dyDescent="0.2">
      <c r="B231" s="205"/>
      <c r="C231" s="62"/>
      <c r="D231" s="62"/>
      <c r="E231" s="206"/>
      <c r="F231" s="205"/>
      <c r="G231" s="166"/>
      <c r="H231" s="62"/>
      <c r="I231" s="166"/>
      <c r="J231" s="205"/>
      <c r="K231" s="166"/>
      <c r="L231" s="62"/>
      <c r="M231" s="42"/>
    </row>
    <row r="232" spans="2:13" x14ac:dyDescent="0.2">
      <c r="B232" s="205"/>
      <c r="C232" s="62"/>
      <c r="D232" s="62"/>
      <c r="E232" s="206"/>
      <c r="F232" s="205"/>
      <c r="G232" s="166"/>
      <c r="H232" s="62"/>
      <c r="I232" s="166"/>
      <c r="J232" s="205"/>
      <c r="K232" s="166"/>
      <c r="L232" s="62"/>
      <c r="M232" s="42"/>
    </row>
    <row r="233" spans="2:13" x14ac:dyDescent="0.2">
      <c r="B233" s="205"/>
      <c r="C233" s="62"/>
      <c r="D233" s="62"/>
      <c r="E233" s="206"/>
      <c r="F233" s="205"/>
      <c r="G233" s="166"/>
      <c r="H233" s="62"/>
      <c r="I233" s="166"/>
      <c r="J233" s="205"/>
      <c r="K233" s="166"/>
      <c r="L233" s="62"/>
      <c r="M233" s="42"/>
    </row>
    <row r="234" spans="2:13" x14ac:dyDescent="0.2">
      <c r="B234" s="205"/>
      <c r="C234" s="62"/>
      <c r="D234" s="62"/>
      <c r="E234" s="206"/>
      <c r="F234" s="205"/>
      <c r="G234" s="166"/>
      <c r="H234" s="62"/>
      <c r="I234" s="166"/>
      <c r="J234" s="205"/>
      <c r="K234" s="166"/>
      <c r="L234" s="62"/>
      <c r="M234" s="42"/>
    </row>
    <row r="235" spans="2:13" x14ac:dyDescent="0.2">
      <c r="B235" s="205"/>
      <c r="C235" s="62"/>
      <c r="D235" s="62"/>
      <c r="E235" s="206"/>
      <c r="F235" s="205"/>
      <c r="G235" s="166"/>
      <c r="H235" s="62"/>
      <c r="I235" s="166"/>
      <c r="J235" s="205"/>
      <c r="K235" s="166"/>
      <c r="L235" s="62"/>
      <c r="M235" s="42"/>
    </row>
    <row r="236" spans="2:13" x14ac:dyDescent="0.2">
      <c r="B236" s="205"/>
      <c r="C236" s="62"/>
      <c r="D236" s="62"/>
      <c r="E236" s="206"/>
      <c r="F236" s="205"/>
      <c r="G236" s="166"/>
      <c r="H236" s="62"/>
      <c r="I236" s="166"/>
      <c r="J236" s="205"/>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B4" sqref="B4"/>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69">
        <v>0</v>
      </c>
      <c r="C4" s="70">
        <v>0</v>
      </c>
      <c r="D4" s="70">
        <v>0</v>
      </c>
      <c r="E4" s="71">
        <v>0</v>
      </c>
      <c r="F4" s="69"/>
      <c r="G4" s="162"/>
      <c r="H4" s="70"/>
      <c r="I4" s="162"/>
      <c r="J4" s="69"/>
      <c r="K4" s="160"/>
      <c r="L4" s="70"/>
      <c r="M4" s="161"/>
    </row>
    <row r="5" spans="2:21" x14ac:dyDescent="0.2">
      <c r="B5" s="72">
        <v>4.9779999999999998E-3</v>
      </c>
      <c r="C5" s="73">
        <v>9.1599999999999997E-3</v>
      </c>
      <c r="D5" s="74">
        <v>5.6340000000000001E-3</v>
      </c>
      <c r="E5" s="75">
        <v>-8.1189999999999995E-3</v>
      </c>
      <c r="F5" s="72"/>
      <c r="G5" s="162"/>
      <c r="H5" s="74"/>
      <c r="I5" s="162"/>
      <c r="J5" s="72"/>
      <c r="K5" s="162"/>
      <c r="L5" s="74"/>
      <c r="M5" s="164"/>
    </row>
    <row r="6" spans="2:21" x14ac:dyDescent="0.2">
      <c r="B6" s="76">
        <v>1.3693E-2</v>
      </c>
      <c r="C6" s="73">
        <v>1.4815999999999999E-2</v>
      </c>
      <c r="D6" s="74">
        <v>1.4766E-2</v>
      </c>
      <c r="E6" s="75">
        <v>-1.2644000000000001E-2</v>
      </c>
      <c r="F6" s="76"/>
      <c r="G6" s="162"/>
      <c r="H6" s="74"/>
      <c r="I6" s="162"/>
      <c r="J6" s="76"/>
      <c r="K6" s="162"/>
      <c r="L6" s="74"/>
      <c r="M6" s="164"/>
    </row>
    <row r="7" spans="2:21" x14ac:dyDescent="0.2">
      <c r="B7" s="76">
        <v>2.3192000000000001E-2</v>
      </c>
      <c r="C7" s="73">
        <v>1.8841E-2</v>
      </c>
      <c r="D7" s="73">
        <v>2.4468E-2</v>
      </c>
      <c r="E7" s="75">
        <v>-1.5776999999999999E-2</v>
      </c>
      <c r="F7" s="76"/>
      <c r="G7" s="162"/>
      <c r="H7" s="73"/>
      <c r="I7" s="162"/>
      <c r="J7" s="76"/>
      <c r="K7" s="162"/>
      <c r="L7" s="73"/>
      <c r="M7" s="164"/>
    </row>
    <row r="8" spans="2:21" x14ac:dyDescent="0.2">
      <c r="B8" s="76">
        <v>3.2974999999999997E-2</v>
      </c>
      <c r="C8" s="73">
        <v>2.2010999999999999E-2</v>
      </c>
      <c r="D8" s="73">
        <v>3.4362999999999998E-2</v>
      </c>
      <c r="E8" s="75">
        <v>-1.8225999999999999E-2</v>
      </c>
      <c r="F8" s="76"/>
      <c r="G8" s="162"/>
      <c r="H8" s="73"/>
      <c r="I8" s="162"/>
      <c r="J8" s="76"/>
      <c r="K8" s="162"/>
      <c r="L8" s="73"/>
      <c r="M8" s="164"/>
    </row>
    <row r="9" spans="2:21" x14ac:dyDescent="0.2">
      <c r="B9" s="76">
        <v>4.2895999999999997E-2</v>
      </c>
      <c r="C9" s="73">
        <v>2.4660000000000001E-2</v>
      </c>
      <c r="D9" s="73">
        <v>4.4349E-2</v>
      </c>
      <c r="E9" s="75">
        <v>-2.0274E-2</v>
      </c>
      <c r="F9" s="76"/>
      <c r="G9" s="162"/>
      <c r="H9" s="73"/>
      <c r="I9" s="162"/>
      <c r="J9" s="76"/>
      <c r="K9" s="162"/>
      <c r="L9" s="73"/>
      <c r="M9" s="164"/>
    </row>
    <row r="10" spans="2:21" x14ac:dyDescent="0.2">
      <c r="B10" s="76">
        <v>5.2893999999999997E-2</v>
      </c>
      <c r="C10" s="73">
        <v>2.6957999999999999E-2</v>
      </c>
      <c r="D10" s="73">
        <v>5.4385000000000003E-2</v>
      </c>
      <c r="E10" s="75">
        <v>-2.2058000000000001E-2</v>
      </c>
      <c r="F10" s="76"/>
      <c r="G10" s="162"/>
      <c r="H10" s="73"/>
      <c r="I10" s="162"/>
      <c r="J10" s="76"/>
      <c r="K10" s="162"/>
      <c r="L10" s="73"/>
      <c r="M10" s="164"/>
    </row>
    <row r="11" spans="2:21" x14ac:dyDescent="0.2">
      <c r="B11" s="76">
        <v>6.2942999999999999E-2</v>
      </c>
      <c r="C11" s="73">
        <v>2.9003000000000001E-2</v>
      </c>
      <c r="D11" s="73">
        <v>6.4451999999999995E-2</v>
      </c>
      <c r="E11" s="75">
        <v>-2.3656E-2</v>
      </c>
      <c r="F11" s="76"/>
      <c r="G11" s="162"/>
      <c r="H11" s="73"/>
      <c r="I11" s="162"/>
      <c r="J11" s="76"/>
      <c r="K11" s="162"/>
      <c r="L11" s="73"/>
      <c r="M11" s="164"/>
    </row>
    <row r="12" spans="2:21" x14ac:dyDescent="0.2">
      <c r="B12" s="76">
        <v>7.3025000000000007E-2</v>
      </c>
      <c r="C12" s="73">
        <v>3.0855E-2</v>
      </c>
      <c r="D12" s="73">
        <v>7.4541999999999997E-2</v>
      </c>
      <c r="E12" s="75">
        <v>-2.5111999999999999E-2</v>
      </c>
      <c r="F12" s="76"/>
      <c r="G12" s="162"/>
      <c r="H12" s="73"/>
      <c r="I12" s="162"/>
      <c r="J12" s="76"/>
      <c r="K12" s="162"/>
      <c r="L12" s="73"/>
      <c r="M12" s="164"/>
    </row>
    <row r="13" spans="2:21" x14ac:dyDescent="0.2">
      <c r="B13" s="76">
        <v>8.3131999999999998E-2</v>
      </c>
      <c r="C13" s="73">
        <v>3.2552999999999999E-2</v>
      </c>
      <c r="D13" s="73">
        <v>8.4649000000000002E-2</v>
      </c>
      <c r="E13" s="75">
        <v>-2.6453999999999998E-2</v>
      </c>
      <c r="F13" s="76"/>
      <c r="G13" s="162"/>
      <c r="H13" s="73"/>
      <c r="I13" s="162"/>
      <c r="J13" s="76"/>
      <c r="K13" s="162"/>
      <c r="L13" s="73"/>
      <c r="M13" s="164"/>
    </row>
    <row r="14" spans="2:21" x14ac:dyDescent="0.2">
      <c r="B14" s="76">
        <v>9.3258999999999995E-2</v>
      </c>
      <c r="C14" s="73">
        <v>3.4123000000000001E-2</v>
      </c>
      <c r="D14" s="73">
        <v>9.4768000000000005E-2</v>
      </c>
      <c r="E14" s="75">
        <v>-2.7701E-2</v>
      </c>
      <c r="F14" s="76"/>
      <c r="G14" s="162"/>
      <c r="H14" s="73"/>
      <c r="I14" s="162"/>
      <c r="J14" s="76"/>
      <c r="K14" s="162"/>
      <c r="L14" s="73"/>
      <c r="M14" s="164"/>
    </row>
    <row r="15" spans="2:21" x14ac:dyDescent="0.2">
      <c r="B15" s="76">
        <v>0.10340000000000001</v>
      </c>
      <c r="C15" s="73">
        <v>3.5583999999999998E-2</v>
      </c>
      <c r="D15" s="73">
        <v>0.10489800000000001</v>
      </c>
      <c r="E15" s="75">
        <v>-2.8865999999999999E-2</v>
      </c>
      <c r="F15" s="76"/>
      <c r="G15" s="162"/>
      <c r="H15" s="73"/>
      <c r="I15" s="162"/>
      <c r="J15" s="76"/>
      <c r="K15" s="162"/>
      <c r="L15" s="73"/>
      <c r="M15" s="164"/>
    </row>
    <row r="16" spans="2:21" x14ac:dyDescent="0.2">
      <c r="B16" s="76">
        <v>0.113553</v>
      </c>
      <c r="C16" s="73">
        <v>3.6950999999999998E-2</v>
      </c>
      <c r="D16" s="73">
        <v>0.115037</v>
      </c>
      <c r="E16" s="75">
        <v>-2.9957000000000001E-2</v>
      </c>
      <c r="F16" s="76"/>
      <c r="G16" s="162"/>
      <c r="H16" s="73"/>
      <c r="I16" s="162"/>
      <c r="J16" s="76"/>
      <c r="K16" s="162"/>
      <c r="L16" s="73"/>
      <c r="M16" s="164"/>
    </row>
    <row r="17" spans="2:13" x14ac:dyDescent="0.2">
      <c r="B17" s="76">
        <v>0.12371600000000001</v>
      </c>
      <c r="C17" s="73">
        <v>3.8234999999999998E-2</v>
      </c>
      <c r="D17" s="73">
        <v>0.12518299999999999</v>
      </c>
      <c r="E17" s="75">
        <v>-3.0981000000000002E-2</v>
      </c>
      <c r="F17" s="76"/>
      <c r="G17" s="162"/>
      <c r="H17" s="73"/>
      <c r="I17" s="162"/>
      <c r="J17" s="76"/>
      <c r="K17" s="162"/>
      <c r="L17" s="73"/>
      <c r="M17" s="164"/>
    </row>
    <row r="18" spans="2:13" x14ac:dyDescent="0.2">
      <c r="B18" s="76">
        <v>0.13388800000000001</v>
      </c>
      <c r="C18" s="73">
        <v>3.9444E-2</v>
      </c>
      <c r="D18" s="73">
        <v>0.13533700000000001</v>
      </c>
      <c r="E18" s="75">
        <v>-3.1942999999999999E-2</v>
      </c>
      <c r="F18" s="76"/>
      <c r="G18" s="162"/>
      <c r="H18" s="73"/>
      <c r="I18" s="162"/>
      <c r="J18" s="76"/>
      <c r="K18" s="162"/>
      <c r="L18" s="73"/>
      <c r="M18" s="164"/>
    </row>
    <row r="19" spans="2:13" x14ac:dyDescent="0.2">
      <c r="B19" s="76">
        <v>0.144068</v>
      </c>
      <c r="C19" s="73">
        <v>4.0585000000000003E-2</v>
      </c>
      <c r="D19" s="73">
        <v>0.14549699999999999</v>
      </c>
      <c r="E19" s="75">
        <v>-3.2847000000000001E-2</v>
      </c>
      <c r="F19" s="76"/>
      <c r="G19" s="162"/>
      <c r="H19" s="73"/>
      <c r="I19" s="162"/>
      <c r="J19" s="76"/>
      <c r="K19" s="162"/>
      <c r="L19" s="73"/>
      <c r="M19" s="164"/>
    </row>
    <row r="20" spans="2:13" x14ac:dyDescent="0.2">
      <c r="B20" s="76">
        <v>0.154253</v>
      </c>
      <c r="C20" s="73">
        <v>4.1665000000000001E-2</v>
      </c>
      <c r="D20" s="73">
        <v>0.155663</v>
      </c>
      <c r="E20" s="75">
        <v>-3.3696999999999998E-2</v>
      </c>
      <c r="F20" s="76"/>
      <c r="G20" s="162"/>
      <c r="H20" s="73"/>
      <c r="I20" s="162"/>
      <c r="J20" s="76"/>
      <c r="K20" s="162"/>
      <c r="L20" s="73"/>
      <c r="M20" s="164"/>
    </row>
    <row r="21" spans="2:13" x14ac:dyDescent="0.2">
      <c r="B21" s="76">
        <v>0.16444400000000001</v>
      </c>
      <c r="C21" s="73">
        <v>4.2687999999999997E-2</v>
      </c>
      <c r="D21" s="73">
        <v>0.16583400000000001</v>
      </c>
      <c r="E21" s="75">
        <v>-3.4494999999999998E-2</v>
      </c>
      <c r="F21" s="76"/>
      <c r="G21" s="162"/>
      <c r="H21" s="73"/>
      <c r="I21" s="162"/>
      <c r="J21" s="76"/>
      <c r="K21" s="162"/>
      <c r="L21" s="73"/>
      <c r="M21" s="164"/>
    </row>
    <row r="22" spans="2:13" x14ac:dyDescent="0.2">
      <c r="B22" s="76">
        <v>0.17463999999999999</v>
      </c>
      <c r="C22" s="73">
        <v>4.3659000000000003E-2</v>
      </c>
      <c r="D22" s="73">
        <v>0.17601</v>
      </c>
      <c r="E22" s="75">
        <v>-3.5244999999999999E-2</v>
      </c>
      <c r="F22" s="76"/>
      <c r="G22" s="162"/>
      <c r="H22" s="73"/>
      <c r="I22" s="162"/>
      <c r="J22" s="76"/>
      <c r="K22" s="162"/>
      <c r="L22" s="73"/>
      <c r="M22" s="164"/>
    </row>
    <row r="23" spans="2:13" x14ac:dyDescent="0.2">
      <c r="B23" s="76">
        <v>0.18484</v>
      </c>
      <c r="C23" s="73">
        <v>4.4581000000000003E-2</v>
      </c>
      <c r="D23" s="73">
        <v>0.18618899999999999</v>
      </c>
      <c r="E23" s="75">
        <v>-3.5947E-2</v>
      </c>
      <c r="F23" s="76"/>
      <c r="G23" s="162"/>
      <c r="H23" s="73"/>
      <c r="I23" s="162"/>
      <c r="J23" s="76"/>
      <c r="K23" s="162"/>
      <c r="L23" s="73"/>
      <c r="M23" s="164"/>
    </row>
    <row r="24" spans="2:13" x14ac:dyDescent="0.2">
      <c r="B24" s="76">
        <v>0.195044</v>
      </c>
      <c r="C24" s="73">
        <v>4.5456000000000003E-2</v>
      </c>
      <c r="D24" s="73">
        <v>0.19637399999999999</v>
      </c>
      <c r="E24" s="75">
        <v>-3.6604999999999999E-2</v>
      </c>
      <c r="F24" s="76"/>
      <c r="G24" s="162"/>
      <c r="H24" s="73"/>
      <c r="I24" s="162"/>
      <c r="J24" s="76"/>
      <c r="K24" s="162"/>
      <c r="L24" s="73"/>
      <c r="M24" s="164"/>
    </row>
    <row r="25" spans="2:13" x14ac:dyDescent="0.2">
      <c r="B25" s="76">
        <v>0.20525199999999999</v>
      </c>
      <c r="C25" s="73">
        <v>4.6288000000000003E-2</v>
      </c>
      <c r="D25" s="73">
        <v>0.20656099999999999</v>
      </c>
      <c r="E25" s="75">
        <v>-3.7220000000000003E-2</v>
      </c>
      <c r="F25" s="76"/>
      <c r="G25" s="162"/>
      <c r="H25" s="73"/>
      <c r="I25" s="162"/>
      <c r="J25" s="76"/>
      <c r="K25" s="162"/>
      <c r="L25" s="73"/>
      <c r="M25" s="164"/>
    </row>
    <row r="26" spans="2:13" x14ac:dyDescent="0.2">
      <c r="B26" s="76">
        <v>0.21546199999999999</v>
      </c>
      <c r="C26" s="73">
        <v>4.7077000000000001E-2</v>
      </c>
      <c r="D26" s="73">
        <v>0.216752</v>
      </c>
      <c r="E26" s="75">
        <v>-3.7791999999999999E-2</v>
      </c>
      <c r="F26" s="76"/>
      <c r="G26" s="162"/>
      <c r="H26" s="73"/>
      <c r="I26" s="162"/>
      <c r="J26" s="76"/>
      <c r="K26" s="162"/>
      <c r="L26" s="73"/>
      <c r="M26" s="164"/>
    </row>
    <row r="27" spans="2:13" x14ac:dyDescent="0.2">
      <c r="B27" s="76">
        <v>0.22567599999999999</v>
      </c>
      <c r="C27" s="73">
        <v>4.7826E-2</v>
      </c>
      <c r="D27" s="73">
        <v>0.22694700000000001</v>
      </c>
      <c r="E27" s="75">
        <v>-3.8323000000000003E-2</v>
      </c>
      <c r="F27" s="76"/>
      <c r="G27" s="162"/>
      <c r="H27" s="73"/>
      <c r="I27" s="162"/>
      <c r="J27" s="76"/>
      <c r="K27" s="162"/>
      <c r="L27" s="73"/>
      <c r="M27" s="164"/>
    </row>
    <row r="28" spans="2:13" x14ac:dyDescent="0.2">
      <c r="B28" s="76">
        <v>0.23589199999999999</v>
      </c>
      <c r="C28" s="73">
        <v>4.8536000000000003E-2</v>
      </c>
      <c r="D28" s="73">
        <v>0.23714399999999999</v>
      </c>
      <c r="E28" s="75">
        <v>-3.8811999999999999E-2</v>
      </c>
      <c r="F28" s="76"/>
      <c r="G28" s="162"/>
      <c r="H28" s="73"/>
      <c r="I28" s="162"/>
      <c r="J28" s="76"/>
      <c r="K28" s="162"/>
      <c r="L28" s="73"/>
      <c r="M28" s="164"/>
    </row>
    <row r="29" spans="2:13" x14ac:dyDescent="0.2">
      <c r="B29" s="76">
        <v>0.246111</v>
      </c>
      <c r="C29" s="73">
        <v>4.9208000000000002E-2</v>
      </c>
      <c r="D29" s="73">
        <v>0.24734400000000001</v>
      </c>
      <c r="E29" s="75">
        <v>-3.9261999999999998E-2</v>
      </c>
      <c r="F29" s="76"/>
      <c r="G29" s="162"/>
      <c r="H29" s="73"/>
      <c r="I29" s="162"/>
      <c r="J29" s="76"/>
      <c r="K29" s="162"/>
      <c r="L29" s="73"/>
      <c r="M29" s="164"/>
    </row>
    <row r="30" spans="2:13" x14ac:dyDescent="0.2">
      <c r="B30" s="76">
        <v>0.25633099999999998</v>
      </c>
      <c r="C30" s="73">
        <v>4.9842999999999998E-2</v>
      </c>
      <c r="D30" s="73">
        <v>0.257546</v>
      </c>
      <c r="E30" s="75">
        <v>-3.9670999999999998E-2</v>
      </c>
      <c r="F30" s="76"/>
      <c r="G30" s="162"/>
      <c r="H30" s="73"/>
      <c r="I30" s="162"/>
      <c r="J30" s="76"/>
      <c r="K30" s="162"/>
      <c r="L30" s="73"/>
      <c r="M30" s="164"/>
    </row>
    <row r="31" spans="2:13" x14ac:dyDescent="0.2">
      <c r="B31" s="76">
        <v>0.26655400000000001</v>
      </c>
      <c r="C31" s="73">
        <v>5.0441E-2</v>
      </c>
      <c r="D31" s="73">
        <v>0.26774999999999999</v>
      </c>
      <c r="E31" s="75">
        <v>-4.0041E-2</v>
      </c>
      <c r="F31" s="76"/>
      <c r="G31" s="162"/>
      <c r="H31" s="73"/>
      <c r="I31" s="162"/>
      <c r="J31" s="76"/>
      <c r="K31" s="162"/>
      <c r="L31" s="73"/>
      <c r="M31" s="164"/>
    </row>
    <row r="32" spans="2:13" x14ac:dyDescent="0.2">
      <c r="B32" s="76">
        <v>0.276779</v>
      </c>
      <c r="C32" s="73">
        <v>5.1003E-2</v>
      </c>
      <c r="D32" s="73">
        <v>0.27795799999999998</v>
      </c>
      <c r="E32" s="75">
        <v>-4.0371999999999998E-2</v>
      </c>
      <c r="F32" s="76"/>
      <c r="G32" s="162"/>
      <c r="H32" s="73"/>
      <c r="I32" s="162"/>
      <c r="J32" s="76"/>
      <c r="K32" s="162"/>
      <c r="L32" s="73"/>
      <c r="M32" s="164"/>
    </row>
    <row r="33" spans="2:13" x14ac:dyDescent="0.2">
      <c r="B33" s="76">
        <v>0.28700599999999998</v>
      </c>
      <c r="C33" s="73">
        <v>5.1529999999999999E-2</v>
      </c>
      <c r="D33" s="73">
        <v>0.28816599999999998</v>
      </c>
      <c r="E33" s="75">
        <v>-4.0662999999999998E-2</v>
      </c>
      <c r="F33" s="76"/>
      <c r="G33" s="162"/>
      <c r="H33" s="73"/>
      <c r="I33" s="162"/>
      <c r="J33" s="76"/>
      <c r="K33" s="162"/>
      <c r="L33" s="73"/>
      <c r="M33" s="164"/>
    </row>
    <row r="34" spans="2:13" x14ac:dyDescent="0.2">
      <c r="B34" s="76">
        <v>0.297234</v>
      </c>
      <c r="C34" s="73">
        <v>5.2021999999999999E-2</v>
      </c>
      <c r="D34" s="73">
        <v>0.29837599999999997</v>
      </c>
      <c r="E34" s="75">
        <v>-4.0915E-2</v>
      </c>
      <c r="F34" s="76"/>
      <c r="G34" s="162"/>
      <c r="H34" s="73"/>
      <c r="I34" s="162"/>
      <c r="J34" s="76"/>
      <c r="K34" s="162"/>
      <c r="L34" s="73"/>
      <c r="M34" s="164"/>
    </row>
    <row r="35" spans="2:13" x14ac:dyDescent="0.2">
      <c r="B35" s="76">
        <v>0.30746400000000002</v>
      </c>
      <c r="C35" s="73">
        <v>5.2478999999999998E-2</v>
      </c>
      <c r="D35" s="73">
        <v>0.308587</v>
      </c>
      <c r="E35" s="75">
        <v>-4.1128999999999999E-2</v>
      </c>
      <c r="F35" s="76"/>
      <c r="G35" s="162"/>
      <c r="H35" s="73"/>
      <c r="I35" s="162"/>
      <c r="J35" s="76"/>
      <c r="K35" s="162"/>
      <c r="L35" s="73"/>
      <c r="M35" s="164"/>
    </row>
    <row r="36" spans="2:13" x14ac:dyDescent="0.2">
      <c r="B36" s="76">
        <v>0.31769500000000001</v>
      </c>
      <c r="C36" s="73">
        <v>5.2901999999999998E-2</v>
      </c>
      <c r="D36" s="73">
        <v>0.31879999999999997</v>
      </c>
      <c r="E36" s="75">
        <v>-4.1304E-2</v>
      </c>
      <c r="F36" s="76"/>
      <c r="G36" s="162"/>
      <c r="H36" s="73"/>
      <c r="I36" s="162"/>
      <c r="J36" s="76"/>
      <c r="K36" s="162"/>
      <c r="L36" s="73"/>
      <c r="M36" s="164"/>
    </row>
    <row r="37" spans="2:13" x14ac:dyDescent="0.2">
      <c r="B37" s="76">
        <v>0.32792700000000002</v>
      </c>
      <c r="C37" s="73">
        <v>5.3289999999999997E-2</v>
      </c>
      <c r="D37" s="73">
        <v>0.32901399999999997</v>
      </c>
      <c r="E37" s="75">
        <v>-4.1439999999999998E-2</v>
      </c>
      <c r="F37" s="76"/>
      <c r="G37" s="162"/>
      <c r="H37" s="73"/>
      <c r="I37" s="162"/>
      <c r="J37" s="76"/>
      <c r="K37" s="162"/>
      <c r="L37" s="73"/>
      <c r="M37" s="164"/>
    </row>
    <row r="38" spans="2:13" x14ac:dyDescent="0.2">
      <c r="B38" s="76">
        <v>0.33816099999999999</v>
      </c>
      <c r="C38" s="73">
        <v>5.3644999999999998E-2</v>
      </c>
      <c r="D38" s="73">
        <v>0.33922799999999997</v>
      </c>
      <c r="E38" s="75">
        <v>-4.1536999999999998E-2</v>
      </c>
      <c r="F38" s="76"/>
      <c r="G38" s="162"/>
      <c r="H38" s="73"/>
      <c r="I38" s="162"/>
      <c r="J38" s="76"/>
      <c r="K38" s="162"/>
      <c r="L38" s="73"/>
      <c r="M38" s="164"/>
    </row>
    <row r="39" spans="2:13" x14ac:dyDescent="0.2">
      <c r="B39" s="76">
        <v>0.34839599999999998</v>
      </c>
      <c r="C39" s="73">
        <v>5.3967000000000001E-2</v>
      </c>
      <c r="D39" s="73">
        <v>0.34944399999999998</v>
      </c>
      <c r="E39" s="75">
        <v>-4.1595E-2</v>
      </c>
      <c r="F39" s="76"/>
      <c r="G39" s="162"/>
      <c r="H39" s="73"/>
      <c r="I39" s="162"/>
      <c r="J39" s="76"/>
      <c r="K39" s="162"/>
      <c r="L39" s="73"/>
      <c r="M39" s="164"/>
    </row>
    <row r="40" spans="2:13" x14ac:dyDescent="0.2">
      <c r="B40" s="76">
        <v>0.35863099999999998</v>
      </c>
      <c r="C40" s="73">
        <v>5.4255999999999999E-2</v>
      </c>
      <c r="D40" s="73">
        <v>0.35965900000000001</v>
      </c>
      <c r="E40" s="75">
        <v>-4.1614999999999999E-2</v>
      </c>
      <c r="F40" s="76"/>
      <c r="G40" s="162"/>
      <c r="H40" s="73"/>
      <c r="I40" s="162"/>
      <c r="J40" s="76"/>
      <c r="K40" s="162"/>
      <c r="L40" s="73"/>
      <c r="M40" s="164"/>
    </row>
    <row r="41" spans="2:13" x14ac:dyDescent="0.2">
      <c r="B41" s="76">
        <v>0.368867</v>
      </c>
      <c r="C41" s="73">
        <v>5.4512999999999999E-2</v>
      </c>
      <c r="D41" s="73">
        <v>0.36987500000000001</v>
      </c>
      <c r="E41" s="75">
        <v>-4.1593999999999999E-2</v>
      </c>
      <c r="F41" s="76"/>
      <c r="G41" s="162"/>
      <c r="H41" s="73"/>
      <c r="I41" s="162"/>
      <c r="J41" s="76"/>
      <c r="K41" s="162"/>
      <c r="L41" s="73"/>
      <c r="M41" s="164"/>
    </row>
    <row r="42" spans="2:13" x14ac:dyDescent="0.2">
      <c r="B42" s="76">
        <v>0.37910500000000003</v>
      </c>
      <c r="C42" s="73">
        <v>5.4737000000000001E-2</v>
      </c>
      <c r="D42" s="73">
        <v>0.38009100000000001</v>
      </c>
      <c r="E42" s="75">
        <v>-4.1535000000000002E-2</v>
      </c>
      <c r="F42" s="76"/>
      <c r="G42" s="162"/>
      <c r="H42" s="73"/>
      <c r="I42" s="162"/>
      <c r="J42" s="76"/>
      <c r="K42" s="162"/>
      <c r="L42" s="73"/>
      <c r="M42" s="164"/>
    </row>
    <row r="43" spans="2:13" x14ac:dyDescent="0.2">
      <c r="B43" s="76">
        <v>0.38934299999999999</v>
      </c>
      <c r="C43" s="73">
        <v>5.4931000000000001E-2</v>
      </c>
      <c r="D43" s="73">
        <v>0.39030599999999999</v>
      </c>
      <c r="E43" s="75">
        <v>-4.1436000000000001E-2</v>
      </c>
      <c r="F43" s="76"/>
      <c r="G43" s="162"/>
      <c r="H43" s="73"/>
      <c r="I43" s="162"/>
      <c r="J43" s="76"/>
      <c r="K43" s="162"/>
      <c r="L43" s="73"/>
      <c r="M43" s="164"/>
    </row>
    <row r="44" spans="2:13" x14ac:dyDescent="0.2">
      <c r="B44" s="76">
        <v>0.39958100000000002</v>
      </c>
      <c r="C44" s="73">
        <v>5.5093999999999997E-2</v>
      </c>
      <c r="D44" s="73">
        <v>0.40052100000000002</v>
      </c>
      <c r="E44" s="75">
        <v>-4.1297E-2</v>
      </c>
      <c r="F44" s="76"/>
      <c r="G44" s="162"/>
      <c r="H44" s="73"/>
      <c r="I44" s="162"/>
      <c r="J44" s="76"/>
      <c r="K44" s="162"/>
      <c r="L44" s="73"/>
      <c r="M44" s="164"/>
    </row>
    <row r="45" spans="2:13" x14ac:dyDescent="0.2">
      <c r="B45" s="76">
        <v>0.40982000000000002</v>
      </c>
      <c r="C45" s="73">
        <v>5.5226999999999998E-2</v>
      </c>
      <c r="D45" s="73">
        <v>0.41073599999999999</v>
      </c>
      <c r="E45" s="75">
        <v>-4.1117000000000001E-2</v>
      </c>
      <c r="F45" s="76"/>
      <c r="G45" s="162"/>
      <c r="H45" s="73"/>
      <c r="I45" s="162"/>
      <c r="J45" s="76"/>
      <c r="K45" s="162"/>
      <c r="L45" s="73"/>
      <c r="M45" s="164"/>
    </row>
    <row r="46" spans="2:13" x14ac:dyDescent="0.2">
      <c r="B46" s="76">
        <v>0.42005900000000002</v>
      </c>
      <c r="C46" s="73">
        <v>5.5329999999999997E-2</v>
      </c>
      <c r="D46" s="73">
        <v>0.42095100000000002</v>
      </c>
      <c r="E46" s="75">
        <v>-4.0897999999999997E-2</v>
      </c>
      <c r="F46" s="76"/>
      <c r="G46" s="162"/>
      <c r="H46" s="73"/>
      <c r="I46" s="162"/>
      <c r="J46" s="76"/>
      <c r="K46" s="162"/>
      <c r="L46" s="73"/>
      <c r="M46" s="164"/>
    </row>
    <row r="47" spans="2:13" x14ac:dyDescent="0.2">
      <c r="B47" s="76">
        <v>0.43029899999999999</v>
      </c>
      <c r="C47" s="73">
        <v>5.5405000000000003E-2</v>
      </c>
      <c r="D47" s="73">
        <v>0.43116399999999999</v>
      </c>
      <c r="E47" s="75">
        <v>-4.0639000000000002E-2</v>
      </c>
      <c r="F47" s="76"/>
      <c r="G47" s="162"/>
      <c r="H47" s="73"/>
      <c r="I47" s="162"/>
      <c r="J47" s="76"/>
      <c r="K47" s="162"/>
      <c r="L47" s="73"/>
      <c r="M47" s="164"/>
    </row>
    <row r="48" spans="2:13" x14ac:dyDescent="0.2">
      <c r="B48" s="76">
        <v>0.44053900000000001</v>
      </c>
      <c r="C48" s="73">
        <v>5.5451E-2</v>
      </c>
      <c r="D48" s="73">
        <v>0.44137500000000002</v>
      </c>
      <c r="E48" s="75">
        <v>-4.0340000000000001E-2</v>
      </c>
      <c r="F48" s="76"/>
      <c r="G48" s="162"/>
      <c r="H48" s="73"/>
      <c r="I48" s="162"/>
      <c r="J48" s="76"/>
      <c r="K48" s="162"/>
      <c r="L48" s="73"/>
      <c r="M48" s="164"/>
    </row>
    <row r="49" spans="2:13" x14ac:dyDescent="0.2">
      <c r="B49" s="76">
        <v>0.45077899999999999</v>
      </c>
      <c r="C49" s="73">
        <v>5.5468999999999997E-2</v>
      </c>
      <c r="D49" s="73">
        <v>0.45158599999999999</v>
      </c>
      <c r="E49" s="75">
        <v>-4.0001000000000002E-2</v>
      </c>
      <c r="F49" s="76"/>
      <c r="G49" s="162"/>
      <c r="H49" s="73"/>
      <c r="I49" s="162"/>
      <c r="J49" s="76"/>
      <c r="K49" s="162"/>
      <c r="L49" s="73"/>
      <c r="M49" s="164"/>
    </row>
    <row r="50" spans="2:13" x14ac:dyDescent="0.2">
      <c r="B50" s="76">
        <v>0.46101900000000001</v>
      </c>
      <c r="C50" s="73">
        <v>5.5460000000000002E-2</v>
      </c>
      <c r="D50" s="73">
        <v>0.46179500000000001</v>
      </c>
      <c r="E50" s="75">
        <v>-3.9620000000000002E-2</v>
      </c>
      <c r="F50" s="76"/>
      <c r="G50" s="162"/>
      <c r="H50" s="73"/>
      <c r="I50" s="162"/>
      <c r="J50" s="76"/>
      <c r="K50" s="162"/>
      <c r="L50" s="73"/>
      <c r="M50" s="164"/>
    </row>
    <row r="51" spans="2:13" x14ac:dyDescent="0.2">
      <c r="B51" s="76">
        <v>0.47125800000000001</v>
      </c>
      <c r="C51" s="73">
        <v>5.5423E-2</v>
      </c>
      <c r="D51" s="73">
        <v>0.47200199999999998</v>
      </c>
      <c r="E51" s="75">
        <v>-3.9198999999999998E-2</v>
      </c>
      <c r="F51" s="76"/>
      <c r="G51" s="162"/>
      <c r="H51" s="73"/>
      <c r="I51" s="162"/>
      <c r="J51" s="76"/>
      <c r="K51" s="162"/>
      <c r="L51" s="73"/>
      <c r="M51" s="164"/>
    </row>
    <row r="52" spans="2:13" x14ac:dyDescent="0.2">
      <c r="B52" s="76">
        <v>0.48149799999999998</v>
      </c>
      <c r="C52" s="73">
        <v>5.5359999999999999E-2</v>
      </c>
      <c r="D52" s="73">
        <v>0.482207</v>
      </c>
      <c r="E52" s="75">
        <v>-3.8738000000000002E-2</v>
      </c>
      <c r="F52" s="76"/>
      <c r="G52" s="162"/>
      <c r="H52" s="73"/>
      <c r="I52" s="162"/>
      <c r="J52" s="76"/>
      <c r="K52" s="162"/>
      <c r="L52" s="73"/>
      <c r="M52" s="164"/>
    </row>
    <row r="53" spans="2:13" x14ac:dyDescent="0.2">
      <c r="B53" s="76">
        <v>0.49173699999999998</v>
      </c>
      <c r="C53" s="73">
        <v>5.527E-2</v>
      </c>
      <c r="D53" s="73">
        <v>0.49240899999999999</v>
      </c>
      <c r="E53" s="75">
        <v>-3.8235999999999999E-2</v>
      </c>
      <c r="F53" s="76"/>
      <c r="G53" s="162"/>
      <c r="H53" s="73"/>
      <c r="I53" s="162"/>
      <c r="J53" s="76"/>
      <c r="K53" s="162"/>
      <c r="L53" s="73"/>
      <c r="M53" s="164"/>
    </row>
    <row r="54" spans="2:13" x14ac:dyDescent="0.2">
      <c r="B54" s="76">
        <v>0.50197599999999998</v>
      </c>
      <c r="C54" s="73">
        <v>5.5153000000000001E-2</v>
      </c>
      <c r="D54" s="73">
        <v>0.50261</v>
      </c>
      <c r="E54" s="75">
        <v>-3.7692000000000003E-2</v>
      </c>
      <c r="F54" s="76"/>
      <c r="G54" s="162"/>
      <c r="H54" s="73"/>
      <c r="I54" s="162"/>
      <c r="J54" s="76"/>
      <c r="K54" s="162"/>
      <c r="L54" s="73"/>
      <c r="M54" s="164"/>
    </row>
    <row r="55" spans="2:13" x14ac:dyDescent="0.2">
      <c r="B55" s="76">
        <v>0.51221499999999998</v>
      </c>
      <c r="C55" s="73">
        <v>5.5009000000000002E-2</v>
      </c>
      <c r="D55" s="73">
        <v>0.51280800000000004</v>
      </c>
      <c r="E55" s="75">
        <v>-3.7106E-2</v>
      </c>
      <c r="F55" s="76"/>
      <c r="G55" s="162"/>
      <c r="H55" s="73"/>
      <c r="I55" s="162"/>
      <c r="J55" s="76"/>
      <c r="K55" s="162"/>
      <c r="L55" s="73"/>
      <c r="M55" s="164"/>
    </row>
    <row r="56" spans="2:13" x14ac:dyDescent="0.2">
      <c r="B56" s="76">
        <v>0.52245299999999995</v>
      </c>
      <c r="C56" s="73">
        <v>5.4836999999999997E-2</v>
      </c>
      <c r="D56" s="73">
        <v>0.52300199999999997</v>
      </c>
      <c r="E56" s="75">
        <v>-3.6477999999999997E-2</v>
      </c>
      <c r="F56" s="76"/>
      <c r="G56" s="162"/>
      <c r="H56" s="73"/>
      <c r="I56" s="162"/>
      <c r="J56" s="76"/>
      <c r="K56" s="162"/>
      <c r="L56" s="73"/>
      <c r="M56" s="164"/>
    </row>
    <row r="57" spans="2:13" x14ac:dyDescent="0.2">
      <c r="B57" s="76">
        <v>0.53269</v>
      </c>
      <c r="C57" s="73">
        <v>5.4639E-2</v>
      </c>
      <c r="D57" s="73">
        <v>0.53319399999999995</v>
      </c>
      <c r="E57" s="75">
        <v>-3.5808E-2</v>
      </c>
      <c r="F57" s="76"/>
      <c r="G57" s="162"/>
      <c r="H57" s="73"/>
      <c r="I57" s="162"/>
      <c r="J57" s="76"/>
      <c r="K57" s="162"/>
      <c r="L57" s="73"/>
      <c r="M57" s="164"/>
    </row>
    <row r="58" spans="2:13" x14ac:dyDescent="0.2">
      <c r="B58" s="76">
        <v>0.54292700000000005</v>
      </c>
      <c r="C58" s="73">
        <v>5.4412000000000002E-2</v>
      </c>
      <c r="D58" s="73">
        <v>0.54338200000000003</v>
      </c>
      <c r="E58" s="75">
        <v>-3.5096000000000002E-2</v>
      </c>
      <c r="F58" s="76"/>
      <c r="G58" s="162"/>
      <c r="H58" s="73"/>
      <c r="I58" s="162"/>
      <c r="J58" s="76"/>
      <c r="K58" s="162"/>
      <c r="L58" s="73"/>
      <c r="M58" s="164"/>
    </row>
    <row r="59" spans="2:13" x14ac:dyDescent="0.2">
      <c r="B59" s="76">
        <v>0.55316200000000004</v>
      </c>
      <c r="C59" s="73">
        <v>5.4156999999999997E-2</v>
      </c>
      <c r="D59" s="73">
        <v>0.55356700000000003</v>
      </c>
      <c r="E59" s="75">
        <v>-3.4340000000000002E-2</v>
      </c>
      <c r="F59" s="76"/>
      <c r="G59" s="162"/>
      <c r="H59" s="73"/>
      <c r="I59" s="162"/>
      <c r="J59" s="76"/>
      <c r="K59" s="162"/>
      <c r="L59" s="73"/>
      <c r="M59" s="164"/>
    </row>
    <row r="60" spans="2:13" x14ac:dyDescent="0.2">
      <c r="B60" s="76">
        <v>0.56339700000000004</v>
      </c>
      <c r="C60" s="73">
        <v>5.3872999999999997E-2</v>
      </c>
      <c r="D60" s="73">
        <v>0.56374800000000003</v>
      </c>
      <c r="E60" s="75">
        <v>-3.3541000000000001E-2</v>
      </c>
      <c r="F60" s="76"/>
      <c r="G60" s="162"/>
      <c r="H60" s="73"/>
      <c r="I60" s="162"/>
      <c r="J60" s="76"/>
      <c r="K60" s="162"/>
      <c r="L60" s="73"/>
      <c r="M60" s="164"/>
    </row>
    <row r="61" spans="2:13" x14ac:dyDescent="0.2">
      <c r="B61" s="76">
        <v>0.573631</v>
      </c>
      <c r="C61" s="73">
        <v>5.3558000000000001E-2</v>
      </c>
      <c r="D61" s="73">
        <v>0.57392500000000002</v>
      </c>
      <c r="E61" s="75">
        <v>-3.2697999999999998E-2</v>
      </c>
      <c r="F61" s="76"/>
      <c r="G61" s="162"/>
      <c r="H61" s="73"/>
      <c r="I61" s="162"/>
      <c r="J61" s="76"/>
      <c r="K61" s="162"/>
      <c r="L61" s="73"/>
      <c r="M61" s="164"/>
    </row>
    <row r="62" spans="2:13" x14ac:dyDescent="0.2">
      <c r="B62" s="76">
        <v>0.58386400000000005</v>
      </c>
      <c r="C62" s="73">
        <v>5.3212000000000002E-2</v>
      </c>
      <c r="D62" s="73">
        <v>0.58409800000000001</v>
      </c>
      <c r="E62" s="75">
        <v>-3.1813000000000001E-2</v>
      </c>
      <c r="F62" s="76"/>
      <c r="G62" s="162"/>
      <c r="H62" s="73"/>
      <c r="I62" s="162"/>
      <c r="J62" s="76"/>
      <c r="K62" s="162"/>
      <c r="L62" s="73"/>
      <c r="M62" s="164"/>
    </row>
    <row r="63" spans="2:13" x14ac:dyDescent="0.2">
      <c r="B63" s="76">
        <v>0.59409500000000004</v>
      </c>
      <c r="C63" s="73">
        <v>5.2835E-2</v>
      </c>
      <c r="D63" s="73">
        <v>0.59426699999999999</v>
      </c>
      <c r="E63" s="75">
        <v>-3.0884000000000002E-2</v>
      </c>
      <c r="F63" s="76"/>
      <c r="G63" s="162"/>
      <c r="H63" s="73"/>
      <c r="I63" s="162"/>
      <c r="J63" s="76"/>
      <c r="K63" s="162"/>
      <c r="L63" s="73"/>
      <c r="M63" s="164"/>
    </row>
    <row r="64" spans="2:13" x14ac:dyDescent="0.2">
      <c r="B64" s="76">
        <v>0.60432399999999997</v>
      </c>
      <c r="C64" s="73">
        <v>5.2422999999999997E-2</v>
      </c>
      <c r="D64" s="73">
        <v>0.60443100000000005</v>
      </c>
      <c r="E64" s="75">
        <v>-2.9912000000000001E-2</v>
      </c>
      <c r="F64" s="76"/>
      <c r="G64" s="162"/>
      <c r="H64" s="73"/>
      <c r="I64" s="162"/>
      <c r="J64" s="76"/>
      <c r="K64" s="162"/>
      <c r="L64" s="73"/>
      <c r="M64" s="164"/>
    </row>
    <row r="65" spans="2:13" x14ac:dyDescent="0.2">
      <c r="B65" s="76">
        <v>0.61455300000000002</v>
      </c>
      <c r="C65" s="73">
        <v>5.1977000000000002E-2</v>
      </c>
      <c r="D65" s="73">
        <v>0.614591</v>
      </c>
      <c r="E65" s="75">
        <v>-2.8898E-2</v>
      </c>
      <c r="F65" s="76"/>
      <c r="G65" s="162"/>
      <c r="H65" s="73"/>
      <c r="I65" s="162"/>
      <c r="J65" s="76"/>
      <c r="K65" s="162"/>
      <c r="L65" s="73"/>
      <c r="M65" s="164"/>
    </row>
    <row r="66" spans="2:13" x14ac:dyDescent="0.2">
      <c r="B66" s="76">
        <v>0.62477899999999997</v>
      </c>
      <c r="C66" s="73">
        <v>5.1492999999999997E-2</v>
      </c>
      <c r="D66" s="73">
        <v>0.62474700000000005</v>
      </c>
      <c r="E66" s="75">
        <v>-2.7841000000000001E-2</v>
      </c>
      <c r="F66" s="76"/>
      <c r="G66" s="162"/>
      <c r="H66" s="73"/>
      <c r="I66" s="162"/>
      <c r="J66" s="76"/>
      <c r="K66" s="162"/>
      <c r="L66" s="73"/>
      <c r="M66" s="164"/>
    </row>
    <row r="67" spans="2:13" x14ac:dyDescent="0.2">
      <c r="B67" s="76">
        <v>0.63500400000000001</v>
      </c>
      <c r="C67" s="73">
        <v>5.0971000000000002E-2</v>
      </c>
      <c r="D67" s="73">
        <v>0.63489799999999996</v>
      </c>
      <c r="E67" s="75">
        <v>-2.6744E-2</v>
      </c>
      <c r="F67" s="76"/>
      <c r="G67" s="162"/>
      <c r="H67" s="73"/>
      <c r="I67" s="162"/>
      <c r="J67" s="76"/>
      <c r="K67" s="162"/>
      <c r="L67" s="73"/>
      <c r="M67" s="164"/>
    </row>
    <row r="68" spans="2:13" x14ac:dyDescent="0.2">
      <c r="B68" s="76">
        <v>0.64522599999999997</v>
      </c>
      <c r="C68" s="73">
        <v>5.0408000000000001E-2</v>
      </c>
      <c r="D68" s="73">
        <v>0.64504499999999998</v>
      </c>
      <c r="E68" s="75">
        <v>-2.5607999999999999E-2</v>
      </c>
      <c r="F68" s="76"/>
      <c r="G68" s="162"/>
      <c r="H68" s="73"/>
      <c r="I68" s="162"/>
      <c r="J68" s="76"/>
      <c r="K68" s="162"/>
      <c r="L68" s="73"/>
      <c r="M68" s="164"/>
    </row>
    <row r="69" spans="2:13" x14ac:dyDescent="0.2">
      <c r="B69" s="76">
        <v>0.65544599999999997</v>
      </c>
      <c r="C69" s="73">
        <v>4.9804000000000001E-2</v>
      </c>
      <c r="D69" s="73">
        <v>0.65518699999999996</v>
      </c>
      <c r="E69" s="75">
        <v>-2.4433E-2</v>
      </c>
      <c r="F69" s="76"/>
      <c r="G69" s="162"/>
      <c r="H69" s="73"/>
      <c r="I69" s="162"/>
      <c r="J69" s="76"/>
      <c r="K69" s="162"/>
      <c r="L69" s="73"/>
      <c r="M69" s="164"/>
    </row>
    <row r="70" spans="2:13" x14ac:dyDescent="0.2">
      <c r="B70" s="76">
        <v>0.665663</v>
      </c>
      <c r="C70" s="73">
        <v>4.9154999999999997E-2</v>
      </c>
      <c r="D70" s="73">
        <v>0.66532500000000006</v>
      </c>
      <c r="E70" s="75">
        <v>-2.3220999999999999E-2</v>
      </c>
      <c r="F70" s="76"/>
      <c r="G70" s="162"/>
      <c r="H70" s="73"/>
      <c r="I70" s="162"/>
      <c r="J70" s="76"/>
      <c r="K70" s="162"/>
      <c r="L70" s="73"/>
      <c r="M70" s="164"/>
    </row>
    <row r="71" spans="2:13" x14ac:dyDescent="0.2">
      <c r="B71" s="76">
        <v>0.67587699999999995</v>
      </c>
      <c r="C71" s="73">
        <v>4.8461999999999998E-2</v>
      </c>
      <c r="D71" s="73">
        <v>0.67545900000000003</v>
      </c>
      <c r="E71" s="75">
        <v>-2.1975000000000001E-2</v>
      </c>
      <c r="F71" s="76"/>
      <c r="G71" s="162"/>
      <c r="H71" s="73"/>
      <c r="I71" s="162"/>
      <c r="J71" s="76"/>
      <c r="K71" s="162"/>
      <c r="L71" s="73"/>
      <c r="M71" s="164"/>
    </row>
    <row r="72" spans="2:13" x14ac:dyDescent="0.2">
      <c r="B72" s="76">
        <v>0.68608800000000003</v>
      </c>
      <c r="C72" s="73">
        <v>4.7722000000000001E-2</v>
      </c>
      <c r="D72" s="73">
        <v>0.68558799999999998</v>
      </c>
      <c r="E72" s="75">
        <v>-2.0695999999999999E-2</v>
      </c>
      <c r="F72" s="76"/>
      <c r="G72" s="162"/>
      <c r="H72" s="73"/>
      <c r="I72" s="162"/>
      <c r="J72" s="76"/>
      <c r="K72" s="162"/>
      <c r="L72" s="73"/>
      <c r="M72" s="164"/>
    </row>
    <row r="73" spans="2:13" x14ac:dyDescent="0.2">
      <c r="B73" s="76">
        <v>0.69629600000000003</v>
      </c>
      <c r="C73" s="73">
        <v>4.6933999999999997E-2</v>
      </c>
      <c r="D73" s="73">
        <v>0.69571499999999997</v>
      </c>
      <c r="E73" s="75">
        <v>-1.9389E-2</v>
      </c>
      <c r="F73" s="76"/>
      <c r="G73" s="162"/>
      <c r="H73" s="73"/>
      <c r="I73" s="162"/>
      <c r="J73" s="76"/>
      <c r="K73" s="162"/>
      <c r="L73" s="73"/>
      <c r="M73" s="164"/>
    </row>
    <row r="74" spans="2:13" x14ac:dyDescent="0.2">
      <c r="B74" s="76">
        <v>0.70650000000000002</v>
      </c>
      <c r="C74" s="73">
        <v>4.6099000000000001E-2</v>
      </c>
      <c r="D74" s="73">
        <v>0.70583799999999997</v>
      </c>
      <c r="E74" s="75">
        <v>-1.8054000000000001E-2</v>
      </c>
      <c r="F74" s="76"/>
      <c r="G74" s="162"/>
      <c r="H74" s="73"/>
      <c r="I74" s="162"/>
      <c r="J74" s="76"/>
      <c r="K74" s="162"/>
      <c r="L74" s="73"/>
      <c r="M74" s="164"/>
    </row>
    <row r="75" spans="2:13" x14ac:dyDescent="0.2">
      <c r="B75" s="76">
        <v>0.7167</v>
      </c>
      <c r="C75" s="73">
        <v>4.5214999999999998E-2</v>
      </c>
      <c r="D75" s="73">
        <v>0.71595799999999998</v>
      </c>
      <c r="E75" s="75">
        <v>-1.6697E-2</v>
      </c>
      <c r="F75" s="76"/>
      <c r="G75" s="162"/>
      <c r="H75" s="73"/>
      <c r="I75" s="162"/>
      <c r="J75" s="76"/>
      <c r="K75" s="162"/>
      <c r="L75" s="73"/>
      <c r="M75" s="164"/>
    </row>
    <row r="76" spans="2:13" x14ac:dyDescent="0.2">
      <c r="B76" s="76">
        <v>0.72689700000000002</v>
      </c>
      <c r="C76" s="73">
        <v>4.4283000000000003E-2</v>
      </c>
      <c r="D76" s="73">
        <v>0.72607699999999997</v>
      </c>
      <c r="E76" s="75">
        <v>-1.532E-2</v>
      </c>
      <c r="F76" s="76"/>
      <c r="G76" s="162"/>
      <c r="H76" s="73"/>
      <c r="I76" s="162"/>
      <c r="J76" s="76"/>
      <c r="K76" s="162"/>
      <c r="L76" s="73"/>
      <c r="M76" s="164"/>
    </row>
    <row r="77" spans="2:13" x14ac:dyDescent="0.2">
      <c r="B77" s="76">
        <v>0.73709000000000002</v>
      </c>
      <c r="C77" s="73">
        <v>4.3303000000000001E-2</v>
      </c>
      <c r="D77" s="73">
        <v>0.73619299999999999</v>
      </c>
      <c r="E77" s="75">
        <v>-1.3927E-2</v>
      </c>
      <c r="F77" s="76"/>
      <c r="G77" s="162"/>
      <c r="H77" s="73"/>
      <c r="I77" s="162"/>
      <c r="J77" s="76"/>
      <c r="K77" s="162"/>
      <c r="L77" s="73"/>
      <c r="M77" s="164"/>
    </row>
    <row r="78" spans="2:13" x14ac:dyDescent="0.2">
      <c r="B78" s="76">
        <v>0.74727900000000003</v>
      </c>
      <c r="C78" s="73">
        <v>4.2277000000000002E-2</v>
      </c>
      <c r="D78" s="73">
        <v>0.746309</v>
      </c>
      <c r="E78" s="75">
        <v>-1.2524E-2</v>
      </c>
      <c r="F78" s="76"/>
      <c r="G78" s="162"/>
      <c r="H78" s="73"/>
      <c r="I78" s="162"/>
      <c r="J78" s="76"/>
      <c r="K78" s="162"/>
      <c r="L78" s="73"/>
      <c r="M78" s="164"/>
    </row>
    <row r="79" spans="2:13" x14ac:dyDescent="0.2">
      <c r="B79" s="76">
        <v>0.757463</v>
      </c>
      <c r="C79" s="73">
        <v>4.1206E-2</v>
      </c>
      <c r="D79" s="73">
        <v>0.75642399999999999</v>
      </c>
      <c r="E79" s="75">
        <v>-1.1114000000000001E-2</v>
      </c>
      <c r="F79" s="76"/>
      <c r="G79" s="162"/>
      <c r="H79" s="73"/>
      <c r="I79" s="162"/>
      <c r="J79" s="76"/>
      <c r="K79" s="162"/>
      <c r="L79" s="73"/>
      <c r="M79" s="164"/>
    </row>
    <row r="80" spans="2:13" x14ac:dyDescent="0.2">
      <c r="B80" s="76">
        <v>0.76764399999999999</v>
      </c>
      <c r="C80" s="73">
        <v>4.0090000000000001E-2</v>
      </c>
      <c r="D80" s="73">
        <v>0.76654</v>
      </c>
      <c r="E80" s="75">
        <v>-9.7029999999999998E-3</v>
      </c>
      <c r="F80" s="76"/>
      <c r="G80" s="162"/>
      <c r="H80" s="73"/>
      <c r="I80" s="162"/>
      <c r="J80" s="76"/>
      <c r="K80" s="162"/>
      <c r="L80" s="73"/>
      <c r="M80" s="164"/>
    </row>
    <row r="81" spans="2:13" x14ac:dyDescent="0.2">
      <c r="B81" s="76">
        <v>0.77782099999999998</v>
      </c>
      <c r="C81" s="73">
        <v>3.8934999999999997E-2</v>
      </c>
      <c r="D81" s="73">
        <v>0.77665600000000001</v>
      </c>
      <c r="E81" s="75">
        <v>-8.2950000000000003E-3</v>
      </c>
      <c r="F81" s="76"/>
      <c r="G81" s="162"/>
      <c r="H81" s="73"/>
      <c r="I81" s="162"/>
      <c r="J81" s="76"/>
      <c r="K81" s="162"/>
      <c r="L81" s="73"/>
      <c r="M81" s="164"/>
    </row>
    <row r="82" spans="2:13" x14ac:dyDescent="0.2">
      <c r="B82" s="76">
        <v>0.787995</v>
      </c>
      <c r="C82" s="73">
        <v>3.7740999999999997E-2</v>
      </c>
      <c r="D82" s="73">
        <v>0.78677399999999997</v>
      </c>
      <c r="E82" s="75">
        <v>-6.8970000000000004E-3</v>
      </c>
      <c r="F82" s="76"/>
      <c r="G82" s="162"/>
      <c r="H82" s="73"/>
      <c r="I82" s="162"/>
      <c r="J82" s="76"/>
      <c r="K82" s="162"/>
      <c r="L82" s="73"/>
      <c r="M82" s="164"/>
    </row>
    <row r="83" spans="2:13" x14ac:dyDescent="0.2">
      <c r="B83" s="76">
        <v>0.79816500000000001</v>
      </c>
      <c r="C83" s="73">
        <v>3.6512999999999997E-2</v>
      </c>
      <c r="D83" s="73">
        <v>0.79689500000000002</v>
      </c>
      <c r="E83" s="75">
        <v>-5.5139999999999998E-3</v>
      </c>
      <c r="F83" s="76"/>
      <c r="G83" s="162"/>
      <c r="H83" s="73"/>
      <c r="I83" s="162"/>
      <c r="J83" s="76"/>
      <c r="K83" s="162"/>
      <c r="L83" s="73"/>
      <c r="M83" s="164"/>
    </row>
    <row r="84" spans="2:13" x14ac:dyDescent="0.2">
      <c r="B84" s="76">
        <v>0.80833200000000005</v>
      </c>
      <c r="C84" s="73">
        <v>3.5254000000000001E-2</v>
      </c>
      <c r="D84" s="73">
        <v>0.80701900000000004</v>
      </c>
      <c r="E84" s="75">
        <v>-4.1529999999999996E-3</v>
      </c>
      <c r="F84" s="76"/>
      <c r="G84" s="162"/>
      <c r="H84" s="73"/>
      <c r="I84" s="162"/>
      <c r="J84" s="76"/>
      <c r="K84" s="162"/>
      <c r="L84" s="73"/>
      <c r="M84" s="164"/>
    </row>
    <row r="85" spans="2:13" x14ac:dyDescent="0.2">
      <c r="B85" s="76">
        <v>0.818496</v>
      </c>
      <c r="C85" s="73">
        <v>3.397E-2</v>
      </c>
      <c r="D85" s="73">
        <v>0.81714699999999996</v>
      </c>
      <c r="E85" s="75">
        <v>-2.8189999999999999E-3</v>
      </c>
      <c r="F85" s="76"/>
      <c r="G85" s="162"/>
      <c r="H85" s="73"/>
      <c r="I85" s="162"/>
      <c r="J85" s="76"/>
      <c r="K85" s="162"/>
      <c r="L85" s="73"/>
      <c r="M85" s="164"/>
    </row>
    <row r="86" spans="2:13" x14ac:dyDescent="0.2">
      <c r="B86" s="76">
        <v>0.82865900000000003</v>
      </c>
      <c r="C86" s="73">
        <v>3.2665E-2</v>
      </c>
      <c r="D86" s="73">
        <v>0.82728000000000002</v>
      </c>
      <c r="E86" s="75">
        <v>-1.523E-3</v>
      </c>
      <c r="F86" s="76"/>
      <c r="G86" s="162"/>
      <c r="H86" s="73"/>
      <c r="I86" s="162"/>
      <c r="J86" s="76"/>
      <c r="K86" s="162"/>
      <c r="L86" s="73"/>
      <c r="M86" s="164"/>
    </row>
    <row r="87" spans="2:13" x14ac:dyDescent="0.2">
      <c r="B87" s="76">
        <v>0.83882000000000001</v>
      </c>
      <c r="C87" s="73">
        <v>3.1343999999999997E-2</v>
      </c>
      <c r="D87" s="73">
        <v>0.837418</v>
      </c>
      <c r="E87" s="75">
        <v>-2.7099999999999997E-4</v>
      </c>
      <c r="F87" s="76"/>
      <c r="G87" s="162"/>
      <c r="H87" s="73"/>
      <c r="I87" s="162"/>
      <c r="J87" s="76"/>
      <c r="K87" s="162"/>
      <c r="L87" s="73"/>
      <c r="M87" s="164"/>
    </row>
    <row r="88" spans="2:13" x14ac:dyDescent="0.2">
      <c r="B88" s="76">
        <v>0.84897900000000004</v>
      </c>
      <c r="C88" s="73">
        <v>3.0009999999999998E-2</v>
      </c>
      <c r="D88" s="73">
        <v>0.84756299999999996</v>
      </c>
      <c r="E88" s="75">
        <v>9.2800000000000001E-4</v>
      </c>
      <c r="F88" s="76"/>
      <c r="G88" s="162"/>
      <c r="H88" s="73"/>
      <c r="I88" s="162"/>
      <c r="J88" s="76"/>
      <c r="K88" s="162"/>
      <c r="L88" s="73"/>
      <c r="M88" s="164"/>
    </row>
    <row r="89" spans="2:13" x14ac:dyDescent="0.2">
      <c r="B89" s="76">
        <v>0.85913700000000004</v>
      </c>
      <c r="C89" s="73">
        <v>2.8667999999999999E-2</v>
      </c>
      <c r="D89" s="73">
        <v>0.85771500000000001</v>
      </c>
      <c r="E89" s="75">
        <v>2.0630000000000002E-3</v>
      </c>
      <c r="F89" s="76"/>
      <c r="G89" s="162"/>
      <c r="H89" s="73"/>
      <c r="I89" s="162"/>
      <c r="J89" s="76"/>
      <c r="K89" s="162"/>
      <c r="L89" s="73"/>
      <c r="M89" s="164"/>
    </row>
    <row r="90" spans="2:13" x14ac:dyDescent="0.2">
      <c r="B90" s="76">
        <v>0.86929400000000001</v>
      </c>
      <c r="C90" s="73">
        <v>2.7317999999999999E-2</v>
      </c>
      <c r="D90" s="73">
        <v>0.86787400000000003</v>
      </c>
      <c r="E90" s="75">
        <v>3.1199999999999999E-3</v>
      </c>
      <c r="F90" s="76"/>
      <c r="G90" s="162"/>
      <c r="H90" s="73"/>
      <c r="I90" s="162"/>
      <c r="J90" s="76"/>
      <c r="K90" s="162"/>
      <c r="L90" s="73"/>
      <c r="M90" s="164"/>
    </row>
    <row r="91" spans="2:13" x14ac:dyDescent="0.2">
      <c r="B91" s="76">
        <v>0.87944999999999995</v>
      </c>
      <c r="C91" s="73">
        <v>2.596E-2</v>
      </c>
      <c r="D91" s="73">
        <v>0.87804199999999999</v>
      </c>
      <c r="E91" s="75">
        <v>4.0850000000000001E-3</v>
      </c>
      <c r="F91" s="76"/>
      <c r="G91" s="162"/>
      <c r="H91" s="73"/>
      <c r="I91" s="162"/>
      <c r="J91" s="76"/>
      <c r="K91" s="162"/>
      <c r="L91" s="73"/>
      <c r="M91" s="164"/>
    </row>
    <row r="92" spans="2:13" x14ac:dyDescent="0.2">
      <c r="B92" s="76">
        <v>0.88960499999999998</v>
      </c>
      <c r="C92" s="73">
        <v>2.4589E-2</v>
      </c>
      <c r="D92" s="73">
        <v>0.88821799999999995</v>
      </c>
      <c r="E92" s="75">
        <v>4.9430000000000003E-3</v>
      </c>
      <c r="F92" s="76"/>
      <c r="G92" s="162"/>
      <c r="H92" s="73"/>
      <c r="I92" s="162"/>
      <c r="J92" s="76"/>
      <c r="K92" s="162"/>
      <c r="L92" s="73"/>
      <c r="M92" s="164"/>
    </row>
    <row r="93" spans="2:13" x14ac:dyDescent="0.2">
      <c r="B93" s="76">
        <v>0.89975700000000003</v>
      </c>
      <c r="C93" s="73">
        <v>2.3195E-2</v>
      </c>
      <c r="D93" s="73">
        <v>0.89840299999999995</v>
      </c>
      <c r="E93" s="75">
        <v>5.6740000000000002E-3</v>
      </c>
      <c r="F93" s="76"/>
      <c r="G93" s="162"/>
      <c r="H93" s="73"/>
      <c r="I93" s="162"/>
      <c r="J93" s="76"/>
      <c r="K93" s="162"/>
      <c r="L93" s="73"/>
      <c r="M93" s="164"/>
    </row>
    <row r="94" spans="2:13" x14ac:dyDescent="0.2">
      <c r="B94" s="76">
        <v>0.90990499999999996</v>
      </c>
      <c r="C94" s="73">
        <v>2.1766000000000001E-2</v>
      </c>
      <c r="D94" s="73">
        <v>0.90859800000000002</v>
      </c>
      <c r="E94" s="75">
        <v>6.2509999999999996E-3</v>
      </c>
      <c r="F94" s="76"/>
      <c r="G94" s="162"/>
      <c r="H94" s="73"/>
      <c r="I94" s="162"/>
      <c r="J94" s="76"/>
      <c r="K94" s="162"/>
      <c r="L94" s="73"/>
      <c r="M94" s="164"/>
    </row>
    <row r="95" spans="2:13" x14ac:dyDescent="0.2">
      <c r="B95" s="76">
        <v>0.92004699999999995</v>
      </c>
      <c r="C95" s="73">
        <v>2.0279999999999999E-2</v>
      </c>
      <c r="D95" s="73">
        <v>0.91879999999999995</v>
      </c>
      <c r="E95" s="75">
        <v>6.6540000000000002E-3</v>
      </c>
      <c r="F95" s="76"/>
      <c r="G95" s="162"/>
      <c r="H95" s="73"/>
      <c r="I95" s="162"/>
      <c r="J95" s="76"/>
      <c r="K95" s="162"/>
      <c r="L95" s="73"/>
      <c r="M95" s="164"/>
    </row>
    <row r="96" spans="2:13" x14ac:dyDescent="0.2">
      <c r="B96" s="76">
        <v>0.93017799999999995</v>
      </c>
      <c r="C96" s="73">
        <v>1.8711999999999999E-2</v>
      </c>
      <c r="D96" s="73">
        <v>0.92900899999999997</v>
      </c>
      <c r="E96" s="75">
        <v>6.8529999999999997E-3</v>
      </c>
      <c r="F96" s="76"/>
      <c r="G96" s="162"/>
      <c r="H96" s="73"/>
      <c r="I96" s="162"/>
      <c r="J96" s="76"/>
      <c r="K96" s="162"/>
      <c r="L96" s="73"/>
      <c r="M96" s="164"/>
    </row>
    <row r="97" spans="2:13" x14ac:dyDescent="0.2">
      <c r="B97" s="76">
        <v>0.94029600000000002</v>
      </c>
      <c r="C97" s="73">
        <v>1.703E-2</v>
      </c>
      <c r="D97" s="73">
        <v>0.939222</v>
      </c>
      <c r="E97" s="75">
        <v>6.8180000000000003E-3</v>
      </c>
      <c r="F97" s="76"/>
      <c r="G97" s="162"/>
      <c r="H97" s="73"/>
      <c r="I97" s="162"/>
      <c r="J97" s="76"/>
      <c r="K97" s="162"/>
      <c r="L97" s="73"/>
      <c r="M97" s="164"/>
    </row>
    <row r="98" spans="2:13" x14ac:dyDescent="0.2">
      <c r="B98" s="76">
        <v>0.95039399999999996</v>
      </c>
      <c r="C98" s="73">
        <v>1.5193999999999999E-2</v>
      </c>
      <c r="D98" s="73">
        <v>0.94943299999999997</v>
      </c>
      <c r="E98" s="75">
        <v>6.5110000000000003E-3</v>
      </c>
      <c r="F98" s="76"/>
      <c r="G98" s="162"/>
      <c r="H98" s="73"/>
      <c r="I98" s="162"/>
      <c r="J98" s="76"/>
      <c r="K98" s="162"/>
      <c r="L98" s="73"/>
      <c r="M98" s="164"/>
    </row>
    <row r="99" spans="2:13" x14ac:dyDescent="0.2">
      <c r="B99" s="76">
        <v>0.96046399999999998</v>
      </c>
      <c r="C99" s="73">
        <v>1.316E-2</v>
      </c>
      <c r="D99" s="73">
        <v>0.95963600000000004</v>
      </c>
      <c r="E99" s="75">
        <v>5.8960000000000002E-3</v>
      </c>
      <c r="F99" s="76"/>
      <c r="G99" s="162"/>
      <c r="H99" s="73"/>
      <c r="I99" s="162"/>
      <c r="J99" s="76"/>
      <c r="K99" s="162"/>
      <c r="L99" s="73"/>
      <c r="M99" s="164"/>
    </row>
    <row r="100" spans="2:13" x14ac:dyDescent="0.2">
      <c r="B100" s="76">
        <v>0.97049399999999997</v>
      </c>
      <c r="C100" s="73">
        <v>1.0874999999999999E-2</v>
      </c>
      <c r="D100" s="73">
        <v>0.96982100000000004</v>
      </c>
      <c r="E100" s="75">
        <v>4.9220000000000002E-3</v>
      </c>
      <c r="F100" s="76"/>
      <c r="G100" s="162"/>
      <c r="H100" s="73"/>
      <c r="I100" s="162"/>
      <c r="J100" s="76"/>
      <c r="K100" s="162"/>
      <c r="L100" s="73"/>
      <c r="M100" s="164"/>
    </row>
    <row r="101" spans="2:13" x14ac:dyDescent="0.2">
      <c r="B101" s="76">
        <v>0.98046699999999998</v>
      </c>
      <c r="C101" s="73">
        <v>8.2699999999999996E-3</v>
      </c>
      <c r="D101" s="73">
        <v>0.97997199999999995</v>
      </c>
      <c r="E101" s="75">
        <v>3.522E-3</v>
      </c>
      <c r="F101" s="76"/>
      <c r="G101" s="162"/>
      <c r="H101" s="73"/>
      <c r="I101" s="162"/>
      <c r="J101" s="76"/>
      <c r="K101" s="162"/>
      <c r="L101" s="73"/>
      <c r="M101" s="164"/>
    </row>
    <row r="102" spans="2:13" x14ac:dyDescent="0.2">
      <c r="B102" s="76">
        <v>0.99034599999999995</v>
      </c>
      <c r="C102" s="73">
        <v>5.215E-3</v>
      </c>
      <c r="D102" s="73">
        <v>0.99005699999999996</v>
      </c>
      <c r="E102" s="75">
        <v>1.5659999999999999E-3</v>
      </c>
      <c r="F102" s="76"/>
      <c r="G102" s="162"/>
      <c r="H102" s="73"/>
      <c r="I102" s="162"/>
      <c r="J102" s="76"/>
      <c r="K102" s="162"/>
      <c r="L102" s="73"/>
      <c r="M102" s="164"/>
    </row>
    <row r="103" spans="2:13" x14ac:dyDescent="0.2">
      <c r="B103" s="76">
        <v>1</v>
      </c>
      <c r="C103" s="73">
        <v>1.315E-3</v>
      </c>
      <c r="D103" s="73">
        <v>0.99998100000000001</v>
      </c>
      <c r="E103" s="75">
        <v>-1.315E-3</v>
      </c>
      <c r="F103" s="76"/>
      <c r="G103" s="162"/>
      <c r="H103" s="73"/>
      <c r="I103" s="162"/>
      <c r="J103" s="76"/>
      <c r="K103" s="162"/>
      <c r="L103" s="73"/>
      <c r="M103" s="164"/>
    </row>
    <row r="104" spans="2:13" x14ac:dyDescent="0.2">
      <c r="B104" s="76"/>
      <c r="C104" s="73"/>
      <c r="D104" s="73"/>
      <c r="E104" s="75"/>
      <c r="F104" s="76"/>
      <c r="G104" s="162"/>
      <c r="H104" s="73"/>
      <c r="I104" s="162"/>
      <c r="J104" s="76"/>
      <c r="K104" s="162"/>
      <c r="L104" s="73"/>
      <c r="M104" s="164"/>
    </row>
    <row r="105" spans="2:13" x14ac:dyDescent="0.2">
      <c r="B105" s="76"/>
      <c r="C105" s="73"/>
      <c r="D105" s="73"/>
      <c r="E105" s="75"/>
      <c r="F105" s="76"/>
      <c r="G105" s="162"/>
      <c r="H105" s="73"/>
      <c r="I105" s="162"/>
      <c r="J105" s="76"/>
      <c r="K105" s="162"/>
      <c r="L105" s="73"/>
      <c r="M105" s="164"/>
    </row>
    <row r="106" spans="2:13" x14ac:dyDescent="0.2">
      <c r="B106" s="76"/>
      <c r="C106" s="73"/>
      <c r="D106" s="73"/>
      <c r="E106" s="75"/>
      <c r="F106" s="76"/>
      <c r="G106" s="162"/>
      <c r="H106" s="73"/>
      <c r="I106" s="162"/>
      <c r="J106" s="76"/>
      <c r="K106" s="162"/>
      <c r="L106" s="73"/>
      <c r="M106" s="164"/>
    </row>
    <row r="107" spans="2:13" x14ac:dyDescent="0.2">
      <c r="B107" s="76"/>
      <c r="C107" s="73"/>
      <c r="D107" s="73"/>
      <c r="E107" s="75"/>
      <c r="F107" s="76"/>
      <c r="G107" s="162"/>
      <c r="H107" s="73"/>
      <c r="I107" s="162"/>
      <c r="J107" s="76"/>
      <c r="K107" s="162"/>
      <c r="L107" s="73"/>
      <c r="M107" s="164"/>
    </row>
    <row r="108" spans="2:13" x14ac:dyDescent="0.2">
      <c r="B108" s="76"/>
      <c r="C108" s="73"/>
      <c r="D108" s="73"/>
      <c r="E108" s="75"/>
      <c r="F108" s="76"/>
      <c r="G108" s="162"/>
      <c r="H108" s="73"/>
      <c r="I108" s="162"/>
      <c r="J108" s="76"/>
      <c r="K108" s="162"/>
      <c r="L108" s="73"/>
      <c r="M108" s="164"/>
    </row>
    <row r="109" spans="2:13" x14ac:dyDescent="0.2">
      <c r="B109" s="76"/>
      <c r="C109" s="73"/>
      <c r="D109" s="73"/>
      <c r="E109" s="75"/>
      <c r="F109" s="76"/>
      <c r="G109" s="162"/>
      <c r="H109" s="73"/>
      <c r="I109" s="162"/>
      <c r="J109" s="76"/>
      <c r="K109" s="162"/>
      <c r="L109" s="73"/>
      <c r="M109" s="164"/>
    </row>
    <row r="110" spans="2:13" x14ac:dyDescent="0.2">
      <c r="B110" s="76"/>
      <c r="C110" s="73"/>
      <c r="D110" s="73"/>
      <c r="E110" s="75"/>
      <c r="F110" s="76"/>
      <c r="G110" s="162"/>
      <c r="H110" s="73"/>
      <c r="I110" s="162"/>
      <c r="J110" s="76"/>
      <c r="K110" s="162"/>
      <c r="L110" s="73"/>
      <c r="M110" s="164"/>
    </row>
    <row r="111" spans="2:13" x14ac:dyDescent="0.2">
      <c r="B111" s="76"/>
      <c r="C111" s="73"/>
      <c r="D111" s="73"/>
      <c r="E111" s="75"/>
      <c r="F111" s="76"/>
      <c r="G111" s="162"/>
      <c r="H111" s="73"/>
      <c r="I111" s="162"/>
      <c r="J111" s="76"/>
      <c r="K111" s="162"/>
      <c r="L111" s="73"/>
      <c r="M111" s="164"/>
    </row>
    <row r="112" spans="2:13" x14ac:dyDescent="0.2">
      <c r="B112" s="76"/>
      <c r="C112" s="73"/>
      <c r="D112" s="73"/>
      <c r="E112" s="75"/>
      <c r="F112" s="76"/>
      <c r="G112" s="162"/>
      <c r="H112" s="73"/>
      <c r="I112" s="162"/>
      <c r="J112" s="76"/>
      <c r="K112" s="162"/>
      <c r="L112" s="73"/>
      <c r="M112" s="164"/>
    </row>
    <row r="113" spans="2:13" x14ac:dyDescent="0.2">
      <c r="B113" s="76"/>
      <c r="C113" s="73"/>
      <c r="D113" s="73"/>
      <c r="E113" s="75"/>
      <c r="F113" s="76"/>
      <c r="G113" s="162"/>
      <c r="H113" s="73"/>
      <c r="I113" s="162"/>
      <c r="J113" s="76"/>
      <c r="K113" s="162"/>
      <c r="L113" s="73"/>
      <c r="M113" s="164"/>
    </row>
    <row r="114" spans="2:13" x14ac:dyDescent="0.2">
      <c r="B114" s="76"/>
      <c r="C114" s="73"/>
      <c r="D114" s="73"/>
      <c r="E114" s="75"/>
      <c r="F114" s="76"/>
      <c r="G114" s="162"/>
      <c r="H114" s="73"/>
      <c r="I114" s="162"/>
      <c r="J114" s="76"/>
      <c r="K114" s="162"/>
      <c r="L114" s="73"/>
      <c r="M114" s="164"/>
    </row>
    <row r="115" spans="2:13" x14ac:dyDescent="0.2">
      <c r="B115" s="76"/>
      <c r="C115" s="73"/>
      <c r="D115" s="73"/>
      <c r="E115" s="75"/>
      <c r="F115" s="76"/>
      <c r="G115" s="162"/>
      <c r="H115" s="73"/>
      <c r="I115" s="162"/>
      <c r="J115" s="76"/>
      <c r="K115" s="162"/>
      <c r="L115" s="73"/>
      <c r="M115" s="164"/>
    </row>
    <row r="116" spans="2:13" x14ac:dyDescent="0.2">
      <c r="B116" s="76"/>
      <c r="C116" s="73"/>
      <c r="D116" s="73"/>
      <c r="E116" s="75"/>
      <c r="F116" s="76"/>
      <c r="G116" s="162"/>
      <c r="H116" s="73"/>
      <c r="I116" s="162"/>
      <c r="J116" s="76"/>
      <c r="K116" s="162"/>
      <c r="L116" s="73"/>
      <c r="M116" s="164"/>
    </row>
    <row r="117" spans="2:13" x14ac:dyDescent="0.2">
      <c r="B117" s="76"/>
      <c r="C117" s="73"/>
      <c r="D117" s="73"/>
      <c r="E117" s="75"/>
      <c r="F117" s="76"/>
      <c r="G117" s="162"/>
      <c r="H117" s="73"/>
      <c r="I117" s="162"/>
      <c r="J117" s="76"/>
      <c r="K117" s="162"/>
      <c r="L117" s="73"/>
      <c r="M117" s="164"/>
    </row>
    <row r="118" spans="2:13" x14ac:dyDescent="0.2">
      <c r="B118" s="76"/>
      <c r="C118" s="73"/>
      <c r="D118" s="73"/>
      <c r="E118" s="75"/>
      <c r="F118" s="76"/>
      <c r="G118" s="162"/>
      <c r="H118" s="73"/>
      <c r="I118" s="162"/>
      <c r="J118" s="76"/>
      <c r="K118" s="162"/>
      <c r="L118" s="73"/>
      <c r="M118" s="164"/>
    </row>
    <row r="119" spans="2:13" x14ac:dyDescent="0.2">
      <c r="B119" s="76"/>
      <c r="C119" s="73"/>
      <c r="D119" s="73"/>
      <c r="E119" s="75"/>
      <c r="F119" s="76"/>
      <c r="G119" s="162"/>
      <c r="H119" s="73"/>
      <c r="I119" s="162"/>
      <c r="J119" s="76"/>
      <c r="K119" s="162"/>
      <c r="L119" s="73"/>
      <c r="M119" s="164"/>
    </row>
    <row r="120" spans="2:13" x14ac:dyDescent="0.2">
      <c r="B120" s="76"/>
      <c r="C120" s="73"/>
      <c r="D120" s="73"/>
      <c r="E120" s="75"/>
      <c r="F120" s="76"/>
      <c r="G120" s="162"/>
      <c r="H120" s="73"/>
      <c r="I120" s="162"/>
      <c r="J120" s="76"/>
      <c r="K120" s="162"/>
      <c r="L120" s="73"/>
      <c r="M120" s="164"/>
    </row>
    <row r="121" spans="2:13" x14ac:dyDescent="0.2">
      <c r="B121" s="76"/>
      <c r="C121" s="73"/>
      <c r="D121" s="73"/>
      <c r="E121" s="75"/>
      <c r="F121" s="76"/>
      <c r="G121" s="162"/>
      <c r="H121" s="73"/>
      <c r="I121" s="162"/>
      <c r="J121" s="76"/>
      <c r="K121" s="162"/>
      <c r="L121" s="73"/>
      <c r="M121" s="164"/>
    </row>
    <row r="122" spans="2:13" x14ac:dyDescent="0.2">
      <c r="B122" s="76"/>
      <c r="C122" s="73"/>
      <c r="D122" s="73"/>
      <c r="E122" s="75"/>
      <c r="F122" s="76"/>
      <c r="G122" s="162"/>
      <c r="H122" s="73"/>
      <c r="I122" s="162"/>
      <c r="J122" s="76"/>
      <c r="K122" s="162"/>
      <c r="L122" s="73"/>
      <c r="M122" s="164"/>
    </row>
    <row r="123" spans="2:13" x14ac:dyDescent="0.2">
      <c r="B123" s="76"/>
      <c r="C123" s="73"/>
      <c r="D123" s="73"/>
      <c r="E123" s="75"/>
      <c r="F123" s="76"/>
      <c r="G123" s="162"/>
      <c r="H123" s="73"/>
      <c r="I123" s="162"/>
      <c r="J123" s="76"/>
      <c r="K123" s="162"/>
      <c r="L123" s="73"/>
      <c r="M123" s="164"/>
    </row>
    <row r="124" spans="2:13" x14ac:dyDescent="0.2">
      <c r="B124" s="76"/>
      <c r="C124" s="73"/>
      <c r="D124" s="73"/>
      <c r="E124" s="75"/>
      <c r="F124" s="76"/>
      <c r="G124" s="162"/>
      <c r="H124" s="73"/>
      <c r="I124" s="162"/>
      <c r="J124" s="76"/>
      <c r="K124" s="162"/>
      <c r="L124" s="73"/>
      <c r="M124" s="164"/>
    </row>
    <row r="125" spans="2:13" x14ac:dyDescent="0.2">
      <c r="B125" s="76"/>
      <c r="C125" s="73"/>
      <c r="D125" s="73"/>
      <c r="E125" s="75"/>
      <c r="F125" s="76"/>
      <c r="G125" s="162"/>
      <c r="H125" s="73"/>
      <c r="I125" s="162"/>
      <c r="J125" s="76"/>
      <c r="K125" s="162"/>
      <c r="L125" s="73"/>
      <c r="M125" s="164"/>
    </row>
    <row r="126" spans="2:13" x14ac:dyDescent="0.2">
      <c r="B126" s="76"/>
      <c r="C126" s="73"/>
      <c r="D126" s="73"/>
      <c r="E126" s="75"/>
      <c r="F126" s="76"/>
      <c r="G126" s="162"/>
      <c r="H126" s="73"/>
      <c r="I126" s="162"/>
      <c r="J126" s="76"/>
      <c r="K126" s="162"/>
      <c r="L126" s="73"/>
      <c r="M126" s="164"/>
    </row>
    <row r="127" spans="2:13" x14ac:dyDescent="0.2">
      <c r="B127" s="76"/>
      <c r="C127" s="73"/>
      <c r="D127" s="73"/>
      <c r="E127" s="75"/>
      <c r="F127" s="76"/>
      <c r="G127" s="162"/>
      <c r="H127" s="73"/>
      <c r="I127" s="162"/>
      <c r="J127" s="76"/>
      <c r="K127" s="162"/>
      <c r="L127" s="73"/>
      <c r="M127" s="164"/>
    </row>
    <row r="128" spans="2:13" x14ac:dyDescent="0.2">
      <c r="B128" s="76"/>
      <c r="C128" s="73"/>
      <c r="D128" s="73"/>
      <c r="E128" s="75"/>
      <c r="F128" s="76"/>
      <c r="G128" s="162"/>
      <c r="H128" s="73"/>
      <c r="I128" s="162"/>
      <c r="J128" s="76"/>
      <c r="K128" s="162"/>
      <c r="L128" s="73"/>
      <c r="M128" s="164"/>
    </row>
    <row r="129" spans="2:13" x14ac:dyDescent="0.2">
      <c r="B129" s="76"/>
      <c r="C129" s="73"/>
      <c r="D129" s="73"/>
      <c r="E129" s="75"/>
      <c r="F129" s="76"/>
      <c r="G129" s="162"/>
      <c r="H129" s="73"/>
      <c r="I129" s="162"/>
      <c r="J129" s="76"/>
      <c r="K129" s="162"/>
      <c r="L129" s="73"/>
      <c r="M129" s="164"/>
    </row>
    <row r="130" spans="2:13" x14ac:dyDescent="0.2">
      <c r="B130" s="76"/>
      <c r="C130" s="73"/>
      <c r="D130" s="73"/>
      <c r="E130" s="75"/>
      <c r="F130" s="76"/>
      <c r="G130" s="162"/>
      <c r="H130" s="73"/>
      <c r="I130" s="162"/>
      <c r="J130" s="76"/>
      <c r="K130" s="162"/>
      <c r="L130" s="73"/>
      <c r="M130" s="164"/>
    </row>
    <row r="131" spans="2:13" x14ac:dyDescent="0.2">
      <c r="B131" s="76"/>
      <c r="C131" s="73"/>
      <c r="D131" s="73"/>
      <c r="E131" s="75"/>
      <c r="F131" s="76"/>
      <c r="G131" s="162"/>
      <c r="H131" s="73"/>
      <c r="I131" s="162"/>
      <c r="J131" s="76"/>
      <c r="K131" s="162"/>
      <c r="L131" s="73"/>
      <c r="M131" s="164"/>
    </row>
    <row r="132" spans="2:13" x14ac:dyDescent="0.2">
      <c r="B132" s="76"/>
      <c r="C132" s="73"/>
      <c r="D132" s="73"/>
      <c r="E132" s="75"/>
      <c r="F132" s="76"/>
      <c r="G132" s="162"/>
      <c r="H132" s="73"/>
      <c r="I132" s="162"/>
      <c r="J132" s="76"/>
      <c r="K132" s="162"/>
      <c r="L132" s="73"/>
      <c r="M132" s="164"/>
    </row>
    <row r="133" spans="2:13" x14ac:dyDescent="0.2">
      <c r="B133" s="76"/>
      <c r="C133" s="73"/>
      <c r="D133" s="73"/>
      <c r="E133" s="75"/>
      <c r="F133" s="76"/>
      <c r="G133" s="162"/>
      <c r="H133" s="73"/>
      <c r="I133" s="162"/>
      <c r="J133" s="76"/>
      <c r="K133" s="162"/>
      <c r="L133" s="73"/>
      <c r="M133" s="164"/>
    </row>
    <row r="134" spans="2:13" x14ac:dyDescent="0.2">
      <c r="B134" s="76"/>
      <c r="C134" s="73"/>
      <c r="D134" s="73"/>
      <c r="E134" s="75"/>
      <c r="F134" s="76"/>
      <c r="G134" s="162"/>
      <c r="H134" s="73"/>
      <c r="I134" s="162"/>
      <c r="J134" s="76"/>
      <c r="K134" s="162"/>
      <c r="L134" s="73"/>
      <c r="M134" s="164"/>
    </row>
    <row r="135" spans="2:13" x14ac:dyDescent="0.2">
      <c r="B135" s="76"/>
      <c r="C135" s="73"/>
      <c r="D135" s="73"/>
      <c r="E135" s="75"/>
      <c r="F135" s="76"/>
      <c r="G135" s="162"/>
      <c r="H135" s="73"/>
      <c r="I135" s="162"/>
      <c r="J135" s="76"/>
      <c r="K135" s="162"/>
      <c r="L135" s="73"/>
      <c r="M135" s="164"/>
    </row>
    <row r="136" spans="2:13" x14ac:dyDescent="0.2">
      <c r="B136" s="76"/>
      <c r="C136" s="73"/>
      <c r="D136" s="73"/>
      <c r="E136" s="75"/>
      <c r="F136" s="76"/>
      <c r="G136" s="162"/>
      <c r="H136" s="73"/>
      <c r="I136" s="162"/>
      <c r="J136" s="76"/>
      <c r="K136" s="162"/>
      <c r="L136" s="73"/>
      <c r="M136" s="164"/>
    </row>
    <row r="137" spans="2:13" x14ac:dyDescent="0.2">
      <c r="B137" s="76"/>
      <c r="C137" s="73"/>
      <c r="D137" s="73"/>
      <c r="E137" s="75"/>
      <c r="F137" s="76"/>
      <c r="G137" s="162"/>
      <c r="H137" s="73"/>
      <c r="I137" s="162"/>
      <c r="J137" s="76"/>
      <c r="K137" s="162"/>
      <c r="L137" s="73"/>
      <c r="M137" s="164"/>
    </row>
    <row r="138" spans="2:13" x14ac:dyDescent="0.2">
      <c r="B138" s="76"/>
      <c r="C138" s="73"/>
      <c r="D138" s="73"/>
      <c r="E138" s="75"/>
      <c r="F138" s="76"/>
      <c r="G138" s="162"/>
      <c r="H138" s="73"/>
      <c r="I138" s="162"/>
      <c r="J138" s="76"/>
      <c r="K138" s="162"/>
      <c r="L138" s="73"/>
      <c r="M138" s="164"/>
    </row>
    <row r="139" spans="2:13" x14ac:dyDescent="0.2">
      <c r="B139" s="76"/>
      <c r="C139" s="73"/>
      <c r="D139" s="73"/>
      <c r="E139" s="75"/>
      <c r="F139" s="76"/>
      <c r="G139" s="162"/>
      <c r="H139" s="73"/>
      <c r="I139" s="162"/>
      <c r="J139" s="76"/>
      <c r="K139" s="162"/>
      <c r="L139" s="73"/>
      <c r="M139" s="164"/>
    </row>
    <row r="140" spans="2:13" x14ac:dyDescent="0.2">
      <c r="B140" s="76"/>
      <c r="C140" s="73"/>
      <c r="D140" s="73"/>
      <c r="E140" s="75"/>
      <c r="F140" s="76"/>
      <c r="G140" s="162"/>
      <c r="H140" s="73"/>
      <c r="I140" s="162"/>
      <c r="J140" s="76"/>
      <c r="K140" s="162"/>
      <c r="L140" s="73"/>
      <c r="M140" s="164"/>
    </row>
    <row r="141" spans="2:13" x14ac:dyDescent="0.2">
      <c r="B141" s="76"/>
      <c r="C141" s="73"/>
      <c r="D141" s="73"/>
      <c r="E141" s="75"/>
      <c r="F141" s="76"/>
      <c r="G141" s="162"/>
      <c r="H141" s="73"/>
      <c r="I141" s="162"/>
      <c r="J141" s="76"/>
      <c r="K141" s="162"/>
      <c r="L141" s="73"/>
      <c r="M141" s="164"/>
    </row>
    <row r="142" spans="2:13" x14ac:dyDescent="0.2">
      <c r="B142" s="76"/>
      <c r="C142" s="73"/>
      <c r="D142" s="73"/>
      <c r="E142" s="75"/>
      <c r="F142" s="76"/>
      <c r="G142" s="162"/>
      <c r="H142" s="73"/>
      <c r="I142" s="162"/>
      <c r="J142" s="76"/>
      <c r="K142" s="162"/>
      <c r="L142" s="73"/>
      <c r="M142" s="164"/>
    </row>
    <row r="143" spans="2:13" x14ac:dyDescent="0.2">
      <c r="B143" s="76"/>
      <c r="C143" s="73"/>
      <c r="D143" s="73"/>
      <c r="E143" s="75"/>
      <c r="F143" s="76"/>
      <c r="G143" s="162"/>
      <c r="H143" s="73"/>
      <c r="I143" s="162"/>
      <c r="J143" s="76"/>
      <c r="K143" s="162"/>
      <c r="L143" s="73"/>
      <c r="M143" s="164"/>
    </row>
    <row r="144" spans="2:13" x14ac:dyDescent="0.2">
      <c r="B144" s="76"/>
      <c r="C144" s="73"/>
      <c r="D144" s="73"/>
      <c r="E144" s="75"/>
      <c r="F144" s="76"/>
      <c r="G144" s="162"/>
      <c r="H144" s="73"/>
      <c r="I144" s="162"/>
      <c r="J144" s="76"/>
      <c r="K144" s="162"/>
      <c r="L144" s="73"/>
      <c r="M144" s="164"/>
    </row>
    <row r="145" spans="2:13" x14ac:dyDescent="0.2">
      <c r="B145" s="76"/>
      <c r="C145" s="73"/>
      <c r="D145" s="73"/>
      <c r="E145" s="75"/>
      <c r="F145" s="76"/>
      <c r="G145" s="162"/>
      <c r="H145" s="73"/>
      <c r="I145" s="162"/>
      <c r="J145" s="76"/>
      <c r="K145" s="162"/>
      <c r="L145" s="73"/>
      <c r="M145" s="164"/>
    </row>
    <row r="146" spans="2:13" x14ac:dyDescent="0.2">
      <c r="B146" s="76"/>
      <c r="C146" s="73"/>
      <c r="D146" s="73"/>
      <c r="E146" s="75"/>
      <c r="F146" s="76"/>
      <c r="G146" s="162"/>
      <c r="H146" s="73"/>
      <c r="I146" s="162"/>
      <c r="J146" s="76"/>
      <c r="K146" s="162"/>
      <c r="L146" s="73"/>
      <c r="M146" s="164"/>
    </row>
    <row r="147" spans="2:13" x14ac:dyDescent="0.2">
      <c r="B147" s="76"/>
      <c r="C147" s="73"/>
      <c r="D147" s="73"/>
      <c r="E147" s="75"/>
      <c r="F147" s="76"/>
      <c r="G147" s="162"/>
      <c r="H147" s="73"/>
      <c r="I147" s="162"/>
      <c r="J147" s="76"/>
      <c r="K147" s="162"/>
      <c r="L147" s="73"/>
      <c r="M147" s="164"/>
    </row>
    <row r="148" spans="2:13" x14ac:dyDescent="0.2">
      <c r="B148" s="76"/>
      <c r="C148" s="73"/>
      <c r="D148" s="73"/>
      <c r="E148" s="75"/>
      <c r="F148" s="76"/>
      <c r="G148" s="162"/>
      <c r="H148" s="73"/>
      <c r="I148" s="162"/>
      <c r="J148" s="76"/>
      <c r="K148" s="162"/>
      <c r="L148" s="73"/>
      <c r="M148" s="164"/>
    </row>
    <row r="149" spans="2:13" x14ac:dyDescent="0.2">
      <c r="B149" s="76"/>
      <c r="C149" s="73"/>
      <c r="D149" s="73"/>
      <c r="E149" s="75"/>
      <c r="F149" s="76"/>
      <c r="G149" s="162"/>
      <c r="H149" s="73"/>
      <c r="I149" s="162"/>
      <c r="J149" s="76"/>
      <c r="K149" s="162"/>
      <c r="L149" s="73"/>
      <c r="M149" s="164"/>
    </row>
    <row r="150" spans="2:13" x14ac:dyDescent="0.2">
      <c r="B150" s="76"/>
      <c r="C150" s="73"/>
      <c r="D150" s="73"/>
      <c r="E150" s="75"/>
      <c r="F150" s="76"/>
      <c r="G150" s="162"/>
      <c r="H150" s="73"/>
      <c r="I150" s="162"/>
      <c r="J150" s="76"/>
      <c r="K150" s="162"/>
      <c r="L150" s="73"/>
      <c r="M150" s="164"/>
    </row>
    <row r="151" spans="2:13" x14ac:dyDescent="0.2">
      <c r="B151" s="76"/>
      <c r="C151" s="73"/>
      <c r="D151" s="73"/>
      <c r="E151" s="75"/>
      <c r="F151" s="76"/>
      <c r="G151" s="162"/>
      <c r="H151" s="73"/>
      <c r="I151" s="162"/>
      <c r="J151" s="76"/>
      <c r="K151" s="162"/>
      <c r="L151" s="73"/>
      <c r="M151" s="164"/>
    </row>
    <row r="152" spans="2:13" x14ac:dyDescent="0.2">
      <c r="B152" s="76"/>
      <c r="C152" s="73"/>
      <c r="D152" s="73"/>
      <c r="E152" s="75"/>
      <c r="F152" s="76"/>
      <c r="G152" s="162"/>
      <c r="H152" s="73"/>
      <c r="I152" s="162"/>
      <c r="J152" s="76"/>
      <c r="K152" s="162"/>
      <c r="L152" s="73"/>
      <c r="M152" s="164"/>
    </row>
    <row r="153" spans="2:13" x14ac:dyDescent="0.2">
      <c r="B153" s="76"/>
      <c r="C153" s="73"/>
      <c r="D153" s="73"/>
      <c r="E153" s="75"/>
      <c r="F153" s="76"/>
      <c r="G153" s="162"/>
      <c r="H153" s="73"/>
      <c r="I153" s="162"/>
      <c r="J153" s="76"/>
      <c r="K153" s="162"/>
      <c r="L153" s="73"/>
      <c r="M153" s="164"/>
    </row>
    <row r="154" spans="2:13" x14ac:dyDescent="0.2">
      <c r="B154" s="76"/>
      <c r="C154" s="73"/>
      <c r="D154" s="73"/>
      <c r="E154" s="75"/>
      <c r="F154" s="76"/>
      <c r="G154" s="162"/>
      <c r="H154" s="73"/>
      <c r="I154" s="162"/>
      <c r="J154" s="76"/>
      <c r="K154" s="162"/>
      <c r="L154" s="73"/>
      <c r="M154" s="164"/>
    </row>
    <row r="155" spans="2:13" x14ac:dyDescent="0.2">
      <c r="B155" s="76"/>
      <c r="C155" s="73"/>
      <c r="D155" s="73"/>
      <c r="E155" s="75"/>
      <c r="F155" s="76"/>
      <c r="G155" s="162"/>
      <c r="H155" s="73"/>
      <c r="I155" s="162"/>
      <c r="J155" s="76"/>
      <c r="K155" s="162"/>
      <c r="L155" s="73"/>
      <c r="M155" s="164"/>
    </row>
    <row r="156" spans="2:13" x14ac:dyDescent="0.2">
      <c r="B156" s="76"/>
      <c r="C156" s="73"/>
      <c r="D156" s="73"/>
      <c r="E156" s="75"/>
      <c r="F156" s="76"/>
      <c r="G156" s="162"/>
      <c r="H156" s="73"/>
      <c r="I156" s="162"/>
      <c r="J156" s="76"/>
      <c r="K156" s="162"/>
      <c r="L156" s="73"/>
      <c r="M156" s="164"/>
    </row>
    <row r="157" spans="2:13" x14ac:dyDescent="0.2">
      <c r="B157" s="76"/>
      <c r="C157" s="73"/>
      <c r="D157" s="73"/>
      <c r="E157" s="75"/>
      <c r="F157" s="76"/>
      <c r="G157" s="162"/>
      <c r="H157" s="73"/>
      <c r="I157" s="162"/>
      <c r="J157" s="76"/>
      <c r="K157" s="162"/>
      <c r="L157" s="73"/>
      <c r="M157" s="164"/>
    </row>
    <row r="158" spans="2:13" x14ac:dyDescent="0.2">
      <c r="B158" s="76"/>
      <c r="C158" s="73"/>
      <c r="D158" s="73"/>
      <c r="E158" s="75"/>
      <c r="F158" s="76"/>
      <c r="G158" s="162"/>
      <c r="H158" s="73"/>
      <c r="I158" s="162"/>
      <c r="J158" s="76"/>
      <c r="K158" s="162"/>
      <c r="L158" s="73"/>
      <c r="M158" s="164"/>
    </row>
    <row r="159" spans="2:13" x14ac:dyDescent="0.2">
      <c r="B159" s="76"/>
      <c r="C159" s="73"/>
      <c r="D159" s="73"/>
      <c r="E159" s="75"/>
      <c r="F159" s="76"/>
      <c r="G159" s="162"/>
      <c r="H159" s="73"/>
      <c r="I159" s="162"/>
      <c r="J159" s="76"/>
      <c r="K159" s="162"/>
      <c r="L159" s="73"/>
      <c r="M159" s="164"/>
    </row>
    <row r="160" spans="2:13" x14ac:dyDescent="0.2">
      <c r="B160" s="76"/>
      <c r="C160" s="73"/>
      <c r="D160" s="73"/>
      <c r="E160" s="75"/>
      <c r="F160" s="76"/>
      <c r="G160" s="162"/>
      <c r="H160" s="73"/>
      <c r="I160" s="162"/>
      <c r="J160" s="76"/>
      <c r="K160" s="162"/>
      <c r="L160" s="73"/>
      <c r="M160" s="164"/>
    </row>
    <row r="161" spans="2:13" x14ac:dyDescent="0.2">
      <c r="B161" s="76"/>
      <c r="C161" s="73"/>
      <c r="D161" s="73"/>
      <c r="E161" s="75"/>
      <c r="F161" s="76"/>
      <c r="G161" s="162"/>
      <c r="H161" s="73"/>
      <c r="I161" s="162"/>
      <c r="J161" s="76"/>
      <c r="K161" s="162"/>
      <c r="L161" s="73"/>
      <c r="M161" s="164"/>
    </row>
    <row r="162" spans="2:13" x14ac:dyDescent="0.2">
      <c r="B162" s="76"/>
      <c r="C162" s="73"/>
      <c r="D162" s="73"/>
      <c r="E162" s="75"/>
      <c r="F162" s="76"/>
      <c r="G162" s="162"/>
      <c r="H162" s="73"/>
      <c r="I162" s="162"/>
      <c r="J162" s="76"/>
      <c r="K162" s="162"/>
      <c r="L162" s="73"/>
      <c r="M162" s="164"/>
    </row>
    <row r="163" spans="2:13" x14ac:dyDescent="0.2">
      <c r="B163" s="76"/>
      <c r="C163" s="73"/>
      <c r="D163" s="73"/>
      <c r="E163" s="75"/>
      <c r="F163" s="76"/>
      <c r="G163" s="162"/>
      <c r="H163" s="73"/>
      <c r="I163" s="162"/>
      <c r="J163" s="76"/>
      <c r="K163" s="162"/>
      <c r="L163" s="73"/>
      <c r="M163" s="164"/>
    </row>
    <row r="164" spans="2:13" x14ac:dyDescent="0.2">
      <c r="B164" s="76"/>
      <c r="C164" s="73"/>
      <c r="D164" s="73"/>
      <c r="E164" s="75"/>
      <c r="F164" s="76"/>
      <c r="G164" s="162"/>
      <c r="H164" s="73"/>
      <c r="I164" s="162"/>
      <c r="J164" s="76"/>
      <c r="K164" s="162"/>
      <c r="L164" s="73"/>
      <c r="M164" s="164"/>
    </row>
    <row r="165" spans="2:13" x14ac:dyDescent="0.2">
      <c r="B165" s="76"/>
      <c r="C165" s="73"/>
      <c r="D165" s="73"/>
      <c r="E165" s="75"/>
      <c r="F165" s="76"/>
      <c r="G165" s="162"/>
      <c r="H165" s="73"/>
      <c r="I165" s="162"/>
      <c r="J165" s="76"/>
      <c r="K165" s="162"/>
      <c r="L165" s="73"/>
      <c r="M165" s="164"/>
    </row>
    <row r="166" spans="2:13" x14ac:dyDescent="0.2">
      <c r="B166" s="76"/>
      <c r="C166" s="73"/>
      <c r="D166" s="73"/>
      <c r="E166" s="75"/>
      <c r="F166" s="76"/>
      <c r="G166" s="162"/>
      <c r="H166" s="73"/>
      <c r="I166" s="162"/>
      <c r="J166" s="76"/>
      <c r="K166" s="162"/>
      <c r="L166" s="73"/>
      <c r="M166" s="164"/>
    </row>
    <row r="167" spans="2:13" x14ac:dyDescent="0.2">
      <c r="B167" s="76"/>
      <c r="C167" s="73"/>
      <c r="D167" s="73"/>
      <c r="E167" s="75"/>
      <c r="F167" s="76"/>
      <c r="G167" s="162"/>
      <c r="H167" s="73"/>
      <c r="I167" s="162"/>
      <c r="J167" s="76"/>
      <c r="K167" s="162"/>
      <c r="L167" s="73"/>
      <c r="M167" s="164"/>
    </row>
    <row r="168" spans="2:13" x14ac:dyDescent="0.2">
      <c r="B168" s="76"/>
      <c r="C168" s="73"/>
      <c r="D168" s="73"/>
      <c r="E168" s="75"/>
      <c r="F168" s="76"/>
      <c r="G168" s="162"/>
      <c r="H168" s="73"/>
      <c r="I168" s="162"/>
      <c r="J168" s="76"/>
      <c r="K168" s="162"/>
      <c r="L168" s="73"/>
      <c r="M168" s="164"/>
    </row>
    <row r="169" spans="2:13" x14ac:dyDescent="0.2">
      <c r="B169" s="76"/>
      <c r="C169" s="73"/>
      <c r="D169" s="73"/>
      <c r="E169" s="75"/>
      <c r="F169" s="76"/>
      <c r="G169" s="162"/>
      <c r="H169" s="73"/>
      <c r="I169" s="162"/>
      <c r="J169" s="76"/>
      <c r="K169" s="162"/>
      <c r="L169" s="73"/>
      <c r="M169" s="164"/>
    </row>
    <row r="170" spans="2:13" x14ac:dyDescent="0.2">
      <c r="B170" s="76"/>
      <c r="C170" s="73"/>
      <c r="D170" s="73"/>
      <c r="E170" s="75"/>
      <c r="F170" s="76"/>
      <c r="G170" s="162"/>
      <c r="H170" s="73"/>
      <c r="I170" s="162"/>
      <c r="J170" s="76"/>
      <c r="K170" s="162"/>
      <c r="L170" s="73"/>
      <c r="M170" s="164"/>
    </row>
    <row r="171" spans="2:13" x14ac:dyDescent="0.2">
      <c r="B171" s="76"/>
      <c r="C171" s="73"/>
      <c r="D171" s="73"/>
      <c r="E171" s="75"/>
      <c r="F171" s="76"/>
      <c r="G171" s="162"/>
      <c r="H171" s="73"/>
      <c r="I171" s="162"/>
      <c r="J171" s="76"/>
      <c r="K171" s="162"/>
      <c r="L171" s="73"/>
      <c r="M171" s="164"/>
    </row>
    <row r="172" spans="2:13" x14ac:dyDescent="0.2">
      <c r="B172" s="76"/>
      <c r="C172" s="73"/>
      <c r="D172" s="73"/>
      <c r="E172" s="75"/>
      <c r="F172" s="76"/>
      <c r="G172" s="162"/>
      <c r="H172" s="73"/>
      <c r="I172" s="162"/>
      <c r="J172" s="76"/>
      <c r="K172" s="162"/>
      <c r="L172" s="73"/>
      <c r="M172" s="164"/>
    </row>
    <row r="173" spans="2:13" x14ac:dyDescent="0.2">
      <c r="B173" s="76"/>
      <c r="C173" s="73"/>
      <c r="D173" s="73"/>
      <c r="E173" s="75"/>
      <c r="F173" s="76"/>
      <c r="G173" s="162"/>
      <c r="H173" s="73"/>
      <c r="I173" s="162"/>
      <c r="J173" s="76"/>
      <c r="K173" s="162"/>
      <c r="L173" s="73"/>
      <c r="M173" s="164"/>
    </row>
    <row r="174" spans="2:13" x14ac:dyDescent="0.2">
      <c r="B174" s="76"/>
      <c r="C174" s="73"/>
      <c r="D174" s="73"/>
      <c r="E174" s="75"/>
      <c r="F174" s="76"/>
      <c r="G174" s="162"/>
      <c r="H174" s="73"/>
      <c r="I174" s="162"/>
      <c r="J174" s="76"/>
      <c r="K174" s="162"/>
      <c r="L174" s="73"/>
      <c r="M174" s="164"/>
    </row>
    <row r="175" spans="2:13" x14ac:dyDescent="0.2">
      <c r="B175" s="76"/>
      <c r="C175" s="73"/>
      <c r="D175" s="73"/>
      <c r="E175" s="75"/>
      <c r="F175" s="76"/>
      <c r="G175" s="162"/>
      <c r="H175" s="73"/>
      <c r="I175" s="162"/>
      <c r="J175" s="76"/>
      <c r="K175" s="162"/>
      <c r="L175" s="73"/>
      <c r="M175" s="164"/>
    </row>
    <row r="176" spans="2:13" x14ac:dyDescent="0.2">
      <c r="B176" s="76"/>
      <c r="C176" s="73"/>
      <c r="D176" s="73"/>
      <c r="E176" s="75"/>
      <c r="F176" s="76"/>
      <c r="G176" s="162"/>
      <c r="H176" s="73"/>
      <c r="I176" s="162"/>
      <c r="J176" s="76"/>
      <c r="K176" s="162"/>
      <c r="L176" s="73"/>
      <c r="M176" s="164"/>
    </row>
    <row r="177" spans="2:13" x14ac:dyDescent="0.2">
      <c r="B177" s="76"/>
      <c r="C177" s="73"/>
      <c r="D177" s="73"/>
      <c r="E177" s="75"/>
      <c r="F177" s="76"/>
      <c r="G177" s="162"/>
      <c r="H177" s="73"/>
      <c r="I177" s="162"/>
      <c r="J177" s="76"/>
      <c r="K177" s="162"/>
      <c r="L177" s="73"/>
      <c r="M177" s="164"/>
    </row>
    <row r="178" spans="2:13" x14ac:dyDescent="0.2">
      <c r="B178" s="76"/>
      <c r="C178" s="73"/>
      <c r="D178" s="73"/>
      <c r="E178" s="77"/>
      <c r="F178" s="76"/>
      <c r="G178" s="162"/>
      <c r="H178" s="73"/>
      <c r="I178" s="162"/>
      <c r="J178" s="76"/>
      <c r="K178" s="162"/>
      <c r="L178" s="73"/>
      <c r="M178" s="164"/>
    </row>
    <row r="179" spans="2:13" x14ac:dyDescent="0.2">
      <c r="B179" s="76"/>
      <c r="C179" s="73"/>
      <c r="D179" s="73"/>
      <c r="E179" s="75"/>
      <c r="F179" s="76"/>
      <c r="G179" s="162"/>
      <c r="H179" s="73"/>
      <c r="I179" s="162"/>
      <c r="J179" s="76"/>
      <c r="K179" s="162"/>
      <c r="L179" s="73"/>
      <c r="M179" s="164"/>
    </row>
    <row r="180" spans="2:13" x14ac:dyDescent="0.2">
      <c r="B180" s="76"/>
      <c r="C180" s="73"/>
      <c r="D180" s="73"/>
      <c r="E180" s="75"/>
      <c r="F180" s="76"/>
      <c r="G180" s="162"/>
      <c r="H180" s="73"/>
      <c r="I180" s="162"/>
      <c r="J180" s="76"/>
      <c r="K180" s="162"/>
      <c r="L180" s="73"/>
      <c r="M180" s="164"/>
    </row>
    <row r="181" spans="2:13" x14ac:dyDescent="0.2">
      <c r="B181" s="76"/>
      <c r="C181" s="73"/>
      <c r="D181" s="73"/>
      <c r="E181" s="75"/>
      <c r="F181" s="76"/>
      <c r="G181" s="162"/>
      <c r="H181" s="73"/>
      <c r="I181" s="162"/>
      <c r="J181" s="76"/>
      <c r="K181" s="162"/>
      <c r="L181" s="73"/>
      <c r="M181" s="164"/>
    </row>
    <row r="182" spans="2:13" x14ac:dyDescent="0.2">
      <c r="B182" s="205"/>
      <c r="C182" s="62"/>
      <c r="D182" s="62"/>
      <c r="E182" s="206"/>
      <c r="F182" s="205"/>
      <c r="G182" s="166"/>
      <c r="H182" s="62"/>
      <c r="I182" s="166"/>
      <c r="J182" s="205"/>
      <c r="K182" s="166"/>
      <c r="L182" s="62"/>
      <c r="M182" s="42"/>
    </row>
    <row r="183" spans="2:13" x14ac:dyDescent="0.2">
      <c r="B183" s="205"/>
      <c r="C183" s="62"/>
      <c r="D183" s="62"/>
      <c r="E183" s="206"/>
      <c r="F183" s="205"/>
      <c r="G183" s="166"/>
      <c r="H183" s="62"/>
      <c r="I183" s="166"/>
      <c r="J183" s="205"/>
      <c r="K183" s="166"/>
      <c r="L183" s="62"/>
      <c r="M183" s="42"/>
    </row>
    <row r="184" spans="2:13" x14ac:dyDescent="0.2">
      <c r="B184" s="205"/>
      <c r="C184" s="62"/>
      <c r="D184" s="62"/>
      <c r="E184" s="206"/>
      <c r="F184" s="205"/>
      <c r="G184" s="166"/>
      <c r="H184" s="62"/>
      <c r="I184" s="166"/>
      <c r="J184" s="205"/>
      <c r="K184" s="166"/>
      <c r="L184" s="62"/>
      <c r="M184" s="42"/>
    </row>
    <row r="185" spans="2:13" x14ac:dyDescent="0.2">
      <c r="B185" s="205"/>
      <c r="C185" s="62"/>
      <c r="D185" s="62"/>
      <c r="E185" s="206"/>
      <c r="F185" s="205"/>
      <c r="G185" s="166"/>
      <c r="H185" s="62"/>
      <c r="I185" s="166"/>
      <c r="J185" s="205"/>
      <c r="K185" s="166"/>
      <c r="L185" s="62"/>
      <c r="M185" s="42"/>
    </row>
    <row r="186" spans="2:13" x14ac:dyDescent="0.2">
      <c r="B186" s="205"/>
      <c r="C186" s="62"/>
      <c r="D186" s="62"/>
      <c r="E186" s="206"/>
      <c r="F186" s="205"/>
      <c r="G186" s="166"/>
      <c r="H186" s="62"/>
      <c r="I186" s="166"/>
      <c r="J186" s="205"/>
      <c r="K186" s="166"/>
      <c r="L186" s="62"/>
      <c r="M186" s="42"/>
    </row>
    <row r="187" spans="2:13" x14ac:dyDescent="0.2">
      <c r="B187" s="205"/>
      <c r="C187" s="62"/>
      <c r="D187" s="62"/>
      <c r="E187" s="206"/>
      <c r="F187" s="205"/>
      <c r="G187" s="166"/>
      <c r="H187" s="62"/>
      <c r="I187" s="166"/>
      <c r="J187" s="205"/>
      <c r="K187" s="166"/>
      <c r="L187" s="62"/>
      <c r="M187" s="42"/>
    </row>
    <row r="188" spans="2:13" x14ac:dyDescent="0.2">
      <c r="B188" s="205"/>
      <c r="C188" s="62"/>
      <c r="D188" s="62"/>
      <c r="E188" s="206"/>
      <c r="F188" s="205"/>
      <c r="G188" s="166"/>
      <c r="H188" s="62"/>
      <c r="I188" s="166"/>
      <c r="J188" s="205"/>
      <c r="K188" s="166"/>
      <c r="L188" s="62"/>
      <c r="M188" s="42"/>
    </row>
    <row r="189" spans="2:13" x14ac:dyDescent="0.2">
      <c r="B189" s="205"/>
      <c r="C189" s="62"/>
      <c r="D189" s="62"/>
      <c r="E189" s="206"/>
      <c r="F189" s="205"/>
      <c r="G189" s="166"/>
      <c r="H189" s="62"/>
      <c r="I189" s="166"/>
      <c r="J189" s="205"/>
      <c r="K189" s="166"/>
      <c r="L189" s="62"/>
      <c r="M189" s="42"/>
    </row>
    <row r="190" spans="2:13" x14ac:dyDescent="0.2">
      <c r="B190" s="205"/>
      <c r="C190" s="62"/>
      <c r="D190" s="62"/>
      <c r="E190" s="206"/>
      <c r="F190" s="205"/>
      <c r="G190" s="166"/>
      <c r="H190" s="62"/>
      <c r="I190" s="166"/>
      <c r="J190" s="205"/>
      <c r="K190" s="166"/>
      <c r="L190" s="62"/>
      <c r="M190" s="42"/>
    </row>
    <row r="191" spans="2:13" x14ac:dyDescent="0.2">
      <c r="B191" s="205"/>
      <c r="C191" s="62"/>
      <c r="D191" s="62"/>
      <c r="E191" s="206"/>
      <c r="F191" s="205"/>
      <c r="G191" s="166"/>
      <c r="H191" s="62"/>
      <c r="I191" s="166"/>
      <c r="J191" s="205"/>
      <c r="K191" s="166"/>
      <c r="L191" s="62"/>
      <c r="M191" s="42"/>
    </row>
    <row r="192" spans="2:13" x14ac:dyDescent="0.2">
      <c r="B192" s="205"/>
      <c r="C192" s="62"/>
      <c r="D192" s="62"/>
      <c r="E192" s="206"/>
      <c r="F192" s="205"/>
      <c r="G192" s="166"/>
      <c r="H192" s="62"/>
      <c r="I192" s="166"/>
      <c r="J192" s="205"/>
      <c r="K192" s="166"/>
      <c r="L192" s="62"/>
      <c r="M192" s="42"/>
    </row>
    <row r="193" spans="2:13" x14ac:dyDescent="0.2">
      <c r="B193" s="205"/>
      <c r="C193" s="62"/>
      <c r="D193" s="62"/>
      <c r="E193" s="206"/>
      <c r="F193" s="205"/>
      <c r="G193" s="166"/>
      <c r="H193" s="62"/>
      <c r="I193" s="166"/>
      <c r="J193" s="205"/>
      <c r="K193" s="166"/>
      <c r="L193" s="62"/>
      <c r="M193" s="42"/>
    </row>
    <row r="194" spans="2:13" x14ac:dyDescent="0.2">
      <c r="B194" s="205"/>
      <c r="C194" s="62"/>
      <c r="D194" s="62"/>
      <c r="E194" s="206"/>
      <c r="F194" s="205"/>
      <c r="G194" s="166"/>
      <c r="H194" s="62"/>
      <c r="I194" s="166"/>
      <c r="J194" s="205"/>
      <c r="K194" s="166"/>
      <c r="L194" s="62"/>
      <c r="M194" s="42"/>
    </row>
    <row r="195" spans="2:13" x14ac:dyDescent="0.2">
      <c r="B195" s="205"/>
      <c r="C195" s="62"/>
      <c r="D195" s="62"/>
      <c r="E195" s="206"/>
      <c r="F195" s="205"/>
      <c r="G195" s="166"/>
      <c r="H195" s="62"/>
      <c r="I195" s="166"/>
      <c r="J195" s="205"/>
      <c r="K195" s="166"/>
      <c r="L195" s="62"/>
      <c r="M195" s="42"/>
    </row>
    <row r="196" spans="2:13" x14ac:dyDescent="0.2">
      <c r="B196" s="205"/>
      <c r="C196" s="62"/>
      <c r="D196" s="62"/>
      <c r="E196" s="206"/>
      <c r="F196" s="205"/>
      <c r="G196" s="166"/>
      <c r="H196" s="62"/>
      <c r="I196" s="166"/>
      <c r="J196" s="205"/>
      <c r="K196" s="166"/>
      <c r="L196" s="62"/>
      <c r="M196" s="42"/>
    </row>
    <row r="197" spans="2:13" x14ac:dyDescent="0.2">
      <c r="B197" s="205"/>
      <c r="C197" s="62"/>
      <c r="D197" s="62"/>
      <c r="E197" s="206"/>
      <c r="F197" s="205"/>
      <c r="G197" s="166"/>
      <c r="H197" s="62"/>
      <c r="I197" s="166"/>
      <c r="J197" s="205"/>
      <c r="K197" s="166"/>
      <c r="L197" s="62"/>
      <c r="M197" s="42"/>
    </row>
    <row r="198" spans="2:13" x14ac:dyDescent="0.2">
      <c r="B198" s="205"/>
      <c r="C198" s="62"/>
      <c r="D198" s="62"/>
      <c r="E198" s="206"/>
      <c r="F198" s="205"/>
      <c r="G198" s="166"/>
      <c r="H198" s="62"/>
      <c r="I198" s="166"/>
      <c r="J198" s="205"/>
      <c r="K198" s="166"/>
      <c r="L198" s="62"/>
      <c r="M198" s="42"/>
    </row>
    <row r="199" spans="2:13" x14ac:dyDescent="0.2">
      <c r="B199" s="205"/>
      <c r="C199" s="62"/>
      <c r="D199" s="62"/>
      <c r="E199" s="206"/>
      <c r="F199" s="205"/>
      <c r="G199" s="166"/>
      <c r="H199" s="62"/>
      <c r="I199" s="166"/>
      <c r="J199" s="205"/>
      <c r="K199" s="166"/>
      <c r="L199" s="62"/>
      <c r="M199" s="42"/>
    </row>
    <row r="200" spans="2:13" x14ac:dyDescent="0.2">
      <c r="B200" s="205"/>
      <c r="C200" s="62"/>
      <c r="D200" s="62"/>
      <c r="E200" s="206"/>
      <c r="F200" s="205"/>
      <c r="G200" s="166"/>
      <c r="H200" s="62"/>
      <c r="I200" s="166"/>
      <c r="J200" s="205"/>
      <c r="K200" s="166"/>
      <c r="L200" s="62"/>
      <c r="M200" s="42"/>
    </row>
    <row r="201" spans="2:13" x14ac:dyDescent="0.2">
      <c r="B201" s="205"/>
      <c r="C201" s="62"/>
      <c r="D201" s="62"/>
      <c r="E201" s="206"/>
      <c r="F201" s="205"/>
      <c r="G201" s="166"/>
      <c r="H201" s="62"/>
      <c r="I201" s="166"/>
      <c r="J201" s="205"/>
      <c r="K201" s="166"/>
      <c r="L201" s="62"/>
      <c r="M201" s="42"/>
    </row>
    <row r="202" spans="2:13" x14ac:dyDescent="0.2">
      <c r="B202" s="205"/>
      <c r="C202" s="62"/>
      <c r="D202" s="62"/>
      <c r="E202" s="206"/>
      <c r="F202" s="205"/>
      <c r="G202" s="166"/>
      <c r="H202" s="62"/>
      <c r="I202" s="166"/>
      <c r="J202" s="205"/>
      <c r="K202" s="166"/>
      <c r="L202" s="62"/>
      <c r="M202" s="42"/>
    </row>
    <row r="203" spans="2:13" x14ac:dyDescent="0.2">
      <c r="B203" s="205"/>
      <c r="C203" s="62"/>
      <c r="D203" s="62"/>
      <c r="E203" s="206"/>
      <c r="F203" s="205"/>
      <c r="G203" s="166"/>
      <c r="H203" s="62"/>
      <c r="I203" s="166"/>
      <c r="J203" s="205"/>
      <c r="K203" s="166"/>
      <c r="L203" s="62"/>
      <c r="M203" s="42"/>
    </row>
    <row r="204" spans="2:13" x14ac:dyDescent="0.2">
      <c r="B204" s="205"/>
      <c r="C204" s="62"/>
      <c r="D204" s="62"/>
      <c r="E204" s="206"/>
      <c r="F204" s="205"/>
      <c r="G204" s="166"/>
      <c r="H204" s="62"/>
      <c r="I204" s="166"/>
      <c r="J204" s="205"/>
      <c r="K204" s="166"/>
      <c r="L204" s="62"/>
      <c r="M204" s="42"/>
    </row>
    <row r="205" spans="2:13" x14ac:dyDescent="0.2">
      <c r="B205" s="205"/>
      <c r="C205" s="62"/>
      <c r="D205" s="62"/>
      <c r="E205" s="206"/>
      <c r="F205" s="205"/>
      <c r="G205" s="166"/>
      <c r="H205" s="62"/>
      <c r="I205" s="166"/>
      <c r="J205" s="205"/>
      <c r="K205" s="166"/>
      <c r="L205" s="62"/>
      <c r="M205" s="42"/>
    </row>
    <row r="206" spans="2:13" x14ac:dyDescent="0.2">
      <c r="B206" s="205"/>
      <c r="C206" s="62"/>
      <c r="D206" s="62"/>
      <c r="E206" s="206"/>
      <c r="F206" s="205"/>
      <c r="G206" s="166"/>
      <c r="H206" s="62"/>
      <c r="I206" s="166"/>
      <c r="J206" s="205"/>
      <c r="K206" s="166"/>
      <c r="L206" s="62"/>
      <c r="M206" s="42"/>
    </row>
    <row r="207" spans="2:13" x14ac:dyDescent="0.2">
      <c r="B207" s="205"/>
      <c r="C207" s="62"/>
      <c r="D207" s="62"/>
      <c r="E207" s="206"/>
      <c r="F207" s="205"/>
      <c r="G207" s="166"/>
      <c r="H207" s="62"/>
      <c r="I207" s="166"/>
      <c r="J207" s="205"/>
      <c r="K207" s="166"/>
      <c r="L207" s="62"/>
      <c r="M207" s="42"/>
    </row>
    <row r="208" spans="2:13" x14ac:dyDescent="0.2">
      <c r="B208" s="205"/>
      <c r="C208" s="62"/>
      <c r="D208" s="62"/>
      <c r="E208" s="206"/>
      <c r="F208" s="205"/>
      <c r="G208" s="166"/>
      <c r="H208" s="62"/>
      <c r="I208" s="166"/>
      <c r="J208" s="205"/>
      <c r="K208" s="166"/>
      <c r="L208" s="62"/>
      <c r="M208" s="42"/>
    </row>
    <row r="209" spans="2:13" x14ac:dyDescent="0.2">
      <c r="B209" s="205"/>
      <c r="C209" s="62"/>
      <c r="D209" s="62"/>
      <c r="E209" s="206"/>
      <c r="F209" s="205"/>
      <c r="G209" s="166"/>
      <c r="H209" s="62"/>
      <c r="I209" s="166"/>
      <c r="J209" s="205"/>
      <c r="K209" s="166"/>
      <c r="L209" s="62"/>
      <c r="M209" s="42"/>
    </row>
    <row r="210" spans="2:13" x14ac:dyDescent="0.2">
      <c r="B210" s="205"/>
      <c r="C210" s="62"/>
      <c r="D210" s="62"/>
      <c r="E210" s="206"/>
      <c r="F210" s="205"/>
      <c r="G210" s="166"/>
      <c r="H210" s="62"/>
      <c r="I210" s="166"/>
      <c r="J210" s="205"/>
      <c r="K210" s="166"/>
      <c r="L210" s="62"/>
      <c r="M210" s="42"/>
    </row>
    <row r="211" spans="2:13" x14ac:dyDescent="0.2">
      <c r="B211" s="205"/>
      <c r="C211" s="62"/>
      <c r="D211" s="62"/>
      <c r="E211" s="206"/>
      <c r="F211" s="205"/>
      <c r="G211" s="166"/>
      <c r="H211" s="62"/>
      <c r="I211" s="166"/>
      <c r="J211" s="205"/>
      <c r="K211" s="166"/>
      <c r="L211" s="62"/>
      <c r="M211" s="42"/>
    </row>
    <row r="212" spans="2:13" x14ac:dyDescent="0.2">
      <c r="B212" s="205"/>
      <c r="C212" s="62"/>
      <c r="D212" s="62"/>
      <c r="E212" s="206"/>
      <c r="F212" s="205"/>
      <c r="G212" s="166"/>
      <c r="H212" s="62"/>
      <c r="I212" s="166"/>
      <c r="J212" s="205"/>
      <c r="K212" s="166"/>
      <c r="L212" s="62"/>
      <c r="M212" s="42"/>
    </row>
    <row r="213" spans="2:13" x14ac:dyDescent="0.2">
      <c r="B213" s="205"/>
      <c r="C213" s="62"/>
      <c r="D213" s="62"/>
      <c r="E213" s="206"/>
      <c r="F213" s="205"/>
      <c r="G213" s="166"/>
      <c r="H213" s="62"/>
      <c r="I213" s="166"/>
      <c r="J213" s="205"/>
      <c r="K213" s="166"/>
      <c r="L213" s="62"/>
      <c r="M213" s="42"/>
    </row>
    <row r="214" spans="2:13" x14ac:dyDescent="0.2">
      <c r="B214" s="205"/>
      <c r="C214" s="62"/>
      <c r="D214" s="62"/>
      <c r="E214" s="206"/>
      <c r="F214" s="205"/>
      <c r="G214" s="166"/>
      <c r="H214" s="62"/>
      <c r="I214" s="166"/>
      <c r="J214" s="205"/>
      <c r="K214" s="166"/>
      <c r="L214" s="62"/>
      <c r="M214" s="42"/>
    </row>
    <row r="215" spans="2:13" x14ac:dyDescent="0.2">
      <c r="B215" s="205"/>
      <c r="C215" s="62"/>
      <c r="D215" s="62"/>
      <c r="E215" s="206"/>
      <c r="F215" s="205"/>
      <c r="G215" s="166"/>
      <c r="H215" s="62"/>
      <c r="I215" s="166"/>
      <c r="J215" s="205"/>
      <c r="K215" s="166"/>
      <c r="L215" s="62"/>
      <c r="M215" s="42"/>
    </row>
    <row r="216" spans="2:13" x14ac:dyDescent="0.2">
      <c r="B216" s="205"/>
      <c r="C216" s="62"/>
      <c r="D216" s="62"/>
      <c r="E216" s="206"/>
      <c r="F216" s="205"/>
      <c r="G216" s="166"/>
      <c r="H216" s="62"/>
      <c r="I216" s="166"/>
      <c r="J216" s="205"/>
      <c r="K216" s="166"/>
      <c r="L216" s="62"/>
      <c r="M216" s="42"/>
    </row>
    <row r="217" spans="2:13" x14ac:dyDescent="0.2">
      <c r="B217" s="205"/>
      <c r="C217" s="62"/>
      <c r="D217" s="62"/>
      <c r="E217" s="206"/>
      <c r="F217" s="205"/>
      <c r="G217" s="166"/>
      <c r="H217" s="62"/>
      <c r="I217" s="166"/>
      <c r="J217" s="205"/>
      <c r="K217" s="166"/>
      <c r="L217" s="62"/>
      <c r="M217" s="42"/>
    </row>
    <row r="218" spans="2:13" x14ac:dyDescent="0.2">
      <c r="B218" s="205"/>
      <c r="C218" s="62"/>
      <c r="D218" s="62"/>
      <c r="E218" s="206"/>
      <c r="F218" s="205"/>
      <c r="G218" s="166"/>
      <c r="H218" s="62"/>
      <c r="I218" s="166"/>
      <c r="J218" s="205"/>
      <c r="K218" s="166"/>
      <c r="L218" s="62"/>
      <c r="M218" s="42"/>
    </row>
    <row r="219" spans="2:13" x14ac:dyDescent="0.2">
      <c r="B219" s="205"/>
      <c r="C219" s="62"/>
      <c r="D219" s="62"/>
      <c r="E219" s="206"/>
      <c r="F219" s="205"/>
      <c r="G219" s="166"/>
      <c r="H219" s="62"/>
      <c r="I219" s="166"/>
      <c r="J219" s="205"/>
      <c r="K219" s="166"/>
      <c r="L219" s="62"/>
      <c r="M219" s="42"/>
    </row>
    <row r="220" spans="2:13" x14ac:dyDescent="0.2">
      <c r="B220" s="205"/>
      <c r="C220" s="62"/>
      <c r="D220" s="62"/>
      <c r="E220" s="206"/>
      <c r="F220" s="205"/>
      <c r="G220" s="166"/>
      <c r="H220" s="62"/>
      <c r="I220" s="166"/>
      <c r="J220" s="205"/>
      <c r="K220" s="166"/>
      <c r="L220" s="62"/>
      <c r="M220" s="42"/>
    </row>
    <row r="221" spans="2:13" x14ac:dyDescent="0.2">
      <c r="B221" s="205"/>
      <c r="C221" s="62"/>
      <c r="D221" s="62"/>
      <c r="E221" s="206"/>
      <c r="F221" s="205"/>
      <c r="G221" s="166"/>
      <c r="H221" s="62"/>
      <c r="I221" s="166"/>
      <c r="J221" s="205"/>
      <c r="K221" s="166"/>
      <c r="L221" s="62"/>
      <c r="M221" s="42"/>
    </row>
    <row r="222" spans="2:13" x14ac:dyDescent="0.2">
      <c r="B222" s="205"/>
      <c r="C222" s="62"/>
      <c r="D222" s="62"/>
      <c r="E222" s="206"/>
      <c r="F222" s="205"/>
      <c r="G222" s="166"/>
      <c r="H222" s="62"/>
      <c r="I222" s="166"/>
      <c r="J222" s="205"/>
      <c r="K222" s="166"/>
      <c r="L222" s="62"/>
      <c r="M222" s="42"/>
    </row>
    <row r="223" spans="2:13" x14ac:dyDescent="0.2">
      <c r="B223" s="205"/>
      <c r="C223" s="62"/>
      <c r="D223" s="62"/>
      <c r="E223" s="206"/>
      <c r="F223" s="205"/>
      <c r="G223" s="166"/>
      <c r="H223" s="62"/>
      <c r="I223" s="166"/>
      <c r="J223" s="205"/>
      <c r="K223" s="166"/>
      <c r="L223" s="62"/>
      <c r="M223" s="42"/>
    </row>
    <row r="224" spans="2:13" x14ac:dyDescent="0.2">
      <c r="B224" s="205"/>
      <c r="C224" s="62"/>
      <c r="D224" s="62"/>
      <c r="E224" s="206"/>
      <c r="F224" s="205"/>
      <c r="G224" s="166"/>
      <c r="H224" s="62"/>
      <c r="I224" s="166"/>
      <c r="J224" s="205"/>
      <c r="K224" s="166"/>
      <c r="L224" s="62"/>
      <c r="M224" s="42"/>
    </row>
    <row r="225" spans="2:13" x14ac:dyDescent="0.2">
      <c r="B225" s="205"/>
      <c r="C225" s="62"/>
      <c r="D225" s="62"/>
      <c r="E225" s="206"/>
      <c r="F225" s="205"/>
      <c r="G225" s="166"/>
      <c r="H225" s="62"/>
      <c r="I225" s="166"/>
      <c r="J225" s="205"/>
      <c r="K225" s="166"/>
      <c r="L225" s="62"/>
      <c r="M225" s="42"/>
    </row>
    <row r="226" spans="2:13" x14ac:dyDescent="0.2">
      <c r="B226" s="205"/>
      <c r="C226" s="62"/>
      <c r="D226" s="62"/>
      <c r="E226" s="206"/>
      <c r="F226" s="205"/>
      <c r="G226" s="166"/>
      <c r="H226" s="62"/>
      <c r="I226" s="166"/>
      <c r="J226" s="205"/>
      <c r="K226" s="166"/>
      <c r="L226" s="62"/>
      <c r="M226" s="42"/>
    </row>
    <row r="227" spans="2:13" x14ac:dyDescent="0.2">
      <c r="B227" s="205"/>
      <c r="C227" s="62"/>
      <c r="D227" s="62"/>
      <c r="E227" s="206"/>
      <c r="F227" s="205"/>
      <c r="G227" s="166"/>
      <c r="H227" s="62"/>
      <c r="I227" s="166"/>
      <c r="J227" s="205"/>
      <c r="K227" s="166"/>
      <c r="L227" s="62"/>
      <c r="M227" s="42"/>
    </row>
    <row r="228" spans="2:13" x14ac:dyDescent="0.2">
      <c r="B228" s="205"/>
      <c r="C228" s="62"/>
      <c r="D228" s="62"/>
      <c r="E228" s="206"/>
      <c r="F228" s="205"/>
      <c r="G228" s="166"/>
      <c r="H228" s="62"/>
      <c r="I228" s="166"/>
      <c r="J228" s="205"/>
      <c r="K228" s="166"/>
      <c r="L228" s="62"/>
      <c r="M228" s="42"/>
    </row>
    <row r="229" spans="2:13" x14ac:dyDescent="0.2">
      <c r="B229" s="205"/>
      <c r="C229" s="62"/>
      <c r="D229" s="62"/>
      <c r="E229" s="206"/>
      <c r="F229" s="205"/>
      <c r="G229" s="166"/>
      <c r="H229" s="62"/>
      <c r="I229" s="166"/>
      <c r="J229" s="205"/>
      <c r="K229" s="166"/>
      <c r="L229" s="62"/>
      <c r="M229" s="42"/>
    </row>
    <row r="230" spans="2:13" x14ac:dyDescent="0.2">
      <c r="B230" s="205"/>
      <c r="C230" s="62"/>
      <c r="D230" s="62"/>
      <c r="E230" s="206"/>
      <c r="F230" s="205"/>
      <c r="G230" s="166"/>
      <c r="H230" s="62"/>
      <c r="I230" s="166"/>
      <c r="J230" s="205"/>
      <c r="K230" s="166"/>
      <c r="L230" s="62"/>
      <c r="M230" s="42"/>
    </row>
    <row r="231" spans="2:13" x14ac:dyDescent="0.2">
      <c r="B231" s="205"/>
      <c r="C231" s="62"/>
      <c r="D231" s="62"/>
      <c r="E231" s="206"/>
      <c r="F231" s="205"/>
      <c r="G231" s="166"/>
      <c r="H231" s="62"/>
      <c r="I231" s="166"/>
      <c r="J231" s="205"/>
      <c r="K231" s="166"/>
      <c r="L231" s="62"/>
      <c r="M231" s="42"/>
    </row>
    <row r="232" spans="2:13" x14ac:dyDescent="0.2">
      <c r="B232" s="205"/>
      <c r="C232" s="62"/>
      <c r="D232" s="62"/>
      <c r="E232" s="206"/>
      <c r="F232" s="205"/>
      <c r="G232" s="166"/>
      <c r="H232" s="62"/>
      <c r="I232" s="166"/>
      <c r="J232" s="205"/>
      <c r="K232" s="166"/>
      <c r="L232" s="62"/>
      <c r="M232" s="42"/>
    </row>
    <row r="233" spans="2:13" x14ac:dyDescent="0.2">
      <c r="B233" s="205"/>
      <c r="C233" s="62"/>
      <c r="D233" s="62"/>
      <c r="E233" s="206"/>
      <c r="F233" s="205"/>
      <c r="G233" s="166"/>
      <c r="H233" s="62"/>
      <c r="I233" s="166"/>
      <c r="J233" s="205"/>
      <c r="K233" s="166"/>
      <c r="L233" s="62"/>
      <c r="M233" s="42"/>
    </row>
    <row r="234" spans="2:13" x14ac:dyDescent="0.2">
      <c r="B234" s="205"/>
      <c r="C234" s="62"/>
      <c r="D234" s="62"/>
      <c r="E234" s="206"/>
      <c r="F234" s="205"/>
      <c r="G234" s="166"/>
      <c r="H234" s="62"/>
      <c r="I234" s="166"/>
      <c r="J234" s="205"/>
      <c r="K234" s="166"/>
      <c r="L234" s="62"/>
      <c r="M234" s="42"/>
    </row>
    <row r="235" spans="2:13" x14ac:dyDescent="0.2">
      <c r="B235" s="205"/>
      <c r="C235" s="62"/>
      <c r="D235" s="62"/>
      <c r="E235" s="206"/>
      <c r="F235" s="205"/>
      <c r="G235" s="166"/>
      <c r="H235" s="62"/>
      <c r="I235" s="166"/>
      <c r="J235" s="205"/>
      <c r="K235" s="166"/>
      <c r="L235" s="62"/>
      <c r="M235" s="42"/>
    </row>
    <row r="236" spans="2:13" x14ac:dyDescent="0.2">
      <c r="B236" s="205"/>
      <c r="C236" s="62"/>
      <c r="D236" s="62"/>
      <c r="E236" s="206"/>
      <c r="F236" s="205"/>
      <c r="G236" s="166"/>
      <c r="H236" s="62"/>
      <c r="I236" s="166"/>
      <c r="J236" s="205"/>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D104" sqref="D104"/>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69">
        <v>0</v>
      </c>
      <c r="C4" s="70">
        <v>0</v>
      </c>
      <c r="D4" s="70">
        <v>0</v>
      </c>
      <c r="E4" s="71">
        <v>0</v>
      </c>
      <c r="F4" s="69"/>
      <c r="G4" s="162"/>
      <c r="H4" s="70"/>
      <c r="I4" s="162"/>
      <c r="J4" s="69"/>
      <c r="K4" s="160"/>
      <c r="L4" s="70"/>
      <c r="M4" s="161"/>
    </row>
    <row r="5" spans="2:21" x14ac:dyDescent="0.2">
      <c r="B5" s="72">
        <v>4.9779999999999998E-3</v>
      </c>
      <c r="C5" s="73">
        <v>9.1819999999999992E-3</v>
      </c>
      <c r="D5" s="74">
        <v>5.535E-3</v>
      </c>
      <c r="E5" s="75">
        <v>-8.0529999999999994E-3</v>
      </c>
      <c r="F5" s="72"/>
      <c r="G5" s="162"/>
      <c r="H5" s="74"/>
      <c r="I5" s="162"/>
      <c r="J5" s="72"/>
      <c r="K5" s="162"/>
      <c r="L5" s="74"/>
      <c r="M5" s="164"/>
    </row>
    <row r="6" spans="2:21" x14ac:dyDescent="0.2">
      <c r="B6" s="76">
        <v>1.3693E-2</v>
      </c>
      <c r="C6" s="73">
        <v>1.4838E-2</v>
      </c>
      <c r="D6" s="74">
        <v>1.4666999999999999E-2</v>
      </c>
      <c r="E6" s="75">
        <v>-1.2531E-2</v>
      </c>
      <c r="F6" s="76"/>
      <c r="G6" s="162"/>
      <c r="H6" s="74"/>
      <c r="I6" s="162"/>
      <c r="J6" s="76"/>
      <c r="K6" s="162"/>
      <c r="L6" s="74"/>
      <c r="M6" s="164"/>
    </row>
    <row r="7" spans="2:21" x14ac:dyDescent="0.2">
      <c r="B7" s="76">
        <v>2.3192000000000001E-2</v>
      </c>
      <c r="C7" s="73">
        <v>1.8856000000000001E-2</v>
      </c>
      <c r="D7" s="73">
        <v>2.4369999999999999E-2</v>
      </c>
      <c r="E7" s="75">
        <v>-1.5637000000000002E-2</v>
      </c>
      <c r="F7" s="76"/>
      <c r="G7" s="162"/>
      <c r="H7" s="73"/>
      <c r="I7" s="162"/>
      <c r="J7" s="76"/>
      <c r="K7" s="162"/>
      <c r="L7" s="73"/>
      <c r="M7" s="164"/>
    </row>
    <row r="8" spans="2:21" x14ac:dyDescent="0.2">
      <c r="B8" s="76">
        <v>3.2974999999999997E-2</v>
      </c>
      <c r="C8" s="73">
        <v>2.2016000000000001E-2</v>
      </c>
      <c r="D8" s="73">
        <v>3.4264999999999997E-2</v>
      </c>
      <c r="E8" s="75">
        <v>-1.8075999999999998E-2</v>
      </c>
      <c r="F8" s="76"/>
      <c r="G8" s="162"/>
      <c r="H8" s="73"/>
      <c r="I8" s="162"/>
      <c r="J8" s="76"/>
      <c r="K8" s="162"/>
      <c r="L8" s="73"/>
      <c r="M8" s="164"/>
    </row>
    <row r="9" spans="2:21" x14ac:dyDescent="0.2">
      <c r="B9" s="76">
        <v>4.2895000000000003E-2</v>
      </c>
      <c r="C9" s="73">
        <v>2.4655E-2</v>
      </c>
      <c r="D9" s="73">
        <v>4.4250999999999999E-2</v>
      </c>
      <c r="E9" s="75">
        <v>-2.0124E-2</v>
      </c>
      <c r="F9" s="76"/>
      <c r="G9" s="162"/>
      <c r="H9" s="73"/>
      <c r="I9" s="162"/>
      <c r="J9" s="76"/>
      <c r="K9" s="162"/>
      <c r="L9" s="73"/>
      <c r="M9" s="164"/>
    </row>
    <row r="10" spans="2:21" x14ac:dyDescent="0.2">
      <c r="B10" s="76">
        <v>5.2893999999999997E-2</v>
      </c>
      <c r="C10" s="73">
        <v>2.6942000000000001E-2</v>
      </c>
      <c r="D10" s="73">
        <v>5.4287000000000002E-2</v>
      </c>
      <c r="E10" s="75">
        <v>-2.1918E-2</v>
      </c>
      <c r="F10" s="76"/>
      <c r="G10" s="162"/>
      <c r="H10" s="73"/>
      <c r="I10" s="162"/>
      <c r="J10" s="76"/>
      <c r="K10" s="162"/>
      <c r="L10" s="73"/>
      <c r="M10" s="164"/>
    </row>
    <row r="11" spans="2:21" x14ac:dyDescent="0.2">
      <c r="B11" s="76">
        <v>6.2942999999999999E-2</v>
      </c>
      <c r="C11" s="73">
        <v>2.8976999999999999E-2</v>
      </c>
      <c r="D11" s="73">
        <v>6.4355999999999997E-2</v>
      </c>
      <c r="E11" s="75">
        <v>-2.3529999999999999E-2</v>
      </c>
      <c r="F11" s="76"/>
      <c r="G11" s="162"/>
      <c r="H11" s="73"/>
      <c r="I11" s="162"/>
      <c r="J11" s="76"/>
      <c r="K11" s="162"/>
      <c r="L11" s="73"/>
      <c r="M11" s="164"/>
    </row>
    <row r="12" spans="2:21" x14ac:dyDescent="0.2">
      <c r="B12" s="76">
        <v>7.3025000000000007E-2</v>
      </c>
      <c r="C12" s="73">
        <v>3.082E-2</v>
      </c>
      <c r="D12" s="73">
        <v>7.4445999999999998E-2</v>
      </c>
      <c r="E12" s="75">
        <v>-2.5006E-2</v>
      </c>
      <c r="F12" s="76"/>
      <c r="G12" s="162"/>
      <c r="H12" s="73"/>
      <c r="I12" s="162"/>
      <c r="J12" s="76"/>
      <c r="K12" s="162"/>
      <c r="L12" s="73"/>
      <c r="M12" s="164"/>
    </row>
    <row r="13" spans="2:21" x14ac:dyDescent="0.2">
      <c r="B13" s="76">
        <v>8.3131999999999998E-2</v>
      </c>
      <c r="C13" s="73">
        <v>3.2509999999999997E-2</v>
      </c>
      <c r="D13" s="73">
        <v>8.4552000000000002E-2</v>
      </c>
      <c r="E13" s="75">
        <v>-2.6373000000000001E-2</v>
      </c>
      <c r="F13" s="76"/>
      <c r="G13" s="162"/>
      <c r="H13" s="73"/>
      <c r="I13" s="162"/>
      <c r="J13" s="76"/>
      <c r="K13" s="162"/>
      <c r="L13" s="73"/>
      <c r="M13" s="164"/>
    </row>
    <row r="14" spans="2:21" x14ac:dyDescent="0.2">
      <c r="B14" s="76">
        <v>9.3257999999999994E-2</v>
      </c>
      <c r="C14" s="73">
        <v>3.4072999999999999E-2</v>
      </c>
      <c r="D14" s="73">
        <v>9.4672000000000006E-2</v>
      </c>
      <c r="E14" s="75">
        <v>-2.7647000000000001E-2</v>
      </c>
      <c r="F14" s="76"/>
      <c r="G14" s="162"/>
      <c r="H14" s="73"/>
      <c r="I14" s="162"/>
      <c r="J14" s="76"/>
      <c r="K14" s="162"/>
      <c r="L14" s="73"/>
      <c r="M14" s="164"/>
    </row>
    <row r="15" spans="2:21" x14ac:dyDescent="0.2">
      <c r="B15" s="76">
        <v>0.103399</v>
      </c>
      <c r="C15" s="73">
        <v>3.5527999999999997E-2</v>
      </c>
      <c r="D15" s="73">
        <v>0.10480200000000001</v>
      </c>
      <c r="E15" s="75">
        <v>-2.8840000000000001E-2</v>
      </c>
      <c r="F15" s="76"/>
      <c r="G15" s="162"/>
      <c r="H15" s="73"/>
      <c r="I15" s="162"/>
      <c r="J15" s="76"/>
      <c r="K15" s="162"/>
      <c r="L15" s="73"/>
      <c r="M15" s="164"/>
    </row>
    <row r="16" spans="2:21" x14ac:dyDescent="0.2">
      <c r="B16" s="76">
        <v>0.113553</v>
      </c>
      <c r="C16" s="73">
        <v>3.6888999999999998E-2</v>
      </c>
      <c r="D16" s="73">
        <v>0.114941</v>
      </c>
      <c r="E16" s="75">
        <v>-2.9961000000000002E-2</v>
      </c>
      <c r="F16" s="76"/>
      <c r="G16" s="162"/>
      <c r="H16" s="73"/>
      <c r="I16" s="162"/>
      <c r="J16" s="76"/>
      <c r="K16" s="162"/>
      <c r="L16" s="73"/>
      <c r="M16" s="164"/>
    </row>
    <row r="17" spans="2:13" x14ac:dyDescent="0.2">
      <c r="B17" s="76">
        <v>0.12371600000000001</v>
      </c>
      <c r="C17" s="73">
        <v>3.8167E-2</v>
      </c>
      <c r="D17" s="73">
        <v>0.125088</v>
      </c>
      <c r="E17" s="75">
        <v>-3.1015000000000001E-2</v>
      </c>
      <c r="F17" s="76"/>
      <c r="G17" s="162"/>
      <c r="H17" s="73"/>
      <c r="I17" s="162"/>
      <c r="J17" s="76"/>
      <c r="K17" s="162"/>
      <c r="L17" s="73"/>
      <c r="M17" s="164"/>
    </row>
    <row r="18" spans="2:13" x14ac:dyDescent="0.2">
      <c r="B18" s="76">
        <v>0.13388800000000001</v>
      </c>
      <c r="C18" s="73">
        <v>3.9371000000000003E-2</v>
      </c>
      <c r="D18" s="73">
        <v>0.135242</v>
      </c>
      <c r="E18" s="75">
        <v>-3.2008000000000002E-2</v>
      </c>
      <c r="F18" s="76"/>
      <c r="G18" s="162"/>
      <c r="H18" s="73"/>
      <c r="I18" s="162"/>
      <c r="J18" s="76"/>
      <c r="K18" s="162"/>
      <c r="L18" s="73"/>
      <c r="M18" s="164"/>
    </row>
    <row r="19" spans="2:13" x14ac:dyDescent="0.2">
      <c r="B19" s="76">
        <v>0.144067</v>
      </c>
      <c r="C19" s="73">
        <v>4.0508000000000002E-2</v>
      </c>
      <c r="D19" s="73">
        <v>0.145403</v>
      </c>
      <c r="E19" s="75">
        <v>-3.2943E-2</v>
      </c>
      <c r="F19" s="76"/>
      <c r="G19" s="162"/>
      <c r="H19" s="73"/>
      <c r="I19" s="162"/>
      <c r="J19" s="76"/>
      <c r="K19" s="162"/>
      <c r="L19" s="73"/>
      <c r="M19" s="164"/>
    </row>
    <row r="20" spans="2:13" x14ac:dyDescent="0.2">
      <c r="B20" s="76">
        <v>0.154253</v>
      </c>
      <c r="C20" s="73">
        <v>4.1583000000000002E-2</v>
      </c>
      <c r="D20" s="73">
        <v>0.15556900000000001</v>
      </c>
      <c r="E20" s="75">
        <v>-3.3822999999999999E-2</v>
      </c>
      <c r="F20" s="76"/>
      <c r="G20" s="162"/>
      <c r="H20" s="73"/>
      <c r="I20" s="162"/>
      <c r="J20" s="76"/>
      <c r="K20" s="162"/>
      <c r="L20" s="73"/>
      <c r="M20" s="164"/>
    </row>
    <row r="21" spans="2:13" x14ac:dyDescent="0.2">
      <c r="B21" s="76">
        <v>0.16444400000000001</v>
      </c>
      <c r="C21" s="73">
        <v>4.2602000000000001E-2</v>
      </c>
      <c r="D21" s="73">
        <v>0.16574</v>
      </c>
      <c r="E21" s="75">
        <v>-3.4653000000000003E-2</v>
      </c>
      <c r="F21" s="76"/>
      <c r="G21" s="162"/>
      <c r="H21" s="73"/>
      <c r="I21" s="162"/>
      <c r="J21" s="76"/>
      <c r="K21" s="162"/>
      <c r="L21" s="73"/>
      <c r="M21" s="164"/>
    </row>
    <row r="22" spans="2:13" x14ac:dyDescent="0.2">
      <c r="B22" s="76">
        <v>0.17463999999999999</v>
      </c>
      <c r="C22" s="73">
        <v>4.3570999999999999E-2</v>
      </c>
      <c r="D22" s="73">
        <v>0.17591599999999999</v>
      </c>
      <c r="E22" s="75">
        <v>-3.5435000000000001E-2</v>
      </c>
      <c r="F22" s="76"/>
      <c r="G22" s="162"/>
      <c r="H22" s="73"/>
      <c r="I22" s="162"/>
      <c r="J22" s="76"/>
      <c r="K22" s="162"/>
      <c r="L22" s="73"/>
      <c r="M22" s="164"/>
    </row>
    <row r="23" spans="2:13" x14ac:dyDescent="0.2">
      <c r="B23" s="76">
        <v>0.18484</v>
      </c>
      <c r="C23" s="73">
        <v>4.4491000000000003E-2</v>
      </c>
      <c r="D23" s="73">
        <v>0.18609600000000001</v>
      </c>
      <c r="E23" s="75">
        <v>-3.6170000000000001E-2</v>
      </c>
      <c r="F23" s="76"/>
      <c r="G23" s="162"/>
      <c r="H23" s="73"/>
      <c r="I23" s="162"/>
      <c r="J23" s="76"/>
      <c r="K23" s="162"/>
      <c r="L23" s="73"/>
      <c r="M23" s="164"/>
    </row>
    <row r="24" spans="2:13" x14ac:dyDescent="0.2">
      <c r="B24" s="76">
        <v>0.195044</v>
      </c>
      <c r="C24" s="73">
        <v>4.5366999999999998E-2</v>
      </c>
      <c r="D24" s="73">
        <v>0.19628000000000001</v>
      </c>
      <c r="E24" s="75">
        <v>-3.6860999999999998E-2</v>
      </c>
      <c r="F24" s="76"/>
      <c r="G24" s="162"/>
      <c r="H24" s="73"/>
      <c r="I24" s="162"/>
      <c r="J24" s="76"/>
      <c r="K24" s="162"/>
      <c r="L24" s="73"/>
      <c r="M24" s="164"/>
    </row>
    <row r="25" spans="2:13" x14ac:dyDescent="0.2">
      <c r="B25" s="76">
        <v>0.20525099999999999</v>
      </c>
      <c r="C25" s="73">
        <v>4.6200999999999999E-2</v>
      </c>
      <c r="D25" s="73">
        <v>0.20646900000000001</v>
      </c>
      <c r="E25" s="75">
        <v>-3.7509000000000001E-2</v>
      </c>
      <c r="F25" s="76"/>
      <c r="G25" s="162"/>
      <c r="H25" s="73"/>
      <c r="I25" s="162"/>
      <c r="J25" s="76"/>
      <c r="K25" s="162"/>
      <c r="L25" s="73"/>
      <c r="M25" s="164"/>
    </row>
    <row r="26" spans="2:13" x14ac:dyDescent="0.2">
      <c r="B26" s="76">
        <v>0.21546199999999999</v>
      </c>
      <c r="C26" s="73">
        <v>4.6996000000000003E-2</v>
      </c>
      <c r="D26" s="73">
        <v>0.21665999999999999</v>
      </c>
      <c r="E26" s="75">
        <v>-3.8115999999999997E-2</v>
      </c>
      <c r="F26" s="76"/>
      <c r="G26" s="162"/>
      <c r="H26" s="73"/>
      <c r="I26" s="162"/>
      <c r="J26" s="76"/>
      <c r="K26" s="162"/>
      <c r="L26" s="73"/>
      <c r="M26" s="164"/>
    </row>
    <row r="27" spans="2:13" x14ac:dyDescent="0.2">
      <c r="B27" s="76">
        <v>0.22567599999999999</v>
      </c>
      <c r="C27" s="73">
        <v>4.7752999999999997E-2</v>
      </c>
      <c r="D27" s="73">
        <v>0.226855</v>
      </c>
      <c r="E27" s="75">
        <v>-3.8682000000000001E-2</v>
      </c>
      <c r="F27" s="76"/>
      <c r="G27" s="162"/>
      <c r="H27" s="73"/>
      <c r="I27" s="162"/>
      <c r="J27" s="76"/>
      <c r="K27" s="162"/>
      <c r="L27" s="73"/>
      <c r="M27" s="164"/>
    </row>
    <row r="28" spans="2:13" x14ac:dyDescent="0.2">
      <c r="B28" s="76">
        <v>0.23589199999999999</v>
      </c>
      <c r="C28" s="73">
        <v>4.8472000000000001E-2</v>
      </c>
      <c r="D28" s="73">
        <v>0.23705200000000001</v>
      </c>
      <c r="E28" s="75">
        <v>-3.9206999999999999E-2</v>
      </c>
      <c r="F28" s="76"/>
      <c r="G28" s="162"/>
      <c r="H28" s="73"/>
      <c r="I28" s="162"/>
      <c r="J28" s="76"/>
      <c r="K28" s="162"/>
      <c r="L28" s="73"/>
      <c r="M28" s="164"/>
    </row>
    <row r="29" spans="2:13" x14ac:dyDescent="0.2">
      <c r="B29" s="76">
        <v>0.24611</v>
      </c>
      <c r="C29" s="73">
        <v>4.9155999999999998E-2</v>
      </c>
      <c r="D29" s="73">
        <v>0.247253</v>
      </c>
      <c r="E29" s="75">
        <v>-3.9691999999999998E-2</v>
      </c>
      <c r="F29" s="76"/>
      <c r="G29" s="162"/>
      <c r="H29" s="73"/>
      <c r="I29" s="162"/>
      <c r="J29" s="76"/>
      <c r="K29" s="162"/>
      <c r="L29" s="73"/>
      <c r="M29" s="164"/>
    </row>
    <row r="30" spans="2:13" x14ac:dyDescent="0.2">
      <c r="B30" s="76">
        <v>0.25633099999999998</v>
      </c>
      <c r="C30" s="73">
        <v>4.9805000000000002E-2</v>
      </c>
      <c r="D30" s="73">
        <v>0.25745499999999999</v>
      </c>
      <c r="E30" s="75">
        <v>-4.0135999999999998E-2</v>
      </c>
      <c r="F30" s="76"/>
      <c r="G30" s="162"/>
      <c r="H30" s="73"/>
      <c r="I30" s="162"/>
      <c r="J30" s="76"/>
      <c r="K30" s="162"/>
      <c r="L30" s="73"/>
      <c r="M30" s="164"/>
    </row>
    <row r="31" spans="2:13" x14ac:dyDescent="0.2">
      <c r="B31" s="76">
        <v>0.26655400000000001</v>
      </c>
      <c r="C31" s="73">
        <v>5.0418999999999999E-2</v>
      </c>
      <c r="D31" s="73">
        <v>0.26766000000000001</v>
      </c>
      <c r="E31" s="75">
        <v>-4.0541000000000001E-2</v>
      </c>
      <c r="F31" s="76"/>
      <c r="G31" s="162"/>
      <c r="H31" s="73"/>
      <c r="I31" s="162"/>
      <c r="J31" s="76"/>
      <c r="K31" s="162"/>
      <c r="L31" s="73"/>
      <c r="M31" s="164"/>
    </row>
    <row r="32" spans="2:13" x14ac:dyDescent="0.2">
      <c r="B32" s="76">
        <v>0.276779</v>
      </c>
      <c r="C32" s="73">
        <v>5.0998000000000002E-2</v>
      </c>
      <c r="D32" s="73">
        <v>0.27786699999999998</v>
      </c>
      <c r="E32" s="75">
        <v>-4.0904000000000003E-2</v>
      </c>
      <c r="F32" s="76"/>
      <c r="G32" s="162"/>
      <c r="H32" s="73"/>
      <c r="I32" s="162"/>
      <c r="J32" s="76"/>
      <c r="K32" s="162"/>
      <c r="L32" s="73"/>
      <c r="M32" s="164"/>
    </row>
    <row r="33" spans="2:13" x14ac:dyDescent="0.2">
      <c r="B33" s="76">
        <v>0.28700599999999998</v>
      </c>
      <c r="C33" s="73">
        <v>5.1542999999999999E-2</v>
      </c>
      <c r="D33" s="73">
        <v>0.288076</v>
      </c>
      <c r="E33" s="75">
        <v>-4.1228000000000001E-2</v>
      </c>
      <c r="F33" s="76"/>
      <c r="G33" s="162"/>
      <c r="H33" s="73"/>
      <c r="I33" s="162"/>
      <c r="J33" s="76"/>
      <c r="K33" s="162"/>
      <c r="L33" s="73"/>
      <c r="M33" s="164"/>
    </row>
    <row r="34" spans="2:13" x14ac:dyDescent="0.2">
      <c r="B34" s="76">
        <v>0.297234</v>
      </c>
      <c r="C34" s="73">
        <v>5.2054000000000003E-2</v>
      </c>
      <c r="D34" s="73">
        <v>0.298286</v>
      </c>
      <c r="E34" s="75">
        <v>-4.1510999999999999E-2</v>
      </c>
      <c r="F34" s="76"/>
      <c r="G34" s="162"/>
      <c r="H34" s="73"/>
      <c r="I34" s="162"/>
      <c r="J34" s="76"/>
      <c r="K34" s="162"/>
      <c r="L34" s="73"/>
      <c r="M34" s="164"/>
    </row>
    <row r="35" spans="2:13" x14ac:dyDescent="0.2">
      <c r="B35" s="76">
        <v>0.30746400000000002</v>
      </c>
      <c r="C35" s="73">
        <v>5.2531000000000001E-2</v>
      </c>
      <c r="D35" s="73">
        <v>0.30849799999999999</v>
      </c>
      <c r="E35" s="75">
        <v>-4.1753999999999999E-2</v>
      </c>
      <c r="F35" s="76"/>
      <c r="G35" s="162"/>
      <c r="H35" s="73"/>
      <c r="I35" s="162"/>
      <c r="J35" s="76"/>
      <c r="K35" s="162"/>
      <c r="L35" s="73"/>
      <c r="M35" s="164"/>
    </row>
    <row r="36" spans="2:13" x14ac:dyDescent="0.2">
      <c r="B36" s="76">
        <v>0.31769500000000001</v>
      </c>
      <c r="C36" s="73">
        <v>5.2974E-2</v>
      </c>
      <c r="D36" s="73">
        <v>0.31871100000000002</v>
      </c>
      <c r="E36" s="75">
        <v>-4.1957000000000001E-2</v>
      </c>
      <c r="F36" s="76"/>
      <c r="G36" s="162"/>
      <c r="H36" s="73"/>
      <c r="I36" s="162"/>
      <c r="J36" s="76"/>
      <c r="K36" s="162"/>
      <c r="L36" s="73"/>
      <c r="M36" s="164"/>
    </row>
    <row r="37" spans="2:13" x14ac:dyDescent="0.2">
      <c r="B37" s="76">
        <v>0.32792700000000002</v>
      </c>
      <c r="C37" s="73">
        <v>5.3381999999999999E-2</v>
      </c>
      <c r="D37" s="73">
        <v>0.32892500000000002</v>
      </c>
      <c r="E37" s="75">
        <v>-4.2118999999999997E-2</v>
      </c>
      <c r="F37" s="76"/>
      <c r="G37" s="162"/>
      <c r="H37" s="73"/>
      <c r="I37" s="162"/>
      <c r="J37" s="76"/>
      <c r="K37" s="162"/>
      <c r="L37" s="73"/>
      <c r="M37" s="164"/>
    </row>
    <row r="38" spans="2:13" x14ac:dyDescent="0.2">
      <c r="B38" s="76">
        <v>0.33816099999999999</v>
      </c>
      <c r="C38" s="73">
        <v>5.3756999999999999E-2</v>
      </c>
      <c r="D38" s="73">
        <v>0.33914</v>
      </c>
      <c r="E38" s="75">
        <v>-4.2238999999999999E-2</v>
      </c>
      <c r="F38" s="76"/>
      <c r="G38" s="162"/>
      <c r="H38" s="73"/>
      <c r="I38" s="162"/>
      <c r="J38" s="76"/>
      <c r="K38" s="162"/>
      <c r="L38" s="73"/>
      <c r="M38" s="164"/>
    </row>
    <row r="39" spans="2:13" x14ac:dyDescent="0.2">
      <c r="B39" s="76">
        <v>0.34839500000000001</v>
      </c>
      <c r="C39" s="73">
        <v>5.4098E-2</v>
      </c>
      <c r="D39" s="73">
        <v>0.34935500000000003</v>
      </c>
      <c r="E39" s="75">
        <v>-4.2320000000000003E-2</v>
      </c>
      <c r="F39" s="76"/>
      <c r="G39" s="162"/>
      <c r="H39" s="73"/>
      <c r="I39" s="162"/>
      <c r="J39" s="76"/>
      <c r="K39" s="162"/>
      <c r="L39" s="73"/>
      <c r="M39" s="164"/>
    </row>
    <row r="40" spans="2:13" x14ac:dyDescent="0.2">
      <c r="B40" s="76">
        <v>0.35863099999999998</v>
      </c>
      <c r="C40" s="73">
        <v>5.4406000000000003E-2</v>
      </c>
      <c r="D40" s="73">
        <v>0.35957099999999997</v>
      </c>
      <c r="E40" s="75">
        <v>-4.2361000000000003E-2</v>
      </c>
      <c r="F40" s="76"/>
      <c r="G40" s="162"/>
      <c r="H40" s="73"/>
      <c r="I40" s="162"/>
      <c r="J40" s="76"/>
      <c r="K40" s="162"/>
      <c r="L40" s="73"/>
      <c r="M40" s="164"/>
    </row>
    <row r="41" spans="2:13" x14ac:dyDescent="0.2">
      <c r="B41" s="76">
        <v>0.368867</v>
      </c>
      <c r="C41" s="73">
        <v>5.4681E-2</v>
      </c>
      <c r="D41" s="73">
        <v>0.36978699999999998</v>
      </c>
      <c r="E41" s="75">
        <v>-4.2359000000000001E-2</v>
      </c>
      <c r="F41" s="76"/>
      <c r="G41" s="162"/>
      <c r="H41" s="73"/>
      <c r="I41" s="162"/>
      <c r="J41" s="76"/>
      <c r="K41" s="162"/>
      <c r="L41" s="73"/>
      <c r="M41" s="164"/>
    </row>
    <row r="42" spans="2:13" x14ac:dyDescent="0.2">
      <c r="B42" s="76">
        <v>0.37910500000000003</v>
      </c>
      <c r="C42" s="73">
        <v>5.4921999999999999E-2</v>
      </c>
      <c r="D42" s="73">
        <v>0.38000400000000001</v>
      </c>
      <c r="E42" s="75">
        <v>-4.2317E-2</v>
      </c>
      <c r="F42" s="76"/>
      <c r="G42" s="162"/>
      <c r="H42" s="73"/>
      <c r="I42" s="162"/>
      <c r="J42" s="76"/>
      <c r="K42" s="162"/>
      <c r="L42" s="73"/>
      <c r="M42" s="164"/>
    </row>
    <row r="43" spans="2:13" x14ac:dyDescent="0.2">
      <c r="B43" s="76">
        <v>0.38934299999999999</v>
      </c>
      <c r="C43" s="73">
        <v>5.5132E-2</v>
      </c>
      <c r="D43" s="73">
        <v>0.39022000000000001</v>
      </c>
      <c r="E43" s="75">
        <v>-4.2234000000000001E-2</v>
      </c>
      <c r="F43" s="76"/>
      <c r="G43" s="162"/>
      <c r="H43" s="73"/>
      <c r="I43" s="162"/>
      <c r="J43" s="76"/>
      <c r="K43" s="162"/>
      <c r="L43" s="73"/>
      <c r="M43" s="164"/>
    </row>
    <row r="44" spans="2:13" x14ac:dyDescent="0.2">
      <c r="B44" s="76">
        <v>0.39958100000000002</v>
      </c>
      <c r="C44" s="73">
        <v>5.5308999999999997E-2</v>
      </c>
      <c r="D44" s="73">
        <v>0.40043499999999999</v>
      </c>
      <c r="E44" s="75">
        <v>-4.2110000000000002E-2</v>
      </c>
      <c r="F44" s="76"/>
      <c r="G44" s="162"/>
      <c r="H44" s="73"/>
      <c r="I44" s="162"/>
      <c r="J44" s="76"/>
      <c r="K44" s="162"/>
      <c r="L44" s="73"/>
      <c r="M44" s="164"/>
    </row>
    <row r="45" spans="2:13" x14ac:dyDescent="0.2">
      <c r="B45" s="76">
        <v>0.40982000000000002</v>
      </c>
      <c r="C45" s="73">
        <v>5.5455999999999998E-2</v>
      </c>
      <c r="D45" s="73">
        <v>0.41065000000000002</v>
      </c>
      <c r="E45" s="75">
        <v>-4.1943000000000001E-2</v>
      </c>
      <c r="F45" s="76"/>
      <c r="G45" s="162"/>
      <c r="H45" s="73"/>
      <c r="I45" s="162"/>
      <c r="J45" s="76"/>
      <c r="K45" s="162"/>
      <c r="L45" s="73"/>
      <c r="M45" s="164"/>
    </row>
    <row r="46" spans="2:13" x14ac:dyDescent="0.2">
      <c r="B46" s="76">
        <v>0.42005900000000002</v>
      </c>
      <c r="C46" s="73">
        <v>5.5572000000000003E-2</v>
      </c>
      <c r="D46" s="73">
        <v>0.42086499999999999</v>
      </c>
      <c r="E46" s="75">
        <v>-4.1734E-2</v>
      </c>
      <c r="F46" s="76"/>
      <c r="G46" s="162"/>
      <c r="H46" s="73"/>
      <c r="I46" s="162"/>
      <c r="J46" s="76"/>
      <c r="K46" s="162"/>
      <c r="L46" s="73"/>
      <c r="M46" s="164"/>
    </row>
    <row r="47" spans="2:13" x14ac:dyDescent="0.2">
      <c r="B47" s="76">
        <v>0.43029899999999999</v>
      </c>
      <c r="C47" s="73">
        <v>5.5656999999999998E-2</v>
      </c>
      <c r="D47" s="73">
        <v>0.43107800000000002</v>
      </c>
      <c r="E47" s="75">
        <v>-4.1485000000000001E-2</v>
      </c>
      <c r="F47" s="76"/>
      <c r="G47" s="162"/>
      <c r="H47" s="73"/>
      <c r="I47" s="162"/>
      <c r="J47" s="76"/>
      <c r="K47" s="162"/>
      <c r="L47" s="73"/>
      <c r="M47" s="164"/>
    </row>
    <row r="48" spans="2:13" x14ac:dyDescent="0.2">
      <c r="B48" s="76">
        <v>0.44053900000000001</v>
      </c>
      <c r="C48" s="73">
        <v>5.5711999999999998E-2</v>
      </c>
      <c r="D48" s="73">
        <v>0.44129000000000002</v>
      </c>
      <c r="E48" s="75">
        <v>-4.1193E-2</v>
      </c>
      <c r="F48" s="76"/>
      <c r="G48" s="162"/>
      <c r="H48" s="73"/>
      <c r="I48" s="162"/>
      <c r="J48" s="76"/>
      <c r="K48" s="162"/>
      <c r="L48" s="73"/>
      <c r="M48" s="164"/>
    </row>
    <row r="49" spans="2:13" x14ac:dyDescent="0.2">
      <c r="B49" s="76">
        <v>0.45077899999999999</v>
      </c>
      <c r="C49" s="73">
        <v>5.5737000000000002E-2</v>
      </c>
      <c r="D49" s="73">
        <v>0.45150099999999999</v>
      </c>
      <c r="E49" s="75">
        <v>-4.0857999999999998E-2</v>
      </c>
      <c r="F49" s="76"/>
      <c r="G49" s="162"/>
      <c r="H49" s="73"/>
      <c r="I49" s="162"/>
      <c r="J49" s="76"/>
      <c r="K49" s="162"/>
      <c r="L49" s="73"/>
      <c r="M49" s="164"/>
    </row>
    <row r="50" spans="2:13" x14ac:dyDescent="0.2">
      <c r="B50" s="76">
        <v>0.46101799999999998</v>
      </c>
      <c r="C50" s="73">
        <v>5.5733999999999999E-2</v>
      </c>
      <c r="D50" s="73">
        <v>0.46171000000000001</v>
      </c>
      <c r="E50" s="75">
        <v>-4.0480000000000002E-2</v>
      </c>
      <c r="F50" s="76"/>
      <c r="G50" s="162"/>
      <c r="H50" s="73"/>
      <c r="I50" s="162"/>
      <c r="J50" s="76"/>
      <c r="K50" s="162"/>
      <c r="L50" s="73"/>
      <c r="M50" s="164"/>
    </row>
    <row r="51" spans="2:13" x14ac:dyDescent="0.2">
      <c r="B51" s="76">
        <v>0.47125800000000001</v>
      </c>
      <c r="C51" s="73">
        <v>5.5702000000000002E-2</v>
      </c>
      <c r="D51" s="73">
        <v>0.47191699999999998</v>
      </c>
      <c r="E51" s="75">
        <v>-4.0058999999999997E-2</v>
      </c>
      <c r="F51" s="76"/>
      <c r="G51" s="162"/>
      <c r="H51" s="73"/>
      <c r="I51" s="162"/>
      <c r="J51" s="76"/>
      <c r="K51" s="162"/>
      <c r="L51" s="73"/>
      <c r="M51" s="164"/>
    </row>
    <row r="52" spans="2:13" x14ac:dyDescent="0.2">
      <c r="B52" s="76">
        <v>0.48149799999999998</v>
      </c>
      <c r="C52" s="73">
        <v>5.5640000000000002E-2</v>
      </c>
      <c r="D52" s="73">
        <v>0.48212300000000002</v>
      </c>
      <c r="E52" s="75">
        <v>-3.9595999999999999E-2</v>
      </c>
      <c r="F52" s="76"/>
      <c r="G52" s="162"/>
      <c r="H52" s="73"/>
      <c r="I52" s="162"/>
      <c r="J52" s="76"/>
      <c r="K52" s="162"/>
      <c r="L52" s="73"/>
      <c r="M52" s="164"/>
    </row>
    <row r="53" spans="2:13" x14ac:dyDescent="0.2">
      <c r="B53" s="76">
        <v>0.49173699999999998</v>
      </c>
      <c r="C53" s="73">
        <v>5.5551000000000003E-2</v>
      </c>
      <c r="D53" s="73">
        <v>0.49232599999999999</v>
      </c>
      <c r="E53" s="75">
        <v>-3.9088999999999999E-2</v>
      </c>
      <c r="F53" s="76"/>
      <c r="G53" s="162"/>
      <c r="H53" s="73"/>
      <c r="I53" s="162"/>
      <c r="J53" s="76"/>
      <c r="K53" s="162"/>
      <c r="L53" s="73"/>
      <c r="M53" s="164"/>
    </row>
    <row r="54" spans="2:13" x14ac:dyDescent="0.2">
      <c r="B54" s="76">
        <v>0.50197599999999998</v>
      </c>
      <c r="C54" s="73">
        <v>5.5432000000000002E-2</v>
      </c>
      <c r="D54" s="73">
        <v>0.50252699999999995</v>
      </c>
      <c r="E54" s="75">
        <v>-3.8537000000000002E-2</v>
      </c>
      <c r="F54" s="76"/>
      <c r="G54" s="162"/>
      <c r="H54" s="73"/>
      <c r="I54" s="162"/>
      <c r="J54" s="76"/>
      <c r="K54" s="162"/>
      <c r="L54" s="73"/>
      <c r="M54" s="164"/>
    </row>
    <row r="55" spans="2:13" x14ac:dyDescent="0.2">
      <c r="B55" s="76">
        <v>0.51221499999999998</v>
      </c>
      <c r="C55" s="73">
        <v>5.5284E-2</v>
      </c>
      <c r="D55" s="73">
        <v>0.51272499999999999</v>
      </c>
      <c r="E55" s="75">
        <v>-3.7940000000000002E-2</v>
      </c>
      <c r="F55" s="76"/>
      <c r="G55" s="162"/>
      <c r="H55" s="73"/>
      <c r="I55" s="162"/>
      <c r="J55" s="76"/>
      <c r="K55" s="162"/>
      <c r="L55" s="73"/>
      <c r="M55" s="164"/>
    </row>
    <row r="56" spans="2:13" x14ac:dyDescent="0.2">
      <c r="B56" s="76">
        <v>0.52245200000000003</v>
      </c>
      <c r="C56" s="73">
        <v>5.5107000000000003E-2</v>
      </c>
      <c r="D56" s="73">
        <v>0.52292000000000005</v>
      </c>
      <c r="E56" s="75">
        <v>-3.7297999999999998E-2</v>
      </c>
      <c r="F56" s="76"/>
      <c r="G56" s="162"/>
      <c r="H56" s="73"/>
      <c r="I56" s="162"/>
      <c r="J56" s="76"/>
      <c r="K56" s="162"/>
      <c r="L56" s="73"/>
      <c r="M56" s="164"/>
    </row>
    <row r="57" spans="2:13" x14ac:dyDescent="0.2">
      <c r="B57" s="76">
        <v>0.53269</v>
      </c>
      <c r="C57" s="73">
        <v>5.4899999999999997E-2</v>
      </c>
      <c r="D57" s="73">
        <v>0.53311200000000003</v>
      </c>
      <c r="E57" s="75">
        <v>-3.6610999999999998E-2</v>
      </c>
      <c r="F57" s="76"/>
      <c r="G57" s="162"/>
      <c r="H57" s="73"/>
      <c r="I57" s="162"/>
      <c r="J57" s="76"/>
      <c r="K57" s="162"/>
      <c r="L57" s="73"/>
      <c r="M57" s="164"/>
    </row>
    <row r="58" spans="2:13" x14ac:dyDescent="0.2">
      <c r="B58" s="76">
        <v>0.54292600000000002</v>
      </c>
      <c r="C58" s="73">
        <v>5.4663000000000003E-2</v>
      </c>
      <c r="D58" s="73">
        <v>0.54330000000000001</v>
      </c>
      <c r="E58" s="75">
        <v>-3.5878E-2</v>
      </c>
      <c r="F58" s="76"/>
      <c r="G58" s="162"/>
      <c r="H58" s="73"/>
      <c r="I58" s="162"/>
      <c r="J58" s="76"/>
      <c r="K58" s="162"/>
      <c r="L58" s="73"/>
      <c r="M58" s="164"/>
    </row>
    <row r="59" spans="2:13" x14ac:dyDescent="0.2">
      <c r="B59" s="76">
        <v>0.55316200000000004</v>
      </c>
      <c r="C59" s="73">
        <v>5.4393999999999998E-2</v>
      </c>
      <c r="D59" s="73">
        <v>0.553485</v>
      </c>
      <c r="E59" s="75">
        <v>-3.5099999999999999E-2</v>
      </c>
      <c r="F59" s="76"/>
      <c r="G59" s="162"/>
      <c r="H59" s="73"/>
      <c r="I59" s="162"/>
      <c r="J59" s="76"/>
      <c r="K59" s="162"/>
      <c r="L59" s="73"/>
      <c r="M59" s="164"/>
    </row>
    <row r="60" spans="2:13" x14ac:dyDescent="0.2">
      <c r="B60" s="76">
        <v>0.56339700000000004</v>
      </c>
      <c r="C60" s="73">
        <v>5.4093000000000002E-2</v>
      </c>
      <c r="D60" s="73">
        <v>0.56366700000000003</v>
      </c>
      <c r="E60" s="75">
        <v>-3.4275E-2</v>
      </c>
      <c r="F60" s="76"/>
      <c r="G60" s="162"/>
      <c r="H60" s="73"/>
      <c r="I60" s="162"/>
      <c r="J60" s="76"/>
      <c r="K60" s="162"/>
      <c r="L60" s="73"/>
      <c r="M60" s="164"/>
    </row>
    <row r="61" spans="2:13" x14ac:dyDescent="0.2">
      <c r="B61" s="76">
        <v>0.573631</v>
      </c>
      <c r="C61" s="73">
        <v>5.3759000000000001E-2</v>
      </c>
      <c r="D61" s="73">
        <v>0.57384400000000002</v>
      </c>
      <c r="E61" s="75">
        <v>-3.3403000000000002E-2</v>
      </c>
      <c r="F61" s="76"/>
      <c r="G61" s="162"/>
      <c r="H61" s="73"/>
      <c r="I61" s="162"/>
      <c r="J61" s="76"/>
      <c r="K61" s="162"/>
      <c r="L61" s="73"/>
      <c r="M61" s="164"/>
    </row>
    <row r="62" spans="2:13" x14ac:dyDescent="0.2">
      <c r="B62" s="76">
        <v>0.58386300000000002</v>
      </c>
      <c r="C62" s="73">
        <v>5.3391000000000001E-2</v>
      </c>
      <c r="D62" s="73">
        <v>0.58401700000000001</v>
      </c>
      <c r="E62" s="75">
        <v>-3.2486000000000001E-2</v>
      </c>
      <c r="F62" s="76"/>
      <c r="G62" s="162"/>
      <c r="H62" s="73"/>
      <c r="I62" s="162"/>
      <c r="J62" s="76"/>
      <c r="K62" s="162"/>
      <c r="L62" s="73"/>
      <c r="M62" s="164"/>
    </row>
    <row r="63" spans="2:13" x14ac:dyDescent="0.2">
      <c r="B63" s="76">
        <v>0.59409500000000004</v>
      </c>
      <c r="C63" s="73">
        <v>5.2986999999999999E-2</v>
      </c>
      <c r="D63" s="73">
        <v>0.59418700000000002</v>
      </c>
      <c r="E63" s="75">
        <v>-3.1524000000000003E-2</v>
      </c>
      <c r="F63" s="76"/>
      <c r="G63" s="162"/>
      <c r="H63" s="73"/>
      <c r="I63" s="162"/>
      <c r="J63" s="76"/>
      <c r="K63" s="162"/>
      <c r="L63" s="73"/>
      <c r="M63" s="164"/>
    </row>
    <row r="64" spans="2:13" x14ac:dyDescent="0.2">
      <c r="B64" s="76">
        <v>0.60432399999999997</v>
      </c>
      <c r="C64" s="73">
        <v>5.2547000000000003E-2</v>
      </c>
      <c r="D64" s="73">
        <v>0.604352</v>
      </c>
      <c r="E64" s="75">
        <v>-3.0516000000000001E-2</v>
      </c>
      <c r="F64" s="76"/>
      <c r="G64" s="162"/>
      <c r="H64" s="73"/>
      <c r="I64" s="162"/>
      <c r="J64" s="76"/>
      <c r="K64" s="162"/>
      <c r="L64" s="73"/>
      <c r="M64" s="164"/>
    </row>
    <row r="65" spans="2:13" x14ac:dyDescent="0.2">
      <c r="B65" s="76">
        <v>0.61455199999999999</v>
      </c>
      <c r="C65" s="73">
        <v>5.2067000000000002E-2</v>
      </c>
      <c r="D65" s="73">
        <v>0.61451199999999995</v>
      </c>
      <c r="E65" s="75">
        <v>-2.9464000000000001E-2</v>
      </c>
      <c r="F65" s="76"/>
      <c r="G65" s="162"/>
      <c r="H65" s="73"/>
      <c r="I65" s="162"/>
      <c r="J65" s="76"/>
      <c r="K65" s="162"/>
      <c r="L65" s="73"/>
      <c r="M65" s="164"/>
    </row>
    <row r="66" spans="2:13" x14ac:dyDescent="0.2">
      <c r="B66" s="76">
        <v>0.62477899999999997</v>
      </c>
      <c r="C66" s="73">
        <v>5.1546000000000002E-2</v>
      </c>
      <c r="D66" s="73">
        <v>0.624668</v>
      </c>
      <c r="E66" s="75">
        <v>-2.8368999999999998E-2</v>
      </c>
      <c r="F66" s="76"/>
      <c r="G66" s="162"/>
      <c r="H66" s="73"/>
      <c r="I66" s="162"/>
      <c r="J66" s="76"/>
      <c r="K66" s="162"/>
      <c r="L66" s="73"/>
      <c r="M66" s="164"/>
    </row>
    <row r="67" spans="2:13" x14ac:dyDescent="0.2">
      <c r="B67" s="76">
        <v>0.63500400000000001</v>
      </c>
      <c r="C67" s="73">
        <v>5.0985000000000003E-2</v>
      </c>
      <c r="D67" s="73">
        <v>0.63481900000000002</v>
      </c>
      <c r="E67" s="75">
        <v>-2.7231999999999999E-2</v>
      </c>
      <c r="F67" s="76"/>
      <c r="G67" s="162"/>
      <c r="H67" s="73"/>
      <c r="I67" s="162"/>
      <c r="J67" s="76"/>
      <c r="K67" s="162"/>
      <c r="L67" s="73"/>
      <c r="M67" s="164"/>
    </row>
    <row r="68" spans="2:13" x14ac:dyDescent="0.2">
      <c r="B68" s="76">
        <v>0.64522599999999997</v>
      </c>
      <c r="C68" s="73">
        <v>5.0380000000000001E-2</v>
      </c>
      <c r="D68" s="73">
        <v>0.64496600000000004</v>
      </c>
      <c r="E68" s="75">
        <v>-2.6054999999999998E-2</v>
      </c>
      <c r="F68" s="76"/>
      <c r="G68" s="162"/>
      <c r="H68" s="73"/>
      <c r="I68" s="162"/>
      <c r="J68" s="76"/>
      <c r="K68" s="162"/>
      <c r="L68" s="73"/>
      <c r="M68" s="164"/>
    </row>
    <row r="69" spans="2:13" x14ac:dyDescent="0.2">
      <c r="B69" s="76">
        <v>0.65544500000000006</v>
      </c>
      <c r="C69" s="73">
        <v>4.9730999999999997E-2</v>
      </c>
      <c r="D69" s="73">
        <v>0.65510800000000002</v>
      </c>
      <c r="E69" s="75">
        <v>-2.4839E-2</v>
      </c>
      <c r="F69" s="76"/>
      <c r="G69" s="162"/>
      <c r="H69" s="73"/>
      <c r="I69" s="162"/>
      <c r="J69" s="76"/>
      <c r="K69" s="162"/>
      <c r="L69" s="73"/>
      <c r="M69" s="164"/>
    </row>
    <row r="70" spans="2:13" x14ac:dyDescent="0.2">
      <c r="B70" s="76">
        <v>0.66566199999999998</v>
      </c>
      <c r="C70" s="73">
        <v>4.9036000000000003E-2</v>
      </c>
      <c r="D70" s="73">
        <v>0.66524700000000003</v>
      </c>
      <c r="E70" s="75">
        <v>-2.3587E-2</v>
      </c>
      <c r="F70" s="76"/>
      <c r="G70" s="162"/>
      <c r="H70" s="73"/>
      <c r="I70" s="162"/>
      <c r="J70" s="76"/>
      <c r="K70" s="162"/>
      <c r="L70" s="73"/>
      <c r="M70" s="164"/>
    </row>
    <row r="71" spans="2:13" x14ac:dyDescent="0.2">
      <c r="B71" s="76">
        <v>0.67587699999999995</v>
      </c>
      <c r="C71" s="73">
        <v>4.8293000000000003E-2</v>
      </c>
      <c r="D71" s="73">
        <v>0.67538100000000001</v>
      </c>
      <c r="E71" s="75">
        <v>-2.2301000000000001E-2</v>
      </c>
      <c r="F71" s="76"/>
      <c r="G71" s="162"/>
      <c r="H71" s="73"/>
      <c r="I71" s="162"/>
      <c r="J71" s="76"/>
      <c r="K71" s="162"/>
      <c r="L71" s="73"/>
      <c r="M71" s="164"/>
    </row>
    <row r="72" spans="2:13" x14ac:dyDescent="0.2">
      <c r="B72" s="76">
        <v>0.68608800000000003</v>
      </c>
      <c r="C72" s="73">
        <v>4.7503999999999998E-2</v>
      </c>
      <c r="D72" s="73">
        <v>0.68551099999999998</v>
      </c>
      <c r="E72" s="75">
        <v>-2.0985E-2</v>
      </c>
      <c r="F72" s="76"/>
      <c r="G72" s="162"/>
      <c r="H72" s="73"/>
      <c r="I72" s="162"/>
      <c r="J72" s="76"/>
      <c r="K72" s="162"/>
      <c r="L72" s="73"/>
      <c r="M72" s="164"/>
    </row>
    <row r="73" spans="2:13" x14ac:dyDescent="0.2">
      <c r="B73" s="76">
        <v>0.696295</v>
      </c>
      <c r="C73" s="73">
        <v>4.6667E-2</v>
      </c>
      <c r="D73" s="73">
        <v>0.69563799999999998</v>
      </c>
      <c r="E73" s="75">
        <v>-1.9640000000000001E-2</v>
      </c>
      <c r="F73" s="76"/>
      <c r="G73" s="162"/>
      <c r="H73" s="73"/>
      <c r="I73" s="162"/>
      <c r="J73" s="76"/>
      <c r="K73" s="162"/>
      <c r="L73" s="73"/>
      <c r="M73" s="164"/>
    </row>
    <row r="74" spans="2:13" x14ac:dyDescent="0.2">
      <c r="B74" s="76">
        <v>0.70650000000000002</v>
      </c>
      <c r="C74" s="73">
        <v>4.5782000000000003E-2</v>
      </c>
      <c r="D74" s="73">
        <v>0.70576099999999997</v>
      </c>
      <c r="E74" s="75">
        <v>-1.8272E-2</v>
      </c>
      <c r="F74" s="76"/>
      <c r="G74" s="162"/>
      <c r="H74" s="73"/>
      <c r="I74" s="162"/>
      <c r="J74" s="76"/>
      <c r="K74" s="162"/>
      <c r="L74" s="73"/>
      <c r="M74" s="164"/>
    </row>
    <row r="75" spans="2:13" x14ac:dyDescent="0.2">
      <c r="B75" s="76">
        <v>0.7167</v>
      </c>
      <c r="C75" s="73">
        <v>4.4849E-2</v>
      </c>
      <c r="D75" s="73">
        <v>0.71588200000000002</v>
      </c>
      <c r="E75" s="75">
        <v>-1.6882000000000001E-2</v>
      </c>
      <c r="F75" s="76"/>
      <c r="G75" s="162"/>
      <c r="H75" s="73"/>
      <c r="I75" s="162"/>
      <c r="J75" s="76"/>
      <c r="K75" s="162"/>
      <c r="L75" s="73"/>
      <c r="M75" s="164"/>
    </row>
    <row r="76" spans="2:13" x14ac:dyDescent="0.2">
      <c r="B76" s="76">
        <v>0.72689700000000002</v>
      </c>
      <c r="C76" s="73">
        <v>4.3868999999999998E-2</v>
      </c>
      <c r="D76" s="73">
        <v>0.72600100000000001</v>
      </c>
      <c r="E76" s="75">
        <v>-1.5474999999999999E-2</v>
      </c>
      <c r="F76" s="76"/>
      <c r="G76" s="162"/>
      <c r="H76" s="73"/>
      <c r="I76" s="162"/>
      <c r="J76" s="76"/>
      <c r="K76" s="162"/>
      <c r="L76" s="73"/>
      <c r="M76" s="164"/>
    </row>
    <row r="77" spans="2:13" x14ac:dyDescent="0.2">
      <c r="B77" s="76">
        <v>0.73709000000000002</v>
      </c>
      <c r="C77" s="73">
        <v>4.2844E-2</v>
      </c>
      <c r="D77" s="73">
        <v>0.73611800000000005</v>
      </c>
      <c r="E77" s="75">
        <v>-1.4055E-2</v>
      </c>
      <c r="F77" s="76"/>
      <c r="G77" s="162"/>
      <c r="H77" s="73"/>
      <c r="I77" s="162"/>
      <c r="J77" s="76"/>
      <c r="K77" s="162"/>
      <c r="L77" s="73"/>
      <c r="M77" s="164"/>
    </row>
    <row r="78" spans="2:13" x14ac:dyDescent="0.2">
      <c r="B78" s="76">
        <v>0.747278</v>
      </c>
      <c r="C78" s="73">
        <v>4.1773999999999999E-2</v>
      </c>
      <c r="D78" s="73">
        <v>0.74623399999999995</v>
      </c>
      <c r="E78" s="75">
        <v>-1.2626999999999999E-2</v>
      </c>
      <c r="F78" s="76"/>
      <c r="G78" s="162"/>
      <c r="H78" s="73"/>
      <c r="I78" s="162"/>
      <c r="J78" s="76"/>
      <c r="K78" s="162"/>
      <c r="L78" s="73"/>
      <c r="M78" s="164"/>
    </row>
    <row r="79" spans="2:13" x14ac:dyDescent="0.2">
      <c r="B79" s="76">
        <v>0.757463</v>
      </c>
      <c r="C79" s="73">
        <v>4.0661999999999997E-2</v>
      </c>
      <c r="D79" s="73">
        <v>0.75634900000000005</v>
      </c>
      <c r="E79" s="75">
        <v>-1.1195E-2</v>
      </c>
      <c r="F79" s="76"/>
      <c r="G79" s="162"/>
      <c r="H79" s="73"/>
      <c r="I79" s="162"/>
      <c r="J79" s="76"/>
      <c r="K79" s="162"/>
      <c r="L79" s="73"/>
      <c r="M79" s="164"/>
    </row>
    <row r="80" spans="2:13" x14ac:dyDescent="0.2">
      <c r="B80" s="76">
        <v>0.76764399999999999</v>
      </c>
      <c r="C80" s="73">
        <v>3.9509000000000002E-2</v>
      </c>
      <c r="D80" s="73">
        <v>0.76646499999999995</v>
      </c>
      <c r="E80" s="75">
        <v>-9.7640000000000001E-3</v>
      </c>
      <c r="F80" s="76"/>
      <c r="G80" s="162"/>
      <c r="H80" s="73"/>
      <c r="I80" s="162"/>
      <c r="J80" s="76"/>
      <c r="K80" s="162"/>
      <c r="L80" s="73"/>
      <c r="M80" s="164"/>
    </row>
    <row r="81" spans="2:13" x14ac:dyDescent="0.2">
      <c r="B81" s="76">
        <v>0.77782099999999998</v>
      </c>
      <c r="C81" s="73">
        <v>3.8316999999999997E-2</v>
      </c>
      <c r="D81" s="73">
        <v>0.77658099999999997</v>
      </c>
      <c r="E81" s="75">
        <v>-8.3389999999999992E-3</v>
      </c>
      <c r="F81" s="76"/>
      <c r="G81" s="162"/>
      <c r="H81" s="73"/>
      <c r="I81" s="162"/>
      <c r="J81" s="76"/>
      <c r="K81" s="162"/>
      <c r="L81" s="73"/>
      <c r="M81" s="164"/>
    </row>
    <row r="82" spans="2:13" x14ac:dyDescent="0.2">
      <c r="B82" s="76">
        <v>0.78799399999999997</v>
      </c>
      <c r="C82" s="73">
        <v>3.7090999999999999E-2</v>
      </c>
      <c r="D82" s="73">
        <v>0.78669999999999995</v>
      </c>
      <c r="E82" s="75">
        <v>-6.927E-3</v>
      </c>
      <c r="F82" s="76"/>
      <c r="G82" s="162"/>
      <c r="H82" s="73"/>
      <c r="I82" s="162"/>
      <c r="J82" s="76"/>
      <c r="K82" s="162"/>
      <c r="L82" s="73"/>
      <c r="M82" s="164"/>
    </row>
    <row r="83" spans="2:13" x14ac:dyDescent="0.2">
      <c r="B83" s="76">
        <v>0.79816399999999998</v>
      </c>
      <c r="C83" s="73">
        <v>3.5833999999999998E-2</v>
      </c>
      <c r="D83" s="73">
        <v>0.796821</v>
      </c>
      <c r="E83" s="75">
        <v>-5.5319999999999996E-3</v>
      </c>
      <c r="F83" s="76"/>
      <c r="G83" s="162"/>
      <c r="H83" s="73"/>
      <c r="I83" s="162"/>
      <c r="J83" s="76"/>
      <c r="K83" s="162"/>
      <c r="L83" s="73"/>
      <c r="M83" s="164"/>
    </row>
    <row r="84" spans="2:13" x14ac:dyDescent="0.2">
      <c r="B84" s="76">
        <v>0.80833200000000005</v>
      </c>
      <c r="C84" s="73">
        <v>3.4549000000000003E-2</v>
      </c>
      <c r="D84" s="73">
        <v>0.80694600000000005</v>
      </c>
      <c r="E84" s="75">
        <v>-4.1619999999999999E-3</v>
      </c>
      <c r="F84" s="76"/>
      <c r="G84" s="162"/>
      <c r="H84" s="73"/>
      <c r="I84" s="162"/>
      <c r="J84" s="76"/>
      <c r="K84" s="162"/>
      <c r="L84" s="73"/>
      <c r="M84" s="164"/>
    </row>
    <row r="85" spans="2:13" x14ac:dyDescent="0.2">
      <c r="B85" s="76">
        <v>0.818496</v>
      </c>
      <c r="C85" s="73">
        <v>3.3242000000000001E-2</v>
      </c>
      <c r="D85" s="73">
        <v>0.81707399999999997</v>
      </c>
      <c r="E85" s="75">
        <v>-2.8219999999999999E-3</v>
      </c>
      <c r="F85" s="76"/>
      <c r="G85" s="162"/>
      <c r="H85" s="73"/>
      <c r="I85" s="162"/>
      <c r="J85" s="76"/>
      <c r="K85" s="162"/>
      <c r="L85" s="73"/>
      <c r="M85" s="164"/>
    </row>
    <row r="86" spans="2:13" x14ac:dyDescent="0.2">
      <c r="B86" s="76">
        <v>0.82865800000000001</v>
      </c>
      <c r="C86" s="73">
        <v>3.1916E-2</v>
      </c>
      <c r="D86" s="73">
        <v>0.82720700000000003</v>
      </c>
      <c r="E86" s="75">
        <v>-1.5219999999999999E-3</v>
      </c>
      <c r="F86" s="76"/>
      <c r="G86" s="162"/>
      <c r="H86" s="73"/>
      <c r="I86" s="162"/>
      <c r="J86" s="76"/>
      <c r="K86" s="162"/>
      <c r="L86" s="73"/>
      <c r="M86" s="164"/>
    </row>
    <row r="87" spans="2:13" x14ac:dyDescent="0.2">
      <c r="B87" s="76">
        <v>0.83881899999999998</v>
      </c>
      <c r="C87" s="73">
        <v>3.0578000000000001E-2</v>
      </c>
      <c r="D87" s="73">
        <v>0.83734600000000003</v>
      </c>
      <c r="E87" s="75">
        <v>-2.7E-4</v>
      </c>
      <c r="F87" s="76"/>
      <c r="G87" s="162"/>
      <c r="H87" s="73"/>
      <c r="I87" s="162"/>
      <c r="J87" s="76"/>
      <c r="K87" s="162"/>
      <c r="L87" s="73"/>
      <c r="M87" s="164"/>
    </row>
    <row r="88" spans="2:13" x14ac:dyDescent="0.2">
      <c r="B88" s="76">
        <v>0.84897800000000001</v>
      </c>
      <c r="C88" s="73">
        <v>2.9229999999999999E-2</v>
      </c>
      <c r="D88" s="73">
        <v>0.84749099999999999</v>
      </c>
      <c r="E88" s="75">
        <v>9.2500000000000004E-4</v>
      </c>
      <c r="F88" s="76"/>
      <c r="G88" s="162"/>
      <c r="H88" s="73"/>
      <c r="I88" s="162"/>
      <c r="J88" s="76"/>
      <c r="K88" s="162"/>
      <c r="L88" s="73"/>
      <c r="M88" s="164"/>
    </row>
    <row r="89" spans="2:13" x14ac:dyDescent="0.2">
      <c r="B89" s="76">
        <v>0.85913600000000001</v>
      </c>
      <c r="C89" s="73">
        <v>2.7876999999999999E-2</v>
      </c>
      <c r="D89" s="73">
        <v>0.85764300000000004</v>
      </c>
      <c r="E89" s="75">
        <v>2.052E-3</v>
      </c>
      <c r="F89" s="76"/>
      <c r="G89" s="162"/>
      <c r="H89" s="73"/>
      <c r="I89" s="162"/>
      <c r="J89" s="76"/>
      <c r="K89" s="162"/>
      <c r="L89" s="73"/>
      <c r="M89" s="164"/>
    </row>
    <row r="90" spans="2:13" x14ac:dyDescent="0.2">
      <c r="B90" s="76">
        <v>0.86929400000000001</v>
      </c>
      <c r="C90" s="73">
        <v>2.6520999999999999E-2</v>
      </c>
      <c r="D90" s="73">
        <v>0.86780199999999996</v>
      </c>
      <c r="E90" s="75">
        <v>3.0969999999999999E-3</v>
      </c>
      <c r="F90" s="76"/>
      <c r="G90" s="162"/>
      <c r="H90" s="73"/>
      <c r="I90" s="162"/>
      <c r="J90" s="76"/>
      <c r="K90" s="162"/>
      <c r="L90" s="73"/>
      <c r="M90" s="164"/>
    </row>
    <row r="91" spans="2:13" x14ac:dyDescent="0.2">
      <c r="B91" s="76">
        <v>0.87944999999999995</v>
      </c>
      <c r="C91" s="73">
        <v>2.5159999999999998E-2</v>
      </c>
      <c r="D91" s="73">
        <v>0.87797099999999995</v>
      </c>
      <c r="E91" s="75">
        <v>4.045E-3</v>
      </c>
      <c r="F91" s="76"/>
      <c r="G91" s="162"/>
      <c r="H91" s="73"/>
      <c r="I91" s="162"/>
      <c r="J91" s="76"/>
      <c r="K91" s="162"/>
      <c r="L91" s="73"/>
      <c r="M91" s="164"/>
    </row>
    <row r="92" spans="2:13" x14ac:dyDescent="0.2">
      <c r="B92" s="76">
        <v>0.88960499999999998</v>
      </c>
      <c r="C92" s="73">
        <v>2.3791E-2</v>
      </c>
      <c r="D92" s="73">
        <v>0.88814700000000002</v>
      </c>
      <c r="E92" s="75">
        <v>4.8840000000000003E-3</v>
      </c>
      <c r="F92" s="76"/>
      <c r="G92" s="162"/>
      <c r="H92" s="73"/>
      <c r="I92" s="162"/>
      <c r="J92" s="76"/>
      <c r="K92" s="162"/>
      <c r="L92" s="73"/>
      <c r="M92" s="164"/>
    </row>
    <row r="93" spans="2:13" x14ac:dyDescent="0.2">
      <c r="B93" s="76">
        <v>0.89975700000000003</v>
      </c>
      <c r="C93" s="73">
        <v>2.2405000000000001E-2</v>
      </c>
      <c r="D93" s="73">
        <v>0.89833300000000005</v>
      </c>
      <c r="E93" s="75">
        <v>5.5919999999999997E-3</v>
      </c>
      <c r="F93" s="76"/>
      <c r="G93" s="162"/>
      <c r="H93" s="73"/>
      <c r="I93" s="162"/>
      <c r="J93" s="76"/>
      <c r="K93" s="162"/>
      <c r="L93" s="73"/>
      <c r="M93" s="164"/>
    </row>
    <row r="94" spans="2:13" x14ac:dyDescent="0.2">
      <c r="B94" s="76">
        <v>0.90990400000000005</v>
      </c>
      <c r="C94" s="73">
        <v>2.0989000000000001E-2</v>
      </c>
      <c r="D94" s="73">
        <v>0.90852699999999997</v>
      </c>
      <c r="E94" s="75">
        <v>6.1450000000000003E-3</v>
      </c>
      <c r="F94" s="76"/>
      <c r="G94" s="162"/>
      <c r="H94" s="73"/>
      <c r="I94" s="162"/>
      <c r="J94" s="76"/>
      <c r="K94" s="162"/>
      <c r="L94" s="73"/>
      <c r="M94" s="164"/>
    </row>
    <row r="95" spans="2:13" x14ac:dyDescent="0.2">
      <c r="B95" s="76">
        <v>0.92004600000000003</v>
      </c>
      <c r="C95" s="73">
        <v>1.9525000000000001E-2</v>
      </c>
      <c r="D95" s="73">
        <v>0.91873000000000005</v>
      </c>
      <c r="E95" s="75">
        <v>6.5250000000000004E-3</v>
      </c>
      <c r="F95" s="76"/>
      <c r="G95" s="162"/>
      <c r="H95" s="73"/>
      <c r="I95" s="162"/>
      <c r="J95" s="76"/>
      <c r="K95" s="162"/>
      <c r="L95" s="73"/>
      <c r="M95" s="164"/>
    </row>
    <row r="96" spans="2:13" x14ac:dyDescent="0.2">
      <c r="B96" s="76">
        <v>0.93017799999999995</v>
      </c>
      <c r="C96" s="73">
        <v>1.7987E-2</v>
      </c>
      <c r="D96" s="73">
        <v>0.92893899999999996</v>
      </c>
      <c r="E96" s="75">
        <v>6.7019999999999996E-3</v>
      </c>
      <c r="F96" s="76"/>
      <c r="G96" s="162"/>
      <c r="H96" s="73"/>
      <c r="I96" s="162"/>
      <c r="J96" s="76"/>
      <c r="K96" s="162"/>
      <c r="L96" s="73"/>
      <c r="M96" s="164"/>
    </row>
    <row r="97" spans="2:13" x14ac:dyDescent="0.2">
      <c r="B97" s="76">
        <v>0.94029600000000002</v>
      </c>
      <c r="C97" s="73">
        <v>1.6344000000000001E-2</v>
      </c>
      <c r="D97" s="73">
        <v>0.93915199999999999</v>
      </c>
      <c r="E97" s="75">
        <v>6.6509999999999998E-3</v>
      </c>
      <c r="F97" s="76"/>
      <c r="G97" s="162"/>
      <c r="H97" s="73"/>
      <c r="I97" s="162"/>
      <c r="J97" s="76"/>
      <c r="K97" s="162"/>
      <c r="L97" s="73"/>
      <c r="M97" s="164"/>
    </row>
    <row r="98" spans="2:13" x14ac:dyDescent="0.2">
      <c r="B98" s="76">
        <v>0.95039399999999996</v>
      </c>
      <c r="C98" s="73">
        <v>1.456E-2</v>
      </c>
      <c r="D98" s="73">
        <v>0.94936299999999996</v>
      </c>
      <c r="E98" s="75">
        <v>6.3369999999999998E-3</v>
      </c>
      <c r="F98" s="76"/>
      <c r="G98" s="162"/>
      <c r="H98" s="73"/>
      <c r="I98" s="162"/>
      <c r="J98" s="76"/>
      <c r="K98" s="162"/>
      <c r="L98" s="73"/>
      <c r="M98" s="164"/>
    </row>
    <row r="99" spans="2:13" x14ac:dyDescent="0.2">
      <c r="B99" s="76">
        <v>0.96046399999999998</v>
      </c>
      <c r="C99" s="73">
        <v>1.2591E-2</v>
      </c>
      <c r="D99" s="73">
        <v>0.95956699999999995</v>
      </c>
      <c r="E99" s="75">
        <v>5.7270000000000003E-3</v>
      </c>
      <c r="F99" s="76"/>
      <c r="G99" s="162"/>
      <c r="H99" s="73"/>
      <c r="I99" s="162"/>
      <c r="J99" s="76"/>
      <c r="K99" s="162"/>
      <c r="L99" s="73"/>
      <c r="M99" s="164"/>
    </row>
    <row r="100" spans="2:13" x14ac:dyDescent="0.2">
      <c r="B100" s="76">
        <v>0.97049399999999997</v>
      </c>
      <c r="C100" s="73">
        <v>1.0388E-2</v>
      </c>
      <c r="D100" s="73">
        <v>0.96975199999999995</v>
      </c>
      <c r="E100" s="75">
        <v>4.7749999999999997E-3</v>
      </c>
      <c r="F100" s="76"/>
      <c r="G100" s="162"/>
      <c r="H100" s="73"/>
      <c r="I100" s="162"/>
      <c r="J100" s="76"/>
      <c r="K100" s="162"/>
      <c r="L100" s="73"/>
      <c r="M100" s="164"/>
    </row>
    <row r="101" spans="2:13" x14ac:dyDescent="0.2">
      <c r="B101" s="76">
        <v>0.98046699999999998</v>
      </c>
      <c r="C101" s="73">
        <v>7.8840000000000004E-3</v>
      </c>
      <c r="D101" s="73">
        <v>0.979904</v>
      </c>
      <c r="E101" s="75">
        <v>3.4199999999999999E-3</v>
      </c>
      <c r="F101" s="76"/>
      <c r="G101" s="162"/>
      <c r="H101" s="73"/>
      <c r="I101" s="162"/>
      <c r="J101" s="76"/>
      <c r="K101" s="162"/>
      <c r="L101" s="73"/>
      <c r="M101" s="164"/>
    </row>
    <row r="102" spans="2:13" x14ac:dyDescent="0.2">
      <c r="B102" s="76">
        <v>0.99034599999999995</v>
      </c>
      <c r="C102" s="73">
        <v>4.9509999999999997E-3</v>
      </c>
      <c r="D102" s="73">
        <v>0.98999000000000004</v>
      </c>
      <c r="E102" s="75">
        <v>1.5410000000000001E-3</v>
      </c>
      <c r="F102" s="76"/>
      <c r="G102" s="162"/>
      <c r="H102" s="73"/>
      <c r="I102" s="162"/>
      <c r="J102" s="76"/>
      <c r="K102" s="162"/>
      <c r="L102" s="73"/>
      <c r="M102" s="164"/>
    </row>
    <row r="103" spans="2:13" x14ac:dyDescent="0.2">
      <c r="B103" s="76">
        <v>1</v>
      </c>
      <c r="C103" s="73">
        <v>1.2110000000000001E-3</v>
      </c>
      <c r="D103" s="73">
        <v>1</v>
      </c>
      <c r="E103" s="75">
        <v>-1.2110000000000001E-3</v>
      </c>
      <c r="F103" s="76"/>
      <c r="G103" s="162"/>
      <c r="H103" s="73"/>
      <c r="I103" s="162"/>
      <c r="J103" s="76"/>
      <c r="K103" s="162"/>
      <c r="L103" s="73"/>
      <c r="M103" s="164"/>
    </row>
    <row r="104" spans="2:13" x14ac:dyDescent="0.2">
      <c r="B104" s="76"/>
      <c r="C104" s="73"/>
      <c r="D104" s="73"/>
      <c r="E104" s="75"/>
      <c r="F104" s="76"/>
      <c r="G104" s="162"/>
      <c r="H104" s="73"/>
      <c r="I104" s="162"/>
      <c r="J104" s="76"/>
      <c r="K104" s="162"/>
      <c r="L104" s="73"/>
      <c r="M104" s="164"/>
    </row>
    <row r="105" spans="2:13" x14ac:dyDescent="0.2">
      <c r="B105" s="76"/>
      <c r="C105" s="73"/>
      <c r="D105" s="73"/>
      <c r="E105" s="75"/>
      <c r="F105" s="76"/>
      <c r="G105" s="162"/>
      <c r="H105" s="73"/>
      <c r="I105" s="162"/>
      <c r="J105" s="76"/>
      <c r="K105" s="162"/>
      <c r="L105" s="73"/>
      <c r="M105" s="164"/>
    </row>
    <row r="106" spans="2:13" x14ac:dyDescent="0.2">
      <c r="B106" s="76"/>
      <c r="C106" s="73"/>
      <c r="D106" s="73"/>
      <c r="E106" s="75"/>
      <c r="F106" s="76"/>
      <c r="G106" s="162"/>
      <c r="H106" s="73"/>
      <c r="I106" s="162"/>
      <c r="J106" s="76"/>
      <c r="K106" s="162"/>
      <c r="L106" s="73"/>
      <c r="M106" s="164"/>
    </row>
    <row r="107" spans="2:13" x14ac:dyDescent="0.2">
      <c r="B107" s="76"/>
      <c r="C107" s="73"/>
      <c r="D107" s="73"/>
      <c r="E107" s="75"/>
      <c r="F107" s="76"/>
      <c r="G107" s="162"/>
      <c r="H107" s="73"/>
      <c r="I107" s="162"/>
      <c r="J107" s="76"/>
      <c r="K107" s="162"/>
      <c r="L107" s="73"/>
      <c r="M107" s="164"/>
    </row>
    <row r="108" spans="2:13" x14ac:dyDescent="0.2">
      <c r="B108" s="76"/>
      <c r="C108" s="73"/>
      <c r="D108" s="73"/>
      <c r="E108" s="75"/>
      <c r="F108" s="76"/>
      <c r="G108" s="162"/>
      <c r="H108" s="73"/>
      <c r="I108" s="162"/>
      <c r="J108" s="76"/>
      <c r="K108" s="162"/>
      <c r="L108" s="73"/>
      <c r="M108" s="164"/>
    </row>
    <row r="109" spans="2:13" x14ac:dyDescent="0.2">
      <c r="B109" s="76"/>
      <c r="C109" s="73"/>
      <c r="D109" s="73"/>
      <c r="E109" s="75"/>
      <c r="F109" s="76"/>
      <c r="G109" s="162"/>
      <c r="H109" s="73"/>
      <c r="I109" s="162"/>
      <c r="J109" s="76"/>
      <c r="K109" s="162"/>
      <c r="L109" s="73"/>
      <c r="M109" s="164"/>
    </row>
    <row r="110" spans="2:13" x14ac:dyDescent="0.2">
      <c r="B110" s="76"/>
      <c r="C110" s="73"/>
      <c r="D110" s="73"/>
      <c r="E110" s="75"/>
      <c r="F110" s="76"/>
      <c r="G110" s="162"/>
      <c r="H110" s="73"/>
      <c r="I110" s="162"/>
      <c r="J110" s="76"/>
      <c r="K110" s="162"/>
      <c r="L110" s="73"/>
      <c r="M110" s="164"/>
    </row>
    <row r="111" spans="2:13" x14ac:dyDescent="0.2">
      <c r="B111" s="76"/>
      <c r="C111" s="73"/>
      <c r="D111" s="73"/>
      <c r="E111" s="75"/>
      <c r="F111" s="76"/>
      <c r="G111" s="162"/>
      <c r="H111" s="73"/>
      <c r="I111" s="162"/>
      <c r="J111" s="76"/>
      <c r="K111" s="162"/>
      <c r="L111" s="73"/>
      <c r="M111" s="164"/>
    </row>
    <row r="112" spans="2:13" x14ac:dyDescent="0.2">
      <c r="B112" s="76"/>
      <c r="C112" s="73"/>
      <c r="D112" s="73"/>
      <c r="E112" s="75"/>
      <c r="F112" s="76"/>
      <c r="G112" s="162"/>
      <c r="H112" s="73"/>
      <c r="I112" s="162"/>
      <c r="J112" s="76"/>
      <c r="K112" s="162"/>
      <c r="L112" s="73"/>
      <c r="M112" s="164"/>
    </row>
    <row r="113" spans="2:13" x14ac:dyDescent="0.2">
      <c r="B113" s="76"/>
      <c r="C113" s="73"/>
      <c r="D113" s="73"/>
      <c r="E113" s="75"/>
      <c r="F113" s="76"/>
      <c r="G113" s="162"/>
      <c r="H113" s="73"/>
      <c r="I113" s="162"/>
      <c r="J113" s="76"/>
      <c r="K113" s="162"/>
      <c r="L113" s="73"/>
      <c r="M113" s="164"/>
    </row>
    <row r="114" spans="2:13" x14ac:dyDescent="0.2">
      <c r="B114" s="76"/>
      <c r="C114" s="73"/>
      <c r="D114" s="73"/>
      <c r="E114" s="75"/>
      <c r="F114" s="76"/>
      <c r="G114" s="162"/>
      <c r="H114" s="73"/>
      <c r="I114" s="162"/>
      <c r="J114" s="76"/>
      <c r="K114" s="162"/>
      <c r="L114" s="73"/>
      <c r="M114" s="164"/>
    </row>
    <row r="115" spans="2:13" x14ac:dyDescent="0.2">
      <c r="B115" s="76"/>
      <c r="C115" s="73"/>
      <c r="D115" s="73"/>
      <c r="E115" s="75"/>
      <c r="F115" s="76"/>
      <c r="G115" s="162"/>
      <c r="H115" s="73"/>
      <c r="I115" s="162"/>
      <c r="J115" s="76"/>
      <c r="K115" s="162"/>
      <c r="L115" s="73"/>
      <c r="M115" s="164"/>
    </row>
    <row r="116" spans="2:13" x14ac:dyDescent="0.2">
      <c r="B116" s="76"/>
      <c r="C116" s="73"/>
      <c r="D116" s="73"/>
      <c r="E116" s="75"/>
      <c r="F116" s="76"/>
      <c r="G116" s="162"/>
      <c r="H116" s="73"/>
      <c r="I116" s="162"/>
      <c r="J116" s="76"/>
      <c r="K116" s="162"/>
      <c r="L116" s="73"/>
      <c r="M116" s="164"/>
    </row>
    <row r="117" spans="2:13" x14ac:dyDescent="0.2">
      <c r="B117" s="76"/>
      <c r="C117" s="73"/>
      <c r="D117" s="73"/>
      <c r="E117" s="75"/>
      <c r="F117" s="76"/>
      <c r="G117" s="162"/>
      <c r="H117" s="73"/>
      <c r="I117" s="162"/>
      <c r="J117" s="76"/>
      <c r="K117" s="162"/>
      <c r="L117" s="73"/>
      <c r="M117" s="164"/>
    </row>
    <row r="118" spans="2:13" x14ac:dyDescent="0.2">
      <c r="B118" s="76"/>
      <c r="C118" s="73"/>
      <c r="D118" s="73"/>
      <c r="E118" s="75"/>
      <c r="F118" s="76"/>
      <c r="G118" s="162"/>
      <c r="H118" s="73"/>
      <c r="I118" s="162"/>
      <c r="J118" s="76"/>
      <c r="K118" s="162"/>
      <c r="L118" s="73"/>
      <c r="M118" s="164"/>
    </row>
    <row r="119" spans="2:13" x14ac:dyDescent="0.2">
      <c r="B119" s="76"/>
      <c r="C119" s="73"/>
      <c r="D119" s="73"/>
      <c r="E119" s="75"/>
      <c r="F119" s="76"/>
      <c r="G119" s="162"/>
      <c r="H119" s="73"/>
      <c r="I119" s="162"/>
      <c r="J119" s="76"/>
      <c r="K119" s="162"/>
      <c r="L119" s="73"/>
      <c r="M119" s="164"/>
    </row>
    <row r="120" spans="2:13" x14ac:dyDescent="0.2">
      <c r="B120" s="76"/>
      <c r="C120" s="73"/>
      <c r="D120" s="73"/>
      <c r="E120" s="75"/>
      <c r="F120" s="76"/>
      <c r="G120" s="162"/>
      <c r="H120" s="73"/>
      <c r="I120" s="162"/>
      <c r="J120" s="76"/>
      <c r="K120" s="162"/>
      <c r="L120" s="73"/>
      <c r="M120" s="164"/>
    </row>
    <row r="121" spans="2:13" x14ac:dyDescent="0.2">
      <c r="B121" s="76"/>
      <c r="C121" s="73"/>
      <c r="D121" s="73"/>
      <c r="E121" s="75"/>
      <c r="F121" s="76"/>
      <c r="G121" s="162"/>
      <c r="H121" s="73"/>
      <c r="I121" s="162"/>
      <c r="J121" s="76"/>
      <c r="K121" s="162"/>
      <c r="L121" s="73"/>
      <c r="M121" s="164"/>
    </row>
    <row r="122" spans="2:13" x14ac:dyDescent="0.2">
      <c r="B122" s="76"/>
      <c r="C122" s="73"/>
      <c r="D122" s="73"/>
      <c r="E122" s="75"/>
      <c r="F122" s="76"/>
      <c r="G122" s="162"/>
      <c r="H122" s="73"/>
      <c r="I122" s="162"/>
      <c r="J122" s="76"/>
      <c r="K122" s="162"/>
      <c r="L122" s="73"/>
      <c r="M122" s="164"/>
    </row>
    <row r="123" spans="2:13" x14ac:dyDescent="0.2">
      <c r="B123" s="76"/>
      <c r="C123" s="73"/>
      <c r="D123" s="73"/>
      <c r="E123" s="75"/>
      <c r="F123" s="76"/>
      <c r="G123" s="162"/>
      <c r="H123" s="73"/>
      <c r="I123" s="162"/>
      <c r="J123" s="76"/>
      <c r="K123" s="162"/>
      <c r="L123" s="73"/>
      <c r="M123" s="164"/>
    </row>
    <row r="124" spans="2:13" x14ac:dyDescent="0.2">
      <c r="B124" s="76"/>
      <c r="C124" s="73"/>
      <c r="D124" s="73"/>
      <c r="E124" s="75"/>
      <c r="F124" s="76"/>
      <c r="G124" s="162"/>
      <c r="H124" s="73"/>
      <c r="I124" s="162"/>
      <c r="J124" s="76"/>
      <c r="K124" s="162"/>
      <c r="L124" s="73"/>
      <c r="M124" s="164"/>
    </row>
    <row r="125" spans="2:13" x14ac:dyDescent="0.2">
      <c r="B125" s="76"/>
      <c r="C125" s="73"/>
      <c r="D125" s="73"/>
      <c r="E125" s="75"/>
      <c r="F125" s="76"/>
      <c r="G125" s="162"/>
      <c r="H125" s="73"/>
      <c r="I125" s="162"/>
      <c r="J125" s="76"/>
      <c r="K125" s="162"/>
      <c r="L125" s="73"/>
      <c r="M125" s="164"/>
    </row>
    <row r="126" spans="2:13" x14ac:dyDescent="0.2">
      <c r="B126" s="76"/>
      <c r="C126" s="73"/>
      <c r="D126" s="73"/>
      <c r="E126" s="75"/>
      <c r="F126" s="76"/>
      <c r="G126" s="162"/>
      <c r="H126" s="73"/>
      <c r="I126" s="162"/>
      <c r="J126" s="76"/>
      <c r="K126" s="162"/>
      <c r="L126" s="73"/>
      <c r="M126" s="164"/>
    </row>
    <row r="127" spans="2:13" x14ac:dyDescent="0.2">
      <c r="B127" s="76"/>
      <c r="C127" s="73"/>
      <c r="D127" s="73"/>
      <c r="E127" s="75"/>
      <c r="F127" s="76"/>
      <c r="G127" s="162"/>
      <c r="H127" s="73"/>
      <c r="I127" s="162"/>
      <c r="J127" s="76"/>
      <c r="K127" s="162"/>
      <c r="L127" s="73"/>
      <c r="M127" s="164"/>
    </row>
    <row r="128" spans="2:13" x14ac:dyDescent="0.2">
      <c r="B128" s="76"/>
      <c r="C128" s="73"/>
      <c r="D128" s="73"/>
      <c r="E128" s="75"/>
      <c r="F128" s="76"/>
      <c r="G128" s="162"/>
      <c r="H128" s="73"/>
      <c r="I128" s="162"/>
      <c r="J128" s="76"/>
      <c r="K128" s="162"/>
      <c r="L128" s="73"/>
      <c r="M128" s="164"/>
    </row>
    <row r="129" spans="2:13" x14ac:dyDescent="0.2">
      <c r="B129" s="76"/>
      <c r="C129" s="73"/>
      <c r="D129" s="73"/>
      <c r="E129" s="75"/>
      <c r="F129" s="76"/>
      <c r="G129" s="162"/>
      <c r="H129" s="73"/>
      <c r="I129" s="162"/>
      <c r="J129" s="76"/>
      <c r="K129" s="162"/>
      <c r="L129" s="73"/>
      <c r="M129" s="164"/>
    </row>
    <row r="130" spans="2:13" x14ac:dyDescent="0.2">
      <c r="B130" s="76"/>
      <c r="C130" s="73"/>
      <c r="D130" s="73"/>
      <c r="E130" s="75"/>
      <c r="F130" s="76"/>
      <c r="G130" s="162"/>
      <c r="H130" s="73"/>
      <c r="I130" s="162"/>
      <c r="J130" s="76"/>
      <c r="K130" s="162"/>
      <c r="L130" s="73"/>
      <c r="M130" s="164"/>
    </row>
    <row r="131" spans="2:13" x14ac:dyDescent="0.2">
      <c r="B131" s="76"/>
      <c r="C131" s="73"/>
      <c r="D131" s="73"/>
      <c r="E131" s="75"/>
      <c r="F131" s="76"/>
      <c r="G131" s="162"/>
      <c r="H131" s="73"/>
      <c r="I131" s="162"/>
      <c r="J131" s="76"/>
      <c r="K131" s="162"/>
      <c r="L131" s="73"/>
      <c r="M131" s="164"/>
    </row>
    <row r="132" spans="2:13" x14ac:dyDescent="0.2">
      <c r="B132" s="76"/>
      <c r="C132" s="73"/>
      <c r="D132" s="73"/>
      <c r="E132" s="75"/>
      <c r="F132" s="76"/>
      <c r="G132" s="162"/>
      <c r="H132" s="73"/>
      <c r="I132" s="162"/>
      <c r="J132" s="76"/>
      <c r="K132" s="162"/>
      <c r="L132" s="73"/>
      <c r="M132" s="164"/>
    </row>
    <row r="133" spans="2:13" x14ac:dyDescent="0.2">
      <c r="B133" s="76"/>
      <c r="C133" s="73"/>
      <c r="D133" s="73"/>
      <c r="E133" s="75"/>
      <c r="F133" s="76"/>
      <c r="G133" s="162"/>
      <c r="H133" s="73"/>
      <c r="I133" s="162"/>
      <c r="J133" s="76"/>
      <c r="K133" s="162"/>
      <c r="L133" s="73"/>
      <c r="M133" s="164"/>
    </row>
    <row r="134" spans="2:13" x14ac:dyDescent="0.2">
      <c r="B134" s="76"/>
      <c r="C134" s="73"/>
      <c r="D134" s="73"/>
      <c r="E134" s="75"/>
      <c r="F134" s="76"/>
      <c r="G134" s="162"/>
      <c r="H134" s="73"/>
      <c r="I134" s="162"/>
      <c r="J134" s="76"/>
      <c r="K134" s="162"/>
      <c r="L134" s="73"/>
      <c r="M134" s="164"/>
    </row>
    <row r="135" spans="2:13" x14ac:dyDescent="0.2">
      <c r="B135" s="76"/>
      <c r="C135" s="73"/>
      <c r="D135" s="73"/>
      <c r="E135" s="75"/>
      <c r="F135" s="76"/>
      <c r="G135" s="162"/>
      <c r="H135" s="73"/>
      <c r="I135" s="162"/>
      <c r="J135" s="76"/>
      <c r="K135" s="162"/>
      <c r="L135" s="73"/>
      <c r="M135" s="164"/>
    </row>
    <row r="136" spans="2:13" x14ac:dyDescent="0.2">
      <c r="B136" s="76"/>
      <c r="C136" s="73"/>
      <c r="D136" s="73"/>
      <c r="E136" s="75"/>
      <c r="F136" s="76"/>
      <c r="G136" s="162"/>
      <c r="H136" s="73"/>
      <c r="I136" s="162"/>
      <c r="J136" s="76"/>
      <c r="K136" s="162"/>
      <c r="L136" s="73"/>
      <c r="M136" s="164"/>
    </row>
    <row r="137" spans="2:13" x14ac:dyDescent="0.2">
      <c r="B137" s="76"/>
      <c r="C137" s="73"/>
      <c r="D137" s="73"/>
      <c r="E137" s="75"/>
      <c r="F137" s="76"/>
      <c r="G137" s="162"/>
      <c r="H137" s="73"/>
      <c r="I137" s="162"/>
      <c r="J137" s="76"/>
      <c r="K137" s="162"/>
      <c r="L137" s="73"/>
      <c r="M137" s="164"/>
    </row>
    <row r="138" spans="2:13" x14ac:dyDescent="0.2">
      <c r="B138" s="76"/>
      <c r="C138" s="73"/>
      <c r="D138" s="73"/>
      <c r="E138" s="75"/>
      <c r="F138" s="76"/>
      <c r="G138" s="162"/>
      <c r="H138" s="73"/>
      <c r="I138" s="162"/>
      <c r="J138" s="76"/>
      <c r="K138" s="162"/>
      <c r="L138" s="73"/>
      <c r="M138" s="164"/>
    </row>
    <row r="139" spans="2:13" x14ac:dyDescent="0.2">
      <c r="B139" s="76"/>
      <c r="C139" s="73"/>
      <c r="D139" s="73"/>
      <c r="E139" s="75"/>
      <c r="F139" s="76"/>
      <c r="G139" s="162"/>
      <c r="H139" s="73"/>
      <c r="I139" s="162"/>
      <c r="J139" s="76"/>
      <c r="K139" s="162"/>
      <c r="L139" s="73"/>
      <c r="M139" s="164"/>
    </row>
    <row r="140" spans="2:13" x14ac:dyDescent="0.2">
      <c r="B140" s="76"/>
      <c r="C140" s="73"/>
      <c r="D140" s="73"/>
      <c r="E140" s="75"/>
      <c r="F140" s="76"/>
      <c r="G140" s="162"/>
      <c r="H140" s="73"/>
      <c r="I140" s="162"/>
      <c r="J140" s="76"/>
      <c r="K140" s="162"/>
      <c r="L140" s="73"/>
      <c r="M140" s="164"/>
    </row>
    <row r="141" spans="2:13" x14ac:dyDescent="0.2">
      <c r="B141" s="76"/>
      <c r="C141" s="73"/>
      <c r="D141" s="73"/>
      <c r="E141" s="75"/>
      <c r="F141" s="76"/>
      <c r="G141" s="162"/>
      <c r="H141" s="73"/>
      <c r="I141" s="162"/>
      <c r="J141" s="76"/>
      <c r="K141" s="162"/>
      <c r="L141" s="73"/>
      <c r="M141" s="164"/>
    </row>
    <row r="142" spans="2:13" x14ac:dyDescent="0.2">
      <c r="B142" s="76"/>
      <c r="C142" s="73"/>
      <c r="D142" s="73"/>
      <c r="E142" s="75"/>
      <c r="F142" s="76"/>
      <c r="G142" s="162"/>
      <c r="H142" s="73"/>
      <c r="I142" s="162"/>
      <c r="J142" s="76"/>
      <c r="K142" s="162"/>
      <c r="L142" s="73"/>
      <c r="M142" s="164"/>
    </row>
    <row r="143" spans="2:13" x14ac:dyDescent="0.2">
      <c r="B143" s="76"/>
      <c r="C143" s="73"/>
      <c r="D143" s="73"/>
      <c r="E143" s="75"/>
      <c r="F143" s="76"/>
      <c r="G143" s="162"/>
      <c r="H143" s="73"/>
      <c r="I143" s="162"/>
      <c r="J143" s="76"/>
      <c r="K143" s="162"/>
      <c r="L143" s="73"/>
      <c r="M143" s="164"/>
    </row>
    <row r="144" spans="2:13" x14ac:dyDescent="0.2">
      <c r="B144" s="76"/>
      <c r="C144" s="73"/>
      <c r="D144" s="73"/>
      <c r="E144" s="75"/>
      <c r="F144" s="76"/>
      <c r="G144" s="162"/>
      <c r="H144" s="73"/>
      <c r="I144" s="162"/>
      <c r="J144" s="76"/>
      <c r="K144" s="162"/>
      <c r="L144" s="73"/>
      <c r="M144" s="164"/>
    </row>
    <row r="145" spans="2:13" x14ac:dyDescent="0.2">
      <c r="B145" s="76"/>
      <c r="C145" s="73"/>
      <c r="D145" s="73"/>
      <c r="E145" s="75"/>
      <c r="F145" s="76"/>
      <c r="G145" s="162"/>
      <c r="H145" s="73"/>
      <c r="I145" s="162"/>
      <c r="J145" s="76"/>
      <c r="K145" s="162"/>
      <c r="L145" s="73"/>
      <c r="M145" s="164"/>
    </row>
    <row r="146" spans="2:13" x14ac:dyDescent="0.2">
      <c r="B146" s="76"/>
      <c r="C146" s="73"/>
      <c r="D146" s="73"/>
      <c r="E146" s="75"/>
      <c r="F146" s="76"/>
      <c r="G146" s="162"/>
      <c r="H146" s="73"/>
      <c r="I146" s="162"/>
      <c r="J146" s="76"/>
      <c r="K146" s="162"/>
      <c r="L146" s="73"/>
      <c r="M146" s="164"/>
    </row>
    <row r="147" spans="2:13" x14ac:dyDescent="0.2">
      <c r="B147" s="76"/>
      <c r="C147" s="73"/>
      <c r="D147" s="73"/>
      <c r="E147" s="75"/>
      <c r="F147" s="76"/>
      <c r="G147" s="162"/>
      <c r="H147" s="73"/>
      <c r="I147" s="162"/>
      <c r="J147" s="76"/>
      <c r="K147" s="162"/>
      <c r="L147" s="73"/>
      <c r="M147" s="164"/>
    </row>
    <row r="148" spans="2:13" x14ac:dyDescent="0.2">
      <c r="B148" s="76"/>
      <c r="C148" s="73"/>
      <c r="D148" s="73"/>
      <c r="E148" s="75"/>
      <c r="F148" s="76"/>
      <c r="G148" s="162"/>
      <c r="H148" s="73"/>
      <c r="I148" s="162"/>
      <c r="J148" s="76"/>
      <c r="K148" s="162"/>
      <c r="L148" s="73"/>
      <c r="M148" s="164"/>
    </row>
    <row r="149" spans="2:13" x14ac:dyDescent="0.2">
      <c r="B149" s="76"/>
      <c r="C149" s="73"/>
      <c r="D149" s="73"/>
      <c r="E149" s="75"/>
      <c r="F149" s="76"/>
      <c r="G149" s="162"/>
      <c r="H149" s="73"/>
      <c r="I149" s="162"/>
      <c r="J149" s="76"/>
      <c r="K149" s="162"/>
      <c r="L149" s="73"/>
      <c r="M149" s="164"/>
    </row>
    <row r="150" spans="2:13" x14ac:dyDescent="0.2">
      <c r="B150" s="76"/>
      <c r="C150" s="73"/>
      <c r="D150" s="73"/>
      <c r="E150" s="75"/>
      <c r="F150" s="76"/>
      <c r="G150" s="162"/>
      <c r="H150" s="73"/>
      <c r="I150" s="162"/>
      <c r="J150" s="76"/>
      <c r="K150" s="162"/>
      <c r="L150" s="73"/>
      <c r="M150" s="164"/>
    </row>
    <row r="151" spans="2:13" x14ac:dyDescent="0.2">
      <c r="B151" s="76"/>
      <c r="C151" s="73"/>
      <c r="D151" s="73"/>
      <c r="E151" s="75"/>
      <c r="F151" s="76"/>
      <c r="G151" s="162"/>
      <c r="H151" s="73"/>
      <c r="I151" s="162"/>
      <c r="J151" s="76"/>
      <c r="K151" s="162"/>
      <c r="L151" s="73"/>
      <c r="M151" s="164"/>
    </row>
    <row r="152" spans="2:13" x14ac:dyDescent="0.2">
      <c r="B152" s="76"/>
      <c r="C152" s="73"/>
      <c r="D152" s="73"/>
      <c r="E152" s="75"/>
      <c r="F152" s="76"/>
      <c r="G152" s="162"/>
      <c r="H152" s="73"/>
      <c r="I152" s="162"/>
      <c r="J152" s="76"/>
      <c r="K152" s="162"/>
      <c r="L152" s="73"/>
      <c r="M152" s="164"/>
    </row>
    <row r="153" spans="2:13" x14ac:dyDescent="0.2">
      <c r="B153" s="76"/>
      <c r="C153" s="73"/>
      <c r="D153" s="73"/>
      <c r="E153" s="75"/>
      <c r="F153" s="76"/>
      <c r="G153" s="162"/>
      <c r="H153" s="73"/>
      <c r="I153" s="162"/>
      <c r="J153" s="76"/>
      <c r="K153" s="162"/>
      <c r="L153" s="73"/>
      <c r="M153" s="164"/>
    </row>
    <row r="154" spans="2:13" x14ac:dyDescent="0.2">
      <c r="B154" s="76"/>
      <c r="C154" s="73"/>
      <c r="D154" s="73"/>
      <c r="E154" s="75"/>
      <c r="F154" s="76"/>
      <c r="G154" s="162"/>
      <c r="H154" s="73"/>
      <c r="I154" s="162"/>
      <c r="J154" s="76"/>
      <c r="K154" s="162"/>
      <c r="L154" s="73"/>
      <c r="M154" s="164"/>
    </row>
    <row r="155" spans="2:13" x14ac:dyDescent="0.2">
      <c r="B155" s="76"/>
      <c r="C155" s="73"/>
      <c r="D155" s="73"/>
      <c r="E155" s="75"/>
      <c r="F155" s="76"/>
      <c r="G155" s="162"/>
      <c r="H155" s="73"/>
      <c r="I155" s="162"/>
      <c r="J155" s="76"/>
      <c r="K155" s="162"/>
      <c r="L155" s="73"/>
      <c r="M155" s="164"/>
    </row>
    <row r="156" spans="2:13" x14ac:dyDescent="0.2">
      <c r="B156" s="76"/>
      <c r="C156" s="73"/>
      <c r="D156" s="73"/>
      <c r="E156" s="75"/>
      <c r="F156" s="76"/>
      <c r="G156" s="162"/>
      <c r="H156" s="73"/>
      <c r="I156" s="162"/>
      <c r="J156" s="76"/>
      <c r="K156" s="162"/>
      <c r="L156" s="73"/>
      <c r="M156" s="164"/>
    </row>
    <row r="157" spans="2:13" x14ac:dyDescent="0.2">
      <c r="B157" s="76"/>
      <c r="C157" s="73"/>
      <c r="D157" s="73"/>
      <c r="E157" s="75"/>
      <c r="F157" s="76"/>
      <c r="G157" s="162"/>
      <c r="H157" s="73"/>
      <c r="I157" s="162"/>
      <c r="J157" s="76"/>
      <c r="K157" s="162"/>
      <c r="L157" s="73"/>
      <c r="M157" s="164"/>
    </row>
    <row r="158" spans="2:13" x14ac:dyDescent="0.2">
      <c r="B158" s="76"/>
      <c r="C158" s="73"/>
      <c r="D158" s="73"/>
      <c r="E158" s="75"/>
      <c r="F158" s="76"/>
      <c r="G158" s="162"/>
      <c r="H158" s="73"/>
      <c r="I158" s="162"/>
      <c r="J158" s="76"/>
      <c r="K158" s="162"/>
      <c r="L158" s="73"/>
      <c r="M158" s="164"/>
    </row>
    <row r="159" spans="2:13" x14ac:dyDescent="0.2">
      <c r="B159" s="76"/>
      <c r="C159" s="73"/>
      <c r="D159" s="73"/>
      <c r="E159" s="75"/>
      <c r="F159" s="76"/>
      <c r="G159" s="162"/>
      <c r="H159" s="73"/>
      <c r="I159" s="162"/>
      <c r="J159" s="76"/>
      <c r="K159" s="162"/>
      <c r="L159" s="73"/>
      <c r="M159" s="164"/>
    </row>
    <row r="160" spans="2:13" x14ac:dyDescent="0.2">
      <c r="B160" s="76"/>
      <c r="C160" s="73"/>
      <c r="D160" s="73"/>
      <c r="E160" s="75"/>
      <c r="F160" s="76"/>
      <c r="G160" s="162"/>
      <c r="H160" s="73"/>
      <c r="I160" s="162"/>
      <c r="J160" s="76"/>
      <c r="K160" s="162"/>
      <c r="L160" s="73"/>
      <c r="M160" s="164"/>
    </row>
    <row r="161" spans="2:13" x14ac:dyDescent="0.2">
      <c r="B161" s="76"/>
      <c r="C161" s="73"/>
      <c r="D161" s="73"/>
      <c r="E161" s="75"/>
      <c r="F161" s="76"/>
      <c r="G161" s="162"/>
      <c r="H161" s="73"/>
      <c r="I161" s="162"/>
      <c r="J161" s="76"/>
      <c r="K161" s="162"/>
      <c r="L161" s="73"/>
      <c r="M161" s="164"/>
    </row>
    <row r="162" spans="2:13" x14ac:dyDescent="0.2">
      <c r="B162" s="76"/>
      <c r="C162" s="73"/>
      <c r="D162" s="73"/>
      <c r="E162" s="75"/>
      <c r="F162" s="76"/>
      <c r="G162" s="162"/>
      <c r="H162" s="73"/>
      <c r="I162" s="162"/>
      <c r="J162" s="76"/>
      <c r="K162" s="162"/>
      <c r="L162" s="73"/>
      <c r="M162" s="164"/>
    </row>
    <row r="163" spans="2:13" x14ac:dyDescent="0.2">
      <c r="B163" s="76"/>
      <c r="C163" s="73"/>
      <c r="D163" s="73"/>
      <c r="E163" s="75"/>
      <c r="F163" s="76"/>
      <c r="G163" s="162"/>
      <c r="H163" s="73"/>
      <c r="I163" s="162"/>
      <c r="J163" s="76"/>
      <c r="K163" s="162"/>
      <c r="L163" s="73"/>
      <c r="M163" s="164"/>
    </row>
    <row r="164" spans="2:13" x14ac:dyDescent="0.2">
      <c r="B164" s="76"/>
      <c r="C164" s="73"/>
      <c r="D164" s="73"/>
      <c r="E164" s="75"/>
      <c r="F164" s="76"/>
      <c r="G164" s="162"/>
      <c r="H164" s="73"/>
      <c r="I164" s="162"/>
      <c r="J164" s="76"/>
      <c r="K164" s="162"/>
      <c r="L164" s="73"/>
      <c r="M164" s="164"/>
    </row>
    <row r="165" spans="2:13" x14ac:dyDescent="0.2">
      <c r="B165" s="76"/>
      <c r="C165" s="73"/>
      <c r="D165" s="73"/>
      <c r="E165" s="75"/>
      <c r="F165" s="76"/>
      <c r="G165" s="162"/>
      <c r="H165" s="73"/>
      <c r="I165" s="162"/>
      <c r="J165" s="76"/>
      <c r="K165" s="162"/>
      <c r="L165" s="73"/>
      <c r="M165" s="164"/>
    </row>
    <row r="166" spans="2:13" x14ac:dyDescent="0.2">
      <c r="B166" s="76"/>
      <c r="C166" s="73"/>
      <c r="D166" s="73"/>
      <c r="E166" s="75"/>
      <c r="F166" s="76"/>
      <c r="G166" s="162"/>
      <c r="H166" s="73"/>
      <c r="I166" s="162"/>
      <c r="J166" s="76"/>
      <c r="K166" s="162"/>
      <c r="L166" s="73"/>
      <c r="M166" s="164"/>
    </row>
    <row r="167" spans="2:13" x14ac:dyDescent="0.2">
      <c r="B167" s="76"/>
      <c r="C167" s="73"/>
      <c r="D167" s="73"/>
      <c r="E167" s="75"/>
      <c r="F167" s="76"/>
      <c r="G167" s="162"/>
      <c r="H167" s="73"/>
      <c r="I167" s="162"/>
      <c r="J167" s="76"/>
      <c r="K167" s="162"/>
      <c r="L167" s="73"/>
      <c r="M167" s="164"/>
    </row>
    <row r="168" spans="2:13" x14ac:dyDescent="0.2">
      <c r="B168" s="76"/>
      <c r="C168" s="73"/>
      <c r="D168" s="73"/>
      <c r="E168" s="75"/>
      <c r="F168" s="76"/>
      <c r="G168" s="162"/>
      <c r="H168" s="73"/>
      <c r="I168" s="162"/>
      <c r="J168" s="76"/>
      <c r="K168" s="162"/>
      <c r="L168" s="73"/>
      <c r="M168" s="164"/>
    </row>
    <row r="169" spans="2:13" x14ac:dyDescent="0.2">
      <c r="B169" s="76"/>
      <c r="C169" s="73"/>
      <c r="D169" s="73"/>
      <c r="E169" s="75"/>
      <c r="F169" s="76"/>
      <c r="G169" s="162"/>
      <c r="H169" s="73"/>
      <c r="I169" s="162"/>
      <c r="J169" s="76"/>
      <c r="K169" s="162"/>
      <c r="L169" s="73"/>
      <c r="M169" s="164"/>
    </row>
    <row r="170" spans="2:13" x14ac:dyDescent="0.2">
      <c r="B170" s="76"/>
      <c r="C170" s="73"/>
      <c r="D170" s="73"/>
      <c r="E170" s="75"/>
      <c r="F170" s="76"/>
      <c r="G170" s="162"/>
      <c r="H170" s="73"/>
      <c r="I170" s="162"/>
      <c r="J170" s="76"/>
      <c r="K170" s="162"/>
      <c r="L170" s="73"/>
      <c r="M170" s="164"/>
    </row>
    <row r="171" spans="2:13" x14ac:dyDescent="0.2">
      <c r="B171" s="76"/>
      <c r="C171" s="73"/>
      <c r="D171" s="73"/>
      <c r="E171" s="75"/>
      <c r="F171" s="76"/>
      <c r="G171" s="162"/>
      <c r="H171" s="73"/>
      <c r="I171" s="162"/>
      <c r="J171" s="76"/>
      <c r="K171" s="162"/>
      <c r="L171" s="73"/>
      <c r="M171" s="164"/>
    </row>
    <row r="172" spans="2:13" x14ac:dyDescent="0.2">
      <c r="B172" s="76"/>
      <c r="C172" s="73"/>
      <c r="D172" s="73"/>
      <c r="E172" s="75"/>
      <c r="F172" s="76"/>
      <c r="G172" s="162"/>
      <c r="H172" s="73"/>
      <c r="I172" s="162"/>
      <c r="J172" s="76"/>
      <c r="K172" s="162"/>
      <c r="L172" s="73"/>
      <c r="M172" s="164"/>
    </row>
    <row r="173" spans="2:13" x14ac:dyDescent="0.2">
      <c r="B173" s="76"/>
      <c r="C173" s="73"/>
      <c r="D173" s="73"/>
      <c r="E173" s="75"/>
      <c r="F173" s="76"/>
      <c r="G173" s="162"/>
      <c r="H173" s="73"/>
      <c r="I173" s="162"/>
      <c r="J173" s="76"/>
      <c r="K173" s="162"/>
      <c r="L173" s="73"/>
      <c r="M173" s="164"/>
    </row>
    <row r="174" spans="2:13" x14ac:dyDescent="0.2">
      <c r="B174" s="76"/>
      <c r="C174" s="73"/>
      <c r="D174" s="73"/>
      <c r="E174" s="75"/>
      <c r="F174" s="76"/>
      <c r="G174" s="162"/>
      <c r="H174" s="73"/>
      <c r="I174" s="162"/>
      <c r="J174" s="76"/>
      <c r="K174" s="162"/>
      <c r="L174" s="73"/>
      <c r="M174" s="164"/>
    </row>
    <row r="175" spans="2:13" x14ac:dyDescent="0.2">
      <c r="B175" s="76"/>
      <c r="C175" s="73"/>
      <c r="D175" s="73"/>
      <c r="E175" s="75"/>
      <c r="F175" s="76"/>
      <c r="G175" s="162"/>
      <c r="H175" s="73"/>
      <c r="I175" s="162"/>
      <c r="J175" s="76"/>
      <c r="K175" s="162"/>
      <c r="L175" s="73"/>
      <c r="M175" s="164"/>
    </row>
    <row r="176" spans="2:13" x14ac:dyDescent="0.2">
      <c r="B176" s="76"/>
      <c r="C176" s="73"/>
      <c r="D176" s="73"/>
      <c r="E176" s="75"/>
      <c r="F176" s="76"/>
      <c r="G176" s="162"/>
      <c r="H176" s="73"/>
      <c r="I176" s="162"/>
      <c r="J176" s="76"/>
      <c r="K176" s="162"/>
      <c r="L176" s="73"/>
      <c r="M176" s="164"/>
    </row>
    <row r="177" spans="2:13" x14ac:dyDescent="0.2">
      <c r="B177" s="76"/>
      <c r="C177" s="73"/>
      <c r="D177" s="73"/>
      <c r="E177" s="75"/>
      <c r="F177" s="76"/>
      <c r="G177" s="162"/>
      <c r="H177" s="73"/>
      <c r="I177" s="162"/>
      <c r="J177" s="76"/>
      <c r="K177" s="162"/>
      <c r="L177" s="73"/>
      <c r="M177" s="164"/>
    </row>
    <row r="178" spans="2:13" x14ac:dyDescent="0.2">
      <c r="B178" s="76"/>
      <c r="C178" s="73"/>
      <c r="D178" s="73"/>
      <c r="E178" s="77"/>
      <c r="F178" s="76"/>
      <c r="G178" s="162"/>
      <c r="H178" s="73"/>
      <c r="I178" s="162"/>
      <c r="J178" s="76"/>
      <c r="K178" s="162"/>
      <c r="L178" s="73"/>
      <c r="M178" s="164"/>
    </row>
    <row r="179" spans="2:13" x14ac:dyDescent="0.2">
      <c r="B179" s="76"/>
      <c r="C179" s="73"/>
      <c r="D179" s="73"/>
      <c r="E179" s="75"/>
      <c r="F179" s="76"/>
      <c r="G179" s="162"/>
      <c r="H179" s="73"/>
      <c r="I179" s="162"/>
      <c r="J179" s="76"/>
      <c r="K179" s="162"/>
      <c r="L179" s="73"/>
      <c r="M179" s="164"/>
    </row>
    <row r="180" spans="2:13" x14ac:dyDescent="0.2">
      <c r="B180" s="76"/>
      <c r="C180" s="73"/>
      <c r="D180" s="73"/>
      <c r="E180" s="75"/>
      <c r="F180" s="76"/>
      <c r="G180" s="162"/>
      <c r="H180" s="73"/>
      <c r="I180" s="162"/>
      <c r="J180" s="76"/>
      <c r="K180" s="162"/>
      <c r="L180" s="73"/>
      <c r="M180" s="164"/>
    </row>
    <row r="181" spans="2:13" x14ac:dyDescent="0.2">
      <c r="B181" s="76"/>
      <c r="C181" s="73"/>
      <c r="D181" s="73"/>
      <c r="E181" s="75"/>
      <c r="F181" s="76"/>
      <c r="G181" s="162"/>
      <c r="H181" s="73"/>
      <c r="I181" s="162"/>
      <c r="J181" s="76"/>
      <c r="K181" s="162"/>
      <c r="L181" s="73"/>
      <c r="M181" s="164"/>
    </row>
    <row r="182" spans="2:13" x14ac:dyDescent="0.2">
      <c r="B182" s="205"/>
      <c r="C182" s="62"/>
      <c r="D182" s="62"/>
      <c r="E182" s="206"/>
      <c r="F182" s="205"/>
      <c r="G182" s="166"/>
      <c r="H182" s="62"/>
      <c r="I182" s="166"/>
      <c r="J182" s="205"/>
      <c r="K182" s="166"/>
      <c r="L182" s="62"/>
      <c r="M182" s="42"/>
    </row>
    <row r="183" spans="2:13" x14ac:dyDescent="0.2">
      <c r="B183" s="205"/>
      <c r="C183" s="62"/>
      <c r="D183" s="62"/>
      <c r="E183" s="206"/>
      <c r="F183" s="205"/>
      <c r="G183" s="166"/>
      <c r="H183" s="62"/>
      <c r="I183" s="166"/>
      <c r="J183" s="205"/>
      <c r="K183" s="166"/>
      <c r="L183" s="62"/>
      <c r="M183" s="42"/>
    </row>
    <row r="184" spans="2:13" x14ac:dyDescent="0.2">
      <c r="B184" s="205"/>
      <c r="C184" s="62"/>
      <c r="D184" s="62"/>
      <c r="E184" s="206"/>
      <c r="F184" s="205"/>
      <c r="G184" s="166"/>
      <c r="H184" s="62"/>
      <c r="I184" s="166"/>
      <c r="J184" s="205"/>
      <c r="K184" s="166"/>
      <c r="L184" s="62"/>
      <c r="M184" s="42"/>
    </row>
    <row r="185" spans="2:13" x14ac:dyDescent="0.2">
      <c r="B185" s="205"/>
      <c r="C185" s="62"/>
      <c r="D185" s="62"/>
      <c r="E185" s="206"/>
      <c r="F185" s="205"/>
      <c r="G185" s="166"/>
      <c r="H185" s="62"/>
      <c r="I185" s="166"/>
      <c r="J185" s="205"/>
      <c r="K185" s="166"/>
      <c r="L185" s="62"/>
      <c r="M185" s="42"/>
    </row>
    <row r="186" spans="2:13" x14ac:dyDescent="0.2">
      <c r="B186" s="205"/>
      <c r="C186" s="62"/>
      <c r="D186" s="62"/>
      <c r="E186" s="206"/>
      <c r="F186" s="205"/>
      <c r="G186" s="166"/>
      <c r="H186" s="62"/>
      <c r="I186" s="166"/>
      <c r="J186" s="205"/>
      <c r="K186" s="166"/>
      <c r="L186" s="62"/>
      <c r="M186" s="42"/>
    </row>
    <row r="187" spans="2:13" x14ac:dyDescent="0.2">
      <c r="B187" s="205"/>
      <c r="C187" s="62"/>
      <c r="D187" s="62"/>
      <c r="E187" s="206"/>
      <c r="F187" s="205"/>
      <c r="G187" s="166"/>
      <c r="H187" s="62"/>
      <c r="I187" s="166"/>
      <c r="J187" s="205"/>
      <c r="K187" s="166"/>
      <c r="L187" s="62"/>
      <c r="M187" s="42"/>
    </row>
    <row r="188" spans="2:13" x14ac:dyDescent="0.2">
      <c r="B188" s="205"/>
      <c r="C188" s="62"/>
      <c r="D188" s="62"/>
      <c r="E188" s="206"/>
      <c r="F188" s="205"/>
      <c r="G188" s="166"/>
      <c r="H188" s="62"/>
      <c r="I188" s="166"/>
      <c r="J188" s="205"/>
      <c r="K188" s="166"/>
      <c r="L188" s="62"/>
      <c r="M188" s="42"/>
    </row>
    <row r="189" spans="2:13" x14ac:dyDescent="0.2">
      <c r="B189" s="205"/>
      <c r="C189" s="62"/>
      <c r="D189" s="62"/>
      <c r="E189" s="206"/>
      <c r="F189" s="205"/>
      <c r="G189" s="166"/>
      <c r="H189" s="62"/>
      <c r="I189" s="166"/>
      <c r="J189" s="205"/>
      <c r="K189" s="166"/>
      <c r="L189" s="62"/>
      <c r="M189" s="42"/>
    </row>
    <row r="190" spans="2:13" x14ac:dyDescent="0.2">
      <c r="B190" s="205"/>
      <c r="C190" s="62"/>
      <c r="D190" s="62"/>
      <c r="E190" s="206"/>
      <c r="F190" s="205"/>
      <c r="G190" s="166"/>
      <c r="H190" s="62"/>
      <c r="I190" s="166"/>
      <c r="J190" s="205"/>
      <c r="K190" s="166"/>
      <c r="L190" s="62"/>
      <c r="M190" s="42"/>
    </row>
    <row r="191" spans="2:13" x14ac:dyDescent="0.2">
      <c r="B191" s="205"/>
      <c r="C191" s="62"/>
      <c r="D191" s="62"/>
      <c r="E191" s="206"/>
      <c r="F191" s="205"/>
      <c r="G191" s="166"/>
      <c r="H191" s="62"/>
      <c r="I191" s="166"/>
      <c r="J191" s="205"/>
      <c r="K191" s="166"/>
      <c r="L191" s="62"/>
      <c r="M191" s="42"/>
    </row>
    <row r="192" spans="2:13" x14ac:dyDescent="0.2">
      <c r="B192" s="205"/>
      <c r="C192" s="62"/>
      <c r="D192" s="62"/>
      <c r="E192" s="206"/>
      <c r="F192" s="205"/>
      <c r="G192" s="166"/>
      <c r="H192" s="62"/>
      <c r="I192" s="166"/>
      <c r="J192" s="205"/>
      <c r="K192" s="166"/>
      <c r="L192" s="62"/>
      <c r="M192" s="42"/>
    </row>
    <row r="193" spans="2:13" x14ac:dyDescent="0.2">
      <c r="B193" s="205"/>
      <c r="C193" s="62"/>
      <c r="D193" s="62"/>
      <c r="E193" s="206"/>
      <c r="F193" s="205"/>
      <c r="G193" s="166"/>
      <c r="H193" s="62"/>
      <c r="I193" s="166"/>
      <c r="J193" s="205"/>
      <c r="K193" s="166"/>
      <c r="L193" s="62"/>
      <c r="M193" s="42"/>
    </row>
    <row r="194" spans="2:13" x14ac:dyDescent="0.2">
      <c r="B194" s="205"/>
      <c r="C194" s="62"/>
      <c r="D194" s="62"/>
      <c r="E194" s="206"/>
      <c r="F194" s="205"/>
      <c r="G194" s="166"/>
      <c r="H194" s="62"/>
      <c r="I194" s="166"/>
      <c r="J194" s="205"/>
      <c r="K194" s="166"/>
      <c r="L194" s="62"/>
      <c r="M194" s="42"/>
    </row>
    <row r="195" spans="2:13" x14ac:dyDescent="0.2">
      <c r="B195" s="205"/>
      <c r="C195" s="62"/>
      <c r="D195" s="62"/>
      <c r="E195" s="206"/>
      <c r="F195" s="205"/>
      <c r="G195" s="166"/>
      <c r="H195" s="62"/>
      <c r="I195" s="166"/>
      <c r="J195" s="205"/>
      <c r="K195" s="166"/>
      <c r="L195" s="62"/>
      <c r="M195" s="42"/>
    </row>
    <row r="196" spans="2:13" x14ac:dyDescent="0.2">
      <c r="B196" s="205"/>
      <c r="C196" s="62"/>
      <c r="D196" s="62"/>
      <c r="E196" s="206"/>
      <c r="F196" s="205"/>
      <c r="G196" s="166"/>
      <c r="H196" s="62"/>
      <c r="I196" s="166"/>
      <c r="J196" s="205"/>
      <c r="K196" s="166"/>
      <c r="L196" s="62"/>
      <c r="M196" s="42"/>
    </row>
    <row r="197" spans="2:13" x14ac:dyDescent="0.2">
      <c r="B197" s="205"/>
      <c r="C197" s="62"/>
      <c r="D197" s="62"/>
      <c r="E197" s="206"/>
      <c r="F197" s="205"/>
      <c r="G197" s="166"/>
      <c r="H197" s="62"/>
      <c r="I197" s="166"/>
      <c r="J197" s="205"/>
      <c r="K197" s="166"/>
      <c r="L197" s="62"/>
      <c r="M197" s="42"/>
    </row>
    <row r="198" spans="2:13" x14ac:dyDescent="0.2">
      <c r="B198" s="205"/>
      <c r="C198" s="62"/>
      <c r="D198" s="62"/>
      <c r="E198" s="206"/>
      <c r="F198" s="205"/>
      <c r="G198" s="166"/>
      <c r="H198" s="62"/>
      <c r="I198" s="166"/>
      <c r="J198" s="205"/>
      <c r="K198" s="166"/>
      <c r="L198" s="62"/>
      <c r="M198" s="42"/>
    </row>
    <row r="199" spans="2:13" x14ac:dyDescent="0.2">
      <c r="B199" s="205"/>
      <c r="C199" s="62"/>
      <c r="D199" s="62"/>
      <c r="E199" s="206"/>
      <c r="F199" s="205"/>
      <c r="G199" s="166"/>
      <c r="H199" s="62"/>
      <c r="I199" s="166"/>
      <c r="J199" s="205"/>
      <c r="K199" s="166"/>
      <c r="L199" s="62"/>
      <c r="M199" s="42"/>
    </row>
    <row r="200" spans="2:13" x14ac:dyDescent="0.2">
      <c r="B200" s="205"/>
      <c r="C200" s="62"/>
      <c r="D200" s="62"/>
      <c r="E200" s="206"/>
      <c r="F200" s="205"/>
      <c r="G200" s="166"/>
      <c r="H200" s="62"/>
      <c r="I200" s="166"/>
      <c r="J200" s="205"/>
      <c r="K200" s="166"/>
      <c r="L200" s="62"/>
      <c r="M200" s="42"/>
    </row>
    <row r="201" spans="2:13" x14ac:dyDescent="0.2">
      <c r="B201" s="205"/>
      <c r="C201" s="62"/>
      <c r="D201" s="62"/>
      <c r="E201" s="206"/>
      <c r="F201" s="205"/>
      <c r="G201" s="166"/>
      <c r="H201" s="62"/>
      <c r="I201" s="166"/>
      <c r="J201" s="205"/>
      <c r="K201" s="166"/>
      <c r="L201" s="62"/>
      <c r="M201" s="42"/>
    </row>
    <row r="202" spans="2:13" x14ac:dyDescent="0.2">
      <c r="B202" s="205"/>
      <c r="C202" s="62"/>
      <c r="D202" s="62"/>
      <c r="E202" s="206"/>
      <c r="F202" s="205"/>
      <c r="G202" s="166"/>
      <c r="H202" s="62"/>
      <c r="I202" s="166"/>
      <c r="J202" s="205"/>
      <c r="K202" s="166"/>
      <c r="L202" s="62"/>
      <c r="M202" s="42"/>
    </row>
    <row r="203" spans="2:13" x14ac:dyDescent="0.2">
      <c r="B203" s="205"/>
      <c r="C203" s="62"/>
      <c r="D203" s="62"/>
      <c r="E203" s="206"/>
      <c r="F203" s="205"/>
      <c r="G203" s="166"/>
      <c r="H203" s="62"/>
      <c r="I203" s="166"/>
      <c r="J203" s="205"/>
      <c r="K203" s="166"/>
      <c r="L203" s="62"/>
      <c r="M203" s="42"/>
    </row>
    <row r="204" spans="2:13" x14ac:dyDescent="0.2">
      <c r="B204" s="205"/>
      <c r="C204" s="62"/>
      <c r="D204" s="62"/>
      <c r="E204" s="206"/>
      <c r="F204" s="205"/>
      <c r="G204" s="166"/>
      <c r="H204" s="62"/>
      <c r="I204" s="166"/>
      <c r="J204" s="205"/>
      <c r="K204" s="166"/>
      <c r="L204" s="62"/>
      <c r="M204" s="42"/>
    </row>
    <row r="205" spans="2:13" x14ac:dyDescent="0.2">
      <c r="B205" s="205"/>
      <c r="C205" s="62"/>
      <c r="D205" s="62"/>
      <c r="E205" s="206"/>
      <c r="F205" s="205"/>
      <c r="G205" s="166"/>
      <c r="H205" s="62"/>
      <c r="I205" s="166"/>
      <c r="J205" s="205"/>
      <c r="K205" s="166"/>
      <c r="L205" s="62"/>
      <c r="M205" s="42"/>
    </row>
    <row r="206" spans="2:13" x14ac:dyDescent="0.2">
      <c r="B206" s="205"/>
      <c r="C206" s="62"/>
      <c r="D206" s="62"/>
      <c r="E206" s="206"/>
      <c r="F206" s="205"/>
      <c r="G206" s="166"/>
      <c r="H206" s="62"/>
      <c r="I206" s="166"/>
      <c r="J206" s="205"/>
      <c r="K206" s="166"/>
      <c r="L206" s="62"/>
      <c r="M206" s="42"/>
    </row>
    <row r="207" spans="2:13" x14ac:dyDescent="0.2">
      <c r="B207" s="205"/>
      <c r="C207" s="62"/>
      <c r="D207" s="62"/>
      <c r="E207" s="206"/>
      <c r="F207" s="205"/>
      <c r="G207" s="166"/>
      <c r="H207" s="62"/>
      <c r="I207" s="166"/>
      <c r="J207" s="205"/>
      <c r="K207" s="166"/>
      <c r="L207" s="62"/>
      <c r="M207" s="42"/>
    </row>
    <row r="208" spans="2:13" x14ac:dyDescent="0.2">
      <c r="B208" s="205"/>
      <c r="C208" s="62"/>
      <c r="D208" s="62"/>
      <c r="E208" s="206"/>
      <c r="F208" s="205"/>
      <c r="G208" s="166"/>
      <c r="H208" s="62"/>
      <c r="I208" s="166"/>
      <c r="J208" s="205"/>
      <c r="K208" s="166"/>
      <c r="L208" s="62"/>
      <c r="M208" s="42"/>
    </row>
    <row r="209" spans="2:13" x14ac:dyDescent="0.2">
      <c r="B209" s="205"/>
      <c r="C209" s="62"/>
      <c r="D209" s="62"/>
      <c r="E209" s="206"/>
      <c r="F209" s="205"/>
      <c r="G209" s="166"/>
      <c r="H209" s="62"/>
      <c r="I209" s="166"/>
      <c r="J209" s="205"/>
      <c r="K209" s="166"/>
      <c r="L209" s="62"/>
      <c r="M209" s="42"/>
    </row>
    <row r="210" spans="2:13" x14ac:dyDescent="0.2">
      <c r="B210" s="205"/>
      <c r="C210" s="62"/>
      <c r="D210" s="62"/>
      <c r="E210" s="206"/>
      <c r="F210" s="205"/>
      <c r="G210" s="166"/>
      <c r="H210" s="62"/>
      <c r="I210" s="166"/>
      <c r="J210" s="205"/>
      <c r="K210" s="166"/>
      <c r="L210" s="62"/>
      <c r="M210" s="42"/>
    </row>
    <row r="211" spans="2:13" x14ac:dyDescent="0.2">
      <c r="B211" s="205"/>
      <c r="C211" s="62"/>
      <c r="D211" s="62"/>
      <c r="E211" s="206"/>
      <c r="F211" s="205"/>
      <c r="G211" s="166"/>
      <c r="H211" s="62"/>
      <c r="I211" s="166"/>
      <c r="J211" s="205"/>
      <c r="K211" s="166"/>
      <c r="L211" s="62"/>
      <c r="M211" s="42"/>
    </row>
    <row r="212" spans="2:13" x14ac:dyDescent="0.2">
      <c r="B212" s="205"/>
      <c r="C212" s="62"/>
      <c r="D212" s="62"/>
      <c r="E212" s="206"/>
      <c r="F212" s="205"/>
      <c r="G212" s="166"/>
      <c r="H212" s="62"/>
      <c r="I212" s="166"/>
      <c r="J212" s="205"/>
      <c r="K212" s="166"/>
      <c r="L212" s="62"/>
      <c r="M212" s="42"/>
    </row>
    <row r="213" spans="2:13" x14ac:dyDescent="0.2">
      <c r="B213" s="205"/>
      <c r="C213" s="62"/>
      <c r="D213" s="62"/>
      <c r="E213" s="206"/>
      <c r="F213" s="205"/>
      <c r="G213" s="166"/>
      <c r="H213" s="62"/>
      <c r="I213" s="166"/>
      <c r="J213" s="205"/>
      <c r="K213" s="166"/>
      <c r="L213" s="62"/>
      <c r="M213" s="42"/>
    </row>
    <row r="214" spans="2:13" x14ac:dyDescent="0.2">
      <c r="B214" s="205"/>
      <c r="C214" s="62"/>
      <c r="D214" s="62"/>
      <c r="E214" s="206"/>
      <c r="F214" s="205"/>
      <c r="G214" s="166"/>
      <c r="H214" s="62"/>
      <c r="I214" s="166"/>
      <c r="J214" s="205"/>
      <c r="K214" s="166"/>
      <c r="L214" s="62"/>
      <c r="M214" s="42"/>
    </row>
    <row r="215" spans="2:13" x14ac:dyDescent="0.2">
      <c r="B215" s="205"/>
      <c r="C215" s="62"/>
      <c r="D215" s="62"/>
      <c r="E215" s="206"/>
      <c r="F215" s="205"/>
      <c r="G215" s="166"/>
      <c r="H215" s="62"/>
      <c r="I215" s="166"/>
      <c r="J215" s="205"/>
      <c r="K215" s="166"/>
      <c r="L215" s="62"/>
      <c r="M215" s="42"/>
    </row>
    <row r="216" spans="2:13" x14ac:dyDescent="0.2">
      <c r="B216" s="205"/>
      <c r="C216" s="62"/>
      <c r="D216" s="62"/>
      <c r="E216" s="206"/>
      <c r="F216" s="205"/>
      <c r="G216" s="166"/>
      <c r="H216" s="62"/>
      <c r="I216" s="166"/>
      <c r="J216" s="205"/>
      <c r="K216" s="166"/>
      <c r="L216" s="62"/>
      <c r="M216" s="42"/>
    </row>
    <row r="217" spans="2:13" x14ac:dyDescent="0.2">
      <c r="B217" s="205"/>
      <c r="C217" s="62"/>
      <c r="D217" s="62"/>
      <c r="E217" s="206"/>
      <c r="F217" s="205"/>
      <c r="G217" s="166"/>
      <c r="H217" s="62"/>
      <c r="I217" s="166"/>
      <c r="J217" s="205"/>
      <c r="K217" s="166"/>
      <c r="L217" s="62"/>
      <c r="M217" s="42"/>
    </row>
    <row r="218" spans="2:13" x14ac:dyDescent="0.2">
      <c r="B218" s="205"/>
      <c r="C218" s="62"/>
      <c r="D218" s="62"/>
      <c r="E218" s="206"/>
      <c r="F218" s="205"/>
      <c r="G218" s="166"/>
      <c r="H218" s="62"/>
      <c r="I218" s="166"/>
      <c r="J218" s="205"/>
      <c r="K218" s="166"/>
      <c r="L218" s="62"/>
      <c r="M218" s="42"/>
    </row>
    <row r="219" spans="2:13" x14ac:dyDescent="0.2">
      <c r="B219" s="205"/>
      <c r="C219" s="62"/>
      <c r="D219" s="62"/>
      <c r="E219" s="206"/>
      <c r="F219" s="205"/>
      <c r="G219" s="166"/>
      <c r="H219" s="62"/>
      <c r="I219" s="166"/>
      <c r="J219" s="205"/>
      <c r="K219" s="166"/>
      <c r="L219" s="62"/>
      <c r="M219" s="42"/>
    </row>
    <row r="220" spans="2:13" x14ac:dyDescent="0.2">
      <c r="B220" s="205"/>
      <c r="C220" s="62"/>
      <c r="D220" s="62"/>
      <c r="E220" s="206"/>
      <c r="F220" s="205"/>
      <c r="G220" s="166"/>
      <c r="H220" s="62"/>
      <c r="I220" s="166"/>
      <c r="J220" s="205"/>
      <c r="K220" s="166"/>
      <c r="L220" s="62"/>
      <c r="M220" s="42"/>
    </row>
    <row r="221" spans="2:13" x14ac:dyDescent="0.2">
      <c r="B221" s="205"/>
      <c r="C221" s="62"/>
      <c r="D221" s="62"/>
      <c r="E221" s="206"/>
      <c r="F221" s="205"/>
      <c r="G221" s="166"/>
      <c r="H221" s="62"/>
      <c r="I221" s="166"/>
      <c r="J221" s="205"/>
      <c r="K221" s="166"/>
      <c r="L221" s="62"/>
      <c r="M221" s="42"/>
    </row>
    <row r="222" spans="2:13" x14ac:dyDescent="0.2">
      <c r="B222" s="205"/>
      <c r="C222" s="62"/>
      <c r="D222" s="62"/>
      <c r="E222" s="206"/>
      <c r="F222" s="205"/>
      <c r="G222" s="166"/>
      <c r="H222" s="62"/>
      <c r="I222" s="166"/>
      <c r="J222" s="205"/>
      <c r="K222" s="166"/>
      <c r="L222" s="62"/>
      <c r="M222" s="42"/>
    </row>
    <row r="223" spans="2:13" x14ac:dyDescent="0.2">
      <c r="B223" s="205"/>
      <c r="C223" s="62"/>
      <c r="D223" s="62"/>
      <c r="E223" s="206"/>
      <c r="F223" s="205"/>
      <c r="G223" s="166"/>
      <c r="H223" s="62"/>
      <c r="I223" s="166"/>
      <c r="J223" s="205"/>
      <c r="K223" s="166"/>
      <c r="L223" s="62"/>
      <c r="M223" s="42"/>
    </row>
    <row r="224" spans="2:13" x14ac:dyDescent="0.2">
      <c r="B224" s="205"/>
      <c r="C224" s="62"/>
      <c r="D224" s="62"/>
      <c r="E224" s="206"/>
      <c r="F224" s="205"/>
      <c r="G224" s="166"/>
      <c r="H224" s="62"/>
      <c r="I224" s="166"/>
      <c r="J224" s="205"/>
      <c r="K224" s="166"/>
      <c r="L224" s="62"/>
      <c r="M224" s="42"/>
    </row>
    <row r="225" spans="2:13" x14ac:dyDescent="0.2">
      <c r="B225" s="205"/>
      <c r="C225" s="62"/>
      <c r="D225" s="62"/>
      <c r="E225" s="206"/>
      <c r="F225" s="205"/>
      <c r="G225" s="166"/>
      <c r="H225" s="62"/>
      <c r="I225" s="166"/>
      <c r="J225" s="205"/>
      <c r="K225" s="166"/>
      <c r="L225" s="62"/>
      <c r="M225" s="42"/>
    </row>
    <row r="226" spans="2:13" x14ac:dyDescent="0.2">
      <c r="B226" s="205"/>
      <c r="C226" s="62"/>
      <c r="D226" s="62"/>
      <c r="E226" s="206"/>
      <c r="F226" s="205"/>
      <c r="G226" s="166"/>
      <c r="H226" s="62"/>
      <c r="I226" s="166"/>
      <c r="J226" s="205"/>
      <c r="K226" s="166"/>
      <c r="L226" s="62"/>
      <c r="M226" s="42"/>
    </row>
    <row r="227" spans="2:13" x14ac:dyDescent="0.2">
      <c r="B227" s="205"/>
      <c r="C227" s="62"/>
      <c r="D227" s="62"/>
      <c r="E227" s="206"/>
      <c r="F227" s="205"/>
      <c r="G227" s="166"/>
      <c r="H227" s="62"/>
      <c r="I227" s="166"/>
      <c r="J227" s="205"/>
      <c r="K227" s="166"/>
      <c r="L227" s="62"/>
      <c r="M227" s="42"/>
    </row>
    <row r="228" spans="2:13" x14ac:dyDescent="0.2">
      <c r="B228" s="205"/>
      <c r="C228" s="62"/>
      <c r="D228" s="62"/>
      <c r="E228" s="206"/>
      <c r="F228" s="205"/>
      <c r="G228" s="166"/>
      <c r="H228" s="62"/>
      <c r="I228" s="166"/>
      <c r="J228" s="205"/>
      <c r="K228" s="166"/>
      <c r="L228" s="62"/>
      <c r="M228" s="42"/>
    </row>
    <row r="229" spans="2:13" x14ac:dyDescent="0.2">
      <c r="B229" s="205"/>
      <c r="C229" s="62"/>
      <c r="D229" s="62"/>
      <c r="E229" s="206"/>
      <c r="F229" s="205"/>
      <c r="G229" s="166"/>
      <c r="H229" s="62"/>
      <c r="I229" s="166"/>
      <c r="J229" s="205"/>
      <c r="K229" s="166"/>
      <c r="L229" s="62"/>
      <c r="M229" s="42"/>
    </row>
    <row r="230" spans="2:13" x14ac:dyDescent="0.2">
      <c r="B230" s="205"/>
      <c r="C230" s="62"/>
      <c r="D230" s="62"/>
      <c r="E230" s="206"/>
      <c r="F230" s="205"/>
      <c r="G230" s="166"/>
      <c r="H230" s="62"/>
      <c r="I230" s="166"/>
      <c r="J230" s="205"/>
      <c r="K230" s="166"/>
      <c r="L230" s="62"/>
      <c r="M230" s="42"/>
    </row>
    <row r="231" spans="2:13" x14ac:dyDescent="0.2">
      <c r="B231" s="205"/>
      <c r="C231" s="62"/>
      <c r="D231" s="62"/>
      <c r="E231" s="206"/>
      <c r="F231" s="205"/>
      <c r="G231" s="166"/>
      <c r="H231" s="62"/>
      <c r="I231" s="166"/>
      <c r="J231" s="205"/>
      <c r="K231" s="166"/>
      <c r="L231" s="62"/>
      <c r="M231" s="42"/>
    </row>
    <row r="232" spans="2:13" x14ac:dyDescent="0.2">
      <c r="B232" s="205"/>
      <c r="C232" s="62"/>
      <c r="D232" s="62"/>
      <c r="E232" s="206"/>
      <c r="F232" s="205"/>
      <c r="G232" s="166"/>
      <c r="H232" s="62"/>
      <c r="I232" s="166"/>
      <c r="J232" s="205"/>
      <c r="K232" s="166"/>
      <c r="L232" s="62"/>
      <c r="M232" s="42"/>
    </row>
    <row r="233" spans="2:13" x14ac:dyDescent="0.2">
      <c r="B233" s="205"/>
      <c r="C233" s="62"/>
      <c r="D233" s="62"/>
      <c r="E233" s="206"/>
      <c r="F233" s="205"/>
      <c r="G233" s="166"/>
      <c r="H233" s="62"/>
      <c r="I233" s="166"/>
      <c r="J233" s="205"/>
      <c r="K233" s="166"/>
      <c r="L233" s="62"/>
      <c r="M233" s="42"/>
    </row>
    <row r="234" spans="2:13" x14ac:dyDescent="0.2">
      <c r="B234" s="205"/>
      <c r="C234" s="62"/>
      <c r="D234" s="62"/>
      <c r="E234" s="206"/>
      <c r="F234" s="205"/>
      <c r="G234" s="166"/>
      <c r="H234" s="62"/>
      <c r="I234" s="166"/>
      <c r="J234" s="205"/>
      <c r="K234" s="166"/>
      <c r="L234" s="62"/>
      <c r="M234" s="42"/>
    </row>
    <row r="235" spans="2:13" x14ac:dyDescent="0.2">
      <c r="B235" s="205"/>
      <c r="C235" s="62"/>
      <c r="D235" s="62"/>
      <c r="E235" s="206"/>
      <c r="F235" s="205"/>
      <c r="G235" s="166"/>
      <c r="H235" s="62"/>
      <c r="I235" s="166"/>
      <c r="J235" s="205"/>
      <c r="K235" s="166"/>
      <c r="L235" s="62"/>
      <c r="M235" s="42"/>
    </row>
    <row r="236" spans="2:13" x14ac:dyDescent="0.2">
      <c r="B236" s="205"/>
      <c r="C236" s="62"/>
      <c r="D236" s="62"/>
      <c r="E236" s="206"/>
      <c r="F236" s="205"/>
      <c r="G236" s="166"/>
      <c r="H236" s="62"/>
      <c r="I236" s="166"/>
      <c r="J236" s="205"/>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08"/>
  <sheetViews>
    <sheetView workbookViewId="0">
      <selection activeCell="I5" sqref="I5"/>
    </sheetView>
  </sheetViews>
  <sheetFormatPr baseColWidth="10" defaultColWidth="8.83203125" defaultRowHeight="15" x14ac:dyDescent="0.2"/>
  <cols>
    <col min="1" max="1" width="8.83203125" style="25"/>
    <col min="2" max="2" width="5.83203125" style="3" bestFit="1" customWidth="1"/>
    <col min="3" max="3" width="12.83203125" style="3" customWidth="1"/>
    <col min="4" max="4" width="12" style="3" customWidth="1"/>
    <col min="5" max="5" width="11.5" style="3" customWidth="1"/>
    <col min="6" max="6" width="8.6640625" style="3" customWidth="1"/>
    <col min="7" max="7" width="11.83203125" style="3" customWidth="1"/>
    <col min="8" max="8" width="12.1640625" style="3" customWidth="1"/>
    <col min="9" max="9" width="10.5" style="3" bestFit="1" customWidth="1"/>
    <col min="10" max="10" width="13.83203125" style="3" customWidth="1"/>
    <col min="11" max="11" width="14.5" style="3" customWidth="1"/>
    <col min="12" max="13" width="12" style="3" customWidth="1"/>
    <col min="14" max="15" width="12.33203125" style="3" customWidth="1"/>
    <col min="16" max="16" width="12.5" style="3" customWidth="1"/>
    <col min="17" max="20" width="12.6640625" style="25" customWidth="1"/>
    <col min="21" max="21" width="1.6640625" style="92" customWidth="1"/>
    <col min="22" max="23" width="12.6640625" style="25" customWidth="1"/>
    <col min="24" max="30" width="8.83203125" style="25"/>
    <col min="31" max="31" width="10.6640625" style="21" customWidth="1"/>
    <col min="32" max="41" width="8.83203125" style="21"/>
    <col min="42" max="16384" width="8.83203125" style="3"/>
  </cols>
  <sheetData>
    <row r="1" spans="1:41" s="25" customFormat="1" ht="16" thickBot="1" x14ac:dyDescent="0.25">
      <c r="U1" s="92"/>
    </row>
    <row r="2" spans="1:41" s="25" customFormat="1" ht="16" thickBot="1" x14ac:dyDescent="0.25">
      <c r="U2" s="92"/>
      <c r="W2" s="250" t="s">
        <v>55</v>
      </c>
      <c r="X2" s="251"/>
      <c r="Y2" s="251"/>
      <c r="Z2" s="251"/>
      <c r="AA2" s="251"/>
      <c r="AB2" s="251"/>
      <c r="AC2" s="251"/>
      <c r="AD2" s="251"/>
      <c r="AE2" s="251"/>
      <c r="AF2" s="252"/>
    </row>
    <row r="3" spans="1:41" s="11" customFormat="1" ht="35.25" customHeight="1" thickBot="1" x14ac:dyDescent="0.25">
      <c r="A3" s="26"/>
      <c r="B3" s="12" t="s">
        <v>10</v>
      </c>
      <c r="C3" s="13" t="s">
        <v>46</v>
      </c>
      <c r="D3" s="13" t="s">
        <v>35</v>
      </c>
      <c r="E3" s="13" t="s">
        <v>36</v>
      </c>
      <c r="F3" s="13" t="s">
        <v>37</v>
      </c>
      <c r="G3" s="13" t="s">
        <v>38</v>
      </c>
      <c r="H3" s="13" t="s">
        <v>39</v>
      </c>
      <c r="I3" s="13" t="s">
        <v>40</v>
      </c>
      <c r="J3" s="13" t="s">
        <v>41</v>
      </c>
      <c r="K3" s="13" t="s">
        <v>42</v>
      </c>
      <c r="L3" s="13" t="s">
        <v>47</v>
      </c>
      <c r="M3" s="13" t="s">
        <v>43</v>
      </c>
      <c r="N3" s="13" t="s">
        <v>48</v>
      </c>
      <c r="O3" s="13" t="s">
        <v>44</v>
      </c>
      <c r="P3" s="14" t="s">
        <v>45</v>
      </c>
      <c r="Q3" s="26"/>
      <c r="R3" s="26"/>
      <c r="S3" s="26"/>
      <c r="T3" s="26"/>
      <c r="U3" s="93"/>
      <c r="V3" s="26"/>
      <c r="W3" s="80" t="s">
        <v>50</v>
      </c>
      <c r="X3" s="81" t="s">
        <v>51</v>
      </c>
      <c r="Y3" s="81" t="s">
        <v>52</v>
      </c>
      <c r="Z3" s="81" t="s">
        <v>54</v>
      </c>
      <c r="AA3" s="81" t="s">
        <v>53</v>
      </c>
      <c r="AB3" s="81" t="s">
        <v>56</v>
      </c>
      <c r="AC3" s="81"/>
      <c r="AD3" s="81" t="s">
        <v>57</v>
      </c>
      <c r="AE3" s="82" t="s">
        <v>58</v>
      </c>
      <c r="AF3" s="83"/>
      <c r="AG3" s="22"/>
      <c r="AH3" s="22"/>
      <c r="AI3" s="22"/>
      <c r="AJ3" s="22"/>
      <c r="AK3" s="22"/>
      <c r="AL3" s="22"/>
      <c r="AM3" s="22"/>
      <c r="AN3" s="22"/>
      <c r="AO3" s="22"/>
    </row>
    <row r="4" spans="1:41" x14ac:dyDescent="0.2">
      <c r="B4" s="4">
        <v>1</v>
      </c>
      <c r="C4" s="78">
        <v>0</v>
      </c>
      <c r="D4" s="79">
        <v>0</v>
      </c>
      <c r="E4" s="190">
        <f>F4*0.25*SIN(I4*PI()/180)</f>
        <v>0</v>
      </c>
      <c r="F4" s="78">
        <v>13.595000000000001</v>
      </c>
      <c r="G4" s="19">
        <v>0.46</v>
      </c>
      <c r="H4" s="19">
        <v>0</v>
      </c>
      <c r="I4" s="19">
        <v>0</v>
      </c>
      <c r="J4" s="19">
        <v>0.25477</v>
      </c>
      <c r="K4" s="19">
        <v>0.77729999999999999</v>
      </c>
      <c r="L4" s="19">
        <v>1</v>
      </c>
      <c r="M4" s="19">
        <v>0.25477</v>
      </c>
      <c r="N4" s="15">
        <v>0.51603500000000002</v>
      </c>
      <c r="O4" s="19">
        <v>0.77729999999999999</v>
      </c>
      <c r="P4" s="20"/>
      <c r="R4" s="27"/>
      <c r="S4" s="27"/>
      <c r="T4" s="27"/>
      <c r="U4" s="94"/>
      <c r="W4" s="84">
        <f>IF(ISBLANK(D4),#N/A,D4+COS(RADIANS(I4))*F4)</f>
        <v>13.595000000000001</v>
      </c>
      <c r="X4" s="85">
        <f>IF(ISBLANK(M4),#N/A,(1-M4)*D4+(M4)*W4)</f>
        <v>3.4635981500000002</v>
      </c>
      <c r="Y4" s="85">
        <f t="shared" ref="Y4:Y11" si="0">IF(ISBLANK(N4),#N/A,(1-N4)*D4+(N4)*W4)</f>
        <v>7.0154958250000004</v>
      </c>
      <c r="Z4" s="85">
        <f>IF(ISBLANK(O4),#N/A,(1-O4)*D4+(O4)*W4)</f>
        <v>10.5673935</v>
      </c>
      <c r="AA4" s="85" t="e">
        <f>IF(ISBLANK(P4),#N/A,(1-P4)*D4+(P4)*W4)</f>
        <v>#N/A</v>
      </c>
      <c r="AB4" s="85">
        <f>IF(ISBLANK(G4),#N/A,(1-G4)*D4+(G4)*W4)</f>
        <v>6.2537000000000003</v>
      </c>
      <c r="AC4" s="85"/>
      <c r="AD4" s="85">
        <f>IF(ISBLANK(D4),#N/A,(0.75*D4+0.25*W4))</f>
        <v>3.3987500000000002</v>
      </c>
      <c r="AE4" s="86">
        <f>AE5</f>
        <v>29.330938460461002</v>
      </c>
      <c r="AF4" s="87"/>
    </row>
    <row r="5" spans="1:41" x14ac:dyDescent="0.2">
      <c r="B5" s="6">
        <v>2</v>
      </c>
      <c r="C5" s="79">
        <v>2.9380000000000002</v>
      </c>
      <c r="D5" s="79">
        <v>2.0799999999999983</v>
      </c>
      <c r="E5" s="190">
        <f t="shared" ref="E5:E24" si="1">F5*0.25*SIN(I5*PI()/180)</f>
        <v>0.23052899757024251</v>
      </c>
      <c r="F5" s="79">
        <v>11.914</v>
      </c>
      <c r="G5" s="15">
        <v>0.35</v>
      </c>
      <c r="H5" s="15">
        <v>0</v>
      </c>
      <c r="I5" s="15">
        <v>4.4390000000000001</v>
      </c>
      <c r="J5" s="15">
        <v>0.12024</v>
      </c>
      <c r="K5" s="15">
        <v>0.71519999999999995</v>
      </c>
      <c r="L5" s="15">
        <v>1</v>
      </c>
      <c r="M5" s="15">
        <v>0.12024</v>
      </c>
      <c r="N5" s="15">
        <v>0.41771999999999998</v>
      </c>
      <c r="O5" s="15">
        <v>0.71519999999999995</v>
      </c>
      <c r="P5" s="8"/>
      <c r="R5" s="27"/>
      <c r="S5" s="27"/>
      <c r="T5" s="27"/>
      <c r="U5" s="94"/>
      <c r="W5" s="84">
        <f t="shared" ref="W5:W35" si="2">IF(ISBLANK(D5),#N/A,D5+COS(RADIANS(I5))*F5)</f>
        <v>13.958261577371838</v>
      </c>
      <c r="X5" s="85">
        <f t="shared" ref="X5:X35" si="3">IF(ISBLANK(M5),#N/A,(1-M5)*D5+(M5)*W5)</f>
        <v>3.5082421720631882</v>
      </c>
      <c r="Y5" s="85">
        <f t="shared" si="0"/>
        <v>7.0417874260997628</v>
      </c>
      <c r="Z5" s="85">
        <f t="shared" ref="Z5:Z35" si="4">IF(ISBLANK(O5),#N/A,(1-O5)*D5+(O5)*W5)</f>
        <v>10.575332680136336</v>
      </c>
      <c r="AA5" s="85" t="e">
        <f t="shared" ref="AA5:AA35" si="5">IF(ISBLANK(P5),#N/A,(1-P5)*D5+(P5)*W5)</f>
        <v>#N/A</v>
      </c>
      <c r="AB5" s="85">
        <f t="shared" ref="AB5:AB35" si="6">IF(ISBLANK(G5),#N/A,(1-G5)*D5+(G5)*W5)</f>
        <v>6.2373915520801422</v>
      </c>
      <c r="AC5" s="85"/>
      <c r="AD5" s="85">
        <f t="shared" ref="AD5:AD35" si="7">IF(ISBLANK(D5),#N/A,(0.75*D5+0.25*W5))</f>
        <v>5.0495653943429577</v>
      </c>
      <c r="AE5" s="86">
        <f>IF(ISBLANK(D5),#N/A,DEGREES(ATAN((AD5-AD4)/(C5-C4))))</f>
        <v>29.330938460461002</v>
      </c>
      <c r="AF5" s="87"/>
    </row>
    <row r="6" spans="1:41" x14ac:dyDescent="0.2">
      <c r="B6" s="6">
        <v>3</v>
      </c>
      <c r="C6" s="79">
        <v>4.407</v>
      </c>
      <c r="D6" s="79">
        <v>3.1400000000000006</v>
      </c>
      <c r="E6" s="190">
        <f t="shared" si="1"/>
        <v>0.17979707467184311</v>
      </c>
      <c r="F6" s="79">
        <v>11.064</v>
      </c>
      <c r="G6" s="15">
        <v>0.35</v>
      </c>
      <c r="H6" s="15">
        <v>0</v>
      </c>
      <c r="I6" s="15">
        <v>3.7269999999999999</v>
      </c>
      <c r="J6" s="15">
        <v>0.10258</v>
      </c>
      <c r="K6" s="15">
        <v>0.70750000000000002</v>
      </c>
      <c r="L6" s="15">
        <v>0</v>
      </c>
      <c r="M6" s="15">
        <v>0.10258</v>
      </c>
      <c r="N6" s="15">
        <v>0.40504000000000001</v>
      </c>
      <c r="O6" s="15">
        <v>0.70750000000000002</v>
      </c>
      <c r="P6" s="8"/>
      <c r="R6" s="27"/>
      <c r="S6" s="27"/>
      <c r="T6" s="27"/>
      <c r="U6" s="94"/>
      <c r="W6" s="84">
        <f t="shared" si="2"/>
        <v>14.18060071694612</v>
      </c>
      <c r="X6" s="85">
        <f t="shared" si="3"/>
        <v>4.2725448215443338</v>
      </c>
      <c r="Y6" s="85">
        <f t="shared" si="0"/>
        <v>7.6118849143918563</v>
      </c>
      <c r="Z6" s="85">
        <f t="shared" si="4"/>
        <v>10.95122500723938</v>
      </c>
      <c r="AA6" s="85" t="e">
        <f t="shared" si="5"/>
        <v>#N/A</v>
      </c>
      <c r="AB6" s="85">
        <f t="shared" si="6"/>
        <v>7.0042102509311421</v>
      </c>
      <c r="AC6" s="85"/>
      <c r="AD6" s="85">
        <f t="shared" si="7"/>
        <v>5.9001501792365305</v>
      </c>
      <c r="AE6" s="86">
        <f t="shared" ref="AE6:AE35" si="8">IF(ISBLANK(D6),#N/A,DEGREES(ATAN((AD6-AD5)/(C6-C5))))</f>
        <v>30.071828186403959</v>
      </c>
      <c r="AF6" s="87"/>
    </row>
    <row r="7" spans="1:41" x14ac:dyDescent="0.2">
      <c r="B7" s="6">
        <v>4</v>
      </c>
      <c r="C7" s="79">
        <v>5.8760000000000003</v>
      </c>
      <c r="D7" s="79">
        <v>4.2539999999999978</v>
      </c>
      <c r="E7" s="190">
        <f t="shared" si="1"/>
        <v>0.14366598664820104</v>
      </c>
      <c r="F7" s="79">
        <v>10.196</v>
      </c>
      <c r="G7" s="15">
        <v>0.35</v>
      </c>
      <c r="H7" s="15">
        <v>0</v>
      </c>
      <c r="I7" s="15">
        <v>3.2309999999999999</v>
      </c>
      <c r="J7" s="15">
        <v>8.8849999999999998E-2</v>
      </c>
      <c r="K7" s="15">
        <v>0.7016</v>
      </c>
      <c r="L7" s="15">
        <v>0</v>
      </c>
      <c r="M7" s="15">
        <v>8.8849999999999998E-2</v>
      </c>
      <c r="N7" s="15">
        <v>0.39522499999999999</v>
      </c>
      <c r="O7" s="15">
        <v>0.7016</v>
      </c>
      <c r="P7" s="8"/>
      <c r="R7" s="27"/>
      <c r="S7" s="27"/>
      <c r="T7" s="27"/>
      <c r="U7" s="94"/>
      <c r="W7" s="84">
        <f t="shared" si="2"/>
        <v>14.433792598500538</v>
      </c>
      <c r="X7" s="85">
        <f t="shared" si="3"/>
        <v>5.1584745723767709</v>
      </c>
      <c r="Y7" s="85">
        <f t="shared" si="0"/>
        <v>8.2773085297423741</v>
      </c>
      <c r="Z7" s="85">
        <f t="shared" si="4"/>
        <v>11.396142487107976</v>
      </c>
      <c r="AA7" s="85" t="e">
        <f t="shared" si="5"/>
        <v>#N/A</v>
      </c>
      <c r="AB7" s="85">
        <f t="shared" si="6"/>
        <v>7.8169274094751868</v>
      </c>
      <c r="AC7" s="85"/>
      <c r="AD7" s="85">
        <f t="shared" si="7"/>
        <v>6.7989481496251329</v>
      </c>
      <c r="AE7" s="86">
        <f t="shared" si="8"/>
        <v>31.460104622796052</v>
      </c>
      <c r="AF7" s="87"/>
    </row>
    <row r="8" spans="1:41" x14ac:dyDescent="0.2">
      <c r="B8" s="6">
        <v>5</v>
      </c>
      <c r="C8" s="79">
        <v>7.3449999999999998</v>
      </c>
      <c r="D8" s="79">
        <v>5.3719999999999999</v>
      </c>
      <c r="E8" s="190">
        <f t="shared" si="1"/>
        <v>0.10434845988158856</v>
      </c>
      <c r="F8" s="79">
        <v>9.3302999999999994</v>
      </c>
      <c r="G8" s="15">
        <v>0.35</v>
      </c>
      <c r="H8" s="15">
        <v>0</v>
      </c>
      <c r="I8" s="15">
        <v>2.5640000000000001</v>
      </c>
      <c r="J8" s="15">
        <v>8.9649999999999994E-2</v>
      </c>
      <c r="K8" s="15">
        <v>0.70350000000000001</v>
      </c>
      <c r="L8" s="15">
        <v>0</v>
      </c>
      <c r="M8" s="15">
        <v>8.9649999999999994E-2</v>
      </c>
      <c r="N8" s="15">
        <v>0.39657500000000001</v>
      </c>
      <c r="O8" s="15">
        <v>0.70350000000000001</v>
      </c>
      <c r="P8" s="8"/>
      <c r="R8" s="27"/>
      <c r="S8" s="27"/>
      <c r="T8" s="27"/>
      <c r="U8" s="94"/>
      <c r="W8" s="84">
        <f t="shared" si="2"/>
        <v>14.69295920346857</v>
      </c>
      <c r="X8" s="85">
        <f t="shared" si="3"/>
        <v>6.2076239925909569</v>
      </c>
      <c r="Y8" s="85">
        <f t="shared" si="0"/>
        <v>9.0684593961155482</v>
      </c>
      <c r="Z8" s="85">
        <f t="shared" si="4"/>
        <v>11.92929479964014</v>
      </c>
      <c r="AA8" s="85" t="e">
        <f t="shared" si="5"/>
        <v>#N/A</v>
      </c>
      <c r="AB8" s="85">
        <f t="shared" si="6"/>
        <v>8.6343357212139988</v>
      </c>
      <c r="AC8" s="85"/>
      <c r="AD8" s="85">
        <f t="shared" si="7"/>
        <v>7.702239800867142</v>
      </c>
      <c r="AE8" s="86">
        <f t="shared" si="8"/>
        <v>31.587458807995848</v>
      </c>
      <c r="AF8" s="87"/>
    </row>
    <row r="9" spans="1:41" x14ac:dyDescent="0.2">
      <c r="B9" s="6">
        <v>6</v>
      </c>
      <c r="C9" s="79">
        <v>8.8140000000000001</v>
      </c>
      <c r="D9" s="79">
        <v>6.4909999999999997</v>
      </c>
      <c r="E9" s="190">
        <f t="shared" si="1"/>
        <v>7.3765357826960448E-2</v>
      </c>
      <c r="F9" s="79">
        <v>8.4672999999999998</v>
      </c>
      <c r="G9" s="15">
        <v>0.35</v>
      </c>
      <c r="H9" s="15">
        <v>0</v>
      </c>
      <c r="I9" s="15">
        <v>1.9970000000000001</v>
      </c>
      <c r="J9" s="15">
        <v>9.0590000000000004E-2</v>
      </c>
      <c r="K9" s="15">
        <v>0.7056</v>
      </c>
      <c r="L9" s="15">
        <v>0</v>
      </c>
      <c r="M9" s="15">
        <v>9.0590000000000004E-2</v>
      </c>
      <c r="N9" s="15">
        <v>0.39809499999999998</v>
      </c>
      <c r="O9" s="15">
        <v>0.7056</v>
      </c>
      <c r="P9" s="8"/>
      <c r="R9" s="27"/>
      <c r="S9" s="27"/>
      <c r="T9" s="27"/>
      <c r="U9" s="94"/>
      <c r="W9" s="84">
        <f t="shared" si="2"/>
        <v>14.953157410598941</v>
      </c>
      <c r="X9" s="85">
        <f t="shared" si="3"/>
        <v>7.2575868398261587</v>
      </c>
      <c r="Y9" s="85">
        <f t="shared" si="0"/>
        <v>9.8597425543723851</v>
      </c>
      <c r="Z9" s="85">
        <f t="shared" si="4"/>
        <v>12.461898268918613</v>
      </c>
      <c r="AA9" s="85" t="e">
        <f t="shared" si="5"/>
        <v>#N/A</v>
      </c>
      <c r="AB9" s="85">
        <f t="shared" si="6"/>
        <v>9.4527550937096301</v>
      </c>
      <c r="AC9" s="85"/>
      <c r="AD9" s="85">
        <f t="shared" si="7"/>
        <v>8.6065393526497349</v>
      </c>
      <c r="AE9" s="86">
        <f t="shared" si="8"/>
        <v>31.61597576897476</v>
      </c>
      <c r="AF9" s="87"/>
    </row>
    <row r="10" spans="1:41" x14ac:dyDescent="0.2">
      <c r="B10" s="6">
        <v>7</v>
      </c>
      <c r="C10" s="79">
        <v>10.284000000000001</v>
      </c>
      <c r="D10" s="79">
        <v>7.6099999999999994</v>
      </c>
      <c r="E10" s="190">
        <f t="shared" si="1"/>
        <v>5.2712824245982642E-2</v>
      </c>
      <c r="F10" s="79">
        <v>7.6037999999999997</v>
      </c>
      <c r="G10" s="15">
        <v>0.35</v>
      </c>
      <c r="H10" s="15">
        <v>0</v>
      </c>
      <c r="I10" s="15">
        <v>1.589</v>
      </c>
      <c r="J10" s="15">
        <v>9.1800000000000007E-2</v>
      </c>
      <c r="K10" s="15">
        <v>0.70799999999999996</v>
      </c>
      <c r="L10" s="15">
        <v>0</v>
      </c>
      <c r="M10" s="15">
        <v>9.1800000000000007E-2</v>
      </c>
      <c r="N10" s="15">
        <v>0.39989999999999998</v>
      </c>
      <c r="O10" s="15">
        <v>0.70799999999999996</v>
      </c>
      <c r="P10" s="8"/>
      <c r="R10" s="27"/>
      <c r="S10" s="27"/>
      <c r="T10" s="27"/>
      <c r="U10" s="94"/>
      <c r="W10" s="84">
        <f t="shared" si="2"/>
        <v>15.210876013365841</v>
      </c>
      <c r="X10" s="85">
        <f t="shared" si="3"/>
        <v>8.3077604180269837</v>
      </c>
      <c r="Y10" s="85">
        <f t="shared" si="0"/>
        <v>10.649590317745</v>
      </c>
      <c r="Z10" s="85">
        <f t="shared" si="4"/>
        <v>12.991420217463014</v>
      </c>
      <c r="AA10" s="85" t="e">
        <f t="shared" si="5"/>
        <v>#N/A</v>
      </c>
      <c r="AB10" s="85">
        <f t="shared" si="6"/>
        <v>10.270306604678044</v>
      </c>
      <c r="AC10" s="85"/>
      <c r="AD10" s="85">
        <f t="shared" si="7"/>
        <v>9.5102190033414598</v>
      </c>
      <c r="AE10" s="86">
        <f t="shared" si="8"/>
        <v>31.581040905998695</v>
      </c>
      <c r="AF10" s="87"/>
    </row>
    <row r="11" spans="1:41" x14ac:dyDescent="0.2">
      <c r="B11" s="6">
        <v>8</v>
      </c>
      <c r="C11" s="79">
        <v>10.871</v>
      </c>
      <c r="D11" s="79">
        <v>8.0579999999999998</v>
      </c>
      <c r="E11" s="190">
        <f t="shared" si="1"/>
        <v>4.7189941316090431E-2</v>
      </c>
      <c r="F11" s="79">
        <v>7.2592999999999996</v>
      </c>
      <c r="G11" s="15">
        <v>0.35</v>
      </c>
      <c r="H11" s="15">
        <v>0</v>
      </c>
      <c r="I11" s="15">
        <v>1.49</v>
      </c>
      <c r="J11" s="15">
        <v>9.2340000000000005E-2</v>
      </c>
      <c r="K11" s="15">
        <v>0.70899999999999996</v>
      </c>
      <c r="L11" s="15">
        <v>1</v>
      </c>
      <c r="M11" s="15">
        <v>9.2340000000000005E-2</v>
      </c>
      <c r="N11" s="15">
        <v>0.40066999999999997</v>
      </c>
      <c r="O11" s="15">
        <v>0.70899999999999996</v>
      </c>
      <c r="P11" s="8"/>
      <c r="R11" s="27"/>
      <c r="S11" s="27"/>
      <c r="T11" s="27"/>
      <c r="U11" s="94"/>
      <c r="W11" s="84">
        <f t="shared" si="2"/>
        <v>15.314845474516964</v>
      </c>
      <c r="X11" s="85">
        <f t="shared" si="3"/>
        <v>8.728097111116897</v>
      </c>
      <c r="Y11" s="85">
        <f t="shared" si="0"/>
        <v>10.965600276274712</v>
      </c>
      <c r="Z11" s="85">
        <f t="shared" si="4"/>
        <v>13.203103441432528</v>
      </c>
      <c r="AA11" s="85" t="e">
        <f t="shared" si="5"/>
        <v>#N/A</v>
      </c>
      <c r="AB11" s="85">
        <f t="shared" si="6"/>
        <v>10.597895916080937</v>
      </c>
      <c r="AC11" s="85"/>
      <c r="AD11" s="85">
        <f t="shared" si="7"/>
        <v>9.872211368629241</v>
      </c>
      <c r="AE11" s="86">
        <f t="shared" si="8"/>
        <v>31.661389796448567</v>
      </c>
      <c r="AF11" s="87"/>
    </row>
    <row r="12" spans="1:41" x14ac:dyDescent="0.2">
      <c r="B12" s="6">
        <v>9</v>
      </c>
      <c r="C12" s="79">
        <v>11.753</v>
      </c>
      <c r="D12" s="79">
        <v>8.7289999999999992</v>
      </c>
      <c r="E12" s="190">
        <f t="shared" si="1"/>
        <v>3.8474737167474592E-2</v>
      </c>
      <c r="F12" s="79">
        <v>7.0434999999999999</v>
      </c>
      <c r="G12" s="15">
        <v>0.35</v>
      </c>
      <c r="H12" s="15">
        <v>0</v>
      </c>
      <c r="I12" s="15">
        <v>1.252</v>
      </c>
      <c r="J12" s="15">
        <v>9.2189999999999994E-2</v>
      </c>
      <c r="K12" s="15">
        <v>0.70669999999999999</v>
      </c>
      <c r="L12" s="15">
        <v>0</v>
      </c>
      <c r="M12" s="15">
        <v>9.2189999999999994E-2</v>
      </c>
      <c r="N12" s="15"/>
      <c r="O12" s="15">
        <v>0.70669999999999999</v>
      </c>
      <c r="P12" s="8"/>
      <c r="R12" s="27"/>
      <c r="S12" s="27"/>
      <c r="T12" s="27"/>
      <c r="U12" s="94"/>
      <c r="W12" s="84">
        <f t="shared" si="2"/>
        <v>15.770818469940721</v>
      </c>
      <c r="X12" s="85">
        <f t="shared" si="3"/>
        <v>9.3781852447438343</v>
      </c>
      <c r="Y12" s="85" t="e">
        <f>IF(ISBLANK(N12),#N/A,(1-N12)*D12+(N12)*W12)</f>
        <v>#N/A</v>
      </c>
      <c r="Z12" s="85">
        <f t="shared" si="4"/>
        <v>13.705453112707108</v>
      </c>
      <c r="AA12" s="85" t="e">
        <f t="shared" si="5"/>
        <v>#N/A</v>
      </c>
      <c r="AB12" s="85">
        <f t="shared" si="6"/>
        <v>11.193636464479251</v>
      </c>
      <c r="AC12" s="85"/>
      <c r="AD12" s="85">
        <f t="shared" si="7"/>
        <v>10.48945461748518</v>
      </c>
      <c r="AE12" s="86">
        <f t="shared" si="8"/>
        <v>34.985185572494686</v>
      </c>
      <c r="AF12" s="87"/>
    </row>
    <row r="13" spans="1:41" x14ac:dyDescent="0.2">
      <c r="B13" s="6">
        <v>10</v>
      </c>
      <c r="C13" s="79">
        <v>13.222</v>
      </c>
      <c r="D13" s="79">
        <v>9.847999999999999</v>
      </c>
      <c r="E13" s="190">
        <f t="shared" si="1"/>
        <v>2.280657564516194E-2</v>
      </c>
      <c r="F13" s="79">
        <v>6.6841999999999997</v>
      </c>
      <c r="G13" s="15">
        <v>0.35</v>
      </c>
      <c r="H13" s="15">
        <v>0</v>
      </c>
      <c r="I13" s="15">
        <v>0.78200000000000003</v>
      </c>
      <c r="J13" s="15">
        <v>9.2090000000000005E-2</v>
      </c>
      <c r="K13" s="15">
        <v>0.70250000000000001</v>
      </c>
      <c r="L13" s="15">
        <v>0</v>
      </c>
      <c r="M13" s="15">
        <v>9.2090000000000005E-2</v>
      </c>
      <c r="N13" s="15"/>
      <c r="O13" s="15">
        <v>0.70250000000000001</v>
      </c>
      <c r="P13" s="8"/>
      <c r="R13" s="27"/>
      <c r="S13" s="27"/>
      <c r="T13" s="27"/>
      <c r="U13" s="94"/>
      <c r="W13" s="84">
        <f t="shared" si="2"/>
        <v>16.531577440392041</v>
      </c>
      <c r="X13" s="85">
        <f t="shared" si="3"/>
        <v>10.463490646485702</v>
      </c>
      <c r="Y13" s="85" t="e">
        <f t="shared" ref="Y13:Y35" si="9">IF(ISBLANK(N13),#N/A,(1-N13)*D13+(N13)*W13)</f>
        <v>#N/A</v>
      </c>
      <c r="Z13" s="85">
        <f t="shared" si="4"/>
        <v>14.543213151875408</v>
      </c>
      <c r="AA13" s="85" t="e">
        <f t="shared" si="5"/>
        <v>#N/A</v>
      </c>
      <c r="AB13" s="85">
        <f t="shared" si="6"/>
        <v>12.187252104137213</v>
      </c>
      <c r="AC13" s="85"/>
      <c r="AD13" s="85">
        <f t="shared" si="7"/>
        <v>11.51889436009801</v>
      </c>
      <c r="AE13" s="86">
        <f t="shared" si="8"/>
        <v>35.021844003057915</v>
      </c>
      <c r="AF13" s="87"/>
    </row>
    <row r="14" spans="1:41" x14ac:dyDescent="0.2">
      <c r="B14" s="6">
        <v>11</v>
      </c>
      <c r="C14" s="79">
        <v>14.691000000000001</v>
      </c>
      <c r="D14" s="79">
        <v>10.963000000000001</v>
      </c>
      <c r="E14" s="190">
        <f t="shared" si="1"/>
        <v>1.4519337576565356E-2</v>
      </c>
      <c r="F14" s="79">
        <v>6.3262999999999998</v>
      </c>
      <c r="G14" s="15">
        <v>0.35</v>
      </c>
      <c r="H14" s="15">
        <v>0</v>
      </c>
      <c r="I14" s="15">
        <v>0.52600000000000002</v>
      </c>
      <c r="J14" s="15">
        <v>9.1999999999999998E-2</v>
      </c>
      <c r="K14" s="15">
        <v>0.69920000000000004</v>
      </c>
      <c r="L14" s="15">
        <v>0</v>
      </c>
      <c r="M14" s="15">
        <v>9.1999999999999998E-2</v>
      </c>
      <c r="N14" s="15"/>
      <c r="O14" s="15">
        <v>0.69920000000000004</v>
      </c>
      <c r="P14" s="8"/>
      <c r="R14" s="27"/>
      <c r="S14" s="27"/>
      <c r="T14" s="27"/>
      <c r="U14" s="94"/>
      <c r="W14" s="84">
        <f t="shared" si="2"/>
        <v>17.289033410548939</v>
      </c>
      <c r="X14" s="85">
        <f t="shared" si="3"/>
        <v>11.544995073770504</v>
      </c>
      <c r="Y14" s="85" t="e">
        <f t="shared" si="9"/>
        <v>#N/A</v>
      </c>
      <c r="Z14" s="85">
        <f t="shared" si="4"/>
        <v>15.386162560655817</v>
      </c>
      <c r="AA14" s="85" t="e">
        <f t="shared" si="5"/>
        <v>#N/A</v>
      </c>
      <c r="AB14" s="85">
        <f t="shared" si="6"/>
        <v>13.17711169369213</v>
      </c>
      <c r="AC14" s="85"/>
      <c r="AD14" s="85">
        <f t="shared" si="7"/>
        <v>12.544508352637235</v>
      </c>
      <c r="AE14" s="86">
        <f t="shared" si="8"/>
        <v>34.921649026047199</v>
      </c>
      <c r="AF14" s="87"/>
    </row>
    <row r="15" spans="1:41" x14ac:dyDescent="0.2">
      <c r="B15" s="6">
        <v>12</v>
      </c>
      <c r="C15" s="79">
        <v>16.16</v>
      </c>
      <c r="D15" s="79">
        <v>12.080999999999996</v>
      </c>
      <c r="E15" s="190">
        <f t="shared" si="1"/>
        <v>1.4189378292868137E-2</v>
      </c>
      <c r="F15" s="79">
        <v>5.9669999999999996</v>
      </c>
      <c r="G15" s="15">
        <v>0.35</v>
      </c>
      <c r="H15" s="15">
        <v>0</v>
      </c>
      <c r="I15" s="15">
        <v>0.54500000000000004</v>
      </c>
      <c r="J15" s="15">
        <v>9.2490000000000003E-2</v>
      </c>
      <c r="K15" s="15">
        <v>0.69910000000000005</v>
      </c>
      <c r="L15" s="15">
        <v>0</v>
      </c>
      <c r="M15" s="15">
        <v>9.2490000000000003E-2</v>
      </c>
      <c r="N15" s="15"/>
      <c r="O15" s="15">
        <v>0.69910000000000005</v>
      </c>
      <c r="P15" s="8"/>
      <c r="R15" s="27"/>
      <c r="S15" s="27"/>
      <c r="T15" s="27"/>
      <c r="U15" s="94"/>
      <c r="W15" s="84">
        <f t="shared" si="2"/>
        <v>18.047730057971329</v>
      </c>
      <c r="X15" s="85">
        <f t="shared" si="3"/>
        <v>12.632862863061765</v>
      </c>
      <c r="Y15" s="85" t="e">
        <f t="shared" si="9"/>
        <v>#N/A</v>
      </c>
      <c r="Z15" s="85">
        <f t="shared" si="4"/>
        <v>16.252340983527755</v>
      </c>
      <c r="AA15" s="85" t="e">
        <f t="shared" si="5"/>
        <v>#N/A</v>
      </c>
      <c r="AB15" s="85">
        <f t="shared" si="6"/>
        <v>14.169355520289962</v>
      </c>
      <c r="AC15" s="85"/>
      <c r="AD15" s="85">
        <f t="shared" si="7"/>
        <v>13.572682514492829</v>
      </c>
      <c r="AE15" s="86">
        <f t="shared" si="8"/>
        <v>34.988726041121637</v>
      </c>
      <c r="AF15" s="87"/>
    </row>
    <row r="16" spans="1:41" x14ac:dyDescent="0.2">
      <c r="B16" s="6">
        <v>13</v>
      </c>
      <c r="C16" s="79">
        <v>17.629000000000001</v>
      </c>
      <c r="D16" s="79">
        <v>13.204999999999998</v>
      </c>
      <c r="E16" s="190">
        <f t="shared" si="1"/>
        <v>1.1398602221872204E-2</v>
      </c>
      <c r="F16" s="79">
        <v>5.6059999999999999</v>
      </c>
      <c r="G16" s="15">
        <v>0.35</v>
      </c>
      <c r="H16" s="15">
        <v>0</v>
      </c>
      <c r="I16" s="15">
        <v>0.46600000000000003</v>
      </c>
      <c r="J16" s="15">
        <v>9.2869999999999994E-2</v>
      </c>
      <c r="K16" s="15">
        <v>0.69889999999999997</v>
      </c>
      <c r="L16" s="15">
        <v>0</v>
      </c>
      <c r="M16" s="15">
        <v>9.2869999999999994E-2</v>
      </c>
      <c r="N16" s="15"/>
      <c r="O16" s="15">
        <v>0.69889999999999997</v>
      </c>
      <c r="P16" s="8"/>
      <c r="R16" s="27"/>
      <c r="S16" s="27"/>
      <c r="T16" s="27"/>
      <c r="U16" s="94"/>
      <c r="W16" s="84">
        <f t="shared" si="2"/>
        <v>18.810814583972448</v>
      </c>
      <c r="X16" s="85">
        <f t="shared" si="3"/>
        <v>13.72561200041352</v>
      </c>
      <c r="Y16" s="85" t="e">
        <f t="shared" si="9"/>
        <v>#N/A</v>
      </c>
      <c r="Z16" s="85">
        <f t="shared" si="4"/>
        <v>17.122903812738343</v>
      </c>
      <c r="AA16" s="85" t="e">
        <f t="shared" si="5"/>
        <v>#N/A</v>
      </c>
      <c r="AB16" s="85">
        <f t="shared" si="6"/>
        <v>15.167035104390356</v>
      </c>
      <c r="AC16" s="85"/>
      <c r="AD16" s="85">
        <f t="shared" si="7"/>
        <v>14.60645364599311</v>
      </c>
      <c r="AE16" s="86">
        <f t="shared" si="8"/>
        <v>35.134985812285898</v>
      </c>
      <c r="AF16" s="87"/>
    </row>
    <row r="17" spans="1:32" s="3" customFormat="1" x14ac:dyDescent="0.2">
      <c r="A17" s="21"/>
      <c r="B17" s="6">
        <v>14</v>
      </c>
      <c r="C17" s="79">
        <v>19.097999999999999</v>
      </c>
      <c r="D17" s="79">
        <v>14.323</v>
      </c>
      <c r="E17" s="190">
        <f t="shared" si="1"/>
        <v>1.1148779872754328E-2</v>
      </c>
      <c r="F17" s="79">
        <v>5.2466999999999997</v>
      </c>
      <c r="G17" s="15">
        <v>0.35</v>
      </c>
      <c r="H17" s="15">
        <v>0</v>
      </c>
      <c r="I17" s="15">
        <v>0.48699999999999999</v>
      </c>
      <c r="J17" s="15">
        <v>9.3310000000000004E-2</v>
      </c>
      <c r="K17" s="15">
        <v>0.69869999999999999</v>
      </c>
      <c r="L17" s="15">
        <v>0</v>
      </c>
      <c r="M17" s="15">
        <v>9.3310000000000004E-2</v>
      </c>
      <c r="N17" s="15"/>
      <c r="O17" s="15">
        <v>0.69869999999999999</v>
      </c>
      <c r="P17" s="8"/>
      <c r="Q17" s="25"/>
      <c r="R17" s="27"/>
      <c r="S17" s="27"/>
      <c r="T17" s="27"/>
      <c r="U17" s="94"/>
      <c r="V17" s="25"/>
      <c r="W17" s="84">
        <f t="shared" si="2"/>
        <v>19.569510475098433</v>
      </c>
      <c r="X17" s="85">
        <f t="shared" si="3"/>
        <v>14.812551892431435</v>
      </c>
      <c r="Y17" s="85" t="e">
        <f t="shared" si="9"/>
        <v>#N/A</v>
      </c>
      <c r="Z17" s="85">
        <f t="shared" si="4"/>
        <v>17.988736868951275</v>
      </c>
      <c r="AA17" s="85" t="e">
        <f t="shared" si="5"/>
        <v>#N/A</v>
      </c>
      <c r="AB17" s="85">
        <f t="shared" si="6"/>
        <v>16.15927866628445</v>
      </c>
      <c r="AC17" s="85"/>
      <c r="AD17" s="85">
        <f t="shared" si="7"/>
        <v>15.634627618774608</v>
      </c>
      <c r="AE17" s="86">
        <f t="shared" si="8"/>
        <v>34.988721091390872</v>
      </c>
      <c r="AF17" s="87"/>
    </row>
    <row r="18" spans="1:32" s="3" customFormat="1" x14ac:dyDescent="0.2">
      <c r="A18" s="21"/>
      <c r="B18" s="6">
        <v>15</v>
      </c>
      <c r="C18" s="79">
        <v>20.567</v>
      </c>
      <c r="D18" s="79">
        <v>15.441000000000003</v>
      </c>
      <c r="E18" s="190">
        <f t="shared" si="1"/>
        <v>1.1601029236005242E-2</v>
      </c>
      <c r="F18" s="79">
        <v>4.8875000000000002</v>
      </c>
      <c r="G18" s="15">
        <v>0.35</v>
      </c>
      <c r="H18" s="15">
        <v>0</v>
      </c>
      <c r="I18" s="15">
        <v>0.54400000000000004</v>
      </c>
      <c r="J18" s="15">
        <v>9.3979999999999994E-2</v>
      </c>
      <c r="K18" s="15">
        <v>0.69910000000000005</v>
      </c>
      <c r="L18" s="15">
        <v>0</v>
      </c>
      <c r="M18" s="15">
        <v>9.3979999999999994E-2</v>
      </c>
      <c r="N18" s="15"/>
      <c r="O18" s="15">
        <v>0.69910000000000005</v>
      </c>
      <c r="P18" s="8"/>
      <c r="Q18" s="25"/>
      <c r="R18" s="27"/>
      <c r="S18" s="27"/>
      <c r="T18" s="27"/>
      <c r="U18" s="94"/>
      <c r="V18" s="25"/>
      <c r="W18" s="84">
        <f t="shared" si="2"/>
        <v>20.328279704286494</v>
      </c>
      <c r="X18" s="85">
        <f t="shared" si="3"/>
        <v>15.900306546608848</v>
      </c>
      <c r="Y18" s="85" t="e">
        <f t="shared" si="9"/>
        <v>#N/A</v>
      </c>
      <c r="Z18" s="85">
        <f t="shared" si="4"/>
        <v>18.857697241266688</v>
      </c>
      <c r="AA18" s="85" t="e">
        <f t="shared" si="5"/>
        <v>#N/A</v>
      </c>
      <c r="AB18" s="85">
        <f t="shared" si="6"/>
        <v>17.151547896500276</v>
      </c>
      <c r="AC18" s="85"/>
      <c r="AD18" s="85">
        <f t="shared" si="7"/>
        <v>16.662819926071627</v>
      </c>
      <c r="AE18" s="86">
        <f t="shared" si="8"/>
        <v>34.989201064015049</v>
      </c>
      <c r="AF18" s="87"/>
    </row>
    <row r="19" spans="1:32" s="3" customFormat="1" x14ac:dyDescent="0.2">
      <c r="A19" s="21"/>
      <c r="B19" s="6">
        <v>16</v>
      </c>
      <c r="C19" s="79">
        <v>22.036000000000001</v>
      </c>
      <c r="D19" s="79">
        <v>16.561</v>
      </c>
      <c r="E19" s="190">
        <f t="shared" si="1"/>
        <v>1.3157078587471836E-2</v>
      </c>
      <c r="F19" s="79">
        <v>4.5277000000000003</v>
      </c>
      <c r="G19" s="15">
        <v>0.35</v>
      </c>
      <c r="H19" s="15">
        <v>0</v>
      </c>
      <c r="I19" s="15">
        <v>0.66600000000000004</v>
      </c>
      <c r="J19" s="15">
        <v>9.4530000000000003E-2</v>
      </c>
      <c r="K19" s="15">
        <v>0.69920000000000004</v>
      </c>
      <c r="L19" s="15">
        <v>0</v>
      </c>
      <c r="M19" s="15">
        <v>9.4530000000000003E-2</v>
      </c>
      <c r="N19" s="15"/>
      <c r="O19" s="15">
        <v>0.69920000000000004</v>
      </c>
      <c r="P19" s="8"/>
      <c r="Q19" s="25"/>
      <c r="R19" s="27"/>
      <c r="S19" s="27"/>
      <c r="T19" s="27"/>
      <c r="U19" s="94"/>
      <c r="V19" s="25"/>
      <c r="W19" s="84">
        <f t="shared" si="2"/>
        <v>21.088394123613348</v>
      </c>
      <c r="X19" s="85">
        <f t="shared" si="3"/>
        <v>16.988974566505171</v>
      </c>
      <c r="Y19" s="85" t="e">
        <f t="shared" si="9"/>
        <v>#N/A</v>
      </c>
      <c r="Z19" s="85">
        <f t="shared" si="4"/>
        <v>19.726553971230455</v>
      </c>
      <c r="AA19" s="85" t="e">
        <f t="shared" si="5"/>
        <v>#N/A</v>
      </c>
      <c r="AB19" s="85">
        <f t="shared" si="6"/>
        <v>18.145587943264673</v>
      </c>
      <c r="AC19" s="85"/>
      <c r="AD19" s="85">
        <f t="shared" si="7"/>
        <v>17.692848530903337</v>
      </c>
      <c r="AE19" s="86">
        <f t="shared" si="8"/>
        <v>35.037244324218427</v>
      </c>
      <c r="AF19" s="87"/>
    </row>
    <row r="20" spans="1:32" s="3" customFormat="1" x14ac:dyDescent="0.2">
      <c r="A20" s="21"/>
      <c r="B20" s="6">
        <v>17</v>
      </c>
      <c r="C20" s="79">
        <v>23.504999999999999</v>
      </c>
      <c r="D20" s="79">
        <v>17.68</v>
      </c>
      <c r="E20" s="190">
        <f t="shared" si="1"/>
        <v>1.3495175269057452E-2</v>
      </c>
      <c r="F20" s="79">
        <v>4.1684000000000001</v>
      </c>
      <c r="G20" s="15">
        <v>0.35</v>
      </c>
      <c r="H20" s="15">
        <v>0</v>
      </c>
      <c r="I20" s="15">
        <v>0.74199999999999999</v>
      </c>
      <c r="J20" s="15">
        <v>9.5409999999999995E-2</v>
      </c>
      <c r="K20" s="15">
        <v>0.69969999999999999</v>
      </c>
      <c r="L20" s="15">
        <v>0</v>
      </c>
      <c r="M20" s="15">
        <v>9.5409999999999995E-2</v>
      </c>
      <c r="N20" s="15"/>
      <c r="O20" s="15">
        <v>0.69969999999999999</v>
      </c>
      <c r="P20" s="8"/>
      <c r="Q20" s="25"/>
      <c r="R20" s="27"/>
      <c r="S20" s="27"/>
      <c r="T20" s="27"/>
      <c r="U20" s="94"/>
      <c r="V20" s="25"/>
      <c r="W20" s="84">
        <f t="shared" si="2"/>
        <v>21.848050460816342</v>
      </c>
      <c r="X20" s="85">
        <f t="shared" si="3"/>
        <v>18.077673694466487</v>
      </c>
      <c r="Y20" s="85" t="e">
        <f t="shared" si="9"/>
        <v>#N/A</v>
      </c>
      <c r="Z20" s="85">
        <f t="shared" si="4"/>
        <v>20.596384907433194</v>
      </c>
      <c r="AA20" s="85" t="e">
        <f t="shared" si="5"/>
        <v>#N/A</v>
      </c>
      <c r="AB20" s="85">
        <f t="shared" si="6"/>
        <v>19.138817661285721</v>
      </c>
      <c r="AC20" s="85"/>
      <c r="AD20" s="85">
        <f t="shared" si="7"/>
        <v>18.722012615204086</v>
      </c>
      <c r="AE20" s="86">
        <f t="shared" si="8"/>
        <v>35.01463280703819</v>
      </c>
      <c r="AF20" s="87"/>
    </row>
    <row r="21" spans="1:32" s="3" customFormat="1" x14ac:dyDescent="0.2">
      <c r="A21" s="21"/>
      <c r="B21" s="6">
        <v>18</v>
      </c>
      <c r="C21" s="79">
        <v>24.974</v>
      </c>
      <c r="D21" s="79">
        <v>18.798000000000002</v>
      </c>
      <c r="E21" s="190">
        <f t="shared" si="1"/>
        <v>1.1336288071687335E-2</v>
      </c>
      <c r="F21" s="79">
        <v>3.8096000000000001</v>
      </c>
      <c r="G21" s="15">
        <v>0.35</v>
      </c>
      <c r="H21" s="15">
        <v>0</v>
      </c>
      <c r="I21" s="15">
        <v>0.68200000000000005</v>
      </c>
      <c r="J21" s="15">
        <v>9.6140000000000003E-2</v>
      </c>
      <c r="K21" s="15">
        <v>0.69979999999999998</v>
      </c>
      <c r="L21" s="15">
        <v>0</v>
      </c>
      <c r="M21" s="15">
        <v>9.6140000000000003E-2</v>
      </c>
      <c r="N21" s="15"/>
      <c r="O21" s="15">
        <v>0.69979999999999998</v>
      </c>
      <c r="P21" s="8"/>
      <c r="Q21" s="25"/>
      <c r="R21" s="27"/>
      <c r="S21" s="27"/>
      <c r="T21" s="27"/>
      <c r="U21" s="94"/>
      <c r="V21" s="25"/>
      <c r="W21" s="84">
        <f t="shared" si="2"/>
        <v>22.60733012184086</v>
      </c>
      <c r="X21" s="85">
        <f t="shared" si="3"/>
        <v>19.164228997913781</v>
      </c>
      <c r="Y21" s="85" t="e">
        <f t="shared" si="9"/>
        <v>#N/A</v>
      </c>
      <c r="Z21" s="85">
        <f t="shared" si="4"/>
        <v>21.463769219264236</v>
      </c>
      <c r="AA21" s="85" t="e">
        <f t="shared" si="5"/>
        <v>#N/A</v>
      </c>
      <c r="AB21" s="85">
        <f t="shared" si="6"/>
        <v>20.131265542644304</v>
      </c>
      <c r="AC21" s="85"/>
      <c r="AD21" s="85">
        <f t="shared" si="7"/>
        <v>19.750332530460216</v>
      </c>
      <c r="AE21" s="86">
        <f t="shared" si="8"/>
        <v>34.992541510530309</v>
      </c>
      <c r="AF21" s="87"/>
    </row>
    <row r="22" spans="1:32" s="3" customFormat="1" x14ac:dyDescent="0.2">
      <c r="A22" s="21"/>
      <c r="B22" s="6">
        <v>19</v>
      </c>
      <c r="C22" s="79">
        <v>26.443000000000001</v>
      </c>
      <c r="D22" s="79">
        <v>19.912999999999997</v>
      </c>
      <c r="E22" s="190">
        <f t="shared" si="1"/>
        <v>7.5602472222727731E-3</v>
      </c>
      <c r="F22" s="79">
        <v>3.4516</v>
      </c>
      <c r="G22" s="15">
        <v>0.35</v>
      </c>
      <c r="H22" s="15">
        <v>0</v>
      </c>
      <c r="I22" s="15">
        <v>0.502</v>
      </c>
      <c r="J22" s="15">
        <v>9.7019999999999995E-2</v>
      </c>
      <c r="K22" s="15">
        <v>0.70030000000000003</v>
      </c>
      <c r="L22" s="15">
        <v>0</v>
      </c>
      <c r="M22" s="15">
        <v>9.7019999999999995E-2</v>
      </c>
      <c r="N22" s="15"/>
      <c r="O22" s="15">
        <v>0.70030000000000003</v>
      </c>
      <c r="P22" s="8"/>
      <c r="Q22" s="25"/>
      <c r="R22" s="27"/>
      <c r="S22" s="27"/>
      <c r="T22" s="27"/>
      <c r="U22" s="94"/>
      <c r="V22" s="25"/>
      <c r="W22" s="84">
        <f t="shared" si="2"/>
        <v>23.364467520141396</v>
      </c>
      <c r="X22" s="85">
        <f t="shared" si="3"/>
        <v>20.247861378804117</v>
      </c>
      <c r="Y22" s="85" t="e">
        <f t="shared" si="9"/>
        <v>#N/A</v>
      </c>
      <c r="Z22" s="85">
        <f t="shared" si="4"/>
        <v>22.330062704355015</v>
      </c>
      <c r="AA22" s="85" t="e">
        <f t="shared" si="5"/>
        <v>#N/A</v>
      </c>
      <c r="AB22" s="85">
        <f t="shared" si="6"/>
        <v>21.121013632049486</v>
      </c>
      <c r="AC22" s="85"/>
      <c r="AD22" s="85">
        <f t="shared" si="7"/>
        <v>20.775866880035345</v>
      </c>
      <c r="AE22" s="86">
        <f t="shared" si="8"/>
        <v>34.919560601327042</v>
      </c>
      <c r="AF22" s="87"/>
    </row>
    <row r="23" spans="1:32" s="3" customFormat="1" x14ac:dyDescent="0.2">
      <c r="A23" s="21"/>
      <c r="B23" s="6">
        <v>20</v>
      </c>
      <c r="C23" s="79">
        <v>27.911999999999999</v>
      </c>
      <c r="D23" s="79">
        <v>21.030999999999999</v>
      </c>
      <c r="E23" s="190">
        <f t="shared" si="1"/>
        <v>-6.4777538544689734E-4</v>
      </c>
      <c r="F23" s="79">
        <v>3.0929000000000002</v>
      </c>
      <c r="G23" s="15">
        <v>0.35</v>
      </c>
      <c r="H23" s="15">
        <v>0</v>
      </c>
      <c r="I23" s="15">
        <v>-4.8000000000000001E-2</v>
      </c>
      <c r="J23" s="15">
        <v>9.8470000000000002E-2</v>
      </c>
      <c r="K23" s="15">
        <v>0.70140000000000002</v>
      </c>
      <c r="L23" s="15">
        <v>0</v>
      </c>
      <c r="M23" s="15">
        <v>9.8470000000000002E-2</v>
      </c>
      <c r="N23" s="15"/>
      <c r="O23" s="15">
        <v>0.70140000000000002</v>
      </c>
      <c r="P23" s="8"/>
      <c r="Q23" s="25"/>
      <c r="R23" s="27"/>
      <c r="S23" s="27"/>
      <c r="T23" s="27"/>
      <c r="U23" s="94"/>
      <c r="V23" s="25"/>
      <c r="W23" s="84">
        <f t="shared" si="2"/>
        <v>24.12389891464186</v>
      </c>
      <c r="X23" s="85">
        <f t="shared" si="3"/>
        <v>21.335557756124782</v>
      </c>
      <c r="Y23" s="85" t="e">
        <f t="shared" si="9"/>
        <v>#N/A</v>
      </c>
      <c r="Z23" s="85">
        <f t="shared" si="4"/>
        <v>23.200359298729801</v>
      </c>
      <c r="AA23" s="85" t="e">
        <f t="shared" si="5"/>
        <v>#N/A</v>
      </c>
      <c r="AB23" s="85">
        <f t="shared" si="6"/>
        <v>22.113514620124651</v>
      </c>
      <c r="AC23" s="85"/>
      <c r="AD23" s="85">
        <f t="shared" si="7"/>
        <v>21.804224728660465</v>
      </c>
      <c r="AE23" s="86">
        <f t="shared" si="8"/>
        <v>34.993534455506946</v>
      </c>
      <c r="AF23" s="87"/>
    </row>
    <row r="24" spans="1:32" s="3" customFormat="1" x14ac:dyDescent="0.2">
      <c r="A24" s="21"/>
      <c r="B24" s="6">
        <v>21</v>
      </c>
      <c r="C24" s="79">
        <v>29.382000000000001</v>
      </c>
      <c r="D24" s="79">
        <v>22.152000000000001</v>
      </c>
      <c r="E24" s="190">
        <f t="shared" si="1"/>
        <v>-7.6925638208602716E-3</v>
      </c>
      <c r="F24" s="79">
        <v>2.7334000000000001</v>
      </c>
      <c r="G24" s="15">
        <v>0.35</v>
      </c>
      <c r="H24" s="15">
        <v>0</v>
      </c>
      <c r="I24" s="15">
        <v>-0.64500000000000002</v>
      </c>
      <c r="J24" s="15">
        <v>0.10013</v>
      </c>
      <c r="K24" s="15">
        <v>0.70230000000000004</v>
      </c>
      <c r="L24" s="15">
        <v>1</v>
      </c>
      <c r="M24" s="15">
        <v>0.10013</v>
      </c>
      <c r="N24" s="15"/>
      <c r="O24" s="15">
        <v>0.70230000000000004</v>
      </c>
      <c r="P24" s="8"/>
      <c r="Q24" s="25"/>
      <c r="R24" s="27"/>
      <c r="S24" s="27"/>
      <c r="T24" s="27"/>
      <c r="U24" s="94"/>
      <c r="V24" s="25"/>
      <c r="W24" s="84">
        <f t="shared" si="2"/>
        <v>24.885226802039998</v>
      </c>
      <c r="X24" s="85">
        <f t="shared" si="3"/>
        <v>22.425677999688265</v>
      </c>
      <c r="Y24" s="85" t="e">
        <f t="shared" si="9"/>
        <v>#N/A</v>
      </c>
      <c r="Z24" s="85">
        <f t="shared" si="4"/>
        <v>24.07154518307269</v>
      </c>
      <c r="AA24" s="85" t="e">
        <f t="shared" si="5"/>
        <v>#N/A</v>
      </c>
      <c r="AB24" s="85">
        <f t="shared" si="6"/>
        <v>23.108629380714</v>
      </c>
      <c r="AC24" s="85"/>
      <c r="AD24" s="85">
        <f t="shared" si="7"/>
        <v>22.835306700509999</v>
      </c>
      <c r="AE24" s="86">
        <f t="shared" si="8"/>
        <v>35.046446005555701</v>
      </c>
      <c r="AF24" s="87"/>
    </row>
    <row r="25" spans="1:32" s="3" customFormat="1" x14ac:dyDescent="0.2">
      <c r="A25" s="21"/>
      <c r="B25" s="1"/>
      <c r="C25" s="16"/>
      <c r="D25" s="16"/>
      <c r="E25" s="16"/>
      <c r="F25" s="16"/>
      <c r="G25" s="15"/>
      <c r="H25" s="15"/>
      <c r="I25" s="16"/>
      <c r="J25" s="16"/>
      <c r="K25" s="16"/>
      <c r="L25" s="16"/>
      <c r="M25" s="15"/>
      <c r="N25" s="15"/>
      <c r="O25" s="15"/>
      <c r="P25" s="8"/>
      <c r="Q25" s="25"/>
      <c r="R25" s="28"/>
      <c r="S25" s="28"/>
      <c r="T25" s="28"/>
      <c r="U25" s="95"/>
      <c r="V25" s="25"/>
      <c r="W25" s="84" t="e">
        <f t="shared" si="2"/>
        <v>#N/A</v>
      </c>
      <c r="X25" s="85" t="e">
        <f t="shared" si="3"/>
        <v>#N/A</v>
      </c>
      <c r="Y25" s="85" t="e">
        <f t="shared" si="9"/>
        <v>#N/A</v>
      </c>
      <c r="Z25" s="85" t="e">
        <f t="shared" si="4"/>
        <v>#N/A</v>
      </c>
      <c r="AA25" s="85" t="e">
        <f t="shared" si="5"/>
        <v>#N/A</v>
      </c>
      <c r="AB25" s="85" t="e">
        <f t="shared" si="6"/>
        <v>#N/A</v>
      </c>
      <c r="AC25" s="85"/>
      <c r="AD25" s="85" t="e">
        <f t="shared" si="7"/>
        <v>#N/A</v>
      </c>
      <c r="AE25" s="86" t="e">
        <f t="shared" si="8"/>
        <v>#N/A</v>
      </c>
      <c r="AF25" s="87"/>
    </row>
    <row r="26" spans="1:32" s="3" customFormat="1" x14ac:dyDescent="0.2">
      <c r="A26" s="21"/>
      <c r="B26" s="1"/>
      <c r="C26" s="16"/>
      <c r="D26" s="16"/>
      <c r="E26" s="16"/>
      <c r="F26" s="16"/>
      <c r="G26" s="15"/>
      <c r="H26" s="15"/>
      <c r="I26" s="16"/>
      <c r="J26" s="16"/>
      <c r="K26" s="16"/>
      <c r="L26" s="16"/>
      <c r="M26" s="15"/>
      <c r="N26" s="15"/>
      <c r="O26" s="15"/>
      <c r="P26" s="8"/>
      <c r="Q26" s="25"/>
      <c r="R26" s="28"/>
      <c r="S26" s="28"/>
      <c r="T26" s="28"/>
      <c r="U26" s="95"/>
      <c r="V26" s="25"/>
      <c r="W26" s="84" t="e">
        <f t="shared" si="2"/>
        <v>#N/A</v>
      </c>
      <c r="X26" s="85" t="e">
        <f t="shared" si="3"/>
        <v>#N/A</v>
      </c>
      <c r="Y26" s="85" t="e">
        <f t="shared" si="9"/>
        <v>#N/A</v>
      </c>
      <c r="Z26" s="85" t="e">
        <f t="shared" si="4"/>
        <v>#N/A</v>
      </c>
      <c r="AA26" s="85" t="e">
        <f t="shared" si="5"/>
        <v>#N/A</v>
      </c>
      <c r="AB26" s="85" t="e">
        <f t="shared" si="6"/>
        <v>#N/A</v>
      </c>
      <c r="AC26" s="85"/>
      <c r="AD26" s="85" t="e">
        <f t="shared" si="7"/>
        <v>#N/A</v>
      </c>
      <c r="AE26" s="86" t="e">
        <f t="shared" si="8"/>
        <v>#N/A</v>
      </c>
      <c r="AF26" s="87"/>
    </row>
    <row r="27" spans="1:32" s="3" customFormat="1" x14ac:dyDescent="0.2">
      <c r="A27" s="21"/>
      <c r="B27" s="1"/>
      <c r="C27" s="16"/>
      <c r="D27" s="16"/>
      <c r="E27" s="16"/>
      <c r="F27" s="16"/>
      <c r="G27" s="15"/>
      <c r="H27" s="15"/>
      <c r="I27" s="16"/>
      <c r="J27" s="16"/>
      <c r="K27" s="16"/>
      <c r="L27" s="16"/>
      <c r="M27" s="15"/>
      <c r="N27" s="15"/>
      <c r="O27" s="15"/>
      <c r="P27" s="8"/>
      <c r="Q27" s="25"/>
      <c r="R27" s="28"/>
      <c r="S27" s="28"/>
      <c r="T27" s="28"/>
      <c r="U27" s="95"/>
      <c r="V27" s="25"/>
      <c r="W27" s="84" t="e">
        <f t="shared" si="2"/>
        <v>#N/A</v>
      </c>
      <c r="X27" s="85" t="e">
        <f t="shared" si="3"/>
        <v>#N/A</v>
      </c>
      <c r="Y27" s="85" t="e">
        <f t="shared" si="9"/>
        <v>#N/A</v>
      </c>
      <c r="Z27" s="85" t="e">
        <f t="shared" si="4"/>
        <v>#N/A</v>
      </c>
      <c r="AA27" s="85" t="e">
        <f t="shared" si="5"/>
        <v>#N/A</v>
      </c>
      <c r="AB27" s="85" t="e">
        <f t="shared" si="6"/>
        <v>#N/A</v>
      </c>
      <c r="AC27" s="85"/>
      <c r="AD27" s="85" t="e">
        <f t="shared" si="7"/>
        <v>#N/A</v>
      </c>
      <c r="AE27" s="86" t="e">
        <f t="shared" si="8"/>
        <v>#N/A</v>
      </c>
      <c r="AF27" s="87"/>
    </row>
    <row r="28" spans="1:32" s="3" customFormat="1" x14ac:dyDescent="0.2">
      <c r="A28" s="21"/>
      <c r="B28" s="1"/>
      <c r="C28" s="16"/>
      <c r="D28" s="16"/>
      <c r="E28" s="16"/>
      <c r="F28" s="16"/>
      <c r="G28" s="15"/>
      <c r="H28" s="15"/>
      <c r="I28" s="16"/>
      <c r="J28" s="16"/>
      <c r="K28" s="16"/>
      <c r="L28" s="16"/>
      <c r="M28" s="15"/>
      <c r="N28" s="15"/>
      <c r="O28" s="15"/>
      <c r="P28" s="8"/>
      <c r="Q28" s="25"/>
      <c r="R28" s="25"/>
      <c r="S28" s="25"/>
      <c r="T28" s="25"/>
      <c r="U28" s="92"/>
      <c r="V28" s="25"/>
      <c r="W28" s="84" t="e">
        <f t="shared" si="2"/>
        <v>#N/A</v>
      </c>
      <c r="X28" s="85" t="e">
        <f t="shared" si="3"/>
        <v>#N/A</v>
      </c>
      <c r="Y28" s="85" t="e">
        <f t="shared" si="9"/>
        <v>#N/A</v>
      </c>
      <c r="Z28" s="85" t="e">
        <f t="shared" si="4"/>
        <v>#N/A</v>
      </c>
      <c r="AA28" s="85" t="e">
        <f t="shared" si="5"/>
        <v>#N/A</v>
      </c>
      <c r="AB28" s="85" t="e">
        <f t="shared" si="6"/>
        <v>#N/A</v>
      </c>
      <c r="AC28" s="85"/>
      <c r="AD28" s="85" t="e">
        <f t="shared" si="7"/>
        <v>#N/A</v>
      </c>
      <c r="AE28" s="86" t="e">
        <f t="shared" si="8"/>
        <v>#N/A</v>
      </c>
      <c r="AF28" s="87"/>
    </row>
    <row r="29" spans="1:32" s="3" customFormat="1" x14ac:dyDescent="0.2">
      <c r="A29" s="21"/>
      <c r="B29" s="1"/>
      <c r="C29" s="16"/>
      <c r="D29" s="16"/>
      <c r="E29" s="16"/>
      <c r="F29" s="16"/>
      <c r="G29" s="15"/>
      <c r="H29" s="15"/>
      <c r="I29" s="16"/>
      <c r="J29" s="16"/>
      <c r="K29" s="16"/>
      <c r="L29" s="16"/>
      <c r="M29" s="15"/>
      <c r="N29" s="15"/>
      <c r="O29" s="15"/>
      <c r="P29" s="8"/>
      <c r="Q29" s="25"/>
      <c r="R29" s="25"/>
      <c r="S29" s="25"/>
      <c r="T29" s="25"/>
      <c r="U29" s="92"/>
      <c r="V29" s="25"/>
      <c r="W29" s="84" t="e">
        <f t="shared" si="2"/>
        <v>#N/A</v>
      </c>
      <c r="X29" s="85" t="e">
        <f t="shared" si="3"/>
        <v>#N/A</v>
      </c>
      <c r="Y29" s="85" t="e">
        <f t="shared" si="9"/>
        <v>#N/A</v>
      </c>
      <c r="Z29" s="85" t="e">
        <f t="shared" si="4"/>
        <v>#N/A</v>
      </c>
      <c r="AA29" s="85" t="e">
        <f t="shared" si="5"/>
        <v>#N/A</v>
      </c>
      <c r="AB29" s="85" t="e">
        <f t="shared" si="6"/>
        <v>#N/A</v>
      </c>
      <c r="AC29" s="85"/>
      <c r="AD29" s="85" t="e">
        <f t="shared" si="7"/>
        <v>#N/A</v>
      </c>
      <c r="AE29" s="86" t="e">
        <f t="shared" si="8"/>
        <v>#N/A</v>
      </c>
      <c r="AF29" s="87"/>
    </row>
    <row r="30" spans="1:32" s="3" customFormat="1" x14ac:dyDescent="0.2">
      <c r="A30" s="21"/>
      <c r="B30" s="1"/>
      <c r="C30" s="16"/>
      <c r="D30" s="16"/>
      <c r="E30" s="16"/>
      <c r="F30" s="16"/>
      <c r="G30" s="15"/>
      <c r="H30" s="15"/>
      <c r="I30" s="16"/>
      <c r="J30" s="16"/>
      <c r="K30" s="16"/>
      <c r="L30" s="16"/>
      <c r="M30" s="15"/>
      <c r="N30" s="15"/>
      <c r="O30" s="15"/>
      <c r="P30" s="8"/>
      <c r="Q30" s="25"/>
      <c r="R30" s="25"/>
      <c r="S30" s="25"/>
      <c r="T30" s="25"/>
      <c r="U30" s="92"/>
      <c r="V30" s="25"/>
      <c r="W30" s="84" t="e">
        <f t="shared" si="2"/>
        <v>#N/A</v>
      </c>
      <c r="X30" s="85" t="e">
        <f t="shared" si="3"/>
        <v>#N/A</v>
      </c>
      <c r="Y30" s="85" t="e">
        <f t="shared" si="9"/>
        <v>#N/A</v>
      </c>
      <c r="Z30" s="85" t="e">
        <f t="shared" si="4"/>
        <v>#N/A</v>
      </c>
      <c r="AA30" s="85" t="e">
        <f t="shared" si="5"/>
        <v>#N/A</v>
      </c>
      <c r="AB30" s="85" t="e">
        <f t="shared" si="6"/>
        <v>#N/A</v>
      </c>
      <c r="AC30" s="85"/>
      <c r="AD30" s="85" t="e">
        <f t="shared" si="7"/>
        <v>#N/A</v>
      </c>
      <c r="AE30" s="86" t="e">
        <f t="shared" si="8"/>
        <v>#N/A</v>
      </c>
      <c r="AF30" s="87"/>
    </row>
    <row r="31" spans="1:32" s="3" customFormat="1" x14ac:dyDescent="0.2">
      <c r="A31" s="21"/>
      <c r="B31" s="1"/>
      <c r="C31" s="16"/>
      <c r="D31" s="16"/>
      <c r="E31" s="16"/>
      <c r="F31" s="16"/>
      <c r="G31" s="15"/>
      <c r="H31" s="15"/>
      <c r="I31" s="16"/>
      <c r="J31" s="16"/>
      <c r="K31" s="16"/>
      <c r="L31" s="16"/>
      <c r="M31" s="15"/>
      <c r="N31" s="15"/>
      <c r="O31" s="15"/>
      <c r="P31" s="8"/>
      <c r="Q31" s="25"/>
      <c r="R31" s="25"/>
      <c r="S31" s="25"/>
      <c r="T31" s="25"/>
      <c r="U31" s="92"/>
      <c r="V31" s="25"/>
      <c r="W31" s="84" t="e">
        <f t="shared" si="2"/>
        <v>#N/A</v>
      </c>
      <c r="X31" s="85" t="e">
        <f t="shared" si="3"/>
        <v>#N/A</v>
      </c>
      <c r="Y31" s="85" t="e">
        <f t="shared" si="9"/>
        <v>#N/A</v>
      </c>
      <c r="Z31" s="85" t="e">
        <f t="shared" si="4"/>
        <v>#N/A</v>
      </c>
      <c r="AA31" s="85" t="e">
        <f t="shared" si="5"/>
        <v>#N/A</v>
      </c>
      <c r="AB31" s="85" t="e">
        <f t="shared" si="6"/>
        <v>#N/A</v>
      </c>
      <c r="AC31" s="85"/>
      <c r="AD31" s="85" t="e">
        <f t="shared" si="7"/>
        <v>#N/A</v>
      </c>
      <c r="AE31" s="86" t="e">
        <f t="shared" si="8"/>
        <v>#N/A</v>
      </c>
      <c r="AF31" s="87"/>
    </row>
    <row r="32" spans="1:32" s="3" customFormat="1" x14ac:dyDescent="0.2">
      <c r="A32" s="21"/>
      <c r="B32" s="1"/>
      <c r="C32" s="16"/>
      <c r="D32" s="16"/>
      <c r="E32" s="16"/>
      <c r="F32" s="16"/>
      <c r="G32" s="15"/>
      <c r="H32" s="15"/>
      <c r="I32" s="16"/>
      <c r="J32" s="16"/>
      <c r="K32" s="16"/>
      <c r="L32" s="16"/>
      <c r="M32" s="15"/>
      <c r="N32" s="15"/>
      <c r="O32" s="15"/>
      <c r="P32" s="8"/>
      <c r="Q32" s="25"/>
      <c r="R32" s="25"/>
      <c r="S32" s="25"/>
      <c r="T32" s="25"/>
      <c r="U32" s="92"/>
      <c r="V32" s="25"/>
      <c r="W32" s="84" t="e">
        <f t="shared" si="2"/>
        <v>#N/A</v>
      </c>
      <c r="X32" s="85" t="e">
        <f t="shared" si="3"/>
        <v>#N/A</v>
      </c>
      <c r="Y32" s="85" t="e">
        <f t="shared" si="9"/>
        <v>#N/A</v>
      </c>
      <c r="Z32" s="85" t="e">
        <f t="shared" si="4"/>
        <v>#N/A</v>
      </c>
      <c r="AA32" s="85" t="e">
        <f t="shared" si="5"/>
        <v>#N/A</v>
      </c>
      <c r="AB32" s="85" t="e">
        <f t="shared" si="6"/>
        <v>#N/A</v>
      </c>
      <c r="AC32" s="85"/>
      <c r="AD32" s="85" t="e">
        <f t="shared" si="7"/>
        <v>#N/A</v>
      </c>
      <c r="AE32" s="86" t="e">
        <f t="shared" si="8"/>
        <v>#N/A</v>
      </c>
      <c r="AF32" s="87"/>
    </row>
    <row r="33" spans="1:32" s="3" customFormat="1" x14ac:dyDescent="0.2">
      <c r="A33" s="25"/>
      <c r="B33" s="1"/>
      <c r="C33" s="16"/>
      <c r="D33" s="16"/>
      <c r="E33" s="16"/>
      <c r="F33" s="16"/>
      <c r="G33" s="15"/>
      <c r="H33" s="15"/>
      <c r="I33" s="16"/>
      <c r="J33" s="16"/>
      <c r="K33" s="16"/>
      <c r="L33" s="16"/>
      <c r="M33" s="15"/>
      <c r="N33" s="15"/>
      <c r="O33" s="15"/>
      <c r="P33" s="8"/>
      <c r="Q33" s="25"/>
      <c r="R33" s="25"/>
      <c r="S33" s="25"/>
      <c r="T33" s="25"/>
      <c r="U33" s="92"/>
      <c r="V33" s="25"/>
      <c r="W33" s="84" t="e">
        <f t="shared" si="2"/>
        <v>#N/A</v>
      </c>
      <c r="X33" s="85" t="e">
        <f t="shared" si="3"/>
        <v>#N/A</v>
      </c>
      <c r="Y33" s="85" t="e">
        <f t="shared" si="9"/>
        <v>#N/A</v>
      </c>
      <c r="Z33" s="85" t="e">
        <f t="shared" si="4"/>
        <v>#N/A</v>
      </c>
      <c r="AA33" s="85" t="e">
        <f t="shared" si="5"/>
        <v>#N/A</v>
      </c>
      <c r="AB33" s="85" t="e">
        <f t="shared" si="6"/>
        <v>#N/A</v>
      </c>
      <c r="AC33" s="85"/>
      <c r="AD33" s="85" t="e">
        <f t="shared" si="7"/>
        <v>#N/A</v>
      </c>
      <c r="AE33" s="86" t="e">
        <f t="shared" si="8"/>
        <v>#N/A</v>
      </c>
      <c r="AF33" s="87"/>
    </row>
    <row r="34" spans="1:32" s="3" customFormat="1" x14ac:dyDescent="0.2">
      <c r="A34" s="25"/>
      <c r="B34" s="1"/>
      <c r="C34" s="16"/>
      <c r="D34" s="16"/>
      <c r="E34" s="16"/>
      <c r="F34" s="16"/>
      <c r="G34" s="15"/>
      <c r="H34" s="15"/>
      <c r="I34" s="16"/>
      <c r="J34" s="16"/>
      <c r="K34" s="16"/>
      <c r="L34" s="16"/>
      <c r="M34" s="15"/>
      <c r="N34" s="15"/>
      <c r="O34" s="15"/>
      <c r="P34" s="8"/>
      <c r="Q34" s="25"/>
      <c r="R34" s="25"/>
      <c r="S34" s="25"/>
      <c r="T34" s="25"/>
      <c r="U34" s="92"/>
      <c r="V34" s="25"/>
      <c r="W34" s="84" t="e">
        <f t="shared" si="2"/>
        <v>#N/A</v>
      </c>
      <c r="X34" s="85" t="e">
        <f t="shared" si="3"/>
        <v>#N/A</v>
      </c>
      <c r="Y34" s="85" t="e">
        <f t="shared" si="9"/>
        <v>#N/A</v>
      </c>
      <c r="Z34" s="85" t="e">
        <f t="shared" si="4"/>
        <v>#N/A</v>
      </c>
      <c r="AA34" s="85" t="e">
        <f t="shared" si="5"/>
        <v>#N/A</v>
      </c>
      <c r="AB34" s="85" t="e">
        <f t="shared" si="6"/>
        <v>#N/A</v>
      </c>
      <c r="AC34" s="85"/>
      <c r="AD34" s="85" t="e">
        <f t="shared" si="7"/>
        <v>#N/A</v>
      </c>
      <c r="AE34" s="86" t="e">
        <f t="shared" si="8"/>
        <v>#N/A</v>
      </c>
      <c r="AF34" s="87"/>
    </row>
    <row r="35" spans="1:32" s="3" customFormat="1" ht="16" thickBot="1" x14ac:dyDescent="0.25">
      <c r="A35" s="25"/>
      <c r="B35" s="9"/>
      <c r="C35" s="18"/>
      <c r="D35" s="18"/>
      <c r="E35" s="18"/>
      <c r="F35" s="18"/>
      <c r="G35" s="17"/>
      <c r="H35" s="17"/>
      <c r="I35" s="18"/>
      <c r="J35" s="18"/>
      <c r="K35" s="18"/>
      <c r="L35" s="18"/>
      <c r="M35" s="17"/>
      <c r="N35" s="17"/>
      <c r="O35" s="17"/>
      <c r="P35" s="10"/>
      <c r="Q35" s="25"/>
      <c r="R35" s="25"/>
      <c r="S35" s="25"/>
      <c r="T35" s="25"/>
      <c r="U35" s="92"/>
      <c r="V35" s="25"/>
      <c r="W35" s="88" t="e">
        <f t="shared" si="2"/>
        <v>#N/A</v>
      </c>
      <c r="X35" s="89" t="e">
        <f t="shared" si="3"/>
        <v>#N/A</v>
      </c>
      <c r="Y35" s="89" t="e">
        <f t="shared" si="9"/>
        <v>#N/A</v>
      </c>
      <c r="Z35" s="89" t="e">
        <f t="shared" si="4"/>
        <v>#N/A</v>
      </c>
      <c r="AA35" s="89" t="e">
        <f t="shared" si="5"/>
        <v>#N/A</v>
      </c>
      <c r="AB35" s="89" t="e">
        <f t="shared" si="6"/>
        <v>#N/A</v>
      </c>
      <c r="AC35" s="89"/>
      <c r="AD35" s="89" t="e">
        <f t="shared" si="7"/>
        <v>#N/A</v>
      </c>
      <c r="AE35" s="90" t="e">
        <f t="shared" si="8"/>
        <v>#N/A</v>
      </c>
      <c r="AF35" s="91"/>
    </row>
    <row r="36" spans="1:32" s="21" customFormat="1" x14ac:dyDescent="0.2">
      <c r="A36" s="25"/>
      <c r="Q36" s="25"/>
      <c r="R36" s="25"/>
      <c r="S36" s="25"/>
      <c r="T36" s="25"/>
      <c r="U36" s="92"/>
      <c r="V36" s="25"/>
      <c r="W36" s="25"/>
      <c r="X36" s="25"/>
      <c r="Y36" s="25"/>
      <c r="Z36" s="25"/>
      <c r="AA36" s="25"/>
      <c r="AB36" s="25"/>
      <c r="AC36" s="25"/>
      <c r="AD36" s="25"/>
    </row>
    <row r="37" spans="1:32" s="21" customFormat="1" x14ac:dyDescent="0.2">
      <c r="A37" s="25"/>
      <c r="Q37" s="25"/>
      <c r="R37" s="25"/>
      <c r="S37" s="25"/>
      <c r="T37" s="25"/>
      <c r="U37" s="92"/>
      <c r="V37" s="25"/>
      <c r="W37" s="25"/>
      <c r="X37" s="25"/>
      <c r="Y37" s="25"/>
      <c r="Z37" s="25"/>
      <c r="AA37" s="25"/>
      <c r="AB37" s="25"/>
      <c r="AC37" s="25"/>
      <c r="AD37" s="25"/>
    </row>
    <row r="38" spans="1:32" s="21" customFormat="1" x14ac:dyDescent="0.2">
      <c r="A38" s="25"/>
      <c r="Q38" s="25"/>
      <c r="R38" s="25"/>
      <c r="S38" s="25"/>
      <c r="T38" s="25"/>
      <c r="U38" s="92"/>
      <c r="V38" s="25"/>
      <c r="W38" s="25"/>
      <c r="X38" s="25"/>
      <c r="Y38" s="25"/>
      <c r="Z38" s="25"/>
      <c r="AA38" s="25"/>
      <c r="AB38" s="25"/>
      <c r="AC38" s="25"/>
      <c r="AD38" s="25"/>
    </row>
    <row r="39" spans="1:32" s="21" customFormat="1" x14ac:dyDescent="0.2">
      <c r="A39" s="25"/>
      <c r="J39" s="24"/>
      <c r="Q39" s="25"/>
      <c r="R39" s="25"/>
      <c r="S39" s="25"/>
      <c r="T39" s="25"/>
      <c r="U39" s="92"/>
      <c r="V39" s="25"/>
      <c r="W39" s="25"/>
      <c r="X39" s="25"/>
      <c r="Y39" s="25"/>
      <c r="Z39" s="25"/>
      <c r="AA39" s="25"/>
      <c r="AB39" s="25"/>
      <c r="AC39" s="25"/>
      <c r="AD39" s="25"/>
    </row>
    <row r="40" spans="1:32" s="21" customFormat="1" x14ac:dyDescent="0.2">
      <c r="A40" s="25"/>
      <c r="J40" s="23"/>
      <c r="Q40" s="25"/>
      <c r="R40" s="25"/>
      <c r="S40" s="25"/>
      <c r="T40" s="25"/>
      <c r="U40" s="92"/>
      <c r="V40" s="25"/>
      <c r="W40" s="25"/>
      <c r="X40" s="25"/>
      <c r="Y40" s="25"/>
      <c r="Z40" s="25"/>
      <c r="AA40" s="25"/>
      <c r="AB40" s="25"/>
      <c r="AC40" s="25"/>
      <c r="AD40" s="25"/>
    </row>
    <row r="41" spans="1:32" s="21" customFormat="1" x14ac:dyDescent="0.2">
      <c r="A41" s="25"/>
      <c r="J41" s="23"/>
      <c r="Q41" s="25"/>
      <c r="R41" s="25"/>
      <c r="S41" s="25"/>
      <c r="T41" s="25"/>
      <c r="U41" s="92"/>
      <c r="V41" s="25"/>
      <c r="W41" s="25"/>
      <c r="X41" s="25"/>
      <c r="Y41" s="25"/>
      <c r="Z41" s="25"/>
      <c r="AA41" s="25"/>
      <c r="AB41" s="25"/>
      <c r="AC41" s="25"/>
      <c r="AD41" s="25"/>
    </row>
    <row r="42" spans="1:32" s="21" customFormat="1" x14ac:dyDescent="0.2">
      <c r="A42" s="25"/>
      <c r="J42" s="23"/>
      <c r="Q42" s="25"/>
      <c r="R42" s="25"/>
      <c r="S42" s="25"/>
      <c r="T42" s="25"/>
      <c r="U42" s="92"/>
      <c r="V42" s="25"/>
      <c r="W42" s="25"/>
      <c r="X42" s="25"/>
      <c r="Y42" s="25"/>
      <c r="Z42" s="25"/>
      <c r="AA42" s="25"/>
      <c r="AB42" s="25"/>
      <c r="AC42" s="25"/>
      <c r="AD42" s="25"/>
    </row>
    <row r="43" spans="1:32" s="21" customFormat="1" x14ac:dyDescent="0.2">
      <c r="A43" s="25"/>
      <c r="J43" s="23"/>
      <c r="Q43" s="25"/>
      <c r="R43" s="25"/>
      <c r="S43" s="25"/>
      <c r="T43" s="25"/>
      <c r="U43" s="92"/>
      <c r="V43" s="25"/>
      <c r="W43" s="25"/>
      <c r="X43" s="25"/>
      <c r="Y43" s="25"/>
      <c r="Z43" s="25"/>
      <c r="AA43" s="25"/>
      <c r="AB43" s="25"/>
      <c r="AC43" s="25"/>
      <c r="AD43" s="25"/>
    </row>
    <row r="44" spans="1:32" s="21" customFormat="1" x14ac:dyDescent="0.2">
      <c r="A44" s="25"/>
      <c r="J44" s="23"/>
      <c r="Q44" s="25"/>
      <c r="R44" s="25"/>
      <c r="S44" s="25"/>
      <c r="T44" s="25"/>
      <c r="U44" s="92"/>
      <c r="V44" s="25"/>
      <c r="W44" s="25"/>
      <c r="X44" s="25"/>
      <c r="Y44" s="25"/>
      <c r="Z44" s="25"/>
      <c r="AA44" s="25"/>
      <c r="AB44" s="25"/>
      <c r="AC44" s="25"/>
      <c r="AD44" s="25"/>
    </row>
    <row r="45" spans="1:32" s="21" customFormat="1" x14ac:dyDescent="0.2">
      <c r="A45" s="25"/>
      <c r="J45" s="23"/>
      <c r="Q45" s="25"/>
      <c r="R45" s="25"/>
      <c r="S45" s="25"/>
      <c r="T45" s="25"/>
      <c r="U45" s="92"/>
      <c r="V45" s="25"/>
      <c r="W45" s="25"/>
      <c r="X45" s="25"/>
      <c r="Y45" s="25"/>
      <c r="Z45" s="25"/>
      <c r="AA45" s="25"/>
      <c r="AB45" s="25"/>
      <c r="AC45" s="25"/>
      <c r="AD45" s="25"/>
    </row>
    <row r="46" spans="1:32" s="21" customFormat="1" x14ac:dyDescent="0.2">
      <c r="A46" s="25"/>
      <c r="J46" s="23"/>
      <c r="Q46" s="25"/>
      <c r="R46" s="25"/>
      <c r="S46" s="25"/>
      <c r="T46" s="25"/>
      <c r="U46" s="92"/>
      <c r="V46" s="25"/>
      <c r="W46" s="25"/>
      <c r="X46" s="25"/>
      <c r="Y46" s="25"/>
      <c r="Z46" s="25"/>
      <c r="AA46" s="25"/>
      <c r="AB46" s="25"/>
      <c r="AC46" s="25"/>
      <c r="AD46" s="25"/>
    </row>
    <row r="47" spans="1:32" s="21" customFormat="1" x14ac:dyDescent="0.2">
      <c r="A47" s="25"/>
      <c r="J47" s="23"/>
      <c r="Q47" s="25"/>
      <c r="R47" s="25"/>
      <c r="S47" s="25"/>
      <c r="T47" s="25"/>
      <c r="U47" s="92"/>
      <c r="V47" s="25"/>
      <c r="W47" s="25"/>
      <c r="X47" s="25"/>
      <c r="Y47" s="25"/>
      <c r="Z47" s="25"/>
      <c r="AA47" s="25"/>
      <c r="AB47" s="25"/>
      <c r="AC47" s="25"/>
      <c r="AD47" s="25"/>
    </row>
    <row r="48" spans="1:32" s="21" customFormat="1" x14ac:dyDescent="0.2">
      <c r="A48" s="25"/>
      <c r="J48" s="23"/>
      <c r="Q48" s="25"/>
      <c r="R48" s="25"/>
      <c r="S48" s="25"/>
      <c r="T48" s="25"/>
      <c r="U48" s="92"/>
      <c r="V48" s="25"/>
      <c r="W48" s="25"/>
      <c r="X48" s="25"/>
      <c r="Y48" s="25"/>
      <c r="Z48" s="25"/>
      <c r="AA48" s="25"/>
      <c r="AB48" s="25"/>
      <c r="AC48" s="25"/>
      <c r="AD48" s="25"/>
    </row>
    <row r="49" spans="1:30" s="21" customFormat="1" x14ac:dyDescent="0.2">
      <c r="A49" s="25"/>
      <c r="J49" s="23"/>
      <c r="Q49" s="25"/>
      <c r="R49" s="25"/>
      <c r="S49" s="25"/>
      <c r="T49" s="25"/>
      <c r="U49" s="92"/>
      <c r="V49" s="25"/>
      <c r="W49" s="25"/>
      <c r="X49" s="25"/>
      <c r="Y49" s="25"/>
      <c r="Z49" s="25"/>
      <c r="AA49" s="25"/>
      <c r="AB49" s="25"/>
      <c r="AC49" s="25"/>
      <c r="AD49" s="25"/>
    </row>
    <row r="50" spans="1:30" s="21" customFormat="1" x14ac:dyDescent="0.2">
      <c r="A50" s="25"/>
      <c r="J50" s="23"/>
      <c r="Q50" s="25"/>
      <c r="R50" s="25"/>
      <c r="S50" s="25"/>
      <c r="T50" s="25"/>
      <c r="U50" s="92"/>
      <c r="V50" s="25"/>
      <c r="W50" s="25"/>
      <c r="X50" s="25"/>
      <c r="Y50" s="25"/>
      <c r="Z50" s="25"/>
      <c r="AA50" s="25"/>
      <c r="AB50" s="25"/>
      <c r="AC50" s="25"/>
      <c r="AD50" s="25"/>
    </row>
    <row r="51" spans="1:30" s="21" customFormat="1" x14ac:dyDescent="0.2">
      <c r="A51" s="25"/>
      <c r="J51" s="23"/>
      <c r="Q51" s="25"/>
      <c r="R51" s="25"/>
      <c r="S51" s="25"/>
      <c r="T51" s="25"/>
      <c r="U51" s="92"/>
      <c r="V51" s="25"/>
      <c r="W51" s="25"/>
      <c r="X51" s="25"/>
      <c r="Y51" s="25"/>
      <c r="Z51" s="25"/>
      <c r="AA51" s="25"/>
      <c r="AB51" s="25"/>
      <c r="AC51" s="25"/>
      <c r="AD51" s="25"/>
    </row>
    <row r="52" spans="1:30" s="21" customFormat="1" x14ac:dyDescent="0.2">
      <c r="A52" s="25"/>
      <c r="J52" s="23"/>
      <c r="Q52" s="25"/>
      <c r="R52" s="25"/>
      <c r="S52" s="25"/>
      <c r="T52" s="25"/>
      <c r="U52" s="92"/>
      <c r="V52" s="25"/>
      <c r="W52" s="25"/>
      <c r="X52" s="25"/>
      <c r="Y52" s="25"/>
      <c r="Z52" s="25"/>
      <c r="AA52" s="25"/>
      <c r="AB52" s="25"/>
      <c r="AC52" s="25"/>
      <c r="AD52" s="25"/>
    </row>
    <row r="53" spans="1:30" s="21" customFormat="1" x14ac:dyDescent="0.2">
      <c r="A53" s="25"/>
      <c r="J53" s="23"/>
      <c r="Q53" s="25"/>
      <c r="R53" s="25"/>
      <c r="S53" s="25"/>
      <c r="T53" s="25"/>
      <c r="U53" s="92"/>
      <c r="V53" s="25"/>
      <c r="W53" s="25"/>
      <c r="X53" s="25"/>
      <c r="Y53" s="25"/>
      <c r="Z53" s="25"/>
      <c r="AA53" s="25"/>
      <c r="AB53" s="25"/>
      <c r="AC53" s="25"/>
      <c r="AD53" s="25"/>
    </row>
    <row r="54" spans="1:30" s="21" customFormat="1" x14ac:dyDescent="0.2">
      <c r="A54" s="25"/>
      <c r="J54" s="23"/>
      <c r="Q54" s="25"/>
      <c r="R54" s="25"/>
      <c r="S54" s="25"/>
      <c r="T54" s="25"/>
      <c r="U54" s="92"/>
      <c r="V54" s="25"/>
      <c r="W54" s="25"/>
      <c r="X54" s="25"/>
      <c r="Y54" s="25"/>
      <c r="Z54" s="25"/>
      <c r="AA54" s="25"/>
      <c r="AB54" s="25"/>
      <c r="AC54" s="25"/>
      <c r="AD54" s="25"/>
    </row>
    <row r="55" spans="1:30" s="21" customFormat="1" x14ac:dyDescent="0.2">
      <c r="A55" s="25"/>
      <c r="J55" s="23"/>
      <c r="Q55" s="25"/>
      <c r="R55" s="25"/>
      <c r="S55" s="25"/>
      <c r="T55" s="25"/>
      <c r="U55" s="92"/>
      <c r="V55" s="25"/>
      <c r="W55" s="25"/>
      <c r="X55" s="25"/>
      <c r="Y55" s="25"/>
      <c r="Z55" s="25"/>
      <c r="AA55" s="25"/>
      <c r="AB55" s="25"/>
      <c r="AC55" s="25"/>
      <c r="AD55" s="25"/>
    </row>
    <row r="56" spans="1:30" s="21" customFormat="1" x14ac:dyDescent="0.2">
      <c r="A56" s="25"/>
      <c r="J56" s="23"/>
      <c r="Q56" s="25"/>
      <c r="R56" s="25"/>
      <c r="S56" s="25"/>
      <c r="T56" s="25"/>
      <c r="U56" s="92"/>
      <c r="V56" s="25"/>
      <c r="W56" s="25"/>
      <c r="X56" s="25"/>
      <c r="Y56" s="25"/>
      <c r="Z56" s="25"/>
      <c r="AA56" s="25"/>
      <c r="AB56" s="25"/>
      <c r="AC56" s="25"/>
      <c r="AD56" s="25"/>
    </row>
    <row r="57" spans="1:30" s="21" customFormat="1" x14ac:dyDescent="0.2">
      <c r="A57" s="25"/>
      <c r="J57" s="23"/>
      <c r="Q57" s="25"/>
      <c r="R57" s="25"/>
      <c r="S57" s="25"/>
      <c r="T57" s="25"/>
      <c r="U57" s="92"/>
      <c r="V57" s="25"/>
      <c r="W57" s="25"/>
      <c r="X57" s="25"/>
      <c r="Y57" s="25"/>
      <c r="Z57" s="25"/>
      <c r="AA57" s="25"/>
      <c r="AB57" s="25"/>
      <c r="AC57" s="25"/>
      <c r="AD57" s="25"/>
    </row>
    <row r="58" spans="1:30" s="21" customFormat="1" x14ac:dyDescent="0.2">
      <c r="A58" s="25"/>
      <c r="J58" s="23"/>
      <c r="Q58" s="25"/>
      <c r="R58" s="25"/>
      <c r="S58" s="25"/>
      <c r="T58" s="25"/>
      <c r="U58" s="92"/>
      <c r="V58" s="25"/>
      <c r="W58" s="25"/>
      <c r="X58" s="25"/>
      <c r="Y58" s="25"/>
      <c r="Z58" s="25"/>
      <c r="AA58" s="25"/>
      <c r="AB58" s="25"/>
      <c r="AC58" s="25"/>
      <c r="AD58" s="25"/>
    </row>
    <row r="59" spans="1:30" s="21" customFormat="1" x14ac:dyDescent="0.2">
      <c r="A59" s="25"/>
      <c r="J59" s="23"/>
      <c r="Q59" s="25"/>
      <c r="R59" s="25"/>
      <c r="S59" s="25"/>
      <c r="T59" s="25"/>
      <c r="U59" s="92"/>
      <c r="V59" s="25"/>
      <c r="W59" s="25"/>
      <c r="X59" s="25"/>
      <c r="Y59" s="25"/>
      <c r="Z59" s="25"/>
      <c r="AA59" s="25"/>
      <c r="AB59" s="25"/>
      <c r="AC59" s="25"/>
      <c r="AD59" s="25"/>
    </row>
    <row r="60" spans="1:30" s="21" customFormat="1" x14ac:dyDescent="0.2">
      <c r="A60" s="25"/>
      <c r="J60" s="23"/>
      <c r="Q60" s="25"/>
      <c r="R60" s="25"/>
      <c r="S60" s="25"/>
      <c r="T60" s="25"/>
      <c r="U60" s="92"/>
      <c r="V60" s="25"/>
      <c r="W60" s="25"/>
      <c r="X60" s="25"/>
      <c r="Y60" s="25"/>
      <c r="Z60" s="25"/>
      <c r="AA60" s="25"/>
      <c r="AB60" s="25"/>
      <c r="AC60" s="25"/>
      <c r="AD60" s="25"/>
    </row>
    <row r="61" spans="1:30" s="21" customFormat="1" x14ac:dyDescent="0.2">
      <c r="A61" s="25"/>
      <c r="Q61" s="25"/>
      <c r="R61" s="25"/>
      <c r="S61" s="25"/>
      <c r="T61" s="25"/>
      <c r="U61" s="92"/>
      <c r="V61" s="25"/>
      <c r="W61" s="25"/>
      <c r="X61" s="25"/>
      <c r="Y61" s="25"/>
      <c r="Z61" s="25"/>
      <c r="AA61" s="25"/>
      <c r="AB61" s="25"/>
      <c r="AC61" s="25"/>
      <c r="AD61" s="25"/>
    </row>
    <row r="62" spans="1:30" s="21" customFormat="1" x14ac:dyDescent="0.2">
      <c r="A62" s="25"/>
      <c r="Q62" s="25"/>
      <c r="R62" s="25"/>
      <c r="S62" s="25"/>
      <c r="T62" s="25"/>
      <c r="U62" s="92"/>
      <c r="V62" s="25"/>
      <c r="W62" s="25"/>
      <c r="X62" s="25"/>
      <c r="Y62" s="25"/>
      <c r="Z62" s="25"/>
      <c r="AA62" s="25"/>
      <c r="AB62" s="25"/>
      <c r="AC62" s="25"/>
      <c r="AD62" s="25"/>
    </row>
    <row r="63" spans="1:30" s="21" customFormat="1" x14ac:dyDescent="0.2">
      <c r="A63" s="25"/>
      <c r="Q63" s="25"/>
      <c r="R63" s="25"/>
      <c r="S63" s="25"/>
      <c r="T63" s="25"/>
      <c r="U63" s="92"/>
      <c r="V63" s="25"/>
      <c r="W63" s="25"/>
      <c r="X63" s="25"/>
      <c r="Y63" s="25"/>
      <c r="Z63" s="25"/>
      <c r="AA63" s="25"/>
      <c r="AB63" s="25"/>
      <c r="AC63" s="25"/>
      <c r="AD63" s="25"/>
    </row>
    <row r="64" spans="1:30" s="21" customFormat="1" x14ac:dyDescent="0.2">
      <c r="A64" s="25"/>
      <c r="Q64" s="25"/>
      <c r="R64" s="25"/>
      <c r="S64" s="25"/>
      <c r="T64" s="25"/>
      <c r="U64" s="92"/>
      <c r="V64" s="25"/>
      <c r="W64" s="25"/>
      <c r="X64" s="25"/>
      <c r="Y64" s="25"/>
      <c r="Z64" s="25"/>
      <c r="AA64" s="25"/>
      <c r="AB64" s="25"/>
      <c r="AC64" s="25"/>
      <c r="AD64" s="25"/>
    </row>
    <row r="65" spans="1:30" s="21" customFormat="1" x14ac:dyDescent="0.2">
      <c r="A65" s="25"/>
      <c r="Q65" s="25"/>
      <c r="R65" s="25"/>
      <c r="S65" s="25"/>
      <c r="T65" s="25"/>
      <c r="U65" s="92"/>
      <c r="V65" s="25"/>
      <c r="W65" s="25"/>
      <c r="X65" s="25"/>
      <c r="Y65" s="25"/>
      <c r="Z65" s="25"/>
      <c r="AA65" s="25"/>
      <c r="AB65" s="25"/>
      <c r="AC65" s="25"/>
      <c r="AD65" s="25"/>
    </row>
    <row r="66" spans="1:30" s="21" customFormat="1" x14ac:dyDescent="0.2">
      <c r="A66" s="25"/>
      <c r="Q66" s="25"/>
      <c r="R66" s="25"/>
      <c r="S66" s="25"/>
      <c r="T66" s="25"/>
      <c r="U66" s="92"/>
      <c r="V66" s="25"/>
      <c r="W66" s="25"/>
      <c r="X66" s="25"/>
      <c r="Y66" s="25"/>
      <c r="Z66" s="25"/>
      <c r="AA66" s="25"/>
      <c r="AB66" s="25"/>
      <c r="AC66" s="25"/>
      <c r="AD66" s="25"/>
    </row>
    <row r="67" spans="1:30" s="21" customFormat="1" x14ac:dyDescent="0.2">
      <c r="A67" s="25"/>
      <c r="Q67" s="25"/>
      <c r="R67" s="25"/>
      <c r="S67" s="25"/>
      <c r="T67" s="25"/>
      <c r="U67" s="92"/>
      <c r="V67" s="25"/>
      <c r="W67" s="25"/>
      <c r="X67" s="25"/>
      <c r="Y67" s="25"/>
      <c r="Z67" s="25"/>
      <c r="AA67" s="25"/>
      <c r="AB67" s="25"/>
      <c r="AC67" s="25"/>
      <c r="AD67" s="25"/>
    </row>
    <row r="68" spans="1:30" s="21" customFormat="1" x14ac:dyDescent="0.2">
      <c r="A68" s="25"/>
      <c r="Q68" s="25"/>
      <c r="R68" s="25"/>
      <c r="S68" s="25"/>
      <c r="T68" s="25"/>
      <c r="U68" s="92"/>
      <c r="V68" s="25"/>
      <c r="W68" s="25"/>
      <c r="X68" s="25"/>
      <c r="Y68" s="25"/>
      <c r="Z68" s="25"/>
      <c r="AA68" s="25"/>
      <c r="AB68" s="25"/>
      <c r="AC68" s="25"/>
      <c r="AD68" s="25"/>
    </row>
    <row r="69" spans="1:30" s="21" customFormat="1" x14ac:dyDescent="0.2">
      <c r="A69" s="25"/>
      <c r="Q69" s="25"/>
      <c r="R69" s="25"/>
      <c r="S69" s="25"/>
      <c r="T69" s="25"/>
      <c r="U69" s="92"/>
      <c r="V69" s="25"/>
      <c r="W69" s="25"/>
      <c r="X69" s="25"/>
      <c r="Y69" s="25"/>
      <c r="Z69" s="25"/>
      <c r="AA69" s="25"/>
      <c r="AB69" s="25"/>
      <c r="AC69" s="25"/>
      <c r="AD69" s="25"/>
    </row>
    <row r="70" spans="1:30" s="21" customFormat="1" x14ac:dyDescent="0.2">
      <c r="A70" s="25"/>
      <c r="Q70" s="25"/>
      <c r="R70" s="25"/>
      <c r="S70" s="25"/>
      <c r="T70" s="25"/>
      <c r="U70" s="92"/>
      <c r="V70" s="25"/>
      <c r="W70" s="25"/>
      <c r="X70" s="25"/>
      <c r="Y70" s="25"/>
      <c r="Z70" s="25"/>
      <c r="AA70" s="25"/>
      <c r="AB70" s="25"/>
      <c r="AC70" s="25"/>
      <c r="AD70" s="25"/>
    </row>
    <row r="71" spans="1:30" s="21" customFormat="1" x14ac:dyDescent="0.2">
      <c r="A71" s="25"/>
      <c r="Q71" s="25"/>
      <c r="R71" s="25"/>
      <c r="S71" s="25"/>
      <c r="T71" s="25"/>
      <c r="U71" s="92"/>
      <c r="V71" s="25"/>
      <c r="W71" s="25"/>
      <c r="X71" s="25"/>
      <c r="Y71" s="25"/>
      <c r="Z71" s="25"/>
      <c r="AA71" s="25"/>
      <c r="AB71" s="25"/>
      <c r="AC71" s="25"/>
      <c r="AD71" s="25"/>
    </row>
    <row r="72" spans="1:30" s="21" customFormat="1" x14ac:dyDescent="0.2">
      <c r="A72" s="25"/>
      <c r="Q72" s="25"/>
      <c r="R72" s="25"/>
      <c r="S72" s="25"/>
      <c r="T72" s="25"/>
      <c r="U72" s="92"/>
      <c r="V72" s="25"/>
      <c r="W72" s="25"/>
      <c r="X72" s="25"/>
      <c r="Y72" s="25"/>
      <c r="Z72" s="25"/>
      <c r="AA72" s="25"/>
      <c r="AB72" s="25"/>
      <c r="AC72" s="25"/>
      <c r="AD72" s="25"/>
    </row>
    <row r="73" spans="1:30" s="21" customFormat="1" x14ac:dyDescent="0.2">
      <c r="A73" s="25"/>
      <c r="Q73" s="25"/>
      <c r="R73" s="25"/>
      <c r="S73" s="25"/>
      <c r="T73" s="25"/>
      <c r="U73" s="92"/>
      <c r="V73" s="25"/>
      <c r="W73" s="25"/>
      <c r="X73" s="25"/>
      <c r="Y73" s="25"/>
      <c r="Z73" s="25"/>
      <c r="AA73" s="25"/>
      <c r="AB73" s="25"/>
      <c r="AC73" s="25"/>
      <c r="AD73" s="25"/>
    </row>
    <row r="74" spans="1:30" s="21" customFormat="1" x14ac:dyDescent="0.2">
      <c r="A74" s="25"/>
      <c r="Q74" s="25"/>
      <c r="R74" s="25"/>
      <c r="S74" s="25"/>
      <c r="T74" s="25"/>
      <c r="U74" s="92"/>
      <c r="V74" s="25"/>
      <c r="W74" s="25"/>
      <c r="X74" s="25"/>
      <c r="Y74" s="25"/>
      <c r="Z74" s="25"/>
      <c r="AA74" s="25"/>
      <c r="AB74" s="25"/>
      <c r="AC74" s="25"/>
      <c r="AD74" s="25"/>
    </row>
    <row r="75" spans="1:30" s="21" customFormat="1" x14ac:dyDescent="0.2">
      <c r="A75" s="25"/>
      <c r="Q75" s="25"/>
      <c r="R75" s="25"/>
      <c r="S75" s="25"/>
      <c r="T75" s="25"/>
      <c r="U75" s="92"/>
      <c r="V75" s="25"/>
      <c r="W75" s="25"/>
      <c r="X75" s="25"/>
      <c r="Y75" s="25"/>
      <c r="Z75" s="25"/>
      <c r="AA75" s="25"/>
      <c r="AB75" s="25"/>
      <c r="AC75" s="25"/>
      <c r="AD75" s="25"/>
    </row>
    <row r="76" spans="1:30" s="21" customFormat="1" x14ac:dyDescent="0.2">
      <c r="A76" s="25"/>
      <c r="Q76" s="25"/>
      <c r="R76" s="25"/>
      <c r="S76" s="25"/>
      <c r="T76" s="25"/>
      <c r="U76" s="92"/>
      <c r="V76" s="25"/>
      <c r="W76" s="25"/>
      <c r="X76" s="25"/>
      <c r="Y76" s="25"/>
      <c r="Z76" s="25"/>
      <c r="AA76" s="25"/>
      <c r="AB76" s="25"/>
      <c r="AC76" s="25"/>
      <c r="AD76" s="25"/>
    </row>
    <row r="77" spans="1:30" s="21" customFormat="1" x14ac:dyDescent="0.2">
      <c r="A77" s="25"/>
      <c r="Q77" s="25"/>
      <c r="R77" s="25"/>
      <c r="S77" s="25"/>
      <c r="T77" s="25"/>
      <c r="U77" s="92"/>
      <c r="V77" s="25"/>
      <c r="W77" s="25"/>
      <c r="X77" s="25"/>
      <c r="Y77" s="25"/>
      <c r="Z77" s="25"/>
      <c r="AA77" s="25"/>
      <c r="AB77" s="25"/>
      <c r="AC77" s="25"/>
      <c r="AD77" s="25"/>
    </row>
    <row r="78" spans="1:30" s="21" customFormat="1" x14ac:dyDescent="0.2">
      <c r="A78" s="25"/>
      <c r="Q78" s="25"/>
      <c r="R78" s="25"/>
      <c r="S78" s="25"/>
      <c r="T78" s="25"/>
      <c r="U78" s="92"/>
      <c r="V78" s="25"/>
      <c r="W78" s="25"/>
      <c r="X78" s="25"/>
      <c r="Y78" s="25"/>
      <c r="Z78" s="25"/>
      <c r="AA78" s="25"/>
      <c r="AB78" s="25"/>
      <c r="AC78" s="25"/>
      <c r="AD78" s="25"/>
    </row>
    <row r="79" spans="1:30" s="21" customFormat="1" x14ac:dyDescent="0.2">
      <c r="A79" s="25"/>
      <c r="Q79" s="25"/>
      <c r="R79" s="25"/>
      <c r="S79" s="25"/>
      <c r="T79" s="25"/>
      <c r="U79" s="92"/>
      <c r="V79" s="25"/>
      <c r="W79" s="25"/>
      <c r="X79" s="25"/>
      <c r="Y79" s="25"/>
      <c r="Z79" s="25"/>
      <c r="AA79" s="25"/>
      <c r="AB79" s="25"/>
      <c r="AC79" s="25"/>
      <c r="AD79" s="25"/>
    </row>
    <row r="80" spans="1:30" s="21" customFormat="1" x14ac:dyDescent="0.2">
      <c r="A80" s="25"/>
      <c r="Q80" s="25"/>
      <c r="R80" s="25"/>
      <c r="S80" s="25"/>
      <c r="T80" s="25"/>
      <c r="U80" s="92"/>
      <c r="V80" s="25"/>
      <c r="W80" s="25"/>
      <c r="X80" s="25"/>
      <c r="Y80" s="25"/>
      <c r="Z80" s="25"/>
      <c r="AA80" s="25"/>
      <c r="AB80" s="25"/>
      <c r="AC80" s="25"/>
      <c r="AD80" s="25"/>
    </row>
    <row r="81" spans="1:30" s="21" customFormat="1" x14ac:dyDescent="0.2">
      <c r="A81" s="25"/>
      <c r="Q81" s="25"/>
      <c r="R81" s="25"/>
      <c r="S81" s="25"/>
      <c r="T81" s="25"/>
      <c r="U81" s="92"/>
      <c r="V81" s="25"/>
      <c r="W81" s="25"/>
      <c r="X81" s="25"/>
      <c r="Y81" s="25"/>
      <c r="Z81" s="25"/>
      <c r="AA81" s="25"/>
      <c r="AB81" s="25"/>
      <c r="AC81" s="25"/>
      <c r="AD81" s="25"/>
    </row>
    <row r="82" spans="1:30" s="21" customFormat="1" x14ac:dyDescent="0.2">
      <c r="A82" s="25"/>
      <c r="Q82" s="25"/>
      <c r="R82" s="25"/>
      <c r="S82" s="25"/>
      <c r="T82" s="25"/>
      <c r="U82" s="92"/>
      <c r="V82" s="25"/>
      <c r="W82" s="25"/>
      <c r="X82" s="25"/>
      <c r="Y82" s="25"/>
      <c r="Z82" s="25"/>
      <c r="AA82" s="25"/>
      <c r="AB82" s="25"/>
      <c r="AC82" s="25"/>
      <c r="AD82" s="25"/>
    </row>
    <row r="83" spans="1:30" s="21" customFormat="1" x14ac:dyDescent="0.2">
      <c r="A83" s="25"/>
      <c r="Q83" s="25"/>
      <c r="R83" s="25"/>
      <c r="S83" s="25"/>
      <c r="T83" s="25"/>
      <c r="U83" s="92"/>
      <c r="V83" s="25"/>
      <c r="W83" s="25"/>
      <c r="X83" s="25"/>
      <c r="Y83" s="25"/>
      <c r="Z83" s="25"/>
      <c r="AA83" s="25"/>
      <c r="AB83" s="25"/>
      <c r="AC83" s="25"/>
      <c r="AD83" s="25"/>
    </row>
    <row r="84" spans="1:30" s="21" customFormat="1" x14ac:dyDescent="0.2">
      <c r="A84" s="25"/>
      <c r="Q84" s="25"/>
      <c r="R84" s="25"/>
      <c r="S84" s="25"/>
      <c r="T84" s="25"/>
      <c r="U84" s="92"/>
      <c r="V84" s="25"/>
      <c r="W84" s="25"/>
      <c r="X84" s="25"/>
      <c r="Y84" s="25"/>
      <c r="Z84" s="25"/>
      <c r="AA84" s="25"/>
      <c r="AB84" s="25"/>
      <c r="AC84" s="25"/>
      <c r="AD84" s="25"/>
    </row>
    <row r="85" spans="1:30" s="21" customFormat="1" x14ac:dyDescent="0.2">
      <c r="A85" s="25"/>
      <c r="Q85" s="25"/>
      <c r="R85" s="25"/>
      <c r="S85" s="25"/>
      <c r="T85" s="25"/>
      <c r="U85" s="92"/>
      <c r="V85" s="25"/>
      <c r="W85" s="25"/>
      <c r="X85" s="25"/>
      <c r="Y85" s="25"/>
      <c r="Z85" s="25"/>
      <c r="AA85" s="25"/>
      <c r="AB85" s="25"/>
      <c r="AC85" s="25"/>
      <c r="AD85" s="25"/>
    </row>
    <row r="86" spans="1:30" s="21" customFormat="1" x14ac:dyDescent="0.2">
      <c r="A86" s="25"/>
      <c r="Q86" s="25"/>
      <c r="R86" s="25"/>
      <c r="S86" s="25"/>
      <c r="T86" s="25"/>
      <c r="U86" s="92"/>
      <c r="V86" s="25"/>
      <c r="W86" s="25"/>
      <c r="X86" s="25"/>
      <c r="Y86" s="25"/>
      <c r="Z86" s="25"/>
      <c r="AA86" s="25"/>
      <c r="AB86" s="25"/>
      <c r="AC86" s="25"/>
      <c r="AD86" s="25"/>
    </row>
    <row r="87" spans="1:30" s="21" customFormat="1" x14ac:dyDescent="0.2">
      <c r="A87" s="25"/>
      <c r="Q87" s="25"/>
      <c r="R87" s="25"/>
      <c r="S87" s="25"/>
      <c r="T87" s="25"/>
      <c r="U87" s="92"/>
      <c r="V87" s="25"/>
      <c r="W87" s="25"/>
      <c r="X87" s="25"/>
      <c r="Y87" s="25"/>
      <c r="Z87" s="25"/>
      <c r="AA87" s="25"/>
      <c r="AB87" s="25"/>
      <c r="AC87" s="25"/>
      <c r="AD87" s="25"/>
    </row>
    <row r="88" spans="1:30" s="21" customFormat="1" x14ac:dyDescent="0.2">
      <c r="A88" s="25"/>
      <c r="Q88" s="25"/>
      <c r="R88" s="25"/>
      <c r="S88" s="25"/>
      <c r="T88" s="25"/>
      <c r="U88" s="92"/>
      <c r="V88" s="25"/>
      <c r="W88" s="25"/>
      <c r="X88" s="25"/>
      <c r="Y88" s="25"/>
      <c r="Z88" s="25"/>
      <c r="AA88" s="25"/>
      <c r="AB88" s="25"/>
      <c r="AC88" s="25"/>
      <c r="AD88" s="25"/>
    </row>
    <row r="89" spans="1:30" s="21" customFormat="1" x14ac:dyDescent="0.2">
      <c r="A89" s="25"/>
      <c r="Q89" s="25"/>
      <c r="R89" s="25"/>
      <c r="S89" s="25"/>
      <c r="T89" s="25"/>
      <c r="U89" s="92"/>
      <c r="V89" s="25"/>
      <c r="W89" s="25"/>
      <c r="X89" s="25"/>
      <c r="Y89" s="25"/>
      <c r="Z89" s="25"/>
      <c r="AA89" s="25"/>
      <c r="AB89" s="25"/>
      <c r="AC89" s="25"/>
      <c r="AD89" s="25"/>
    </row>
    <row r="90" spans="1:30" s="21" customFormat="1" x14ac:dyDescent="0.2">
      <c r="A90" s="25"/>
      <c r="Q90" s="25"/>
      <c r="R90" s="25"/>
      <c r="S90" s="25"/>
      <c r="T90" s="25"/>
      <c r="U90" s="92"/>
      <c r="V90" s="25"/>
      <c r="W90" s="25"/>
      <c r="X90" s="25"/>
      <c r="Y90" s="25"/>
      <c r="Z90" s="25"/>
      <c r="AA90" s="25"/>
      <c r="AB90" s="25"/>
      <c r="AC90" s="25"/>
      <c r="AD90" s="25"/>
    </row>
    <row r="91" spans="1:30" s="21" customFormat="1" x14ac:dyDescent="0.2">
      <c r="A91" s="25"/>
      <c r="Q91" s="25"/>
      <c r="R91" s="25"/>
      <c r="S91" s="25"/>
      <c r="T91" s="25"/>
      <c r="U91" s="92"/>
      <c r="V91" s="25"/>
      <c r="W91" s="25"/>
      <c r="X91" s="25"/>
      <c r="Y91" s="25"/>
      <c r="Z91" s="25"/>
      <c r="AA91" s="25"/>
      <c r="AB91" s="25"/>
      <c r="AC91" s="25"/>
      <c r="AD91" s="25"/>
    </row>
    <row r="92" spans="1:30" s="21" customFormat="1" x14ac:dyDescent="0.2">
      <c r="A92" s="25"/>
      <c r="Q92" s="25"/>
      <c r="R92" s="25"/>
      <c r="S92" s="25"/>
      <c r="T92" s="25"/>
      <c r="U92" s="92"/>
      <c r="V92" s="25"/>
      <c r="W92" s="25"/>
      <c r="X92" s="25"/>
      <c r="Y92" s="25"/>
      <c r="Z92" s="25"/>
      <c r="AA92" s="25"/>
      <c r="AB92" s="25"/>
      <c r="AC92" s="25"/>
      <c r="AD92" s="25"/>
    </row>
    <row r="93" spans="1:30" s="21" customFormat="1" x14ac:dyDescent="0.2">
      <c r="A93" s="25"/>
      <c r="Q93" s="25"/>
      <c r="R93" s="25"/>
      <c r="S93" s="25"/>
      <c r="T93" s="25"/>
      <c r="U93" s="92"/>
      <c r="V93" s="25"/>
      <c r="W93" s="25"/>
      <c r="X93" s="25"/>
      <c r="Y93" s="25"/>
      <c r="Z93" s="25"/>
      <c r="AA93" s="25"/>
      <c r="AB93" s="25"/>
      <c r="AC93" s="25"/>
      <c r="AD93" s="25"/>
    </row>
    <row r="94" spans="1:30" s="21" customFormat="1" x14ac:dyDescent="0.2">
      <c r="A94" s="25"/>
      <c r="Q94" s="25"/>
      <c r="R94" s="25"/>
      <c r="S94" s="25"/>
      <c r="T94" s="25"/>
      <c r="U94" s="92"/>
      <c r="V94" s="25"/>
      <c r="W94" s="25"/>
      <c r="X94" s="25"/>
      <c r="Y94" s="25"/>
      <c r="Z94" s="25"/>
      <c r="AA94" s="25"/>
      <c r="AB94" s="25"/>
      <c r="AC94" s="25"/>
      <c r="AD94" s="25"/>
    </row>
    <row r="95" spans="1:30" s="21" customFormat="1" x14ac:dyDescent="0.2">
      <c r="A95" s="25"/>
      <c r="Q95" s="25"/>
      <c r="R95" s="25"/>
      <c r="S95" s="25"/>
      <c r="T95" s="25"/>
      <c r="U95" s="92"/>
      <c r="V95" s="25"/>
      <c r="W95" s="25"/>
      <c r="X95" s="25"/>
      <c r="Y95" s="25"/>
      <c r="Z95" s="25"/>
      <c r="AA95" s="25"/>
      <c r="AB95" s="25"/>
      <c r="AC95" s="25"/>
      <c r="AD95" s="25"/>
    </row>
    <row r="96" spans="1:30" s="21" customFormat="1" x14ac:dyDescent="0.2">
      <c r="A96" s="25"/>
      <c r="Q96" s="25"/>
      <c r="R96" s="25"/>
      <c r="S96" s="25"/>
      <c r="T96" s="25"/>
      <c r="U96" s="92"/>
      <c r="V96" s="25"/>
      <c r="W96" s="25"/>
      <c r="X96" s="25"/>
      <c r="Y96" s="25"/>
      <c r="Z96" s="25"/>
      <c r="AA96" s="25"/>
      <c r="AB96" s="25"/>
      <c r="AC96" s="25"/>
      <c r="AD96" s="25"/>
    </row>
    <row r="97" spans="1:30" s="21" customFormat="1" x14ac:dyDescent="0.2">
      <c r="A97" s="25"/>
      <c r="Q97" s="25"/>
      <c r="R97" s="25"/>
      <c r="S97" s="25"/>
      <c r="T97" s="25"/>
      <c r="U97" s="92"/>
      <c r="V97" s="25"/>
      <c r="W97" s="25"/>
      <c r="X97" s="25"/>
      <c r="Y97" s="25"/>
      <c r="Z97" s="25"/>
      <c r="AA97" s="25"/>
      <c r="AB97" s="25"/>
      <c r="AC97" s="25"/>
      <c r="AD97" s="25"/>
    </row>
    <row r="98" spans="1:30" s="21" customFormat="1" x14ac:dyDescent="0.2">
      <c r="A98" s="25"/>
      <c r="Q98" s="25"/>
      <c r="R98" s="25"/>
      <c r="S98" s="25"/>
      <c r="T98" s="25"/>
      <c r="U98" s="92"/>
      <c r="V98" s="25"/>
      <c r="W98" s="25"/>
      <c r="X98" s="25"/>
      <c r="Y98" s="25"/>
      <c r="Z98" s="25"/>
      <c r="AA98" s="25"/>
      <c r="AB98" s="25"/>
      <c r="AC98" s="25"/>
      <c r="AD98" s="25"/>
    </row>
    <row r="99" spans="1:30" s="21" customFormat="1" x14ac:dyDescent="0.2">
      <c r="A99" s="25"/>
      <c r="Q99" s="25"/>
      <c r="R99" s="25"/>
      <c r="S99" s="25"/>
      <c r="T99" s="25"/>
      <c r="U99" s="92"/>
      <c r="V99" s="25"/>
      <c r="W99" s="25"/>
      <c r="X99" s="25"/>
      <c r="Y99" s="25"/>
      <c r="Z99" s="25"/>
      <c r="AA99" s="25"/>
      <c r="AB99" s="25"/>
      <c r="AC99" s="25"/>
      <c r="AD99" s="25"/>
    </row>
    <row r="100" spans="1:30" s="96" customFormat="1" ht="7.5" customHeight="1" x14ac:dyDescent="0.2">
      <c r="A100" s="92"/>
      <c r="Q100" s="92"/>
      <c r="R100" s="92"/>
      <c r="S100" s="92"/>
      <c r="T100" s="92"/>
      <c r="U100" s="92"/>
      <c r="V100" s="92"/>
      <c r="W100" s="92"/>
      <c r="X100" s="92"/>
      <c r="Y100" s="92"/>
      <c r="Z100" s="92"/>
      <c r="AA100" s="92"/>
      <c r="AB100" s="92"/>
      <c r="AC100" s="92"/>
      <c r="AD100" s="92"/>
    </row>
    <row r="101" spans="1:30" s="21" customFormat="1" x14ac:dyDescent="0.2">
      <c r="A101" s="25"/>
      <c r="Q101" s="25"/>
      <c r="R101" s="25"/>
      <c r="S101" s="25"/>
      <c r="T101" s="25"/>
      <c r="U101" s="92"/>
      <c r="V101" s="25"/>
      <c r="W101" s="25"/>
      <c r="X101" s="25"/>
      <c r="Y101" s="25"/>
      <c r="Z101" s="25"/>
      <c r="AA101" s="25"/>
      <c r="AB101" s="25"/>
      <c r="AC101" s="25"/>
      <c r="AD101" s="25"/>
    </row>
    <row r="102" spans="1:30" s="21" customFormat="1" x14ac:dyDescent="0.2">
      <c r="A102" s="25"/>
      <c r="Q102" s="25"/>
      <c r="R102" s="25"/>
      <c r="S102" s="25"/>
      <c r="T102" s="25"/>
      <c r="U102" s="92"/>
      <c r="V102" s="25"/>
      <c r="W102" s="25"/>
      <c r="X102" s="25"/>
      <c r="Y102" s="25"/>
      <c r="Z102" s="25"/>
      <c r="AA102" s="25"/>
      <c r="AB102" s="25"/>
      <c r="AC102" s="25"/>
      <c r="AD102" s="25"/>
    </row>
    <row r="103" spans="1:30" s="21" customFormat="1" x14ac:dyDescent="0.2">
      <c r="A103" s="25"/>
      <c r="Q103" s="25"/>
      <c r="R103" s="25"/>
      <c r="S103" s="25"/>
      <c r="T103" s="25"/>
      <c r="U103" s="92"/>
      <c r="V103" s="25"/>
      <c r="W103" s="25"/>
      <c r="X103" s="25"/>
      <c r="Y103" s="25"/>
      <c r="Z103" s="25"/>
      <c r="AA103" s="25"/>
      <c r="AB103" s="25"/>
      <c r="AC103" s="25"/>
      <c r="AD103" s="25"/>
    </row>
    <row r="104" spans="1:30" s="21" customFormat="1" x14ac:dyDescent="0.2">
      <c r="A104" s="25"/>
      <c r="Q104" s="25"/>
      <c r="R104" s="25"/>
      <c r="S104" s="25"/>
      <c r="T104" s="25"/>
      <c r="U104" s="92"/>
      <c r="V104" s="25"/>
      <c r="W104" s="25"/>
      <c r="X104" s="25"/>
      <c r="Y104" s="25"/>
      <c r="Z104" s="25"/>
      <c r="AA104" s="25"/>
      <c r="AB104" s="25"/>
      <c r="AC104" s="25"/>
      <c r="AD104" s="25"/>
    </row>
    <row r="105" spans="1:30" s="21" customFormat="1" x14ac:dyDescent="0.2">
      <c r="A105" s="25"/>
      <c r="Q105" s="25"/>
      <c r="R105" s="25"/>
      <c r="S105" s="25"/>
      <c r="T105" s="25"/>
      <c r="U105" s="92"/>
      <c r="V105" s="25"/>
      <c r="W105" s="25"/>
      <c r="X105" s="25"/>
      <c r="Y105" s="25"/>
      <c r="Z105" s="25"/>
      <c r="AA105" s="25"/>
      <c r="AB105" s="25"/>
      <c r="AC105" s="25"/>
      <c r="AD105" s="25"/>
    </row>
    <row r="106" spans="1:30" s="21" customFormat="1" x14ac:dyDescent="0.2">
      <c r="A106" s="25"/>
      <c r="Q106" s="25"/>
      <c r="R106" s="25"/>
      <c r="S106" s="25"/>
      <c r="T106" s="25"/>
      <c r="U106" s="92"/>
      <c r="V106" s="25"/>
      <c r="W106" s="25"/>
      <c r="X106" s="25"/>
      <c r="Y106" s="25"/>
      <c r="Z106" s="25"/>
      <c r="AA106" s="25"/>
      <c r="AB106" s="25"/>
      <c r="AC106" s="25"/>
      <c r="AD106" s="25"/>
    </row>
    <row r="107" spans="1:30" s="21" customFormat="1" x14ac:dyDescent="0.2">
      <c r="A107" s="25"/>
      <c r="Q107" s="25"/>
      <c r="R107" s="25"/>
      <c r="S107" s="25"/>
      <c r="T107" s="25"/>
      <c r="U107" s="92"/>
      <c r="V107" s="25"/>
      <c r="W107" s="25"/>
      <c r="X107" s="25"/>
      <c r="Y107" s="25"/>
      <c r="Z107" s="25"/>
      <c r="AA107" s="25"/>
      <c r="AB107" s="25"/>
      <c r="AC107" s="25"/>
      <c r="AD107" s="25"/>
    </row>
    <row r="108" spans="1:30" s="21" customFormat="1" x14ac:dyDescent="0.2">
      <c r="A108" s="25"/>
      <c r="Q108" s="25"/>
      <c r="R108" s="25"/>
      <c r="S108" s="25"/>
      <c r="T108" s="25"/>
      <c r="U108" s="92"/>
      <c r="V108" s="25"/>
      <c r="W108" s="25"/>
      <c r="X108" s="25"/>
      <c r="Y108" s="25"/>
      <c r="Z108" s="25"/>
      <c r="AA108" s="25"/>
      <c r="AB108" s="25"/>
      <c r="AC108" s="25"/>
      <c r="AD108" s="25"/>
    </row>
  </sheetData>
  <sheetProtection selectLockedCells="1"/>
  <dataConsolidate/>
  <mergeCells count="1">
    <mergeCell ref="W2:AF2"/>
  </mergeCells>
  <dataValidations count="16">
    <dataValidation allowBlank="1" showInputMessage="1" showErrorMessage="1" prompt="The nodes set to 1 are ensured to be used for structural modelling" sqref="L3"/>
    <dataValidation allowBlank="1" showInputMessage="1" showErrorMessage="1" prompt="Note that this is NOT the planform Chord!" sqref="F3"/>
    <dataValidation allowBlank="1" showInputMessage="1" showErrorMessage="1" prompt="Starting Point of the WingBox Skin" sqref="J3"/>
    <dataValidation allowBlank="1" showInputMessage="1" showErrorMessage="1" prompt="End Point of the WingBox Skin" sqref="K3"/>
    <dataValidation type="decimal" allowBlank="1" showInputMessage="1" showErrorMessage="1" error="The input value must be in-between the X skin leading edge and trailing edge value." sqref="M4:M35">
      <formula1>J4</formula1>
      <formula2>K4</formula2>
    </dataValidation>
    <dataValidation type="decimal" allowBlank="1" showInputMessage="1" showErrorMessage="1" sqref="N25:N35">
      <formula1>J25</formula1>
      <formula2>K25</formula2>
    </dataValidation>
    <dataValidation allowBlank="1" showInputMessage="1" showErrorMessage="1" prompt="The Spar Data must be in-between X Skin leading edge and Trailing edge Values" sqref="P3"/>
    <dataValidation type="decimal" allowBlank="1" showInputMessage="1" showErrorMessage="1" sqref="G4:H35">
      <formula1>0</formula1>
      <formula2>1</formula2>
    </dataValidation>
    <dataValidation allowBlank="1" showInputMessage="1" showErrorMessage="1" prompt="This is the Front Spar._x000a__x000a_The Spar Data must be in-between X Skin leading edge and Trailing edge Values." sqref="M3"/>
    <dataValidation allowBlank="1" showErrorMessage="1" sqref="N3"/>
    <dataValidation allowBlank="1" showErrorMessage="1" prompt="This is a middle Spar. Middle Spar must be input in order: The closest spar to the front spar is Spar 3 then Spar 4 and so on._x000a__x000a_The Spar Data must be in-between X Skin leading edge and Trailing edge Values" sqref="O3"/>
    <dataValidation type="decimal" allowBlank="1" showInputMessage="1" showErrorMessage="1" error="The input value must be in-between the X skin leading edge and trailing edge value." sqref="O6:O35">
      <formula1>M6</formula1>
      <formula2>N6</formula2>
    </dataValidation>
    <dataValidation type="decimal" allowBlank="1" showInputMessage="1" showErrorMessage="1" sqref="P4:P35">
      <formula1>O4</formula1>
      <formula2>N4</formula2>
    </dataValidation>
    <dataValidation type="decimal" allowBlank="1" showInputMessage="1" showErrorMessage="1" error="The input value must be in-between the X skin leading edge and trailing edge value." sqref="N4:N24">
      <formula1>J4</formula1>
      <formula2>K4</formula2>
    </dataValidation>
    <dataValidation type="decimal" allowBlank="1" showInputMessage="1" showErrorMessage="1" error="The input value must be in-between the X skin leading edge and trailing edge value." sqref="O4">
      <formula1>J4</formula1>
      <formula2>K4</formula2>
    </dataValidation>
    <dataValidation type="decimal" allowBlank="1" showInputMessage="1" error="The input value must be in-between the X skin leading edge and trailing edge value." sqref="O5">
      <formula1>M5</formula1>
      <formula2>N5</formula2>
    </dataValidation>
  </dataValidations>
  <pageMargins left="0.7" right="0.7" top="0.75" bottom="0.75" header="0.3" footer="0.3"/>
  <pageSetup paperSize="9" orientation="portrait"/>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D104" sqref="D104"/>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69">
        <v>0</v>
      </c>
      <c r="C4" s="70">
        <v>0</v>
      </c>
      <c r="D4" s="70">
        <v>0</v>
      </c>
      <c r="E4" s="71">
        <v>0</v>
      </c>
      <c r="F4" s="69"/>
      <c r="G4" s="162"/>
      <c r="H4" s="70"/>
      <c r="I4" s="162"/>
      <c r="J4" s="69"/>
      <c r="K4" s="160"/>
      <c r="L4" s="70"/>
      <c r="M4" s="161"/>
    </row>
    <row r="5" spans="2:21" x14ac:dyDescent="0.2">
      <c r="B5" s="72">
        <v>4.9769999999999997E-3</v>
      </c>
      <c r="C5" s="73">
        <v>9.0959999999999999E-3</v>
      </c>
      <c r="D5" s="74">
        <v>5.4660000000000004E-3</v>
      </c>
      <c r="E5" s="75">
        <v>-7.9279999999999993E-3</v>
      </c>
      <c r="F5" s="72"/>
      <c r="G5" s="162"/>
      <c r="H5" s="74"/>
      <c r="I5" s="162"/>
      <c r="J5" s="72"/>
      <c r="K5" s="162"/>
      <c r="L5" s="74"/>
      <c r="M5" s="164"/>
    </row>
    <row r="6" spans="2:21" x14ac:dyDescent="0.2">
      <c r="B6" s="76">
        <v>1.3691999999999999E-2</v>
      </c>
      <c r="C6" s="73">
        <v>1.4689000000000001E-2</v>
      </c>
      <c r="D6" s="74">
        <v>1.4599000000000001E-2</v>
      </c>
      <c r="E6" s="75">
        <v>-1.2347E-2</v>
      </c>
      <c r="F6" s="76"/>
      <c r="G6" s="162"/>
      <c r="H6" s="74"/>
      <c r="I6" s="162"/>
      <c r="J6" s="76"/>
      <c r="K6" s="162"/>
      <c r="L6" s="74"/>
      <c r="M6" s="164"/>
    </row>
    <row r="7" spans="2:21" x14ac:dyDescent="0.2">
      <c r="B7" s="76">
        <v>2.3191E-2</v>
      </c>
      <c r="C7" s="73">
        <v>1.8655000000000001E-2</v>
      </c>
      <c r="D7" s="73">
        <v>2.4302000000000001E-2</v>
      </c>
      <c r="E7" s="75">
        <v>-1.5432E-2</v>
      </c>
      <c r="F7" s="76"/>
      <c r="G7" s="162"/>
      <c r="H7" s="73"/>
      <c r="I7" s="162"/>
      <c r="J7" s="76"/>
      <c r="K7" s="162"/>
      <c r="L7" s="73"/>
      <c r="M7" s="164"/>
    </row>
    <row r="8" spans="2:21" x14ac:dyDescent="0.2">
      <c r="B8" s="76">
        <v>3.2973000000000002E-2</v>
      </c>
      <c r="C8" s="73">
        <v>2.1770999999999999E-2</v>
      </c>
      <c r="D8" s="73">
        <v>3.4197999999999999E-2</v>
      </c>
      <c r="E8" s="75">
        <v>-1.7871000000000001E-2</v>
      </c>
      <c r="F8" s="76"/>
      <c r="G8" s="162"/>
      <c r="H8" s="73"/>
      <c r="I8" s="162"/>
      <c r="J8" s="76"/>
      <c r="K8" s="162"/>
      <c r="L8" s="73"/>
      <c r="M8" s="164"/>
    </row>
    <row r="9" spans="2:21" x14ac:dyDescent="0.2">
      <c r="B9" s="76">
        <v>4.2894000000000002E-2</v>
      </c>
      <c r="C9" s="73">
        <v>2.4368999999999998E-2</v>
      </c>
      <c r="D9" s="73">
        <v>4.4184000000000001E-2</v>
      </c>
      <c r="E9" s="75">
        <v>-1.9935999999999999E-2</v>
      </c>
      <c r="F9" s="76"/>
      <c r="G9" s="162"/>
      <c r="H9" s="73"/>
      <c r="I9" s="162"/>
      <c r="J9" s="76"/>
      <c r="K9" s="162"/>
      <c r="L9" s="73"/>
      <c r="M9" s="164"/>
    </row>
    <row r="10" spans="2:21" x14ac:dyDescent="0.2">
      <c r="B10" s="76">
        <v>5.2892000000000002E-2</v>
      </c>
      <c r="C10" s="73">
        <v>2.6620999999999999E-2</v>
      </c>
      <c r="D10" s="73">
        <v>5.4219999999999997E-2</v>
      </c>
      <c r="E10" s="75">
        <v>-2.1756000000000001E-2</v>
      </c>
      <c r="F10" s="76"/>
      <c r="G10" s="162"/>
      <c r="H10" s="73"/>
      <c r="I10" s="162"/>
      <c r="J10" s="76"/>
      <c r="K10" s="162"/>
      <c r="L10" s="73"/>
      <c r="M10" s="164"/>
    </row>
    <row r="11" spans="2:21" x14ac:dyDescent="0.2">
      <c r="B11" s="76">
        <v>6.2940999999999997E-2</v>
      </c>
      <c r="C11" s="73">
        <v>2.8624E-2</v>
      </c>
      <c r="D11" s="73">
        <v>6.4288999999999999E-2</v>
      </c>
      <c r="E11" s="75">
        <v>-2.3404999999999999E-2</v>
      </c>
      <c r="F11" s="76"/>
      <c r="G11" s="162"/>
      <c r="H11" s="73"/>
      <c r="I11" s="162"/>
      <c r="J11" s="76"/>
      <c r="K11" s="162"/>
      <c r="L11" s="73"/>
      <c r="M11" s="164"/>
    </row>
    <row r="12" spans="2:21" x14ac:dyDescent="0.2">
      <c r="B12" s="76">
        <v>7.3023000000000005E-2</v>
      </c>
      <c r="C12" s="73">
        <v>3.0439000000000001E-2</v>
      </c>
      <c r="D12" s="73">
        <v>7.4380000000000002E-2</v>
      </c>
      <c r="E12" s="75">
        <v>-2.4922E-2</v>
      </c>
      <c r="F12" s="76"/>
      <c r="G12" s="162"/>
      <c r="H12" s="73"/>
      <c r="I12" s="162"/>
      <c r="J12" s="76"/>
      <c r="K12" s="162"/>
      <c r="L12" s="73"/>
      <c r="M12" s="164"/>
    </row>
    <row r="13" spans="2:21" x14ac:dyDescent="0.2">
      <c r="B13" s="76">
        <v>8.3129999999999996E-2</v>
      </c>
      <c r="C13" s="73">
        <v>3.2103E-2</v>
      </c>
      <c r="D13" s="73">
        <v>8.4487000000000007E-2</v>
      </c>
      <c r="E13" s="75">
        <v>-2.6335000000000001E-2</v>
      </c>
      <c r="F13" s="76"/>
      <c r="G13" s="162"/>
      <c r="H13" s="73"/>
      <c r="I13" s="162"/>
      <c r="J13" s="76"/>
      <c r="K13" s="162"/>
      <c r="L13" s="73"/>
      <c r="M13" s="164"/>
    </row>
    <row r="14" spans="2:21" x14ac:dyDescent="0.2">
      <c r="B14" s="76">
        <v>9.3256000000000006E-2</v>
      </c>
      <c r="C14" s="73">
        <v>3.3644E-2</v>
      </c>
      <c r="D14" s="73">
        <v>9.4605999999999996E-2</v>
      </c>
      <c r="E14" s="75">
        <v>-2.7657999999999999E-2</v>
      </c>
      <c r="F14" s="76"/>
      <c r="G14" s="162"/>
      <c r="H14" s="73"/>
      <c r="I14" s="162"/>
      <c r="J14" s="76"/>
      <c r="K14" s="162"/>
      <c r="L14" s="73"/>
      <c r="M14" s="164"/>
    </row>
    <row r="15" spans="2:21" x14ac:dyDescent="0.2">
      <c r="B15" s="76">
        <v>0.103397</v>
      </c>
      <c r="C15" s="73">
        <v>3.508E-2</v>
      </c>
      <c r="D15" s="73">
        <v>0.104737</v>
      </c>
      <c r="E15" s="75">
        <v>-2.8903000000000002E-2</v>
      </c>
      <c r="F15" s="76"/>
      <c r="G15" s="162"/>
      <c r="H15" s="73"/>
      <c r="I15" s="162"/>
      <c r="J15" s="76"/>
      <c r="K15" s="162"/>
      <c r="L15" s="73"/>
      <c r="M15" s="164"/>
    </row>
    <row r="16" spans="2:21" x14ac:dyDescent="0.2">
      <c r="B16" s="76">
        <v>0.11355</v>
      </c>
      <c r="C16" s="73">
        <v>3.6424999999999999E-2</v>
      </c>
      <c r="D16" s="73">
        <v>0.11487600000000001</v>
      </c>
      <c r="E16" s="75">
        <v>-3.0077E-2</v>
      </c>
      <c r="F16" s="76"/>
      <c r="G16" s="162"/>
      <c r="H16" s="73"/>
      <c r="I16" s="162"/>
      <c r="J16" s="76"/>
      <c r="K16" s="162"/>
      <c r="L16" s="73"/>
      <c r="M16" s="164"/>
    </row>
    <row r="17" spans="2:13" x14ac:dyDescent="0.2">
      <c r="B17" s="76">
        <v>0.123713</v>
      </c>
      <c r="C17" s="73">
        <v>3.7687999999999999E-2</v>
      </c>
      <c r="D17" s="73">
        <v>0.125024</v>
      </c>
      <c r="E17" s="75">
        <v>-3.1185000000000001E-2</v>
      </c>
      <c r="F17" s="76"/>
      <c r="G17" s="162"/>
      <c r="H17" s="73"/>
      <c r="I17" s="162"/>
      <c r="J17" s="76"/>
      <c r="K17" s="162"/>
      <c r="L17" s="73"/>
      <c r="M17" s="164"/>
    </row>
    <row r="18" spans="2:13" x14ac:dyDescent="0.2">
      <c r="B18" s="76">
        <v>0.133885</v>
      </c>
      <c r="C18" s="73">
        <v>3.8879999999999998E-2</v>
      </c>
      <c r="D18" s="73">
        <v>0.13517799999999999</v>
      </c>
      <c r="E18" s="75">
        <v>-3.2231999999999997E-2</v>
      </c>
      <c r="F18" s="76"/>
      <c r="G18" s="162"/>
      <c r="H18" s="73"/>
      <c r="I18" s="162"/>
      <c r="J18" s="76"/>
      <c r="K18" s="162"/>
      <c r="L18" s="73"/>
      <c r="M18" s="164"/>
    </row>
    <row r="19" spans="2:13" x14ac:dyDescent="0.2">
      <c r="B19" s="76">
        <v>0.144064</v>
      </c>
      <c r="C19" s="73">
        <v>4.0006E-2</v>
      </c>
      <c r="D19" s="73">
        <v>0.145339</v>
      </c>
      <c r="E19" s="75">
        <v>-3.3221000000000001E-2</v>
      </c>
      <c r="F19" s="76"/>
      <c r="G19" s="162"/>
      <c r="H19" s="73"/>
      <c r="I19" s="162"/>
      <c r="J19" s="76"/>
      <c r="K19" s="162"/>
      <c r="L19" s="73"/>
      <c r="M19" s="164"/>
    </row>
    <row r="20" spans="2:13" x14ac:dyDescent="0.2">
      <c r="B20" s="76">
        <v>0.15425</v>
      </c>
      <c r="C20" s="73">
        <v>4.1072999999999998E-2</v>
      </c>
      <c r="D20" s="73">
        <v>0.155505</v>
      </c>
      <c r="E20" s="75">
        <v>-3.4154999999999998E-2</v>
      </c>
      <c r="F20" s="76"/>
      <c r="G20" s="162"/>
      <c r="H20" s="73"/>
      <c r="I20" s="162"/>
      <c r="J20" s="76"/>
      <c r="K20" s="162"/>
      <c r="L20" s="73"/>
      <c r="M20" s="164"/>
    </row>
    <row r="21" spans="2:13" x14ac:dyDescent="0.2">
      <c r="B21" s="76">
        <v>0.164441</v>
      </c>
      <c r="C21" s="73">
        <v>4.2085999999999998E-2</v>
      </c>
      <c r="D21" s="73">
        <v>0.16567699999999999</v>
      </c>
      <c r="E21" s="75">
        <v>-3.5038E-2</v>
      </c>
      <c r="F21" s="76"/>
      <c r="G21" s="162"/>
      <c r="H21" s="73"/>
      <c r="I21" s="162"/>
      <c r="J21" s="76"/>
      <c r="K21" s="162"/>
      <c r="L21" s="73"/>
      <c r="M21" s="164"/>
    </row>
    <row r="22" spans="2:13" x14ac:dyDescent="0.2">
      <c r="B22" s="76">
        <v>0.17463699999999999</v>
      </c>
      <c r="C22" s="73">
        <v>4.3048999999999997E-2</v>
      </c>
      <c r="D22" s="73">
        <v>0.17585300000000001</v>
      </c>
      <c r="E22" s="75">
        <v>-3.5871E-2</v>
      </c>
      <c r="F22" s="76"/>
      <c r="G22" s="162"/>
      <c r="H22" s="73"/>
      <c r="I22" s="162"/>
      <c r="J22" s="76"/>
      <c r="K22" s="162"/>
      <c r="L22" s="73"/>
      <c r="M22" s="164"/>
    </row>
    <row r="23" spans="2:13" x14ac:dyDescent="0.2">
      <c r="B23" s="76">
        <v>0.184837</v>
      </c>
      <c r="C23" s="73">
        <v>4.3966999999999999E-2</v>
      </c>
      <c r="D23" s="73">
        <v>0.186033</v>
      </c>
      <c r="E23" s="75">
        <v>-3.6658000000000003E-2</v>
      </c>
      <c r="F23" s="76"/>
      <c r="G23" s="162"/>
      <c r="H23" s="73"/>
      <c r="I23" s="162"/>
      <c r="J23" s="76"/>
      <c r="K23" s="162"/>
      <c r="L23" s="73"/>
      <c r="M23" s="164"/>
    </row>
    <row r="24" spans="2:13" x14ac:dyDescent="0.2">
      <c r="B24" s="76">
        <v>0.19504099999999999</v>
      </c>
      <c r="C24" s="73">
        <v>4.4843000000000001E-2</v>
      </c>
      <c r="D24" s="73">
        <v>0.196218</v>
      </c>
      <c r="E24" s="75">
        <v>-3.7400000000000003E-2</v>
      </c>
      <c r="F24" s="76"/>
      <c r="G24" s="162"/>
      <c r="H24" s="73"/>
      <c r="I24" s="162"/>
      <c r="J24" s="76"/>
      <c r="K24" s="162"/>
      <c r="L24" s="73"/>
      <c r="M24" s="164"/>
    </row>
    <row r="25" spans="2:13" x14ac:dyDescent="0.2">
      <c r="B25" s="76">
        <v>0.20524800000000001</v>
      </c>
      <c r="C25" s="73">
        <v>4.5678000000000003E-2</v>
      </c>
      <c r="D25" s="73">
        <v>0.20640700000000001</v>
      </c>
      <c r="E25" s="75">
        <v>-3.8099000000000001E-2</v>
      </c>
      <c r="F25" s="76"/>
      <c r="G25" s="162"/>
      <c r="H25" s="73"/>
      <c r="I25" s="162"/>
      <c r="J25" s="76"/>
      <c r="K25" s="162"/>
      <c r="L25" s="73"/>
      <c r="M25" s="164"/>
    </row>
    <row r="26" spans="2:13" x14ac:dyDescent="0.2">
      <c r="B26" s="76">
        <v>0.21545900000000001</v>
      </c>
      <c r="C26" s="73">
        <v>4.6476000000000003E-2</v>
      </c>
      <c r="D26" s="73">
        <v>0.21659800000000001</v>
      </c>
      <c r="E26" s="75">
        <v>-3.8754999999999998E-2</v>
      </c>
      <c r="F26" s="76"/>
      <c r="G26" s="162"/>
      <c r="H26" s="73"/>
      <c r="I26" s="162"/>
      <c r="J26" s="76"/>
      <c r="K26" s="162"/>
      <c r="L26" s="73"/>
      <c r="M26" s="164"/>
    </row>
    <row r="27" spans="2:13" x14ac:dyDescent="0.2">
      <c r="B27" s="76">
        <v>0.22567200000000001</v>
      </c>
      <c r="C27" s="73">
        <v>4.7238000000000002E-2</v>
      </c>
      <c r="D27" s="73">
        <v>0.22679299999999999</v>
      </c>
      <c r="E27" s="75">
        <v>-3.9369000000000001E-2</v>
      </c>
      <c r="F27" s="76"/>
      <c r="G27" s="162"/>
      <c r="H27" s="73"/>
      <c r="I27" s="162"/>
      <c r="J27" s="76"/>
      <c r="K27" s="162"/>
      <c r="L27" s="73"/>
      <c r="M27" s="164"/>
    </row>
    <row r="28" spans="2:13" x14ac:dyDescent="0.2">
      <c r="B28" s="76">
        <v>0.23588799999999999</v>
      </c>
      <c r="C28" s="73">
        <v>4.7966000000000002E-2</v>
      </c>
      <c r="D28" s="73">
        <v>0.23699100000000001</v>
      </c>
      <c r="E28" s="75">
        <v>-3.9941999999999998E-2</v>
      </c>
      <c r="F28" s="76"/>
      <c r="G28" s="162"/>
      <c r="H28" s="73"/>
      <c r="I28" s="162"/>
      <c r="J28" s="76"/>
      <c r="K28" s="162"/>
      <c r="L28" s="73"/>
      <c r="M28" s="164"/>
    </row>
    <row r="29" spans="2:13" x14ac:dyDescent="0.2">
      <c r="B29" s="76">
        <v>0.24610699999999999</v>
      </c>
      <c r="C29" s="73">
        <v>4.8659000000000001E-2</v>
      </c>
      <c r="D29" s="73">
        <v>0.24719099999999999</v>
      </c>
      <c r="E29" s="75">
        <v>-4.0473000000000002E-2</v>
      </c>
      <c r="F29" s="76"/>
      <c r="G29" s="162"/>
      <c r="H29" s="73"/>
      <c r="I29" s="162"/>
      <c r="J29" s="76"/>
      <c r="K29" s="162"/>
      <c r="L29" s="73"/>
      <c r="M29" s="164"/>
    </row>
    <row r="30" spans="2:13" x14ac:dyDescent="0.2">
      <c r="B30" s="76">
        <v>0.256328</v>
      </c>
      <c r="C30" s="73">
        <v>4.9320000000000003E-2</v>
      </c>
      <c r="D30" s="73">
        <v>0.25739400000000001</v>
      </c>
      <c r="E30" s="75">
        <v>-4.0964E-2</v>
      </c>
      <c r="F30" s="76"/>
      <c r="G30" s="162"/>
      <c r="H30" s="73"/>
      <c r="I30" s="162"/>
      <c r="J30" s="76"/>
      <c r="K30" s="162"/>
      <c r="L30" s="73"/>
      <c r="M30" s="164"/>
    </row>
    <row r="31" spans="2:13" x14ac:dyDescent="0.2">
      <c r="B31" s="76">
        <v>0.26655099999999998</v>
      </c>
      <c r="C31" s="73">
        <v>4.9947999999999999E-2</v>
      </c>
      <c r="D31" s="73">
        <v>0.2676</v>
      </c>
      <c r="E31" s="75">
        <v>-4.1412999999999998E-2</v>
      </c>
      <c r="F31" s="76"/>
      <c r="G31" s="162"/>
      <c r="H31" s="73"/>
      <c r="I31" s="162"/>
      <c r="J31" s="76"/>
      <c r="K31" s="162"/>
      <c r="L31" s="73"/>
      <c r="M31" s="164"/>
    </row>
    <row r="32" spans="2:13" x14ac:dyDescent="0.2">
      <c r="B32" s="76">
        <v>0.27677499999999999</v>
      </c>
      <c r="C32" s="73">
        <v>5.0542999999999998E-2</v>
      </c>
      <c r="D32" s="73">
        <v>0.27780700000000003</v>
      </c>
      <c r="E32" s="75">
        <v>-4.1820999999999997E-2</v>
      </c>
      <c r="F32" s="76"/>
      <c r="G32" s="162"/>
      <c r="H32" s="73"/>
      <c r="I32" s="162"/>
      <c r="J32" s="76"/>
      <c r="K32" s="162"/>
      <c r="L32" s="73"/>
      <c r="M32" s="164"/>
    </row>
    <row r="33" spans="2:13" x14ac:dyDescent="0.2">
      <c r="B33" s="76">
        <v>0.28700199999999998</v>
      </c>
      <c r="C33" s="73">
        <v>5.1105999999999999E-2</v>
      </c>
      <c r="D33" s="73">
        <v>0.28801599999999999</v>
      </c>
      <c r="E33" s="75">
        <v>-4.2187000000000002E-2</v>
      </c>
      <c r="F33" s="76"/>
      <c r="G33" s="162"/>
      <c r="H33" s="73"/>
      <c r="I33" s="162"/>
      <c r="J33" s="76"/>
      <c r="K33" s="162"/>
      <c r="L33" s="73"/>
      <c r="M33" s="164"/>
    </row>
    <row r="34" spans="2:13" x14ac:dyDescent="0.2">
      <c r="B34" s="76">
        <v>0.29722999999999999</v>
      </c>
      <c r="C34" s="73">
        <v>5.1636000000000001E-2</v>
      </c>
      <c r="D34" s="73">
        <v>0.29822599999999999</v>
      </c>
      <c r="E34" s="75">
        <v>-4.2512000000000001E-2</v>
      </c>
      <c r="F34" s="76"/>
      <c r="G34" s="162"/>
      <c r="H34" s="73"/>
      <c r="I34" s="162"/>
      <c r="J34" s="76"/>
      <c r="K34" s="162"/>
      <c r="L34" s="73"/>
      <c r="M34" s="164"/>
    </row>
    <row r="35" spans="2:13" x14ac:dyDescent="0.2">
      <c r="B35" s="76">
        <v>0.30746000000000001</v>
      </c>
      <c r="C35" s="73">
        <v>5.2134E-2</v>
      </c>
      <c r="D35" s="73">
        <v>0.30843799999999999</v>
      </c>
      <c r="E35" s="75">
        <v>-4.2796000000000001E-2</v>
      </c>
      <c r="F35" s="76"/>
      <c r="G35" s="162"/>
      <c r="H35" s="73"/>
      <c r="I35" s="162"/>
      <c r="J35" s="76"/>
      <c r="K35" s="162"/>
      <c r="L35" s="73"/>
      <c r="M35" s="164"/>
    </row>
    <row r="36" spans="2:13" x14ac:dyDescent="0.2">
      <c r="B36" s="76">
        <v>0.317691</v>
      </c>
      <c r="C36" s="73">
        <v>5.2600000000000001E-2</v>
      </c>
      <c r="D36" s="73">
        <v>0.31865199999999999</v>
      </c>
      <c r="E36" s="75">
        <v>-4.3036999999999999E-2</v>
      </c>
      <c r="F36" s="76"/>
      <c r="G36" s="162"/>
      <c r="H36" s="73"/>
      <c r="I36" s="162"/>
      <c r="J36" s="76"/>
      <c r="K36" s="162"/>
      <c r="L36" s="73"/>
      <c r="M36" s="164"/>
    </row>
    <row r="37" spans="2:13" x14ac:dyDescent="0.2">
      <c r="B37" s="76">
        <v>0.32792399999999999</v>
      </c>
      <c r="C37" s="73">
        <v>5.3032000000000003E-2</v>
      </c>
      <c r="D37" s="73">
        <v>0.32886599999999999</v>
      </c>
      <c r="E37" s="75">
        <v>-4.3235999999999997E-2</v>
      </c>
      <c r="F37" s="76"/>
      <c r="G37" s="162"/>
      <c r="H37" s="73"/>
      <c r="I37" s="162"/>
      <c r="J37" s="76"/>
      <c r="K37" s="162"/>
      <c r="L37" s="73"/>
      <c r="M37" s="164"/>
    </row>
    <row r="38" spans="2:13" x14ac:dyDescent="0.2">
      <c r="B38" s="76">
        <v>0.33815699999999999</v>
      </c>
      <c r="C38" s="73">
        <v>5.3432E-2</v>
      </c>
      <c r="D38" s="73">
        <v>0.33908100000000002</v>
      </c>
      <c r="E38" s="75">
        <v>-4.3393000000000001E-2</v>
      </c>
      <c r="F38" s="76"/>
      <c r="G38" s="162"/>
      <c r="H38" s="73"/>
      <c r="I38" s="162"/>
      <c r="J38" s="76"/>
      <c r="K38" s="162"/>
      <c r="L38" s="73"/>
      <c r="M38" s="164"/>
    </row>
    <row r="39" spans="2:13" x14ac:dyDescent="0.2">
      <c r="B39" s="76">
        <v>0.34839100000000001</v>
      </c>
      <c r="C39" s="73">
        <v>5.3799E-2</v>
      </c>
      <c r="D39" s="73">
        <v>0.34929700000000002</v>
      </c>
      <c r="E39" s="75">
        <v>-4.3507999999999998E-2</v>
      </c>
      <c r="F39" s="76"/>
      <c r="G39" s="162"/>
      <c r="H39" s="73"/>
      <c r="I39" s="162"/>
      <c r="J39" s="76"/>
      <c r="K39" s="162"/>
      <c r="L39" s="73"/>
      <c r="M39" s="164"/>
    </row>
    <row r="40" spans="2:13" x14ac:dyDescent="0.2">
      <c r="B40" s="76">
        <v>0.35862699999999997</v>
      </c>
      <c r="C40" s="73">
        <v>5.4133000000000001E-2</v>
      </c>
      <c r="D40" s="73">
        <v>0.35951300000000003</v>
      </c>
      <c r="E40" s="75">
        <v>-4.3582000000000003E-2</v>
      </c>
      <c r="F40" s="76"/>
      <c r="G40" s="162"/>
      <c r="H40" s="73"/>
      <c r="I40" s="162"/>
      <c r="J40" s="76"/>
      <c r="K40" s="162"/>
      <c r="L40" s="73"/>
      <c r="M40" s="164"/>
    </row>
    <row r="41" spans="2:13" x14ac:dyDescent="0.2">
      <c r="B41" s="76">
        <v>0.36886400000000003</v>
      </c>
      <c r="C41" s="73">
        <v>5.4434999999999997E-2</v>
      </c>
      <c r="D41" s="73">
        <v>0.36972899999999997</v>
      </c>
      <c r="E41" s="75">
        <v>-4.3610999999999997E-2</v>
      </c>
      <c r="F41" s="76"/>
      <c r="G41" s="162"/>
      <c r="H41" s="73"/>
      <c r="I41" s="162"/>
      <c r="J41" s="76"/>
      <c r="K41" s="162"/>
      <c r="L41" s="73"/>
      <c r="M41" s="164"/>
    </row>
    <row r="42" spans="2:13" x14ac:dyDescent="0.2">
      <c r="B42" s="76">
        <v>0.37910100000000002</v>
      </c>
      <c r="C42" s="73">
        <v>5.4704000000000003E-2</v>
      </c>
      <c r="D42" s="73">
        <v>0.37994499999999998</v>
      </c>
      <c r="E42" s="75">
        <v>-4.3597999999999998E-2</v>
      </c>
      <c r="F42" s="76"/>
      <c r="G42" s="162"/>
      <c r="H42" s="73"/>
      <c r="I42" s="162"/>
      <c r="J42" s="76"/>
      <c r="K42" s="162"/>
      <c r="L42" s="73"/>
      <c r="M42" s="164"/>
    </row>
    <row r="43" spans="2:13" x14ac:dyDescent="0.2">
      <c r="B43" s="76">
        <v>0.38933899999999999</v>
      </c>
      <c r="C43" s="73">
        <v>5.4940999999999997E-2</v>
      </c>
      <c r="D43" s="73">
        <v>0.39016099999999998</v>
      </c>
      <c r="E43" s="75">
        <v>-4.3541999999999997E-2</v>
      </c>
      <c r="F43" s="76"/>
      <c r="G43" s="162"/>
      <c r="H43" s="73"/>
      <c r="I43" s="162"/>
      <c r="J43" s="76"/>
      <c r="K43" s="162"/>
      <c r="L43" s="73"/>
      <c r="M43" s="164"/>
    </row>
    <row r="44" spans="2:13" x14ac:dyDescent="0.2">
      <c r="B44" s="76">
        <v>0.39957700000000002</v>
      </c>
      <c r="C44" s="73">
        <v>5.5145E-2</v>
      </c>
      <c r="D44" s="73">
        <v>0.40037699999999998</v>
      </c>
      <c r="E44" s="75">
        <v>-4.3443000000000002E-2</v>
      </c>
      <c r="F44" s="76"/>
      <c r="G44" s="162"/>
      <c r="H44" s="73"/>
      <c r="I44" s="162"/>
      <c r="J44" s="76"/>
      <c r="K44" s="162"/>
      <c r="L44" s="73"/>
      <c r="M44" s="164"/>
    </row>
    <row r="45" spans="2:13" x14ac:dyDescent="0.2">
      <c r="B45" s="76">
        <v>0.40981600000000001</v>
      </c>
      <c r="C45" s="73">
        <v>5.5319E-2</v>
      </c>
      <c r="D45" s="73">
        <v>0.41059299999999999</v>
      </c>
      <c r="E45" s="75">
        <v>-4.3298999999999997E-2</v>
      </c>
      <c r="F45" s="76"/>
      <c r="G45" s="162"/>
      <c r="H45" s="73"/>
      <c r="I45" s="162"/>
      <c r="J45" s="76"/>
      <c r="K45" s="162"/>
      <c r="L45" s="73"/>
      <c r="M45" s="164"/>
    </row>
    <row r="46" spans="2:13" x14ac:dyDescent="0.2">
      <c r="B46" s="76">
        <v>0.42005599999999998</v>
      </c>
      <c r="C46" s="73">
        <v>5.5460000000000002E-2</v>
      </c>
      <c r="D46" s="73">
        <v>0.42080699999999999</v>
      </c>
      <c r="E46" s="75">
        <v>-4.3110999999999997E-2</v>
      </c>
      <c r="F46" s="76"/>
      <c r="G46" s="162"/>
      <c r="H46" s="73"/>
      <c r="I46" s="162"/>
      <c r="J46" s="76"/>
      <c r="K46" s="162"/>
      <c r="L46" s="73"/>
      <c r="M46" s="164"/>
    </row>
    <row r="47" spans="2:13" x14ac:dyDescent="0.2">
      <c r="B47" s="76">
        <v>0.43029499999999998</v>
      </c>
      <c r="C47" s="73">
        <v>5.5569E-2</v>
      </c>
      <c r="D47" s="73">
        <v>0.43102099999999999</v>
      </c>
      <c r="E47" s="75">
        <v>-4.2880000000000001E-2</v>
      </c>
      <c r="F47" s="76"/>
      <c r="G47" s="162"/>
      <c r="H47" s="73"/>
      <c r="I47" s="162"/>
      <c r="J47" s="76"/>
      <c r="K47" s="162"/>
      <c r="L47" s="73"/>
      <c r="M47" s="164"/>
    </row>
    <row r="48" spans="2:13" x14ac:dyDescent="0.2">
      <c r="B48" s="76">
        <v>0.44053500000000001</v>
      </c>
      <c r="C48" s="73">
        <v>5.5648000000000003E-2</v>
      </c>
      <c r="D48" s="73">
        <v>0.44123299999999999</v>
      </c>
      <c r="E48" s="75">
        <v>-4.2604000000000003E-2</v>
      </c>
      <c r="F48" s="76"/>
      <c r="G48" s="162"/>
      <c r="H48" s="73"/>
      <c r="I48" s="162"/>
      <c r="J48" s="76"/>
      <c r="K48" s="162"/>
      <c r="L48" s="73"/>
      <c r="M48" s="164"/>
    </row>
    <row r="49" spans="2:13" x14ac:dyDescent="0.2">
      <c r="B49" s="76">
        <v>0.45077499999999998</v>
      </c>
      <c r="C49" s="73">
        <v>5.5695000000000001E-2</v>
      </c>
      <c r="D49" s="73">
        <v>0.45144400000000001</v>
      </c>
      <c r="E49" s="75">
        <v>-4.2282E-2</v>
      </c>
      <c r="F49" s="76"/>
      <c r="G49" s="162"/>
      <c r="H49" s="73"/>
      <c r="I49" s="162"/>
      <c r="J49" s="76"/>
      <c r="K49" s="162"/>
      <c r="L49" s="73"/>
      <c r="M49" s="164"/>
    </row>
    <row r="50" spans="2:13" x14ac:dyDescent="0.2">
      <c r="B50" s="76">
        <v>0.46101500000000001</v>
      </c>
      <c r="C50" s="73">
        <v>5.5710999999999997E-2</v>
      </c>
      <c r="D50" s="73">
        <v>0.46165400000000001</v>
      </c>
      <c r="E50" s="75">
        <v>-4.1915000000000001E-2</v>
      </c>
      <c r="F50" s="76"/>
      <c r="G50" s="162"/>
      <c r="H50" s="73"/>
      <c r="I50" s="162"/>
      <c r="J50" s="76"/>
      <c r="K50" s="162"/>
      <c r="L50" s="73"/>
      <c r="M50" s="164"/>
    </row>
    <row r="51" spans="2:13" x14ac:dyDescent="0.2">
      <c r="B51" s="76">
        <v>0.47125499999999998</v>
      </c>
      <c r="C51" s="73">
        <v>5.5696000000000002E-2</v>
      </c>
      <c r="D51" s="73">
        <v>0.47186099999999997</v>
      </c>
      <c r="E51" s="75">
        <v>-4.1501000000000003E-2</v>
      </c>
      <c r="F51" s="76"/>
      <c r="G51" s="162"/>
      <c r="H51" s="73"/>
      <c r="I51" s="162"/>
      <c r="J51" s="76"/>
      <c r="K51" s="162"/>
      <c r="L51" s="73"/>
      <c r="M51" s="164"/>
    </row>
    <row r="52" spans="2:13" x14ac:dyDescent="0.2">
      <c r="B52" s="76">
        <v>0.48149399999999998</v>
      </c>
      <c r="C52" s="73">
        <v>5.5650999999999999E-2</v>
      </c>
      <c r="D52" s="73">
        <v>0.48206700000000002</v>
      </c>
      <c r="E52" s="75">
        <v>-4.1042000000000002E-2</v>
      </c>
      <c r="F52" s="76"/>
      <c r="G52" s="162"/>
      <c r="H52" s="73"/>
      <c r="I52" s="162"/>
      <c r="J52" s="76"/>
      <c r="K52" s="162"/>
      <c r="L52" s="73"/>
      <c r="M52" s="164"/>
    </row>
    <row r="53" spans="2:13" x14ac:dyDescent="0.2">
      <c r="B53" s="76">
        <v>0.491734</v>
      </c>
      <c r="C53" s="73">
        <v>5.5573999999999998E-2</v>
      </c>
      <c r="D53" s="73">
        <v>0.49226999999999999</v>
      </c>
      <c r="E53" s="75">
        <v>-4.0536000000000003E-2</v>
      </c>
      <c r="F53" s="76"/>
      <c r="G53" s="162"/>
      <c r="H53" s="73"/>
      <c r="I53" s="162"/>
      <c r="J53" s="76"/>
      <c r="K53" s="162"/>
      <c r="L53" s="73"/>
      <c r="M53" s="164"/>
    </row>
    <row r="54" spans="2:13" x14ac:dyDescent="0.2">
      <c r="B54" s="76">
        <v>0.501973</v>
      </c>
      <c r="C54" s="73">
        <v>5.5465E-2</v>
      </c>
      <c r="D54" s="73">
        <v>0.502471</v>
      </c>
      <c r="E54" s="75">
        <v>-3.9982999999999998E-2</v>
      </c>
      <c r="F54" s="76"/>
      <c r="G54" s="162"/>
      <c r="H54" s="73"/>
      <c r="I54" s="162"/>
      <c r="J54" s="76"/>
      <c r="K54" s="162"/>
      <c r="L54" s="73"/>
      <c r="M54" s="164"/>
    </row>
    <row r="55" spans="2:13" x14ac:dyDescent="0.2">
      <c r="B55" s="76">
        <v>0.51221099999999997</v>
      </c>
      <c r="C55" s="73">
        <v>5.5324999999999999E-2</v>
      </c>
      <c r="D55" s="73">
        <v>0.51266900000000004</v>
      </c>
      <c r="E55" s="75">
        <v>-3.9380999999999999E-2</v>
      </c>
      <c r="F55" s="76"/>
      <c r="G55" s="162"/>
      <c r="H55" s="73"/>
      <c r="I55" s="162"/>
      <c r="J55" s="76"/>
      <c r="K55" s="162"/>
      <c r="L55" s="73"/>
      <c r="M55" s="164"/>
    </row>
    <row r="56" spans="2:13" x14ac:dyDescent="0.2">
      <c r="B56" s="76">
        <v>0.52244900000000005</v>
      </c>
      <c r="C56" s="73">
        <v>5.5152E-2</v>
      </c>
      <c r="D56" s="73">
        <v>0.522864</v>
      </c>
      <c r="E56" s="75">
        <v>-3.8732000000000003E-2</v>
      </c>
      <c r="F56" s="76"/>
      <c r="G56" s="162"/>
      <c r="H56" s="73"/>
      <c r="I56" s="162"/>
      <c r="J56" s="76"/>
      <c r="K56" s="162"/>
      <c r="L56" s="73"/>
      <c r="M56" s="164"/>
    </row>
    <row r="57" spans="2:13" x14ac:dyDescent="0.2">
      <c r="B57" s="76">
        <v>0.53268700000000002</v>
      </c>
      <c r="C57" s="73">
        <v>5.4946000000000002E-2</v>
      </c>
      <c r="D57" s="73">
        <v>0.53305599999999997</v>
      </c>
      <c r="E57" s="75">
        <v>-3.8033999999999998E-2</v>
      </c>
      <c r="F57" s="76"/>
      <c r="G57" s="162"/>
      <c r="H57" s="73"/>
      <c r="I57" s="162"/>
      <c r="J57" s="76"/>
      <c r="K57" s="162"/>
      <c r="L57" s="73"/>
      <c r="M57" s="164"/>
    </row>
    <row r="58" spans="2:13" x14ac:dyDescent="0.2">
      <c r="B58" s="76">
        <v>0.54292300000000004</v>
      </c>
      <c r="C58" s="73">
        <v>5.4706999999999999E-2</v>
      </c>
      <c r="D58" s="73">
        <v>0.54324499999999998</v>
      </c>
      <c r="E58" s="75">
        <v>-3.7289000000000003E-2</v>
      </c>
      <c r="F58" s="76"/>
      <c r="G58" s="162"/>
      <c r="H58" s="73"/>
      <c r="I58" s="162"/>
      <c r="J58" s="76"/>
      <c r="K58" s="162"/>
      <c r="L58" s="73"/>
      <c r="M58" s="164"/>
    </row>
    <row r="59" spans="2:13" x14ac:dyDescent="0.2">
      <c r="B59" s="76">
        <v>0.55315899999999996</v>
      </c>
      <c r="C59" s="73">
        <v>5.4434000000000003E-2</v>
      </c>
      <c r="D59" s="73">
        <v>0.55342999999999998</v>
      </c>
      <c r="E59" s="75">
        <v>-3.6493999999999999E-2</v>
      </c>
      <c r="F59" s="76"/>
      <c r="G59" s="162"/>
      <c r="H59" s="73"/>
      <c r="I59" s="162"/>
      <c r="J59" s="76"/>
      <c r="K59" s="162"/>
      <c r="L59" s="73"/>
      <c r="M59" s="164"/>
    </row>
    <row r="60" spans="2:13" x14ac:dyDescent="0.2">
      <c r="B60" s="76">
        <v>0.56339399999999995</v>
      </c>
      <c r="C60" s="73">
        <v>5.4123999999999999E-2</v>
      </c>
      <c r="D60" s="73">
        <v>0.563612</v>
      </c>
      <c r="E60" s="75">
        <v>-3.5650000000000001E-2</v>
      </c>
      <c r="F60" s="76"/>
      <c r="G60" s="162"/>
      <c r="H60" s="73"/>
      <c r="I60" s="162"/>
      <c r="J60" s="76"/>
      <c r="K60" s="162"/>
      <c r="L60" s="73"/>
      <c r="M60" s="164"/>
    </row>
    <row r="61" spans="2:13" x14ac:dyDescent="0.2">
      <c r="B61" s="76">
        <v>0.57362800000000003</v>
      </c>
      <c r="C61" s="73">
        <v>5.3777999999999999E-2</v>
      </c>
      <c r="D61" s="73">
        <v>0.57378899999999999</v>
      </c>
      <c r="E61" s="75">
        <v>-3.4757000000000003E-2</v>
      </c>
      <c r="F61" s="76"/>
      <c r="G61" s="162"/>
      <c r="H61" s="73"/>
      <c r="I61" s="162"/>
      <c r="J61" s="76"/>
      <c r="K61" s="162"/>
      <c r="L61" s="73"/>
      <c r="M61" s="164"/>
    </row>
    <row r="62" spans="2:13" x14ac:dyDescent="0.2">
      <c r="B62" s="76">
        <v>0.58386099999999996</v>
      </c>
      <c r="C62" s="73">
        <v>5.3394999999999998E-2</v>
      </c>
      <c r="D62" s="73">
        <v>0.58396300000000001</v>
      </c>
      <c r="E62" s="75">
        <v>-3.3815999999999999E-2</v>
      </c>
      <c r="F62" s="76"/>
      <c r="G62" s="162"/>
      <c r="H62" s="73"/>
      <c r="I62" s="162"/>
      <c r="J62" s="76"/>
      <c r="K62" s="162"/>
      <c r="L62" s="73"/>
      <c r="M62" s="164"/>
    </row>
    <row r="63" spans="2:13" x14ac:dyDescent="0.2">
      <c r="B63" s="76">
        <v>0.59409199999999995</v>
      </c>
      <c r="C63" s="73">
        <v>5.2971999999999998E-2</v>
      </c>
      <c r="D63" s="73">
        <v>0.59413199999999999</v>
      </c>
      <c r="E63" s="75">
        <v>-3.2827000000000002E-2</v>
      </c>
      <c r="F63" s="76"/>
      <c r="G63" s="162"/>
      <c r="H63" s="73"/>
      <c r="I63" s="162"/>
      <c r="J63" s="76"/>
      <c r="K63" s="162"/>
      <c r="L63" s="73"/>
      <c r="M63" s="164"/>
    </row>
    <row r="64" spans="2:13" x14ac:dyDescent="0.2">
      <c r="B64" s="76">
        <v>0.60432200000000003</v>
      </c>
      <c r="C64" s="73">
        <v>5.2510000000000001E-2</v>
      </c>
      <c r="D64" s="73">
        <v>0.60429699999999997</v>
      </c>
      <c r="E64" s="75">
        <v>-3.1791E-2</v>
      </c>
      <c r="F64" s="76"/>
      <c r="G64" s="162"/>
      <c r="H64" s="73"/>
      <c r="I64" s="162"/>
      <c r="J64" s="76"/>
      <c r="K64" s="162"/>
      <c r="L64" s="73"/>
      <c r="M64" s="164"/>
    </row>
    <row r="65" spans="2:13" x14ac:dyDescent="0.2">
      <c r="B65" s="76">
        <v>0.61455000000000004</v>
      </c>
      <c r="C65" s="73">
        <v>5.2005000000000003E-2</v>
      </c>
      <c r="D65" s="73">
        <v>0.61445700000000003</v>
      </c>
      <c r="E65" s="75">
        <v>-3.0707999999999999E-2</v>
      </c>
      <c r="F65" s="76"/>
      <c r="G65" s="162"/>
      <c r="H65" s="73"/>
      <c r="I65" s="162"/>
      <c r="J65" s="76"/>
      <c r="K65" s="162"/>
      <c r="L65" s="73"/>
      <c r="M65" s="164"/>
    </row>
    <row r="66" spans="2:13" x14ac:dyDescent="0.2">
      <c r="B66" s="76">
        <v>0.62477700000000003</v>
      </c>
      <c r="C66" s="73">
        <v>5.1456000000000002E-2</v>
      </c>
      <c r="D66" s="73">
        <v>0.624614</v>
      </c>
      <c r="E66" s="75">
        <v>-2.9579000000000001E-2</v>
      </c>
      <c r="F66" s="76"/>
      <c r="G66" s="162"/>
      <c r="H66" s="73"/>
      <c r="I66" s="162"/>
      <c r="J66" s="76"/>
      <c r="K66" s="162"/>
      <c r="L66" s="73"/>
      <c r="M66" s="164"/>
    </row>
    <row r="67" spans="2:13" x14ac:dyDescent="0.2">
      <c r="B67" s="76">
        <v>0.63500100000000004</v>
      </c>
      <c r="C67" s="73">
        <v>5.0863999999999999E-2</v>
      </c>
      <c r="D67" s="73">
        <v>0.63476500000000002</v>
      </c>
      <c r="E67" s="75">
        <v>-2.8407000000000002E-2</v>
      </c>
      <c r="F67" s="76"/>
      <c r="G67" s="162"/>
      <c r="H67" s="73"/>
      <c r="I67" s="162"/>
      <c r="J67" s="76"/>
      <c r="K67" s="162"/>
      <c r="L67" s="73"/>
      <c r="M67" s="164"/>
    </row>
    <row r="68" spans="2:13" x14ac:dyDescent="0.2">
      <c r="B68" s="76">
        <v>0.64522299999999999</v>
      </c>
      <c r="C68" s="73">
        <v>5.0227000000000001E-2</v>
      </c>
      <c r="D68" s="73">
        <v>0.64491200000000004</v>
      </c>
      <c r="E68" s="75">
        <v>-2.7193999999999999E-2</v>
      </c>
      <c r="F68" s="76"/>
      <c r="G68" s="162"/>
      <c r="H68" s="73"/>
      <c r="I68" s="162"/>
      <c r="J68" s="76"/>
      <c r="K68" s="162"/>
      <c r="L68" s="73"/>
      <c r="M68" s="164"/>
    </row>
    <row r="69" spans="2:13" x14ac:dyDescent="0.2">
      <c r="B69" s="76">
        <v>0.65544400000000003</v>
      </c>
      <c r="C69" s="73">
        <v>4.9542000000000003E-2</v>
      </c>
      <c r="D69" s="73">
        <v>0.65505500000000005</v>
      </c>
      <c r="E69" s="75">
        <v>-2.5940999999999999E-2</v>
      </c>
      <c r="F69" s="76"/>
      <c r="G69" s="162"/>
      <c r="H69" s="73"/>
      <c r="I69" s="162"/>
      <c r="J69" s="76"/>
      <c r="K69" s="162"/>
      <c r="L69" s="73"/>
      <c r="M69" s="164"/>
    </row>
    <row r="70" spans="2:13" x14ac:dyDescent="0.2">
      <c r="B70" s="76">
        <v>0.66566099999999995</v>
      </c>
      <c r="C70" s="73">
        <v>4.8811E-2</v>
      </c>
      <c r="D70" s="73">
        <v>0.66519300000000003</v>
      </c>
      <c r="E70" s="75">
        <v>-2.4649999999999998E-2</v>
      </c>
      <c r="F70" s="76"/>
      <c r="G70" s="162"/>
      <c r="H70" s="73"/>
      <c r="I70" s="162"/>
      <c r="J70" s="76"/>
      <c r="K70" s="162"/>
      <c r="L70" s="73"/>
      <c r="M70" s="164"/>
    </row>
    <row r="71" spans="2:13" x14ac:dyDescent="0.2">
      <c r="B71" s="76">
        <v>0.675875</v>
      </c>
      <c r="C71" s="73">
        <v>4.8030999999999997E-2</v>
      </c>
      <c r="D71" s="73">
        <v>0.67532700000000001</v>
      </c>
      <c r="E71" s="75">
        <v>-2.3324000000000001E-2</v>
      </c>
      <c r="F71" s="76"/>
      <c r="G71" s="162"/>
      <c r="H71" s="73"/>
      <c r="I71" s="162"/>
      <c r="J71" s="76"/>
      <c r="K71" s="162"/>
      <c r="L71" s="73"/>
      <c r="M71" s="164"/>
    </row>
    <row r="72" spans="2:13" x14ac:dyDescent="0.2">
      <c r="B72" s="76">
        <v>0.68608599999999997</v>
      </c>
      <c r="C72" s="73">
        <v>4.7204000000000003E-2</v>
      </c>
      <c r="D72" s="73">
        <v>0.68545800000000001</v>
      </c>
      <c r="E72" s="75">
        <v>-2.1965999999999999E-2</v>
      </c>
      <c r="F72" s="76"/>
      <c r="G72" s="162"/>
      <c r="H72" s="73"/>
      <c r="I72" s="162"/>
      <c r="J72" s="76"/>
      <c r="K72" s="162"/>
      <c r="L72" s="73"/>
      <c r="M72" s="164"/>
    </row>
    <row r="73" spans="2:13" x14ac:dyDescent="0.2">
      <c r="B73" s="76">
        <v>0.69629399999999997</v>
      </c>
      <c r="C73" s="73">
        <v>4.6330000000000003E-2</v>
      </c>
      <c r="D73" s="73">
        <v>0.69558500000000001</v>
      </c>
      <c r="E73" s="75">
        <v>-2.0580999999999999E-2</v>
      </c>
      <c r="F73" s="76"/>
      <c r="G73" s="162"/>
      <c r="H73" s="73"/>
      <c r="I73" s="162"/>
      <c r="J73" s="76"/>
      <c r="K73" s="162"/>
      <c r="L73" s="73"/>
      <c r="M73" s="164"/>
    </row>
    <row r="74" spans="2:13" x14ac:dyDescent="0.2">
      <c r="B74" s="76">
        <v>0.70649799999999996</v>
      </c>
      <c r="C74" s="73">
        <v>4.5408999999999998E-2</v>
      </c>
      <c r="D74" s="73">
        <v>0.705708</v>
      </c>
      <c r="E74" s="75">
        <v>-1.9171000000000001E-2</v>
      </c>
      <c r="F74" s="76"/>
      <c r="G74" s="162"/>
      <c r="H74" s="73"/>
      <c r="I74" s="162"/>
      <c r="J74" s="76"/>
      <c r="K74" s="162"/>
      <c r="L74" s="73"/>
      <c r="M74" s="164"/>
    </row>
    <row r="75" spans="2:13" x14ac:dyDescent="0.2">
      <c r="B75" s="76">
        <v>0.71669899999999997</v>
      </c>
      <c r="C75" s="73">
        <v>4.4441000000000001E-2</v>
      </c>
      <c r="D75" s="73">
        <v>0.71582900000000005</v>
      </c>
      <c r="E75" s="75">
        <v>-1.7738E-2</v>
      </c>
      <c r="F75" s="76"/>
      <c r="G75" s="162"/>
      <c r="H75" s="73"/>
      <c r="I75" s="162"/>
      <c r="J75" s="76"/>
      <c r="K75" s="162"/>
      <c r="L75" s="73"/>
      <c r="M75" s="164"/>
    </row>
    <row r="76" spans="2:13" x14ac:dyDescent="0.2">
      <c r="B76" s="76">
        <v>0.72689599999999999</v>
      </c>
      <c r="C76" s="73">
        <v>4.3428000000000001E-2</v>
      </c>
      <c r="D76" s="73">
        <v>0.72594800000000004</v>
      </c>
      <c r="E76" s="75">
        <v>-1.6285999999999998E-2</v>
      </c>
      <c r="F76" s="76"/>
      <c r="G76" s="162"/>
      <c r="H76" s="73"/>
      <c r="I76" s="162"/>
      <c r="J76" s="76"/>
      <c r="K76" s="162"/>
      <c r="L76" s="73"/>
      <c r="M76" s="164"/>
    </row>
    <row r="77" spans="2:13" x14ac:dyDescent="0.2">
      <c r="B77" s="76">
        <v>0.73708799999999997</v>
      </c>
      <c r="C77" s="73">
        <v>4.2370999999999999E-2</v>
      </c>
      <c r="D77" s="73">
        <v>0.73606499999999997</v>
      </c>
      <c r="E77" s="75">
        <v>-1.4822E-2</v>
      </c>
      <c r="F77" s="76"/>
      <c r="G77" s="162"/>
      <c r="H77" s="73"/>
      <c r="I77" s="162"/>
      <c r="J77" s="76"/>
      <c r="K77" s="162"/>
      <c r="L77" s="73"/>
      <c r="M77" s="164"/>
    </row>
    <row r="78" spans="2:13" x14ac:dyDescent="0.2">
      <c r="B78" s="76">
        <v>0.74727699999999997</v>
      </c>
      <c r="C78" s="73">
        <v>4.1272999999999997E-2</v>
      </c>
      <c r="D78" s="73">
        <v>0.74618099999999998</v>
      </c>
      <c r="E78" s="75">
        <v>-1.3351E-2</v>
      </c>
      <c r="F78" s="76"/>
      <c r="G78" s="162"/>
      <c r="H78" s="73"/>
      <c r="I78" s="162"/>
      <c r="J78" s="76"/>
      <c r="K78" s="162"/>
      <c r="L78" s="73"/>
      <c r="M78" s="164"/>
    </row>
    <row r="79" spans="2:13" x14ac:dyDescent="0.2">
      <c r="B79" s="76">
        <v>0.75746199999999997</v>
      </c>
      <c r="C79" s="73">
        <v>4.0134999999999997E-2</v>
      </c>
      <c r="D79" s="73">
        <v>0.756297</v>
      </c>
      <c r="E79" s="75">
        <v>-1.1877E-2</v>
      </c>
      <c r="F79" s="76"/>
      <c r="G79" s="162"/>
      <c r="H79" s="73"/>
      <c r="I79" s="162"/>
      <c r="J79" s="76"/>
      <c r="K79" s="162"/>
      <c r="L79" s="73"/>
      <c r="M79" s="164"/>
    </row>
    <row r="80" spans="2:13" x14ac:dyDescent="0.2">
      <c r="B80" s="76">
        <v>0.76764299999999996</v>
      </c>
      <c r="C80" s="73">
        <v>3.8958E-2</v>
      </c>
      <c r="D80" s="73">
        <v>0.76641300000000001</v>
      </c>
      <c r="E80" s="75">
        <v>-1.0407E-2</v>
      </c>
      <c r="F80" s="76"/>
      <c r="G80" s="162"/>
      <c r="H80" s="73"/>
      <c r="I80" s="162"/>
      <c r="J80" s="76"/>
      <c r="K80" s="162"/>
      <c r="L80" s="73"/>
      <c r="M80" s="164"/>
    </row>
    <row r="81" spans="2:13" x14ac:dyDescent="0.2">
      <c r="B81" s="76">
        <v>0.77781999999999996</v>
      </c>
      <c r="C81" s="73">
        <v>3.7747000000000003E-2</v>
      </c>
      <c r="D81" s="73">
        <v>0.77653000000000005</v>
      </c>
      <c r="E81" s="75">
        <v>-8.9460000000000008E-3</v>
      </c>
      <c r="F81" s="76"/>
      <c r="G81" s="162"/>
      <c r="H81" s="73"/>
      <c r="I81" s="162"/>
      <c r="J81" s="76"/>
      <c r="K81" s="162"/>
      <c r="L81" s="73"/>
      <c r="M81" s="164"/>
    </row>
    <row r="82" spans="2:13" x14ac:dyDescent="0.2">
      <c r="B82" s="76">
        <v>0.78799399999999997</v>
      </c>
      <c r="C82" s="73">
        <v>3.6505000000000003E-2</v>
      </c>
      <c r="D82" s="73">
        <v>0.78664900000000004</v>
      </c>
      <c r="E82" s="75">
        <v>-7.4999999999999997E-3</v>
      </c>
      <c r="F82" s="76"/>
      <c r="G82" s="162"/>
      <c r="H82" s="73"/>
      <c r="I82" s="162"/>
      <c r="J82" s="76"/>
      <c r="K82" s="162"/>
      <c r="L82" s="73"/>
      <c r="M82" s="164"/>
    </row>
    <row r="83" spans="2:13" x14ac:dyDescent="0.2">
      <c r="B83" s="76">
        <v>0.79816399999999998</v>
      </c>
      <c r="C83" s="73">
        <v>3.5235000000000002E-2</v>
      </c>
      <c r="D83" s="73">
        <v>0.79677100000000001</v>
      </c>
      <c r="E83" s="75">
        <v>-6.0740000000000004E-3</v>
      </c>
      <c r="F83" s="76"/>
      <c r="G83" s="162"/>
      <c r="H83" s="73"/>
      <c r="I83" s="162"/>
      <c r="J83" s="76"/>
      <c r="K83" s="162"/>
      <c r="L83" s="73"/>
      <c r="M83" s="164"/>
    </row>
    <row r="84" spans="2:13" x14ac:dyDescent="0.2">
      <c r="B84" s="76">
        <v>0.80833100000000002</v>
      </c>
      <c r="C84" s="73">
        <v>3.3939999999999998E-2</v>
      </c>
      <c r="D84" s="73">
        <v>0.80689500000000003</v>
      </c>
      <c r="E84" s="75">
        <v>-4.6750000000000003E-3</v>
      </c>
      <c r="F84" s="76"/>
      <c r="G84" s="162"/>
      <c r="H84" s="73"/>
      <c r="I84" s="162"/>
      <c r="J84" s="76"/>
      <c r="K84" s="162"/>
      <c r="L84" s="73"/>
      <c r="M84" s="164"/>
    </row>
    <row r="85" spans="2:13" x14ac:dyDescent="0.2">
      <c r="B85" s="76">
        <v>0.81849499999999997</v>
      </c>
      <c r="C85" s="73">
        <v>3.2626000000000002E-2</v>
      </c>
      <c r="D85" s="73">
        <v>0.81702399999999997</v>
      </c>
      <c r="E85" s="75">
        <v>-3.31E-3</v>
      </c>
      <c r="F85" s="76"/>
      <c r="G85" s="162"/>
      <c r="H85" s="73"/>
      <c r="I85" s="162"/>
      <c r="J85" s="76"/>
      <c r="K85" s="162"/>
      <c r="L85" s="73"/>
      <c r="M85" s="164"/>
    </row>
    <row r="86" spans="2:13" x14ac:dyDescent="0.2">
      <c r="B86" s="76">
        <v>0.82865800000000001</v>
      </c>
      <c r="C86" s="73">
        <v>3.1296999999999998E-2</v>
      </c>
      <c r="D86" s="73">
        <v>0.82715700000000003</v>
      </c>
      <c r="E86" s="75">
        <v>-1.983E-3</v>
      </c>
      <c r="F86" s="76"/>
      <c r="G86" s="162"/>
      <c r="H86" s="73"/>
      <c r="I86" s="162"/>
      <c r="J86" s="76"/>
      <c r="K86" s="162"/>
      <c r="L86" s="73"/>
      <c r="M86" s="164"/>
    </row>
    <row r="87" spans="2:13" x14ac:dyDescent="0.2">
      <c r="B87" s="76">
        <v>0.83881899999999998</v>
      </c>
      <c r="C87" s="73">
        <v>2.9959E-2</v>
      </c>
      <c r="D87" s="73">
        <v>0.83729600000000004</v>
      </c>
      <c r="E87" s="75">
        <v>-7.0600000000000003E-4</v>
      </c>
      <c r="F87" s="76"/>
      <c r="G87" s="162"/>
      <c r="H87" s="73"/>
      <c r="I87" s="162"/>
      <c r="J87" s="76"/>
      <c r="K87" s="162"/>
      <c r="L87" s="73"/>
      <c r="M87" s="164"/>
    </row>
    <row r="88" spans="2:13" x14ac:dyDescent="0.2">
      <c r="B88" s="76">
        <v>0.84897800000000001</v>
      </c>
      <c r="C88" s="73">
        <v>2.8614000000000001E-2</v>
      </c>
      <c r="D88" s="73">
        <v>0.847441</v>
      </c>
      <c r="E88" s="75">
        <v>5.1199999999999998E-4</v>
      </c>
      <c r="F88" s="76"/>
      <c r="G88" s="162"/>
      <c r="H88" s="73"/>
      <c r="I88" s="162"/>
      <c r="J88" s="76"/>
      <c r="K88" s="162"/>
      <c r="L88" s="73"/>
      <c r="M88" s="164"/>
    </row>
    <row r="89" spans="2:13" x14ac:dyDescent="0.2">
      <c r="B89" s="76">
        <v>0.85913600000000001</v>
      </c>
      <c r="C89" s="73">
        <v>2.7265999999999999E-2</v>
      </c>
      <c r="D89" s="73">
        <v>0.85759399999999997</v>
      </c>
      <c r="E89" s="75">
        <v>1.66E-3</v>
      </c>
      <c r="F89" s="76"/>
      <c r="G89" s="162"/>
      <c r="H89" s="73"/>
      <c r="I89" s="162"/>
      <c r="J89" s="76"/>
      <c r="K89" s="162"/>
      <c r="L89" s="73"/>
      <c r="M89" s="164"/>
    </row>
    <row r="90" spans="2:13" x14ac:dyDescent="0.2">
      <c r="B90" s="76">
        <v>0.86929299999999998</v>
      </c>
      <c r="C90" s="73">
        <v>2.5918E-2</v>
      </c>
      <c r="D90" s="73">
        <v>0.867753</v>
      </c>
      <c r="E90" s="75">
        <v>2.7230000000000002E-3</v>
      </c>
      <c r="F90" s="76"/>
      <c r="G90" s="162"/>
      <c r="H90" s="73"/>
      <c r="I90" s="162"/>
      <c r="J90" s="76"/>
      <c r="K90" s="162"/>
      <c r="L90" s="73"/>
      <c r="M90" s="164"/>
    </row>
    <row r="91" spans="2:13" x14ac:dyDescent="0.2">
      <c r="B91" s="76">
        <v>0.87944999999999995</v>
      </c>
      <c r="C91" s="73">
        <v>2.4568E-2</v>
      </c>
      <c r="D91" s="73">
        <v>0.87792199999999998</v>
      </c>
      <c r="E91" s="75">
        <v>3.6870000000000002E-3</v>
      </c>
      <c r="F91" s="76"/>
      <c r="G91" s="162"/>
      <c r="H91" s="73"/>
      <c r="I91" s="162"/>
      <c r="J91" s="76"/>
      <c r="K91" s="162"/>
      <c r="L91" s="73"/>
      <c r="M91" s="164"/>
    </row>
    <row r="92" spans="2:13" x14ac:dyDescent="0.2">
      <c r="B92" s="76">
        <v>0.88960399999999995</v>
      </c>
      <c r="C92" s="73">
        <v>2.3213000000000001E-2</v>
      </c>
      <c r="D92" s="73">
        <v>0.88809899999999997</v>
      </c>
      <c r="E92" s="75">
        <v>4.5409999999999999E-3</v>
      </c>
      <c r="F92" s="76"/>
      <c r="G92" s="162"/>
      <c r="H92" s="73"/>
      <c r="I92" s="162"/>
      <c r="J92" s="76"/>
      <c r="K92" s="162"/>
      <c r="L92" s="73"/>
      <c r="M92" s="164"/>
    </row>
    <row r="93" spans="2:13" x14ac:dyDescent="0.2">
      <c r="B93" s="76">
        <v>0.899756</v>
      </c>
      <c r="C93" s="73">
        <v>2.1843000000000001E-2</v>
      </c>
      <c r="D93" s="73">
        <v>0.898285</v>
      </c>
      <c r="E93" s="75">
        <v>5.2620000000000002E-3</v>
      </c>
      <c r="F93" s="76"/>
      <c r="G93" s="162"/>
      <c r="H93" s="73"/>
      <c r="I93" s="162"/>
      <c r="J93" s="76"/>
      <c r="K93" s="162"/>
      <c r="L93" s="73"/>
      <c r="M93" s="164"/>
    </row>
    <row r="94" spans="2:13" x14ac:dyDescent="0.2">
      <c r="B94" s="76">
        <v>0.90990499999999996</v>
      </c>
      <c r="C94" s="73">
        <v>2.0445999999999999E-2</v>
      </c>
      <c r="D94" s="73">
        <v>0.90847999999999995</v>
      </c>
      <c r="E94" s="75">
        <v>5.829E-3</v>
      </c>
      <c r="F94" s="76"/>
      <c r="G94" s="162"/>
      <c r="H94" s="73"/>
      <c r="I94" s="162"/>
      <c r="J94" s="76"/>
      <c r="K94" s="162"/>
      <c r="L94" s="73"/>
      <c r="M94" s="164"/>
    </row>
    <row r="95" spans="2:13" x14ac:dyDescent="0.2">
      <c r="B95" s="76">
        <v>0.92004600000000003</v>
      </c>
      <c r="C95" s="73">
        <v>1.9002999999999999E-2</v>
      </c>
      <c r="D95" s="73">
        <v>0.91868300000000003</v>
      </c>
      <c r="E95" s="75">
        <v>6.2240000000000004E-3</v>
      </c>
      <c r="F95" s="76"/>
      <c r="G95" s="162"/>
      <c r="H95" s="73"/>
      <c r="I95" s="162"/>
      <c r="J95" s="76"/>
      <c r="K95" s="162"/>
      <c r="L95" s="73"/>
      <c r="M95" s="164"/>
    </row>
    <row r="96" spans="2:13" x14ac:dyDescent="0.2">
      <c r="B96" s="76">
        <v>0.93017799999999995</v>
      </c>
      <c r="C96" s="73">
        <v>1.7491E-2</v>
      </c>
      <c r="D96" s="73">
        <v>0.92889200000000005</v>
      </c>
      <c r="E96" s="75">
        <v>6.4190000000000002E-3</v>
      </c>
      <c r="F96" s="76"/>
      <c r="G96" s="162"/>
      <c r="H96" s="73"/>
      <c r="I96" s="162"/>
      <c r="J96" s="76"/>
      <c r="K96" s="162"/>
      <c r="L96" s="73"/>
      <c r="M96" s="164"/>
    </row>
    <row r="97" spans="2:13" x14ac:dyDescent="0.2">
      <c r="B97" s="76">
        <v>0.94029600000000002</v>
      </c>
      <c r="C97" s="73">
        <v>1.5876999999999999E-2</v>
      </c>
      <c r="D97" s="73">
        <v>0.939106</v>
      </c>
      <c r="E97" s="75">
        <v>6.3870000000000003E-3</v>
      </c>
      <c r="F97" s="76"/>
      <c r="G97" s="162"/>
      <c r="H97" s="73"/>
      <c r="I97" s="162"/>
      <c r="J97" s="76"/>
      <c r="K97" s="162"/>
      <c r="L97" s="73"/>
      <c r="M97" s="164"/>
    </row>
    <row r="98" spans="2:13" x14ac:dyDescent="0.2">
      <c r="B98" s="76">
        <v>0.95039399999999996</v>
      </c>
      <c r="C98" s="73">
        <v>1.4128999999999999E-2</v>
      </c>
      <c r="D98" s="73">
        <v>0.949318</v>
      </c>
      <c r="E98" s="75">
        <v>6.1000000000000004E-3</v>
      </c>
      <c r="F98" s="76"/>
      <c r="G98" s="162"/>
      <c r="H98" s="73"/>
      <c r="I98" s="162"/>
      <c r="J98" s="76"/>
      <c r="K98" s="162"/>
      <c r="L98" s="73"/>
      <c r="M98" s="164"/>
    </row>
    <row r="99" spans="2:13" x14ac:dyDescent="0.2">
      <c r="B99" s="76">
        <v>0.96046399999999998</v>
      </c>
      <c r="C99" s="73">
        <v>1.2204E-2</v>
      </c>
      <c r="D99" s="73">
        <v>0.95952099999999996</v>
      </c>
      <c r="E99" s="75">
        <v>5.5279999999999999E-3</v>
      </c>
      <c r="F99" s="76"/>
      <c r="G99" s="162"/>
      <c r="H99" s="73"/>
      <c r="I99" s="162"/>
      <c r="J99" s="76"/>
      <c r="K99" s="162"/>
      <c r="L99" s="73"/>
      <c r="M99" s="164"/>
    </row>
    <row r="100" spans="2:13" x14ac:dyDescent="0.2">
      <c r="B100" s="76">
        <v>0.97049399999999997</v>
      </c>
      <c r="C100" s="73">
        <v>1.0052999999999999E-2</v>
      </c>
      <c r="D100" s="73">
        <v>0.96970699999999999</v>
      </c>
      <c r="E100" s="75">
        <v>4.627E-3</v>
      </c>
      <c r="F100" s="76"/>
      <c r="G100" s="162"/>
      <c r="H100" s="73"/>
      <c r="I100" s="162"/>
      <c r="J100" s="76"/>
      <c r="K100" s="162"/>
      <c r="L100" s="73"/>
      <c r="M100" s="164"/>
    </row>
    <row r="101" spans="2:13" x14ac:dyDescent="0.2">
      <c r="B101" s="76">
        <v>0.98046699999999998</v>
      </c>
      <c r="C101" s="73">
        <v>7.613E-3</v>
      </c>
      <c r="D101" s="73">
        <v>0.97985800000000001</v>
      </c>
      <c r="E101" s="75">
        <v>3.3310000000000002E-3</v>
      </c>
      <c r="F101" s="76"/>
      <c r="G101" s="162"/>
      <c r="H101" s="73"/>
      <c r="I101" s="162"/>
      <c r="J101" s="76"/>
      <c r="K101" s="162"/>
      <c r="L101" s="73"/>
      <c r="M101" s="164"/>
    </row>
    <row r="102" spans="2:13" x14ac:dyDescent="0.2">
      <c r="B102" s="76">
        <v>0.99034599999999995</v>
      </c>
      <c r="C102" s="73">
        <v>4.7590000000000002E-3</v>
      </c>
      <c r="D102" s="73">
        <v>0.98994400000000005</v>
      </c>
      <c r="E102" s="75">
        <v>1.526E-3</v>
      </c>
      <c r="F102" s="76"/>
      <c r="G102" s="162"/>
      <c r="H102" s="73"/>
      <c r="I102" s="162"/>
      <c r="J102" s="76"/>
      <c r="K102" s="162"/>
      <c r="L102" s="73"/>
      <c r="M102" s="164"/>
    </row>
    <row r="103" spans="2:13" x14ac:dyDescent="0.2">
      <c r="B103" s="76">
        <v>1</v>
      </c>
      <c r="C103" s="73">
        <v>1.1249999999999999E-3</v>
      </c>
      <c r="D103" s="73">
        <v>1</v>
      </c>
      <c r="E103" s="75">
        <v>-1.1249999999999999E-3</v>
      </c>
      <c r="F103" s="76"/>
      <c r="G103" s="162"/>
      <c r="H103" s="73"/>
      <c r="I103" s="162"/>
      <c r="J103" s="76"/>
      <c r="K103" s="162"/>
      <c r="L103" s="73"/>
      <c r="M103" s="164"/>
    </row>
    <row r="104" spans="2:13" x14ac:dyDescent="0.2">
      <c r="B104" s="76"/>
      <c r="C104" s="73"/>
      <c r="D104" s="73"/>
      <c r="E104" s="75"/>
      <c r="F104" s="76"/>
      <c r="G104" s="162"/>
      <c r="H104" s="73"/>
      <c r="I104" s="162"/>
      <c r="J104" s="76"/>
      <c r="K104" s="162"/>
      <c r="L104" s="73"/>
      <c r="M104" s="164"/>
    </row>
    <row r="105" spans="2:13" x14ac:dyDescent="0.2">
      <c r="B105" s="76"/>
      <c r="C105" s="73"/>
      <c r="D105" s="73"/>
      <c r="E105" s="75"/>
      <c r="F105" s="76"/>
      <c r="G105" s="162"/>
      <c r="H105" s="73"/>
      <c r="I105" s="162"/>
      <c r="J105" s="76"/>
      <c r="K105" s="162"/>
      <c r="L105" s="73"/>
      <c r="M105" s="164"/>
    </row>
    <row r="106" spans="2:13" x14ac:dyDescent="0.2">
      <c r="B106" s="76"/>
      <c r="C106" s="73"/>
      <c r="D106" s="73"/>
      <c r="E106" s="75"/>
      <c r="F106" s="76"/>
      <c r="G106" s="162"/>
      <c r="H106" s="73"/>
      <c r="I106" s="162"/>
      <c r="J106" s="76"/>
      <c r="K106" s="162"/>
      <c r="L106" s="73"/>
      <c r="M106" s="164"/>
    </row>
    <row r="107" spans="2:13" x14ac:dyDescent="0.2">
      <c r="B107" s="76"/>
      <c r="C107" s="73"/>
      <c r="D107" s="73"/>
      <c r="E107" s="75"/>
      <c r="F107" s="76"/>
      <c r="G107" s="162"/>
      <c r="H107" s="73"/>
      <c r="I107" s="162"/>
      <c r="J107" s="76"/>
      <c r="K107" s="162"/>
      <c r="L107" s="73"/>
      <c r="M107" s="164"/>
    </row>
    <row r="108" spans="2:13" x14ac:dyDescent="0.2">
      <c r="B108" s="76"/>
      <c r="C108" s="73"/>
      <c r="D108" s="73"/>
      <c r="E108" s="75"/>
      <c r="F108" s="76"/>
      <c r="G108" s="162"/>
      <c r="H108" s="73"/>
      <c r="I108" s="162"/>
      <c r="J108" s="76"/>
      <c r="K108" s="162"/>
      <c r="L108" s="73"/>
      <c r="M108" s="164"/>
    </row>
    <row r="109" spans="2:13" x14ac:dyDescent="0.2">
      <c r="B109" s="76"/>
      <c r="C109" s="73"/>
      <c r="D109" s="73"/>
      <c r="E109" s="75"/>
      <c r="F109" s="76"/>
      <c r="G109" s="162"/>
      <c r="H109" s="73"/>
      <c r="I109" s="162"/>
      <c r="J109" s="76"/>
      <c r="K109" s="162"/>
      <c r="L109" s="73"/>
      <c r="M109" s="164"/>
    </row>
    <row r="110" spans="2:13" x14ac:dyDescent="0.2">
      <c r="B110" s="76"/>
      <c r="C110" s="73"/>
      <c r="D110" s="73"/>
      <c r="E110" s="75"/>
      <c r="F110" s="76"/>
      <c r="G110" s="162"/>
      <c r="H110" s="73"/>
      <c r="I110" s="162"/>
      <c r="J110" s="76"/>
      <c r="K110" s="162"/>
      <c r="L110" s="73"/>
      <c r="M110" s="164"/>
    </row>
    <row r="111" spans="2:13" x14ac:dyDescent="0.2">
      <c r="B111" s="76"/>
      <c r="C111" s="73"/>
      <c r="D111" s="73"/>
      <c r="E111" s="75"/>
      <c r="F111" s="76"/>
      <c r="G111" s="162"/>
      <c r="H111" s="73"/>
      <c r="I111" s="162"/>
      <c r="J111" s="76"/>
      <c r="K111" s="162"/>
      <c r="L111" s="73"/>
      <c r="M111" s="164"/>
    </row>
    <row r="112" spans="2:13" x14ac:dyDescent="0.2">
      <c r="B112" s="76"/>
      <c r="C112" s="73"/>
      <c r="D112" s="73"/>
      <c r="E112" s="75"/>
      <c r="F112" s="76"/>
      <c r="G112" s="162"/>
      <c r="H112" s="73"/>
      <c r="I112" s="162"/>
      <c r="J112" s="76"/>
      <c r="K112" s="162"/>
      <c r="L112" s="73"/>
      <c r="M112" s="164"/>
    </row>
    <row r="113" spans="2:13" x14ac:dyDescent="0.2">
      <c r="B113" s="76"/>
      <c r="C113" s="73"/>
      <c r="D113" s="73"/>
      <c r="E113" s="75"/>
      <c r="F113" s="76"/>
      <c r="G113" s="162"/>
      <c r="H113" s="73"/>
      <c r="I113" s="162"/>
      <c r="J113" s="76"/>
      <c r="K113" s="162"/>
      <c r="L113" s="73"/>
      <c r="M113" s="164"/>
    </row>
    <row r="114" spans="2:13" x14ac:dyDescent="0.2">
      <c r="B114" s="76"/>
      <c r="C114" s="73"/>
      <c r="D114" s="73"/>
      <c r="E114" s="75"/>
      <c r="F114" s="76"/>
      <c r="G114" s="162"/>
      <c r="H114" s="73"/>
      <c r="I114" s="162"/>
      <c r="J114" s="76"/>
      <c r="K114" s="162"/>
      <c r="L114" s="73"/>
      <c r="M114" s="164"/>
    </row>
    <row r="115" spans="2:13" x14ac:dyDescent="0.2">
      <c r="B115" s="76"/>
      <c r="C115" s="73"/>
      <c r="D115" s="73"/>
      <c r="E115" s="75"/>
      <c r="F115" s="76"/>
      <c r="G115" s="162"/>
      <c r="H115" s="73"/>
      <c r="I115" s="162"/>
      <c r="J115" s="76"/>
      <c r="K115" s="162"/>
      <c r="L115" s="73"/>
      <c r="M115" s="164"/>
    </row>
    <row r="116" spans="2:13" x14ac:dyDescent="0.2">
      <c r="B116" s="76"/>
      <c r="C116" s="73"/>
      <c r="D116" s="73"/>
      <c r="E116" s="75"/>
      <c r="F116" s="76"/>
      <c r="G116" s="162"/>
      <c r="H116" s="73"/>
      <c r="I116" s="162"/>
      <c r="J116" s="76"/>
      <c r="K116" s="162"/>
      <c r="L116" s="73"/>
      <c r="M116" s="164"/>
    </row>
    <row r="117" spans="2:13" x14ac:dyDescent="0.2">
      <c r="B117" s="76"/>
      <c r="C117" s="73"/>
      <c r="D117" s="73"/>
      <c r="E117" s="75"/>
      <c r="F117" s="76"/>
      <c r="G117" s="162"/>
      <c r="H117" s="73"/>
      <c r="I117" s="162"/>
      <c r="J117" s="76"/>
      <c r="K117" s="162"/>
      <c r="L117" s="73"/>
      <c r="M117" s="164"/>
    </row>
    <row r="118" spans="2:13" x14ac:dyDescent="0.2">
      <c r="B118" s="76"/>
      <c r="C118" s="73"/>
      <c r="D118" s="73"/>
      <c r="E118" s="75"/>
      <c r="F118" s="76"/>
      <c r="G118" s="162"/>
      <c r="H118" s="73"/>
      <c r="I118" s="162"/>
      <c r="J118" s="76"/>
      <c r="K118" s="162"/>
      <c r="L118" s="73"/>
      <c r="M118" s="164"/>
    </row>
    <row r="119" spans="2:13" x14ac:dyDescent="0.2">
      <c r="B119" s="76"/>
      <c r="C119" s="73"/>
      <c r="D119" s="73"/>
      <c r="E119" s="75"/>
      <c r="F119" s="76"/>
      <c r="G119" s="162"/>
      <c r="H119" s="73"/>
      <c r="I119" s="162"/>
      <c r="J119" s="76"/>
      <c r="K119" s="162"/>
      <c r="L119" s="73"/>
      <c r="M119" s="164"/>
    </row>
    <row r="120" spans="2:13" x14ac:dyDescent="0.2">
      <c r="B120" s="76"/>
      <c r="C120" s="73"/>
      <c r="D120" s="73"/>
      <c r="E120" s="75"/>
      <c r="F120" s="76"/>
      <c r="G120" s="162"/>
      <c r="H120" s="73"/>
      <c r="I120" s="162"/>
      <c r="J120" s="76"/>
      <c r="K120" s="162"/>
      <c r="L120" s="73"/>
      <c r="M120" s="164"/>
    </row>
    <row r="121" spans="2:13" x14ac:dyDescent="0.2">
      <c r="B121" s="76"/>
      <c r="C121" s="73"/>
      <c r="D121" s="73"/>
      <c r="E121" s="75"/>
      <c r="F121" s="76"/>
      <c r="G121" s="162"/>
      <c r="H121" s="73"/>
      <c r="I121" s="162"/>
      <c r="J121" s="76"/>
      <c r="K121" s="162"/>
      <c r="L121" s="73"/>
      <c r="M121" s="164"/>
    </row>
    <row r="122" spans="2:13" x14ac:dyDescent="0.2">
      <c r="B122" s="76"/>
      <c r="C122" s="73"/>
      <c r="D122" s="73"/>
      <c r="E122" s="75"/>
      <c r="F122" s="76"/>
      <c r="G122" s="162"/>
      <c r="H122" s="73"/>
      <c r="I122" s="162"/>
      <c r="J122" s="76"/>
      <c r="K122" s="162"/>
      <c r="L122" s="73"/>
      <c r="M122" s="164"/>
    </row>
    <row r="123" spans="2:13" x14ac:dyDescent="0.2">
      <c r="B123" s="76"/>
      <c r="C123" s="73"/>
      <c r="D123" s="73"/>
      <c r="E123" s="75"/>
      <c r="F123" s="76"/>
      <c r="G123" s="162"/>
      <c r="H123" s="73"/>
      <c r="I123" s="162"/>
      <c r="J123" s="76"/>
      <c r="K123" s="162"/>
      <c r="L123" s="73"/>
      <c r="M123" s="164"/>
    </row>
    <row r="124" spans="2:13" x14ac:dyDescent="0.2">
      <c r="B124" s="76"/>
      <c r="C124" s="73"/>
      <c r="D124" s="73"/>
      <c r="E124" s="75"/>
      <c r="F124" s="76"/>
      <c r="G124" s="162"/>
      <c r="H124" s="73"/>
      <c r="I124" s="162"/>
      <c r="J124" s="76"/>
      <c r="K124" s="162"/>
      <c r="L124" s="73"/>
      <c r="M124" s="164"/>
    </row>
    <row r="125" spans="2:13" x14ac:dyDescent="0.2">
      <c r="B125" s="76"/>
      <c r="C125" s="73"/>
      <c r="D125" s="73"/>
      <c r="E125" s="75"/>
      <c r="F125" s="76"/>
      <c r="G125" s="162"/>
      <c r="H125" s="73"/>
      <c r="I125" s="162"/>
      <c r="J125" s="76"/>
      <c r="K125" s="162"/>
      <c r="L125" s="73"/>
      <c r="M125" s="164"/>
    </row>
    <row r="126" spans="2:13" x14ac:dyDescent="0.2">
      <c r="B126" s="76"/>
      <c r="C126" s="73"/>
      <c r="D126" s="73"/>
      <c r="E126" s="75"/>
      <c r="F126" s="76"/>
      <c r="G126" s="162"/>
      <c r="H126" s="73"/>
      <c r="I126" s="162"/>
      <c r="J126" s="76"/>
      <c r="K126" s="162"/>
      <c r="L126" s="73"/>
      <c r="M126" s="164"/>
    </row>
    <row r="127" spans="2:13" x14ac:dyDescent="0.2">
      <c r="B127" s="76"/>
      <c r="C127" s="73"/>
      <c r="D127" s="73"/>
      <c r="E127" s="75"/>
      <c r="F127" s="76"/>
      <c r="G127" s="162"/>
      <c r="H127" s="73"/>
      <c r="I127" s="162"/>
      <c r="J127" s="76"/>
      <c r="K127" s="162"/>
      <c r="L127" s="73"/>
      <c r="M127" s="164"/>
    </row>
    <row r="128" spans="2:13" x14ac:dyDescent="0.2">
      <c r="B128" s="76"/>
      <c r="C128" s="73"/>
      <c r="D128" s="73"/>
      <c r="E128" s="75"/>
      <c r="F128" s="76"/>
      <c r="G128" s="162"/>
      <c r="H128" s="73"/>
      <c r="I128" s="162"/>
      <c r="J128" s="76"/>
      <c r="K128" s="162"/>
      <c r="L128" s="73"/>
      <c r="M128" s="164"/>
    </row>
    <row r="129" spans="2:13" x14ac:dyDescent="0.2">
      <c r="B129" s="76"/>
      <c r="C129" s="73"/>
      <c r="D129" s="73"/>
      <c r="E129" s="75"/>
      <c r="F129" s="76"/>
      <c r="G129" s="162"/>
      <c r="H129" s="73"/>
      <c r="I129" s="162"/>
      <c r="J129" s="76"/>
      <c r="K129" s="162"/>
      <c r="L129" s="73"/>
      <c r="M129" s="164"/>
    </row>
    <row r="130" spans="2:13" x14ac:dyDescent="0.2">
      <c r="B130" s="76"/>
      <c r="C130" s="73"/>
      <c r="D130" s="73"/>
      <c r="E130" s="75"/>
      <c r="F130" s="76"/>
      <c r="G130" s="162"/>
      <c r="H130" s="73"/>
      <c r="I130" s="162"/>
      <c r="J130" s="76"/>
      <c r="K130" s="162"/>
      <c r="L130" s="73"/>
      <c r="M130" s="164"/>
    </row>
    <row r="131" spans="2:13" x14ac:dyDescent="0.2">
      <c r="B131" s="76"/>
      <c r="C131" s="73"/>
      <c r="D131" s="73"/>
      <c r="E131" s="75"/>
      <c r="F131" s="76"/>
      <c r="G131" s="162"/>
      <c r="H131" s="73"/>
      <c r="I131" s="162"/>
      <c r="J131" s="76"/>
      <c r="K131" s="162"/>
      <c r="L131" s="73"/>
      <c r="M131" s="164"/>
    </row>
    <row r="132" spans="2:13" x14ac:dyDescent="0.2">
      <c r="B132" s="76"/>
      <c r="C132" s="73"/>
      <c r="D132" s="73"/>
      <c r="E132" s="75"/>
      <c r="F132" s="76"/>
      <c r="G132" s="162"/>
      <c r="H132" s="73"/>
      <c r="I132" s="162"/>
      <c r="J132" s="76"/>
      <c r="K132" s="162"/>
      <c r="L132" s="73"/>
      <c r="M132" s="164"/>
    </row>
    <row r="133" spans="2:13" x14ac:dyDescent="0.2">
      <c r="B133" s="76"/>
      <c r="C133" s="73"/>
      <c r="D133" s="73"/>
      <c r="E133" s="75"/>
      <c r="F133" s="76"/>
      <c r="G133" s="162"/>
      <c r="H133" s="73"/>
      <c r="I133" s="162"/>
      <c r="J133" s="76"/>
      <c r="K133" s="162"/>
      <c r="L133" s="73"/>
      <c r="M133" s="164"/>
    </row>
    <row r="134" spans="2:13" x14ac:dyDescent="0.2">
      <c r="B134" s="76"/>
      <c r="C134" s="73"/>
      <c r="D134" s="73"/>
      <c r="E134" s="75"/>
      <c r="F134" s="76"/>
      <c r="G134" s="162"/>
      <c r="H134" s="73"/>
      <c r="I134" s="162"/>
      <c r="J134" s="76"/>
      <c r="K134" s="162"/>
      <c r="L134" s="73"/>
      <c r="M134" s="164"/>
    </row>
    <row r="135" spans="2:13" x14ac:dyDescent="0.2">
      <c r="B135" s="76"/>
      <c r="C135" s="73"/>
      <c r="D135" s="73"/>
      <c r="E135" s="75"/>
      <c r="F135" s="76"/>
      <c r="G135" s="162"/>
      <c r="H135" s="73"/>
      <c r="I135" s="162"/>
      <c r="J135" s="76"/>
      <c r="K135" s="162"/>
      <c r="L135" s="73"/>
      <c r="M135" s="164"/>
    </row>
    <row r="136" spans="2:13" x14ac:dyDescent="0.2">
      <c r="B136" s="76"/>
      <c r="C136" s="73"/>
      <c r="D136" s="73"/>
      <c r="E136" s="75"/>
      <c r="F136" s="76"/>
      <c r="G136" s="162"/>
      <c r="H136" s="73"/>
      <c r="I136" s="162"/>
      <c r="J136" s="76"/>
      <c r="K136" s="162"/>
      <c r="L136" s="73"/>
      <c r="M136" s="164"/>
    </row>
    <row r="137" spans="2:13" x14ac:dyDescent="0.2">
      <c r="B137" s="76"/>
      <c r="C137" s="73"/>
      <c r="D137" s="73"/>
      <c r="E137" s="75"/>
      <c r="F137" s="76"/>
      <c r="G137" s="162"/>
      <c r="H137" s="73"/>
      <c r="I137" s="162"/>
      <c r="J137" s="76"/>
      <c r="K137" s="162"/>
      <c r="L137" s="73"/>
      <c r="M137" s="164"/>
    </row>
    <row r="138" spans="2:13" x14ac:dyDescent="0.2">
      <c r="B138" s="76"/>
      <c r="C138" s="73"/>
      <c r="D138" s="73"/>
      <c r="E138" s="75"/>
      <c r="F138" s="76"/>
      <c r="G138" s="162"/>
      <c r="H138" s="73"/>
      <c r="I138" s="162"/>
      <c r="J138" s="76"/>
      <c r="K138" s="162"/>
      <c r="L138" s="73"/>
      <c r="M138" s="164"/>
    </row>
    <row r="139" spans="2:13" x14ac:dyDescent="0.2">
      <c r="B139" s="76"/>
      <c r="C139" s="73"/>
      <c r="D139" s="73"/>
      <c r="E139" s="75"/>
      <c r="F139" s="76"/>
      <c r="G139" s="162"/>
      <c r="H139" s="73"/>
      <c r="I139" s="162"/>
      <c r="J139" s="76"/>
      <c r="K139" s="162"/>
      <c r="L139" s="73"/>
      <c r="M139" s="164"/>
    </row>
    <row r="140" spans="2:13" x14ac:dyDescent="0.2">
      <c r="B140" s="76"/>
      <c r="C140" s="73"/>
      <c r="D140" s="73"/>
      <c r="E140" s="75"/>
      <c r="F140" s="76"/>
      <c r="G140" s="162"/>
      <c r="H140" s="73"/>
      <c r="I140" s="162"/>
      <c r="J140" s="76"/>
      <c r="K140" s="162"/>
      <c r="L140" s="73"/>
      <c r="M140" s="164"/>
    </row>
    <row r="141" spans="2:13" x14ac:dyDescent="0.2">
      <c r="B141" s="76"/>
      <c r="C141" s="73"/>
      <c r="D141" s="73"/>
      <c r="E141" s="75"/>
      <c r="F141" s="76"/>
      <c r="G141" s="162"/>
      <c r="H141" s="73"/>
      <c r="I141" s="162"/>
      <c r="J141" s="76"/>
      <c r="K141" s="162"/>
      <c r="L141" s="73"/>
      <c r="M141" s="164"/>
    </row>
    <row r="142" spans="2:13" x14ac:dyDescent="0.2">
      <c r="B142" s="76"/>
      <c r="C142" s="73"/>
      <c r="D142" s="73"/>
      <c r="E142" s="75"/>
      <c r="F142" s="76"/>
      <c r="G142" s="162"/>
      <c r="H142" s="73"/>
      <c r="I142" s="162"/>
      <c r="J142" s="76"/>
      <c r="K142" s="162"/>
      <c r="L142" s="73"/>
      <c r="M142" s="164"/>
    </row>
    <row r="143" spans="2:13" x14ac:dyDescent="0.2">
      <c r="B143" s="76"/>
      <c r="C143" s="73"/>
      <c r="D143" s="73"/>
      <c r="E143" s="75"/>
      <c r="F143" s="76"/>
      <c r="G143" s="162"/>
      <c r="H143" s="73"/>
      <c r="I143" s="162"/>
      <c r="J143" s="76"/>
      <c r="K143" s="162"/>
      <c r="L143" s="73"/>
      <c r="M143" s="164"/>
    </row>
    <row r="144" spans="2:13" x14ac:dyDescent="0.2">
      <c r="B144" s="76"/>
      <c r="C144" s="73"/>
      <c r="D144" s="73"/>
      <c r="E144" s="75"/>
      <c r="F144" s="76"/>
      <c r="G144" s="162"/>
      <c r="H144" s="73"/>
      <c r="I144" s="162"/>
      <c r="J144" s="76"/>
      <c r="K144" s="162"/>
      <c r="L144" s="73"/>
      <c r="M144" s="164"/>
    </row>
    <row r="145" spans="2:13" x14ac:dyDescent="0.2">
      <c r="B145" s="76"/>
      <c r="C145" s="73"/>
      <c r="D145" s="73"/>
      <c r="E145" s="75"/>
      <c r="F145" s="76"/>
      <c r="G145" s="162"/>
      <c r="H145" s="73"/>
      <c r="I145" s="162"/>
      <c r="J145" s="76"/>
      <c r="K145" s="162"/>
      <c r="L145" s="73"/>
      <c r="M145" s="164"/>
    </row>
    <row r="146" spans="2:13" x14ac:dyDescent="0.2">
      <c r="B146" s="76"/>
      <c r="C146" s="73"/>
      <c r="D146" s="73"/>
      <c r="E146" s="75"/>
      <c r="F146" s="76"/>
      <c r="G146" s="162"/>
      <c r="H146" s="73"/>
      <c r="I146" s="162"/>
      <c r="J146" s="76"/>
      <c r="K146" s="162"/>
      <c r="L146" s="73"/>
      <c r="M146" s="164"/>
    </row>
    <row r="147" spans="2:13" x14ac:dyDescent="0.2">
      <c r="B147" s="76"/>
      <c r="C147" s="73"/>
      <c r="D147" s="73"/>
      <c r="E147" s="75"/>
      <c r="F147" s="76"/>
      <c r="G147" s="162"/>
      <c r="H147" s="73"/>
      <c r="I147" s="162"/>
      <c r="J147" s="76"/>
      <c r="K147" s="162"/>
      <c r="L147" s="73"/>
      <c r="M147" s="164"/>
    </row>
    <row r="148" spans="2:13" x14ac:dyDescent="0.2">
      <c r="B148" s="76"/>
      <c r="C148" s="73"/>
      <c r="D148" s="73"/>
      <c r="E148" s="75"/>
      <c r="F148" s="76"/>
      <c r="G148" s="162"/>
      <c r="H148" s="73"/>
      <c r="I148" s="162"/>
      <c r="J148" s="76"/>
      <c r="K148" s="162"/>
      <c r="L148" s="73"/>
      <c r="M148" s="164"/>
    </row>
    <row r="149" spans="2:13" x14ac:dyDescent="0.2">
      <c r="B149" s="76"/>
      <c r="C149" s="73"/>
      <c r="D149" s="73"/>
      <c r="E149" s="75"/>
      <c r="F149" s="76"/>
      <c r="G149" s="162"/>
      <c r="H149" s="73"/>
      <c r="I149" s="162"/>
      <c r="J149" s="76"/>
      <c r="K149" s="162"/>
      <c r="L149" s="73"/>
      <c r="M149" s="164"/>
    </row>
    <row r="150" spans="2:13" x14ac:dyDescent="0.2">
      <c r="B150" s="76"/>
      <c r="C150" s="73"/>
      <c r="D150" s="73"/>
      <c r="E150" s="75"/>
      <c r="F150" s="76"/>
      <c r="G150" s="162"/>
      <c r="H150" s="73"/>
      <c r="I150" s="162"/>
      <c r="J150" s="76"/>
      <c r="K150" s="162"/>
      <c r="L150" s="73"/>
      <c r="M150" s="164"/>
    </row>
    <row r="151" spans="2:13" x14ac:dyDescent="0.2">
      <c r="B151" s="76"/>
      <c r="C151" s="73"/>
      <c r="D151" s="73"/>
      <c r="E151" s="75"/>
      <c r="F151" s="76"/>
      <c r="G151" s="162"/>
      <c r="H151" s="73"/>
      <c r="I151" s="162"/>
      <c r="J151" s="76"/>
      <c r="K151" s="162"/>
      <c r="L151" s="73"/>
      <c r="M151" s="164"/>
    </row>
    <row r="152" spans="2:13" x14ac:dyDescent="0.2">
      <c r="B152" s="76"/>
      <c r="C152" s="73"/>
      <c r="D152" s="73"/>
      <c r="E152" s="75"/>
      <c r="F152" s="76"/>
      <c r="G152" s="162"/>
      <c r="H152" s="73"/>
      <c r="I152" s="162"/>
      <c r="J152" s="76"/>
      <c r="K152" s="162"/>
      <c r="L152" s="73"/>
      <c r="M152" s="164"/>
    </row>
    <row r="153" spans="2:13" x14ac:dyDescent="0.2">
      <c r="B153" s="76"/>
      <c r="C153" s="73"/>
      <c r="D153" s="73"/>
      <c r="E153" s="75"/>
      <c r="F153" s="76"/>
      <c r="G153" s="162"/>
      <c r="H153" s="73"/>
      <c r="I153" s="162"/>
      <c r="J153" s="76"/>
      <c r="K153" s="162"/>
      <c r="L153" s="73"/>
      <c r="M153" s="164"/>
    </row>
    <row r="154" spans="2:13" x14ac:dyDescent="0.2">
      <c r="B154" s="76"/>
      <c r="C154" s="73"/>
      <c r="D154" s="73"/>
      <c r="E154" s="75"/>
      <c r="F154" s="76"/>
      <c r="G154" s="162"/>
      <c r="H154" s="73"/>
      <c r="I154" s="162"/>
      <c r="J154" s="76"/>
      <c r="K154" s="162"/>
      <c r="L154" s="73"/>
      <c r="M154" s="164"/>
    </row>
    <row r="155" spans="2:13" x14ac:dyDescent="0.2">
      <c r="B155" s="76"/>
      <c r="C155" s="73"/>
      <c r="D155" s="73"/>
      <c r="E155" s="75"/>
      <c r="F155" s="76"/>
      <c r="G155" s="162"/>
      <c r="H155" s="73"/>
      <c r="I155" s="162"/>
      <c r="J155" s="76"/>
      <c r="K155" s="162"/>
      <c r="L155" s="73"/>
      <c r="M155" s="164"/>
    </row>
    <row r="156" spans="2:13" x14ac:dyDescent="0.2">
      <c r="B156" s="76"/>
      <c r="C156" s="73"/>
      <c r="D156" s="73"/>
      <c r="E156" s="75"/>
      <c r="F156" s="76"/>
      <c r="G156" s="162"/>
      <c r="H156" s="73"/>
      <c r="I156" s="162"/>
      <c r="J156" s="76"/>
      <c r="K156" s="162"/>
      <c r="L156" s="73"/>
      <c r="M156" s="164"/>
    </row>
    <row r="157" spans="2:13" x14ac:dyDescent="0.2">
      <c r="B157" s="76"/>
      <c r="C157" s="73"/>
      <c r="D157" s="73"/>
      <c r="E157" s="75"/>
      <c r="F157" s="76"/>
      <c r="G157" s="162"/>
      <c r="H157" s="73"/>
      <c r="I157" s="162"/>
      <c r="J157" s="76"/>
      <c r="K157" s="162"/>
      <c r="L157" s="73"/>
      <c r="M157" s="164"/>
    </row>
    <row r="158" spans="2:13" x14ac:dyDescent="0.2">
      <c r="B158" s="76"/>
      <c r="C158" s="73"/>
      <c r="D158" s="73"/>
      <c r="E158" s="75"/>
      <c r="F158" s="76"/>
      <c r="G158" s="162"/>
      <c r="H158" s="73"/>
      <c r="I158" s="162"/>
      <c r="J158" s="76"/>
      <c r="K158" s="162"/>
      <c r="L158" s="73"/>
      <c r="M158" s="164"/>
    </row>
    <row r="159" spans="2:13" x14ac:dyDescent="0.2">
      <c r="B159" s="76"/>
      <c r="C159" s="73"/>
      <c r="D159" s="73"/>
      <c r="E159" s="75"/>
      <c r="F159" s="76"/>
      <c r="G159" s="162"/>
      <c r="H159" s="73"/>
      <c r="I159" s="162"/>
      <c r="J159" s="76"/>
      <c r="K159" s="162"/>
      <c r="L159" s="73"/>
      <c r="M159" s="164"/>
    </row>
    <row r="160" spans="2:13" x14ac:dyDescent="0.2">
      <c r="B160" s="76"/>
      <c r="C160" s="73"/>
      <c r="D160" s="73"/>
      <c r="E160" s="75"/>
      <c r="F160" s="76"/>
      <c r="G160" s="162"/>
      <c r="H160" s="73"/>
      <c r="I160" s="162"/>
      <c r="J160" s="76"/>
      <c r="K160" s="162"/>
      <c r="L160" s="73"/>
      <c r="M160" s="164"/>
    </row>
    <row r="161" spans="2:13" x14ac:dyDescent="0.2">
      <c r="B161" s="76"/>
      <c r="C161" s="73"/>
      <c r="D161" s="73"/>
      <c r="E161" s="75"/>
      <c r="F161" s="76"/>
      <c r="G161" s="162"/>
      <c r="H161" s="73"/>
      <c r="I161" s="162"/>
      <c r="J161" s="76"/>
      <c r="K161" s="162"/>
      <c r="L161" s="73"/>
      <c r="M161" s="164"/>
    </row>
    <row r="162" spans="2:13" x14ac:dyDescent="0.2">
      <c r="B162" s="76"/>
      <c r="C162" s="73"/>
      <c r="D162" s="73"/>
      <c r="E162" s="75"/>
      <c r="F162" s="76"/>
      <c r="G162" s="162"/>
      <c r="H162" s="73"/>
      <c r="I162" s="162"/>
      <c r="J162" s="76"/>
      <c r="K162" s="162"/>
      <c r="L162" s="73"/>
      <c r="M162" s="164"/>
    </row>
    <row r="163" spans="2:13" x14ac:dyDescent="0.2">
      <c r="B163" s="76"/>
      <c r="C163" s="73"/>
      <c r="D163" s="73"/>
      <c r="E163" s="75"/>
      <c r="F163" s="76"/>
      <c r="G163" s="162"/>
      <c r="H163" s="73"/>
      <c r="I163" s="162"/>
      <c r="J163" s="76"/>
      <c r="K163" s="162"/>
      <c r="L163" s="73"/>
      <c r="M163" s="164"/>
    </row>
    <row r="164" spans="2:13" x14ac:dyDescent="0.2">
      <c r="B164" s="76"/>
      <c r="C164" s="73"/>
      <c r="D164" s="73"/>
      <c r="E164" s="75"/>
      <c r="F164" s="76"/>
      <c r="G164" s="162"/>
      <c r="H164" s="73"/>
      <c r="I164" s="162"/>
      <c r="J164" s="76"/>
      <c r="K164" s="162"/>
      <c r="L164" s="73"/>
      <c r="M164" s="164"/>
    </row>
    <row r="165" spans="2:13" x14ac:dyDescent="0.2">
      <c r="B165" s="76"/>
      <c r="C165" s="73"/>
      <c r="D165" s="73"/>
      <c r="E165" s="75"/>
      <c r="F165" s="76"/>
      <c r="G165" s="162"/>
      <c r="H165" s="73"/>
      <c r="I165" s="162"/>
      <c r="J165" s="76"/>
      <c r="K165" s="162"/>
      <c r="L165" s="73"/>
      <c r="M165" s="164"/>
    </row>
    <row r="166" spans="2:13" x14ac:dyDescent="0.2">
      <c r="B166" s="76"/>
      <c r="C166" s="73"/>
      <c r="D166" s="73"/>
      <c r="E166" s="75"/>
      <c r="F166" s="76"/>
      <c r="G166" s="162"/>
      <c r="H166" s="73"/>
      <c r="I166" s="162"/>
      <c r="J166" s="76"/>
      <c r="K166" s="162"/>
      <c r="L166" s="73"/>
      <c r="M166" s="164"/>
    </row>
    <row r="167" spans="2:13" x14ac:dyDescent="0.2">
      <c r="B167" s="76"/>
      <c r="C167" s="73"/>
      <c r="D167" s="73"/>
      <c r="E167" s="75"/>
      <c r="F167" s="76"/>
      <c r="G167" s="162"/>
      <c r="H167" s="73"/>
      <c r="I167" s="162"/>
      <c r="J167" s="76"/>
      <c r="K167" s="162"/>
      <c r="L167" s="73"/>
      <c r="M167" s="164"/>
    </row>
    <row r="168" spans="2:13" x14ac:dyDescent="0.2">
      <c r="B168" s="76"/>
      <c r="C168" s="73"/>
      <c r="D168" s="73"/>
      <c r="E168" s="75"/>
      <c r="F168" s="76"/>
      <c r="G168" s="162"/>
      <c r="H168" s="73"/>
      <c r="I168" s="162"/>
      <c r="J168" s="76"/>
      <c r="K168" s="162"/>
      <c r="L168" s="73"/>
      <c r="M168" s="164"/>
    </row>
    <row r="169" spans="2:13" x14ac:dyDescent="0.2">
      <c r="B169" s="76"/>
      <c r="C169" s="73"/>
      <c r="D169" s="73"/>
      <c r="E169" s="75"/>
      <c r="F169" s="76"/>
      <c r="G169" s="162"/>
      <c r="H169" s="73"/>
      <c r="I169" s="162"/>
      <c r="J169" s="76"/>
      <c r="K169" s="162"/>
      <c r="L169" s="73"/>
      <c r="M169" s="164"/>
    </row>
    <row r="170" spans="2:13" x14ac:dyDescent="0.2">
      <c r="B170" s="76"/>
      <c r="C170" s="73"/>
      <c r="D170" s="73"/>
      <c r="E170" s="75"/>
      <c r="F170" s="76"/>
      <c r="G170" s="162"/>
      <c r="H170" s="73"/>
      <c r="I170" s="162"/>
      <c r="J170" s="76"/>
      <c r="K170" s="162"/>
      <c r="L170" s="73"/>
      <c r="M170" s="164"/>
    </row>
    <row r="171" spans="2:13" x14ac:dyDescent="0.2">
      <c r="B171" s="76"/>
      <c r="C171" s="73"/>
      <c r="D171" s="73"/>
      <c r="E171" s="75"/>
      <c r="F171" s="76"/>
      <c r="G171" s="162"/>
      <c r="H171" s="73"/>
      <c r="I171" s="162"/>
      <c r="J171" s="76"/>
      <c r="K171" s="162"/>
      <c r="L171" s="73"/>
      <c r="M171" s="164"/>
    </row>
    <row r="172" spans="2:13" x14ac:dyDescent="0.2">
      <c r="B172" s="76"/>
      <c r="C172" s="73"/>
      <c r="D172" s="73"/>
      <c r="E172" s="75"/>
      <c r="F172" s="76"/>
      <c r="G172" s="162"/>
      <c r="H172" s="73"/>
      <c r="I172" s="162"/>
      <c r="J172" s="76"/>
      <c r="K172" s="162"/>
      <c r="L172" s="73"/>
      <c r="M172" s="164"/>
    </row>
    <row r="173" spans="2:13" x14ac:dyDescent="0.2">
      <c r="B173" s="76"/>
      <c r="C173" s="73"/>
      <c r="D173" s="73"/>
      <c r="E173" s="75"/>
      <c r="F173" s="76"/>
      <c r="G173" s="162"/>
      <c r="H173" s="73"/>
      <c r="I173" s="162"/>
      <c r="J173" s="76"/>
      <c r="K173" s="162"/>
      <c r="L173" s="73"/>
      <c r="M173" s="164"/>
    </row>
    <row r="174" spans="2:13" x14ac:dyDescent="0.2">
      <c r="B174" s="76"/>
      <c r="C174" s="73"/>
      <c r="D174" s="73"/>
      <c r="E174" s="75"/>
      <c r="F174" s="76"/>
      <c r="G174" s="162"/>
      <c r="H174" s="73"/>
      <c r="I174" s="162"/>
      <c r="J174" s="76"/>
      <c r="K174" s="162"/>
      <c r="L174" s="73"/>
      <c r="M174" s="164"/>
    </row>
    <row r="175" spans="2:13" x14ac:dyDescent="0.2">
      <c r="B175" s="76"/>
      <c r="C175" s="73"/>
      <c r="D175" s="73"/>
      <c r="E175" s="75"/>
      <c r="F175" s="76"/>
      <c r="G175" s="162"/>
      <c r="H175" s="73"/>
      <c r="I175" s="162"/>
      <c r="J175" s="76"/>
      <c r="K175" s="162"/>
      <c r="L175" s="73"/>
      <c r="M175" s="164"/>
    </row>
    <row r="176" spans="2:13" x14ac:dyDescent="0.2">
      <c r="B176" s="76"/>
      <c r="C176" s="73"/>
      <c r="D176" s="73"/>
      <c r="E176" s="75"/>
      <c r="F176" s="76"/>
      <c r="G176" s="162"/>
      <c r="H176" s="73"/>
      <c r="I176" s="162"/>
      <c r="J176" s="76"/>
      <c r="K176" s="162"/>
      <c r="L176" s="73"/>
      <c r="M176" s="164"/>
    </row>
    <row r="177" spans="2:13" x14ac:dyDescent="0.2">
      <c r="B177" s="76"/>
      <c r="C177" s="73"/>
      <c r="D177" s="73"/>
      <c r="E177" s="75"/>
      <c r="F177" s="76"/>
      <c r="G177" s="162"/>
      <c r="H177" s="73"/>
      <c r="I177" s="162"/>
      <c r="J177" s="76"/>
      <c r="K177" s="162"/>
      <c r="L177" s="73"/>
      <c r="M177" s="164"/>
    </row>
    <row r="178" spans="2:13" x14ac:dyDescent="0.2">
      <c r="B178" s="76"/>
      <c r="C178" s="73"/>
      <c r="D178" s="73"/>
      <c r="E178" s="77"/>
      <c r="F178" s="76"/>
      <c r="G178" s="162"/>
      <c r="H178" s="73"/>
      <c r="I178" s="162"/>
      <c r="J178" s="76"/>
      <c r="K178" s="162"/>
      <c r="L178" s="73"/>
      <c r="M178" s="164"/>
    </row>
    <row r="179" spans="2:13" x14ac:dyDescent="0.2">
      <c r="B179" s="76"/>
      <c r="C179" s="73"/>
      <c r="D179" s="73"/>
      <c r="E179" s="75"/>
      <c r="F179" s="76"/>
      <c r="G179" s="162"/>
      <c r="H179" s="73"/>
      <c r="I179" s="162"/>
      <c r="J179" s="76"/>
      <c r="K179" s="162"/>
      <c r="L179" s="73"/>
      <c r="M179" s="164"/>
    </row>
    <row r="180" spans="2:13" x14ac:dyDescent="0.2">
      <c r="B180" s="76"/>
      <c r="C180" s="73"/>
      <c r="D180" s="73"/>
      <c r="E180" s="75"/>
      <c r="F180" s="76"/>
      <c r="G180" s="162"/>
      <c r="H180" s="73"/>
      <c r="I180" s="162"/>
      <c r="J180" s="76"/>
      <c r="K180" s="162"/>
      <c r="L180" s="73"/>
      <c r="M180" s="164"/>
    </row>
    <row r="181" spans="2:13" x14ac:dyDescent="0.2">
      <c r="B181" s="76"/>
      <c r="C181" s="73"/>
      <c r="D181" s="73"/>
      <c r="E181" s="75"/>
      <c r="F181" s="76"/>
      <c r="G181" s="162"/>
      <c r="H181" s="73"/>
      <c r="I181" s="162"/>
      <c r="J181" s="76"/>
      <c r="K181" s="162"/>
      <c r="L181" s="73"/>
      <c r="M181" s="164"/>
    </row>
    <row r="182" spans="2:13" x14ac:dyDescent="0.2">
      <c r="B182" s="205"/>
      <c r="C182" s="62"/>
      <c r="D182" s="62"/>
      <c r="E182" s="206"/>
      <c r="F182" s="205"/>
      <c r="G182" s="166"/>
      <c r="H182" s="62"/>
      <c r="I182" s="166"/>
      <c r="J182" s="205"/>
      <c r="K182" s="166"/>
      <c r="L182" s="62"/>
      <c r="M182" s="42"/>
    </row>
    <row r="183" spans="2:13" x14ac:dyDescent="0.2">
      <c r="B183" s="205"/>
      <c r="C183" s="62"/>
      <c r="D183" s="62"/>
      <c r="E183" s="206"/>
      <c r="F183" s="205"/>
      <c r="G183" s="166"/>
      <c r="H183" s="62"/>
      <c r="I183" s="166"/>
      <c r="J183" s="205"/>
      <c r="K183" s="166"/>
      <c r="L183" s="62"/>
      <c r="M183" s="42"/>
    </row>
    <row r="184" spans="2:13" x14ac:dyDescent="0.2">
      <c r="B184" s="205"/>
      <c r="C184" s="62"/>
      <c r="D184" s="62"/>
      <c r="E184" s="206"/>
      <c r="F184" s="205"/>
      <c r="G184" s="166"/>
      <c r="H184" s="62"/>
      <c r="I184" s="166"/>
      <c r="J184" s="205"/>
      <c r="K184" s="166"/>
      <c r="L184" s="62"/>
      <c r="M184" s="42"/>
    </row>
    <row r="185" spans="2:13" x14ac:dyDescent="0.2">
      <c r="B185" s="205"/>
      <c r="C185" s="62"/>
      <c r="D185" s="62"/>
      <c r="E185" s="206"/>
      <c r="F185" s="205"/>
      <c r="G185" s="166"/>
      <c r="H185" s="62"/>
      <c r="I185" s="166"/>
      <c r="J185" s="205"/>
      <c r="K185" s="166"/>
      <c r="L185" s="62"/>
      <c r="M185" s="42"/>
    </row>
    <row r="186" spans="2:13" x14ac:dyDescent="0.2">
      <c r="B186" s="205"/>
      <c r="C186" s="62"/>
      <c r="D186" s="62"/>
      <c r="E186" s="206"/>
      <c r="F186" s="205"/>
      <c r="G186" s="166"/>
      <c r="H186" s="62"/>
      <c r="I186" s="166"/>
      <c r="J186" s="205"/>
      <c r="K186" s="166"/>
      <c r="L186" s="62"/>
      <c r="M186" s="42"/>
    </row>
    <row r="187" spans="2:13" x14ac:dyDescent="0.2">
      <c r="B187" s="205"/>
      <c r="C187" s="62"/>
      <c r="D187" s="62"/>
      <c r="E187" s="206"/>
      <c r="F187" s="205"/>
      <c r="G187" s="166"/>
      <c r="H187" s="62"/>
      <c r="I187" s="166"/>
      <c r="J187" s="205"/>
      <c r="K187" s="166"/>
      <c r="L187" s="62"/>
      <c r="M187" s="42"/>
    </row>
    <row r="188" spans="2:13" x14ac:dyDescent="0.2">
      <c r="B188" s="205"/>
      <c r="C188" s="62"/>
      <c r="D188" s="62"/>
      <c r="E188" s="206"/>
      <c r="F188" s="205"/>
      <c r="G188" s="166"/>
      <c r="H188" s="62"/>
      <c r="I188" s="166"/>
      <c r="J188" s="205"/>
      <c r="K188" s="166"/>
      <c r="L188" s="62"/>
      <c r="M188" s="42"/>
    </row>
    <row r="189" spans="2:13" x14ac:dyDescent="0.2">
      <c r="B189" s="205"/>
      <c r="C189" s="62"/>
      <c r="D189" s="62"/>
      <c r="E189" s="206"/>
      <c r="F189" s="205"/>
      <c r="G189" s="166"/>
      <c r="H189" s="62"/>
      <c r="I189" s="166"/>
      <c r="J189" s="205"/>
      <c r="K189" s="166"/>
      <c r="L189" s="62"/>
      <c r="M189" s="42"/>
    </row>
    <row r="190" spans="2:13" x14ac:dyDescent="0.2">
      <c r="B190" s="205"/>
      <c r="C190" s="62"/>
      <c r="D190" s="62"/>
      <c r="E190" s="206"/>
      <c r="F190" s="205"/>
      <c r="G190" s="166"/>
      <c r="H190" s="62"/>
      <c r="I190" s="166"/>
      <c r="J190" s="205"/>
      <c r="K190" s="166"/>
      <c r="L190" s="62"/>
      <c r="M190" s="42"/>
    </row>
    <row r="191" spans="2:13" x14ac:dyDescent="0.2">
      <c r="B191" s="205"/>
      <c r="C191" s="62"/>
      <c r="D191" s="62"/>
      <c r="E191" s="206"/>
      <c r="F191" s="205"/>
      <c r="G191" s="166"/>
      <c r="H191" s="62"/>
      <c r="I191" s="166"/>
      <c r="J191" s="205"/>
      <c r="K191" s="166"/>
      <c r="L191" s="62"/>
      <c r="M191" s="42"/>
    </row>
    <row r="192" spans="2:13" x14ac:dyDescent="0.2">
      <c r="B192" s="205"/>
      <c r="C192" s="62"/>
      <c r="D192" s="62"/>
      <c r="E192" s="206"/>
      <c r="F192" s="205"/>
      <c r="G192" s="166"/>
      <c r="H192" s="62"/>
      <c r="I192" s="166"/>
      <c r="J192" s="205"/>
      <c r="K192" s="166"/>
      <c r="L192" s="62"/>
      <c r="M192" s="42"/>
    </row>
    <row r="193" spans="2:13" x14ac:dyDescent="0.2">
      <c r="B193" s="205"/>
      <c r="C193" s="62"/>
      <c r="D193" s="62"/>
      <c r="E193" s="206"/>
      <c r="F193" s="205"/>
      <c r="G193" s="166"/>
      <c r="H193" s="62"/>
      <c r="I193" s="166"/>
      <c r="J193" s="205"/>
      <c r="K193" s="166"/>
      <c r="L193" s="62"/>
      <c r="M193" s="42"/>
    </row>
    <row r="194" spans="2:13" x14ac:dyDescent="0.2">
      <c r="B194" s="205"/>
      <c r="C194" s="62"/>
      <c r="D194" s="62"/>
      <c r="E194" s="206"/>
      <c r="F194" s="205"/>
      <c r="G194" s="166"/>
      <c r="H194" s="62"/>
      <c r="I194" s="166"/>
      <c r="J194" s="205"/>
      <c r="K194" s="166"/>
      <c r="L194" s="62"/>
      <c r="M194" s="42"/>
    </row>
    <row r="195" spans="2:13" x14ac:dyDescent="0.2">
      <c r="B195" s="205"/>
      <c r="C195" s="62"/>
      <c r="D195" s="62"/>
      <c r="E195" s="206"/>
      <c r="F195" s="205"/>
      <c r="G195" s="166"/>
      <c r="H195" s="62"/>
      <c r="I195" s="166"/>
      <c r="J195" s="205"/>
      <c r="K195" s="166"/>
      <c r="L195" s="62"/>
      <c r="M195" s="42"/>
    </row>
    <row r="196" spans="2:13" x14ac:dyDescent="0.2">
      <c r="B196" s="205"/>
      <c r="C196" s="62"/>
      <c r="D196" s="62"/>
      <c r="E196" s="206"/>
      <c r="F196" s="205"/>
      <c r="G196" s="166"/>
      <c r="H196" s="62"/>
      <c r="I196" s="166"/>
      <c r="J196" s="205"/>
      <c r="K196" s="166"/>
      <c r="L196" s="62"/>
      <c r="M196" s="42"/>
    </row>
    <row r="197" spans="2:13" x14ac:dyDescent="0.2">
      <c r="B197" s="205"/>
      <c r="C197" s="62"/>
      <c r="D197" s="62"/>
      <c r="E197" s="206"/>
      <c r="F197" s="205"/>
      <c r="G197" s="166"/>
      <c r="H197" s="62"/>
      <c r="I197" s="166"/>
      <c r="J197" s="205"/>
      <c r="K197" s="166"/>
      <c r="L197" s="62"/>
      <c r="M197" s="42"/>
    </row>
    <row r="198" spans="2:13" x14ac:dyDescent="0.2">
      <c r="B198" s="205"/>
      <c r="C198" s="62"/>
      <c r="D198" s="62"/>
      <c r="E198" s="206"/>
      <c r="F198" s="205"/>
      <c r="G198" s="166"/>
      <c r="H198" s="62"/>
      <c r="I198" s="166"/>
      <c r="J198" s="205"/>
      <c r="K198" s="166"/>
      <c r="L198" s="62"/>
      <c r="M198" s="42"/>
    </row>
    <row r="199" spans="2:13" x14ac:dyDescent="0.2">
      <c r="B199" s="205"/>
      <c r="C199" s="62"/>
      <c r="D199" s="62"/>
      <c r="E199" s="206"/>
      <c r="F199" s="205"/>
      <c r="G199" s="166"/>
      <c r="H199" s="62"/>
      <c r="I199" s="166"/>
      <c r="J199" s="205"/>
      <c r="K199" s="166"/>
      <c r="L199" s="62"/>
      <c r="M199" s="42"/>
    </row>
    <row r="200" spans="2:13" x14ac:dyDescent="0.2">
      <c r="B200" s="205"/>
      <c r="C200" s="62"/>
      <c r="D200" s="62"/>
      <c r="E200" s="206"/>
      <c r="F200" s="205"/>
      <c r="G200" s="166"/>
      <c r="H200" s="62"/>
      <c r="I200" s="166"/>
      <c r="J200" s="205"/>
      <c r="K200" s="166"/>
      <c r="L200" s="62"/>
      <c r="M200" s="42"/>
    </row>
    <row r="201" spans="2:13" x14ac:dyDescent="0.2">
      <c r="B201" s="205"/>
      <c r="C201" s="62"/>
      <c r="D201" s="62"/>
      <c r="E201" s="206"/>
      <c r="F201" s="205"/>
      <c r="G201" s="166"/>
      <c r="H201" s="62"/>
      <c r="I201" s="166"/>
      <c r="J201" s="205"/>
      <c r="K201" s="166"/>
      <c r="L201" s="62"/>
      <c r="M201" s="42"/>
    </row>
    <row r="202" spans="2:13" x14ac:dyDescent="0.2">
      <c r="B202" s="205"/>
      <c r="C202" s="62"/>
      <c r="D202" s="62"/>
      <c r="E202" s="206"/>
      <c r="F202" s="205"/>
      <c r="G202" s="166"/>
      <c r="H202" s="62"/>
      <c r="I202" s="166"/>
      <c r="J202" s="205"/>
      <c r="K202" s="166"/>
      <c r="L202" s="62"/>
      <c r="M202" s="42"/>
    </row>
    <row r="203" spans="2:13" x14ac:dyDescent="0.2">
      <c r="B203" s="205"/>
      <c r="C203" s="62"/>
      <c r="D203" s="62"/>
      <c r="E203" s="206"/>
      <c r="F203" s="205"/>
      <c r="G203" s="166"/>
      <c r="H203" s="62"/>
      <c r="I203" s="166"/>
      <c r="J203" s="205"/>
      <c r="K203" s="166"/>
      <c r="L203" s="62"/>
      <c r="M203" s="42"/>
    </row>
    <row r="204" spans="2:13" x14ac:dyDescent="0.2">
      <c r="B204" s="205"/>
      <c r="C204" s="62"/>
      <c r="D204" s="62"/>
      <c r="E204" s="206"/>
      <c r="F204" s="205"/>
      <c r="G204" s="166"/>
      <c r="H204" s="62"/>
      <c r="I204" s="166"/>
      <c r="J204" s="205"/>
      <c r="K204" s="166"/>
      <c r="L204" s="62"/>
      <c r="M204" s="42"/>
    </row>
    <row r="205" spans="2:13" x14ac:dyDescent="0.2">
      <c r="B205" s="205"/>
      <c r="C205" s="62"/>
      <c r="D205" s="62"/>
      <c r="E205" s="206"/>
      <c r="F205" s="205"/>
      <c r="G205" s="166"/>
      <c r="H205" s="62"/>
      <c r="I205" s="166"/>
      <c r="J205" s="205"/>
      <c r="K205" s="166"/>
      <c r="L205" s="62"/>
      <c r="M205" s="42"/>
    </row>
    <row r="206" spans="2:13" x14ac:dyDescent="0.2">
      <c r="B206" s="205"/>
      <c r="C206" s="62"/>
      <c r="D206" s="62"/>
      <c r="E206" s="206"/>
      <c r="F206" s="205"/>
      <c r="G206" s="166"/>
      <c r="H206" s="62"/>
      <c r="I206" s="166"/>
      <c r="J206" s="205"/>
      <c r="K206" s="166"/>
      <c r="L206" s="62"/>
      <c r="M206" s="42"/>
    </row>
    <row r="207" spans="2:13" x14ac:dyDescent="0.2">
      <c r="B207" s="205"/>
      <c r="C207" s="62"/>
      <c r="D207" s="62"/>
      <c r="E207" s="206"/>
      <c r="F207" s="205"/>
      <c r="G207" s="166"/>
      <c r="H207" s="62"/>
      <c r="I207" s="166"/>
      <c r="J207" s="205"/>
      <c r="K207" s="166"/>
      <c r="L207" s="62"/>
      <c r="M207" s="42"/>
    </row>
    <row r="208" spans="2:13" x14ac:dyDescent="0.2">
      <c r="B208" s="205"/>
      <c r="C208" s="62"/>
      <c r="D208" s="62"/>
      <c r="E208" s="206"/>
      <c r="F208" s="205"/>
      <c r="G208" s="166"/>
      <c r="H208" s="62"/>
      <c r="I208" s="166"/>
      <c r="J208" s="205"/>
      <c r="K208" s="166"/>
      <c r="L208" s="62"/>
      <c r="M208" s="42"/>
    </row>
    <row r="209" spans="2:13" x14ac:dyDescent="0.2">
      <c r="B209" s="205"/>
      <c r="C209" s="62"/>
      <c r="D209" s="62"/>
      <c r="E209" s="206"/>
      <c r="F209" s="205"/>
      <c r="G209" s="166"/>
      <c r="H209" s="62"/>
      <c r="I209" s="166"/>
      <c r="J209" s="205"/>
      <c r="K209" s="166"/>
      <c r="L209" s="62"/>
      <c r="M209" s="42"/>
    </row>
    <row r="210" spans="2:13" x14ac:dyDescent="0.2">
      <c r="B210" s="205"/>
      <c r="C210" s="62"/>
      <c r="D210" s="62"/>
      <c r="E210" s="206"/>
      <c r="F210" s="205"/>
      <c r="G210" s="166"/>
      <c r="H210" s="62"/>
      <c r="I210" s="166"/>
      <c r="J210" s="205"/>
      <c r="K210" s="166"/>
      <c r="L210" s="62"/>
      <c r="M210" s="42"/>
    </row>
    <row r="211" spans="2:13" x14ac:dyDescent="0.2">
      <c r="B211" s="205"/>
      <c r="C211" s="62"/>
      <c r="D211" s="62"/>
      <c r="E211" s="206"/>
      <c r="F211" s="205"/>
      <c r="G211" s="166"/>
      <c r="H211" s="62"/>
      <c r="I211" s="166"/>
      <c r="J211" s="205"/>
      <c r="K211" s="166"/>
      <c r="L211" s="62"/>
      <c r="M211" s="42"/>
    </row>
    <row r="212" spans="2:13" x14ac:dyDescent="0.2">
      <c r="B212" s="205"/>
      <c r="C212" s="62"/>
      <c r="D212" s="62"/>
      <c r="E212" s="206"/>
      <c r="F212" s="205"/>
      <c r="G212" s="166"/>
      <c r="H212" s="62"/>
      <c r="I212" s="166"/>
      <c r="J212" s="205"/>
      <c r="K212" s="166"/>
      <c r="L212" s="62"/>
      <c r="M212" s="42"/>
    </row>
    <row r="213" spans="2:13" x14ac:dyDescent="0.2">
      <c r="B213" s="205"/>
      <c r="C213" s="62"/>
      <c r="D213" s="62"/>
      <c r="E213" s="206"/>
      <c r="F213" s="205"/>
      <c r="G213" s="166"/>
      <c r="H213" s="62"/>
      <c r="I213" s="166"/>
      <c r="J213" s="205"/>
      <c r="K213" s="166"/>
      <c r="L213" s="62"/>
      <c r="M213" s="42"/>
    </row>
    <row r="214" spans="2:13" x14ac:dyDescent="0.2">
      <c r="B214" s="205"/>
      <c r="C214" s="62"/>
      <c r="D214" s="62"/>
      <c r="E214" s="206"/>
      <c r="F214" s="205"/>
      <c r="G214" s="166"/>
      <c r="H214" s="62"/>
      <c r="I214" s="166"/>
      <c r="J214" s="205"/>
      <c r="K214" s="166"/>
      <c r="L214" s="62"/>
      <c r="M214" s="42"/>
    </row>
    <row r="215" spans="2:13" x14ac:dyDescent="0.2">
      <c r="B215" s="205"/>
      <c r="C215" s="62"/>
      <c r="D215" s="62"/>
      <c r="E215" s="206"/>
      <c r="F215" s="205"/>
      <c r="G215" s="166"/>
      <c r="H215" s="62"/>
      <c r="I215" s="166"/>
      <c r="J215" s="205"/>
      <c r="K215" s="166"/>
      <c r="L215" s="62"/>
      <c r="M215" s="42"/>
    </row>
    <row r="216" spans="2:13" x14ac:dyDescent="0.2">
      <c r="B216" s="205"/>
      <c r="C216" s="62"/>
      <c r="D216" s="62"/>
      <c r="E216" s="206"/>
      <c r="F216" s="205"/>
      <c r="G216" s="166"/>
      <c r="H216" s="62"/>
      <c r="I216" s="166"/>
      <c r="J216" s="205"/>
      <c r="K216" s="166"/>
      <c r="L216" s="62"/>
      <c r="M216" s="42"/>
    </row>
    <row r="217" spans="2:13" x14ac:dyDescent="0.2">
      <c r="B217" s="205"/>
      <c r="C217" s="62"/>
      <c r="D217" s="62"/>
      <c r="E217" s="206"/>
      <c r="F217" s="205"/>
      <c r="G217" s="166"/>
      <c r="H217" s="62"/>
      <c r="I217" s="166"/>
      <c r="J217" s="205"/>
      <c r="K217" s="166"/>
      <c r="L217" s="62"/>
      <c r="M217" s="42"/>
    </row>
    <row r="218" spans="2:13" x14ac:dyDescent="0.2">
      <c r="B218" s="205"/>
      <c r="C218" s="62"/>
      <c r="D218" s="62"/>
      <c r="E218" s="206"/>
      <c r="F218" s="205"/>
      <c r="G218" s="166"/>
      <c r="H218" s="62"/>
      <c r="I218" s="166"/>
      <c r="J218" s="205"/>
      <c r="K218" s="166"/>
      <c r="L218" s="62"/>
      <c r="M218" s="42"/>
    </row>
    <row r="219" spans="2:13" x14ac:dyDescent="0.2">
      <c r="B219" s="205"/>
      <c r="C219" s="62"/>
      <c r="D219" s="62"/>
      <c r="E219" s="206"/>
      <c r="F219" s="205"/>
      <c r="G219" s="166"/>
      <c r="H219" s="62"/>
      <c r="I219" s="166"/>
      <c r="J219" s="205"/>
      <c r="K219" s="166"/>
      <c r="L219" s="62"/>
      <c r="M219" s="42"/>
    </row>
    <row r="220" spans="2:13" x14ac:dyDescent="0.2">
      <c r="B220" s="205"/>
      <c r="C220" s="62"/>
      <c r="D220" s="62"/>
      <c r="E220" s="206"/>
      <c r="F220" s="205"/>
      <c r="G220" s="166"/>
      <c r="H220" s="62"/>
      <c r="I220" s="166"/>
      <c r="J220" s="205"/>
      <c r="K220" s="166"/>
      <c r="L220" s="62"/>
      <c r="M220" s="42"/>
    </row>
    <row r="221" spans="2:13" x14ac:dyDescent="0.2">
      <c r="B221" s="205"/>
      <c r="C221" s="62"/>
      <c r="D221" s="62"/>
      <c r="E221" s="206"/>
      <c r="F221" s="205"/>
      <c r="G221" s="166"/>
      <c r="H221" s="62"/>
      <c r="I221" s="166"/>
      <c r="J221" s="205"/>
      <c r="K221" s="166"/>
      <c r="L221" s="62"/>
      <c r="M221" s="42"/>
    </row>
    <row r="222" spans="2:13" x14ac:dyDescent="0.2">
      <c r="B222" s="205"/>
      <c r="C222" s="62"/>
      <c r="D222" s="62"/>
      <c r="E222" s="206"/>
      <c r="F222" s="205"/>
      <c r="G222" s="166"/>
      <c r="H222" s="62"/>
      <c r="I222" s="166"/>
      <c r="J222" s="205"/>
      <c r="K222" s="166"/>
      <c r="L222" s="62"/>
      <c r="M222" s="42"/>
    </row>
    <row r="223" spans="2:13" x14ac:dyDescent="0.2">
      <c r="B223" s="205"/>
      <c r="C223" s="62"/>
      <c r="D223" s="62"/>
      <c r="E223" s="206"/>
      <c r="F223" s="205"/>
      <c r="G223" s="166"/>
      <c r="H223" s="62"/>
      <c r="I223" s="166"/>
      <c r="J223" s="205"/>
      <c r="K223" s="166"/>
      <c r="L223" s="62"/>
      <c r="M223" s="42"/>
    </row>
    <row r="224" spans="2:13" x14ac:dyDescent="0.2">
      <c r="B224" s="205"/>
      <c r="C224" s="62"/>
      <c r="D224" s="62"/>
      <c r="E224" s="206"/>
      <c r="F224" s="205"/>
      <c r="G224" s="166"/>
      <c r="H224" s="62"/>
      <c r="I224" s="166"/>
      <c r="J224" s="205"/>
      <c r="K224" s="166"/>
      <c r="L224" s="62"/>
      <c r="M224" s="42"/>
    </row>
    <row r="225" spans="2:13" x14ac:dyDescent="0.2">
      <c r="B225" s="205"/>
      <c r="C225" s="62"/>
      <c r="D225" s="62"/>
      <c r="E225" s="206"/>
      <c r="F225" s="205"/>
      <c r="G225" s="166"/>
      <c r="H225" s="62"/>
      <c r="I225" s="166"/>
      <c r="J225" s="205"/>
      <c r="K225" s="166"/>
      <c r="L225" s="62"/>
      <c r="M225" s="42"/>
    </row>
    <row r="226" spans="2:13" x14ac:dyDescent="0.2">
      <c r="B226" s="205"/>
      <c r="C226" s="62"/>
      <c r="D226" s="62"/>
      <c r="E226" s="206"/>
      <c r="F226" s="205"/>
      <c r="G226" s="166"/>
      <c r="H226" s="62"/>
      <c r="I226" s="166"/>
      <c r="J226" s="205"/>
      <c r="K226" s="166"/>
      <c r="L226" s="62"/>
      <c r="M226" s="42"/>
    </row>
    <row r="227" spans="2:13" x14ac:dyDescent="0.2">
      <c r="B227" s="205"/>
      <c r="C227" s="62"/>
      <c r="D227" s="62"/>
      <c r="E227" s="206"/>
      <c r="F227" s="205"/>
      <c r="G227" s="166"/>
      <c r="H227" s="62"/>
      <c r="I227" s="166"/>
      <c r="J227" s="205"/>
      <c r="K227" s="166"/>
      <c r="L227" s="62"/>
      <c r="M227" s="42"/>
    </row>
    <row r="228" spans="2:13" x14ac:dyDescent="0.2">
      <c r="B228" s="205"/>
      <c r="C228" s="62"/>
      <c r="D228" s="62"/>
      <c r="E228" s="206"/>
      <c r="F228" s="205"/>
      <c r="G228" s="166"/>
      <c r="H228" s="62"/>
      <c r="I228" s="166"/>
      <c r="J228" s="205"/>
      <c r="K228" s="166"/>
      <c r="L228" s="62"/>
      <c r="M228" s="42"/>
    </row>
    <row r="229" spans="2:13" x14ac:dyDescent="0.2">
      <c r="B229" s="205"/>
      <c r="C229" s="62"/>
      <c r="D229" s="62"/>
      <c r="E229" s="206"/>
      <c r="F229" s="205"/>
      <c r="G229" s="166"/>
      <c r="H229" s="62"/>
      <c r="I229" s="166"/>
      <c r="J229" s="205"/>
      <c r="K229" s="166"/>
      <c r="L229" s="62"/>
      <c r="M229" s="42"/>
    </row>
    <row r="230" spans="2:13" x14ac:dyDescent="0.2">
      <c r="B230" s="205"/>
      <c r="C230" s="62"/>
      <c r="D230" s="62"/>
      <c r="E230" s="206"/>
      <c r="F230" s="205"/>
      <c r="G230" s="166"/>
      <c r="H230" s="62"/>
      <c r="I230" s="166"/>
      <c r="J230" s="205"/>
      <c r="K230" s="166"/>
      <c r="L230" s="62"/>
      <c r="M230" s="42"/>
    </row>
    <row r="231" spans="2:13" x14ac:dyDescent="0.2">
      <c r="B231" s="205"/>
      <c r="C231" s="62"/>
      <c r="D231" s="62"/>
      <c r="E231" s="206"/>
      <c r="F231" s="205"/>
      <c r="G231" s="166"/>
      <c r="H231" s="62"/>
      <c r="I231" s="166"/>
      <c r="J231" s="205"/>
      <c r="K231" s="166"/>
      <c r="L231" s="62"/>
      <c r="M231" s="42"/>
    </row>
    <row r="232" spans="2:13" x14ac:dyDescent="0.2">
      <c r="B232" s="205"/>
      <c r="C232" s="62"/>
      <c r="D232" s="62"/>
      <c r="E232" s="206"/>
      <c r="F232" s="205"/>
      <c r="G232" s="166"/>
      <c r="H232" s="62"/>
      <c r="I232" s="166"/>
      <c r="J232" s="205"/>
      <c r="K232" s="166"/>
      <c r="L232" s="62"/>
      <c r="M232" s="42"/>
    </row>
    <row r="233" spans="2:13" x14ac:dyDescent="0.2">
      <c r="B233" s="205"/>
      <c r="C233" s="62"/>
      <c r="D233" s="62"/>
      <c r="E233" s="206"/>
      <c r="F233" s="205"/>
      <c r="G233" s="166"/>
      <c r="H233" s="62"/>
      <c r="I233" s="166"/>
      <c r="J233" s="205"/>
      <c r="K233" s="166"/>
      <c r="L233" s="62"/>
      <c r="M233" s="42"/>
    </row>
    <row r="234" spans="2:13" x14ac:dyDescent="0.2">
      <c r="B234" s="205"/>
      <c r="C234" s="62"/>
      <c r="D234" s="62"/>
      <c r="E234" s="206"/>
      <c r="F234" s="205"/>
      <c r="G234" s="166"/>
      <c r="H234" s="62"/>
      <c r="I234" s="166"/>
      <c r="J234" s="205"/>
      <c r="K234" s="166"/>
      <c r="L234" s="62"/>
      <c r="M234" s="42"/>
    </row>
    <row r="235" spans="2:13" x14ac:dyDescent="0.2">
      <c r="B235" s="205"/>
      <c r="C235" s="62"/>
      <c r="D235" s="62"/>
      <c r="E235" s="206"/>
      <c r="F235" s="205"/>
      <c r="G235" s="166"/>
      <c r="H235" s="62"/>
      <c r="I235" s="166"/>
      <c r="J235" s="205"/>
      <c r="K235" s="166"/>
      <c r="L235" s="62"/>
      <c r="M235" s="42"/>
    </row>
    <row r="236" spans="2:13" x14ac:dyDescent="0.2">
      <c r="B236" s="205"/>
      <c r="C236" s="62"/>
      <c r="D236" s="62"/>
      <c r="E236" s="206"/>
      <c r="F236" s="205"/>
      <c r="G236" s="166"/>
      <c r="H236" s="62"/>
      <c r="I236" s="166"/>
      <c r="J236" s="205"/>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D104" sqref="D104"/>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69">
        <v>0</v>
      </c>
      <c r="C4" s="70">
        <v>0</v>
      </c>
      <c r="D4" s="70">
        <v>0</v>
      </c>
      <c r="E4" s="71">
        <v>0</v>
      </c>
      <c r="F4" s="69"/>
      <c r="G4" s="162"/>
      <c r="H4" s="70"/>
      <c r="I4" s="162"/>
      <c r="J4" s="69"/>
      <c r="K4" s="160"/>
      <c r="L4" s="70"/>
      <c r="M4" s="161"/>
    </row>
    <row r="5" spans="2:21" x14ac:dyDescent="0.2">
      <c r="B5" s="72">
        <v>4.9769999999999997E-3</v>
      </c>
      <c r="C5" s="73">
        <v>8.9940000000000003E-3</v>
      </c>
      <c r="D5" s="74">
        <v>5.4180000000000001E-3</v>
      </c>
      <c r="E5" s="75">
        <v>-7.8309999999999994E-3</v>
      </c>
      <c r="F5" s="72"/>
      <c r="G5" s="162"/>
      <c r="H5" s="74"/>
      <c r="I5" s="162"/>
      <c r="J5" s="72"/>
      <c r="K5" s="162"/>
      <c r="L5" s="74"/>
      <c r="M5" s="164"/>
    </row>
    <row r="6" spans="2:21" x14ac:dyDescent="0.2">
      <c r="B6" s="76">
        <v>1.3691999999999999E-2</v>
      </c>
      <c r="C6" s="73">
        <v>1.4519000000000001E-2</v>
      </c>
      <c r="D6" s="74">
        <v>1.4551E-2</v>
      </c>
      <c r="E6" s="75">
        <v>-1.2239E-2</v>
      </c>
      <c r="F6" s="76"/>
      <c r="G6" s="162"/>
      <c r="H6" s="74"/>
      <c r="I6" s="162"/>
      <c r="J6" s="76"/>
      <c r="K6" s="162"/>
      <c r="L6" s="74"/>
      <c r="M6" s="164"/>
    </row>
    <row r="7" spans="2:21" x14ac:dyDescent="0.2">
      <c r="B7" s="76">
        <v>2.3191E-2</v>
      </c>
      <c r="C7" s="73">
        <v>1.8429999999999998E-2</v>
      </c>
      <c r="D7" s="73">
        <v>2.4254000000000001E-2</v>
      </c>
      <c r="E7" s="75">
        <v>-1.5353E-2</v>
      </c>
      <c r="F7" s="76"/>
      <c r="G7" s="162"/>
      <c r="H7" s="73"/>
      <c r="I7" s="162"/>
      <c r="J7" s="76"/>
      <c r="K7" s="162"/>
      <c r="L7" s="73"/>
      <c r="M7" s="164"/>
    </row>
    <row r="8" spans="2:21" x14ac:dyDescent="0.2">
      <c r="B8" s="76">
        <v>3.2974000000000003E-2</v>
      </c>
      <c r="C8" s="73">
        <v>2.1495E-2</v>
      </c>
      <c r="D8" s="73">
        <v>3.4148999999999999E-2</v>
      </c>
      <c r="E8" s="75">
        <v>-1.7845E-2</v>
      </c>
      <c r="F8" s="76"/>
      <c r="G8" s="162"/>
      <c r="H8" s="73"/>
      <c r="I8" s="162"/>
      <c r="J8" s="76"/>
      <c r="K8" s="162"/>
      <c r="L8" s="73"/>
      <c r="M8" s="164"/>
    </row>
    <row r="9" spans="2:21" x14ac:dyDescent="0.2">
      <c r="B9" s="76">
        <v>4.2895000000000003E-2</v>
      </c>
      <c r="C9" s="73">
        <v>2.4045E-2</v>
      </c>
      <c r="D9" s="73">
        <v>4.4136000000000002E-2</v>
      </c>
      <c r="E9" s="75">
        <v>-1.9977999999999999E-2</v>
      </c>
      <c r="F9" s="76"/>
      <c r="G9" s="162"/>
      <c r="H9" s="73"/>
      <c r="I9" s="162"/>
      <c r="J9" s="76"/>
      <c r="K9" s="162"/>
      <c r="L9" s="73"/>
      <c r="M9" s="164"/>
    </row>
    <row r="10" spans="2:21" x14ac:dyDescent="0.2">
      <c r="B10" s="76">
        <v>5.2893000000000003E-2</v>
      </c>
      <c r="C10" s="73">
        <v>2.6249999999999999E-2</v>
      </c>
      <c r="D10" s="73">
        <v>5.4172999999999999E-2</v>
      </c>
      <c r="E10" s="75">
        <v>-2.1878000000000002E-2</v>
      </c>
      <c r="F10" s="76"/>
      <c r="G10" s="162"/>
      <c r="H10" s="73"/>
      <c r="I10" s="162"/>
      <c r="J10" s="76"/>
      <c r="K10" s="162"/>
      <c r="L10" s="73"/>
      <c r="M10" s="164"/>
    </row>
    <row r="11" spans="2:21" x14ac:dyDescent="0.2">
      <c r="B11" s="76">
        <v>6.2941999999999998E-2</v>
      </c>
      <c r="C11" s="73">
        <v>2.8206999999999999E-2</v>
      </c>
      <c r="D11" s="73">
        <v>6.4241000000000006E-2</v>
      </c>
      <c r="E11" s="75">
        <v>-2.3612999999999999E-2</v>
      </c>
      <c r="F11" s="76"/>
      <c r="G11" s="162"/>
      <c r="H11" s="73"/>
      <c r="I11" s="162"/>
      <c r="J11" s="76"/>
      <c r="K11" s="162"/>
      <c r="L11" s="73"/>
      <c r="M11" s="164"/>
    </row>
    <row r="12" spans="2:21" x14ac:dyDescent="0.2">
      <c r="B12" s="76">
        <v>7.3024000000000006E-2</v>
      </c>
      <c r="C12" s="73">
        <v>2.9977E-2</v>
      </c>
      <c r="D12" s="73">
        <v>7.4331999999999995E-2</v>
      </c>
      <c r="E12" s="75">
        <v>-2.5221E-2</v>
      </c>
      <c r="F12" s="76"/>
      <c r="G12" s="162"/>
      <c r="H12" s="73"/>
      <c r="I12" s="162"/>
      <c r="J12" s="76"/>
      <c r="K12" s="162"/>
      <c r="L12" s="73"/>
      <c r="M12" s="164"/>
    </row>
    <row r="13" spans="2:21" x14ac:dyDescent="0.2">
      <c r="B13" s="76">
        <v>8.3130999999999997E-2</v>
      </c>
      <c r="C13" s="73">
        <v>3.1599000000000002E-2</v>
      </c>
      <c r="D13" s="73">
        <v>8.4439E-2</v>
      </c>
      <c r="E13" s="75">
        <v>-2.6727000000000001E-2</v>
      </c>
      <c r="F13" s="76"/>
      <c r="G13" s="162"/>
      <c r="H13" s="73"/>
      <c r="I13" s="162"/>
      <c r="J13" s="76"/>
      <c r="K13" s="162"/>
      <c r="L13" s="73"/>
      <c r="M13" s="164"/>
    </row>
    <row r="14" spans="2:21" x14ac:dyDescent="0.2">
      <c r="B14" s="76">
        <v>9.3257000000000007E-2</v>
      </c>
      <c r="C14" s="73">
        <v>3.3098000000000002E-2</v>
      </c>
      <c r="D14" s="73">
        <v>9.4559000000000004E-2</v>
      </c>
      <c r="E14" s="75">
        <v>-2.8146999999999998E-2</v>
      </c>
      <c r="F14" s="76"/>
      <c r="G14" s="162"/>
      <c r="H14" s="73"/>
      <c r="I14" s="162"/>
      <c r="J14" s="76"/>
      <c r="K14" s="162"/>
      <c r="L14" s="73"/>
      <c r="M14" s="164"/>
    </row>
    <row r="15" spans="2:21" x14ac:dyDescent="0.2">
      <c r="B15" s="76">
        <v>0.103398</v>
      </c>
      <c r="C15" s="73">
        <v>3.4493999999999997E-2</v>
      </c>
      <c r="D15" s="73">
        <v>0.104689</v>
      </c>
      <c r="E15" s="75">
        <v>-2.9489000000000001E-2</v>
      </c>
      <c r="F15" s="76"/>
      <c r="G15" s="162"/>
      <c r="H15" s="73"/>
      <c r="I15" s="162"/>
      <c r="J15" s="76"/>
      <c r="K15" s="162"/>
      <c r="L15" s="73"/>
      <c r="M15" s="164"/>
    </row>
    <row r="16" spans="2:21" x14ac:dyDescent="0.2">
      <c r="B16" s="76">
        <v>0.113551</v>
      </c>
      <c r="C16" s="73">
        <v>3.5800999999999999E-2</v>
      </c>
      <c r="D16" s="73">
        <v>0.114829</v>
      </c>
      <c r="E16" s="75">
        <v>-3.0762000000000001E-2</v>
      </c>
      <c r="F16" s="76"/>
      <c r="G16" s="162"/>
      <c r="H16" s="73"/>
      <c r="I16" s="162"/>
      <c r="J16" s="76"/>
      <c r="K16" s="162"/>
      <c r="L16" s="73"/>
      <c r="M16" s="164"/>
    </row>
    <row r="17" spans="2:13" x14ac:dyDescent="0.2">
      <c r="B17" s="76">
        <v>0.12371500000000001</v>
      </c>
      <c r="C17" s="73">
        <v>3.7028999999999999E-2</v>
      </c>
      <c r="D17" s="73">
        <v>0.124976</v>
      </c>
      <c r="E17" s="75">
        <v>-3.1968999999999997E-2</v>
      </c>
      <c r="F17" s="76"/>
      <c r="G17" s="162"/>
      <c r="H17" s="73"/>
      <c r="I17" s="162"/>
      <c r="J17" s="76"/>
      <c r="K17" s="162"/>
      <c r="L17" s="73"/>
      <c r="M17" s="164"/>
    </row>
    <row r="18" spans="2:13" x14ac:dyDescent="0.2">
      <c r="B18" s="76">
        <v>0.13388600000000001</v>
      </c>
      <c r="C18" s="73">
        <v>3.8188E-2</v>
      </c>
      <c r="D18" s="73">
        <v>0.135131</v>
      </c>
      <c r="E18" s="75">
        <v>-3.3116E-2</v>
      </c>
      <c r="F18" s="76"/>
      <c r="G18" s="162"/>
      <c r="H18" s="73"/>
      <c r="I18" s="162"/>
      <c r="J18" s="76"/>
      <c r="K18" s="162"/>
      <c r="L18" s="73"/>
      <c r="M18" s="164"/>
    </row>
    <row r="19" spans="2:13" x14ac:dyDescent="0.2">
      <c r="B19" s="76">
        <v>0.144066</v>
      </c>
      <c r="C19" s="73">
        <v>3.9285E-2</v>
      </c>
      <c r="D19" s="73">
        <v>0.145292</v>
      </c>
      <c r="E19" s="75">
        <v>-3.4203999999999998E-2</v>
      </c>
      <c r="F19" s="76"/>
      <c r="G19" s="162"/>
      <c r="H19" s="73"/>
      <c r="I19" s="162"/>
      <c r="J19" s="76"/>
      <c r="K19" s="162"/>
      <c r="L19" s="73"/>
      <c r="M19" s="164"/>
    </row>
    <row r="20" spans="2:13" x14ac:dyDescent="0.2">
      <c r="B20" s="76">
        <v>0.154251</v>
      </c>
      <c r="C20" s="73">
        <v>4.0325E-2</v>
      </c>
      <c r="D20" s="73">
        <v>0.15545800000000001</v>
      </c>
      <c r="E20" s="75">
        <v>-3.5236999999999997E-2</v>
      </c>
      <c r="F20" s="76"/>
      <c r="G20" s="162"/>
      <c r="H20" s="73"/>
      <c r="I20" s="162"/>
      <c r="J20" s="76"/>
      <c r="K20" s="162"/>
      <c r="L20" s="73"/>
      <c r="M20" s="164"/>
    </row>
    <row r="21" spans="2:13" x14ac:dyDescent="0.2">
      <c r="B21" s="76">
        <v>0.164442</v>
      </c>
      <c r="C21" s="73">
        <v>4.1313000000000002E-2</v>
      </c>
      <c r="D21" s="73">
        <v>0.16563</v>
      </c>
      <c r="E21" s="75">
        <v>-3.6216999999999999E-2</v>
      </c>
      <c r="F21" s="76"/>
      <c r="G21" s="162"/>
      <c r="H21" s="73"/>
      <c r="I21" s="162"/>
      <c r="J21" s="76"/>
      <c r="K21" s="162"/>
      <c r="L21" s="73"/>
      <c r="M21" s="164"/>
    </row>
    <row r="22" spans="2:13" x14ac:dyDescent="0.2">
      <c r="B22" s="76">
        <v>0.17463799999999999</v>
      </c>
      <c r="C22" s="73">
        <v>4.2254E-2</v>
      </c>
      <c r="D22" s="73">
        <v>0.17580599999999999</v>
      </c>
      <c r="E22" s="75">
        <v>-3.7146999999999999E-2</v>
      </c>
      <c r="F22" s="76"/>
      <c r="G22" s="162"/>
      <c r="H22" s="73"/>
      <c r="I22" s="162"/>
      <c r="J22" s="76"/>
      <c r="K22" s="162"/>
      <c r="L22" s="73"/>
      <c r="M22" s="164"/>
    </row>
    <row r="23" spans="2:13" x14ac:dyDescent="0.2">
      <c r="B23" s="76">
        <v>0.184838</v>
      </c>
      <c r="C23" s="73">
        <v>4.3150000000000001E-2</v>
      </c>
      <c r="D23" s="73">
        <v>0.18598700000000001</v>
      </c>
      <c r="E23" s="75">
        <v>-3.8025999999999997E-2</v>
      </c>
      <c r="F23" s="76"/>
      <c r="G23" s="162"/>
      <c r="H23" s="73"/>
      <c r="I23" s="162"/>
      <c r="J23" s="76"/>
      <c r="K23" s="162"/>
      <c r="L23" s="73"/>
      <c r="M23" s="164"/>
    </row>
    <row r="24" spans="2:13" x14ac:dyDescent="0.2">
      <c r="B24" s="76">
        <v>0.19504199999999999</v>
      </c>
      <c r="C24" s="73">
        <v>4.4005000000000002E-2</v>
      </c>
      <c r="D24" s="73">
        <v>0.19617200000000001</v>
      </c>
      <c r="E24" s="75">
        <v>-3.8857000000000003E-2</v>
      </c>
      <c r="F24" s="76"/>
      <c r="G24" s="162"/>
      <c r="H24" s="73"/>
      <c r="I24" s="162"/>
      <c r="J24" s="76"/>
      <c r="K24" s="162"/>
      <c r="L24" s="73"/>
      <c r="M24" s="164"/>
    </row>
    <row r="25" spans="2:13" x14ac:dyDescent="0.2">
      <c r="B25" s="76">
        <v>0.20524999999999999</v>
      </c>
      <c r="C25" s="73">
        <v>4.4819999999999999E-2</v>
      </c>
      <c r="D25" s="73">
        <v>0.20635999999999999</v>
      </c>
      <c r="E25" s="75">
        <v>-3.9641000000000003E-2</v>
      </c>
      <c r="F25" s="76"/>
      <c r="G25" s="162"/>
      <c r="H25" s="73"/>
      <c r="I25" s="162"/>
      <c r="J25" s="76"/>
      <c r="K25" s="162"/>
      <c r="L25" s="73"/>
      <c r="M25" s="164"/>
    </row>
    <row r="26" spans="2:13" x14ac:dyDescent="0.2">
      <c r="B26" s="76">
        <v>0.21546100000000001</v>
      </c>
      <c r="C26" s="73">
        <v>4.5598E-2</v>
      </c>
      <c r="D26" s="73">
        <v>0.21655199999999999</v>
      </c>
      <c r="E26" s="75">
        <v>-4.0377999999999997E-2</v>
      </c>
      <c r="F26" s="76"/>
      <c r="G26" s="162"/>
      <c r="H26" s="73"/>
      <c r="I26" s="162"/>
      <c r="J26" s="76"/>
      <c r="K26" s="162"/>
      <c r="L26" s="73"/>
      <c r="M26" s="164"/>
    </row>
    <row r="27" spans="2:13" x14ac:dyDescent="0.2">
      <c r="B27" s="76">
        <v>0.22567400000000001</v>
      </c>
      <c r="C27" s="73">
        <v>4.6341E-2</v>
      </c>
      <c r="D27" s="73">
        <v>0.226747</v>
      </c>
      <c r="E27" s="75">
        <v>-4.1070000000000002E-2</v>
      </c>
      <c r="F27" s="76"/>
      <c r="G27" s="162"/>
      <c r="H27" s="73"/>
      <c r="I27" s="162"/>
      <c r="J27" s="76"/>
      <c r="K27" s="162"/>
      <c r="L27" s="73"/>
      <c r="M27" s="164"/>
    </row>
    <row r="28" spans="2:13" x14ac:dyDescent="0.2">
      <c r="B28" s="76">
        <v>0.23588999999999999</v>
      </c>
      <c r="C28" s="73">
        <v>4.7049000000000001E-2</v>
      </c>
      <c r="D28" s="73">
        <v>0.23694499999999999</v>
      </c>
      <c r="E28" s="75">
        <v>-4.1715000000000002E-2</v>
      </c>
      <c r="F28" s="76"/>
      <c r="G28" s="162"/>
      <c r="H28" s="73"/>
      <c r="I28" s="162"/>
      <c r="J28" s="76"/>
      <c r="K28" s="162"/>
      <c r="L28" s="73"/>
      <c r="M28" s="164"/>
    </row>
    <row r="29" spans="2:13" x14ac:dyDescent="0.2">
      <c r="B29" s="76">
        <v>0.24610899999999999</v>
      </c>
      <c r="C29" s="73">
        <v>4.7724000000000003E-2</v>
      </c>
      <c r="D29" s="73">
        <v>0.247146</v>
      </c>
      <c r="E29" s="75">
        <v>-4.2314999999999998E-2</v>
      </c>
      <c r="F29" s="76"/>
      <c r="G29" s="162"/>
      <c r="H29" s="73"/>
      <c r="I29" s="162"/>
      <c r="J29" s="76"/>
      <c r="K29" s="162"/>
      <c r="L29" s="73"/>
      <c r="M29" s="164"/>
    </row>
    <row r="30" spans="2:13" x14ac:dyDescent="0.2">
      <c r="B30" s="76">
        <v>0.25632899999999997</v>
      </c>
      <c r="C30" s="73">
        <v>4.8367E-2</v>
      </c>
      <c r="D30" s="73">
        <v>0.25734899999999999</v>
      </c>
      <c r="E30" s="75">
        <v>-4.2869999999999998E-2</v>
      </c>
      <c r="F30" s="76"/>
      <c r="G30" s="162"/>
      <c r="H30" s="73"/>
      <c r="I30" s="162"/>
      <c r="J30" s="76"/>
      <c r="K30" s="162"/>
      <c r="L30" s="73"/>
      <c r="M30" s="164"/>
    </row>
    <row r="31" spans="2:13" x14ac:dyDescent="0.2">
      <c r="B31" s="76">
        <v>0.26655200000000001</v>
      </c>
      <c r="C31" s="73">
        <v>4.8978000000000001E-2</v>
      </c>
      <c r="D31" s="73">
        <v>0.26755400000000001</v>
      </c>
      <c r="E31" s="75">
        <v>-4.3380000000000002E-2</v>
      </c>
      <c r="F31" s="76"/>
      <c r="G31" s="162"/>
      <c r="H31" s="73"/>
      <c r="I31" s="162"/>
      <c r="J31" s="76"/>
      <c r="K31" s="162"/>
      <c r="L31" s="73"/>
      <c r="M31" s="164"/>
    </row>
    <row r="32" spans="2:13" x14ac:dyDescent="0.2">
      <c r="B32" s="76">
        <v>0.276777</v>
      </c>
      <c r="C32" s="73">
        <v>4.9557999999999998E-2</v>
      </c>
      <c r="D32" s="73">
        <v>0.27776200000000001</v>
      </c>
      <c r="E32" s="75">
        <v>-4.3846000000000003E-2</v>
      </c>
      <c r="F32" s="76"/>
      <c r="G32" s="162"/>
      <c r="H32" s="73"/>
      <c r="I32" s="162"/>
      <c r="J32" s="76"/>
      <c r="K32" s="162"/>
      <c r="L32" s="73"/>
      <c r="M32" s="164"/>
    </row>
    <row r="33" spans="2:13" x14ac:dyDescent="0.2">
      <c r="B33" s="76">
        <v>0.28700399999999998</v>
      </c>
      <c r="C33" s="73">
        <v>5.0106999999999999E-2</v>
      </c>
      <c r="D33" s="73">
        <v>0.28797099999999998</v>
      </c>
      <c r="E33" s="75">
        <v>-4.4267000000000001E-2</v>
      </c>
      <c r="F33" s="76"/>
      <c r="G33" s="162"/>
      <c r="H33" s="73"/>
      <c r="I33" s="162"/>
      <c r="J33" s="76"/>
      <c r="K33" s="162"/>
      <c r="L33" s="73"/>
      <c r="M33" s="164"/>
    </row>
    <row r="34" spans="2:13" x14ac:dyDescent="0.2">
      <c r="B34" s="76">
        <v>0.297232</v>
      </c>
      <c r="C34" s="73">
        <v>5.0625999999999997E-2</v>
      </c>
      <c r="D34" s="73">
        <v>0.29818099999999997</v>
      </c>
      <c r="E34" s="75">
        <v>-4.4644000000000003E-2</v>
      </c>
      <c r="F34" s="76"/>
      <c r="G34" s="162"/>
      <c r="H34" s="73"/>
      <c r="I34" s="162"/>
      <c r="J34" s="76"/>
      <c r="K34" s="162"/>
      <c r="L34" s="73"/>
      <c r="M34" s="164"/>
    </row>
    <row r="35" spans="2:13" x14ac:dyDescent="0.2">
      <c r="B35" s="76">
        <v>0.30746200000000001</v>
      </c>
      <c r="C35" s="73">
        <v>5.1114E-2</v>
      </c>
      <c r="D35" s="73">
        <v>0.308394</v>
      </c>
      <c r="E35" s="75">
        <v>-4.4977999999999997E-2</v>
      </c>
      <c r="F35" s="76"/>
      <c r="G35" s="162"/>
      <c r="H35" s="73"/>
      <c r="I35" s="162"/>
      <c r="J35" s="76"/>
      <c r="K35" s="162"/>
      <c r="L35" s="73"/>
      <c r="M35" s="164"/>
    </row>
    <row r="36" spans="2:13" x14ac:dyDescent="0.2">
      <c r="B36" s="76">
        <v>0.317693</v>
      </c>
      <c r="C36" s="73">
        <v>5.1570999999999999E-2</v>
      </c>
      <c r="D36" s="73">
        <v>0.31860699999999997</v>
      </c>
      <c r="E36" s="75">
        <v>-4.5268000000000003E-2</v>
      </c>
      <c r="F36" s="76"/>
      <c r="G36" s="162"/>
      <c r="H36" s="73"/>
      <c r="I36" s="162"/>
      <c r="J36" s="76"/>
      <c r="K36" s="162"/>
      <c r="L36" s="73"/>
      <c r="M36" s="164"/>
    </row>
    <row r="37" spans="2:13" x14ac:dyDescent="0.2">
      <c r="B37" s="76">
        <v>0.32792500000000002</v>
      </c>
      <c r="C37" s="73">
        <v>5.1997000000000002E-2</v>
      </c>
      <c r="D37" s="73">
        <v>0.32882099999999997</v>
      </c>
      <c r="E37" s="75">
        <v>-4.5512999999999998E-2</v>
      </c>
      <c r="F37" s="76"/>
      <c r="G37" s="162"/>
      <c r="H37" s="73"/>
      <c r="I37" s="162"/>
      <c r="J37" s="76"/>
      <c r="K37" s="162"/>
      <c r="L37" s="73"/>
      <c r="M37" s="164"/>
    </row>
    <row r="38" spans="2:13" x14ac:dyDescent="0.2">
      <c r="B38" s="76">
        <v>0.33815899999999999</v>
      </c>
      <c r="C38" s="73">
        <v>5.2393000000000002E-2</v>
      </c>
      <c r="D38" s="73">
        <v>0.33903699999999998</v>
      </c>
      <c r="E38" s="75">
        <v>-4.5713999999999998E-2</v>
      </c>
      <c r="F38" s="76"/>
      <c r="G38" s="162"/>
      <c r="H38" s="73"/>
      <c r="I38" s="162"/>
      <c r="J38" s="76"/>
      <c r="K38" s="162"/>
      <c r="L38" s="73"/>
      <c r="M38" s="164"/>
    </row>
    <row r="39" spans="2:13" x14ac:dyDescent="0.2">
      <c r="B39" s="76">
        <v>0.34839300000000001</v>
      </c>
      <c r="C39" s="73">
        <v>5.2756999999999998E-2</v>
      </c>
      <c r="D39" s="73">
        <v>0.34925299999999998</v>
      </c>
      <c r="E39" s="75">
        <v>-4.5872000000000003E-2</v>
      </c>
      <c r="F39" s="76"/>
      <c r="G39" s="162"/>
      <c r="H39" s="73"/>
      <c r="I39" s="162"/>
      <c r="J39" s="76"/>
      <c r="K39" s="162"/>
      <c r="L39" s="73"/>
      <c r="M39" s="164"/>
    </row>
    <row r="40" spans="2:13" x14ac:dyDescent="0.2">
      <c r="B40" s="76">
        <v>0.35862899999999998</v>
      </c>
      <c r="C40" s="73">
        <v>5.3089999999999998E-2</v>
      </c>
      <c r="D40" s="73">
        <v>0.35946899999999998</v>
      </c>
      <c r="E40" s="75">
        <v>-4.5984999999999998E-2</v>
      </c>
      <c r="F40" s="76"/>
      <c r="G40" s="162"/>
      <c r="H40" s="73"/>
      <c r="I40" s="162"/>
      <c r="J40" s="76"/>
      <c r="K40" s="162"/>
      <c r="L40" s="73"/>
      <c r="M40" s="164"/>
    </row>
    <row r="41" spans="2:13" x14ac:dyDescent="0.2">
      <c r="B41" s="76">
        <v>0.368865</v>
      </c>
      <c r="C41" s="73">
        <v>5.3391000000000001E-2</v>
      </c>
      <c r="D41" s="73">
        <v>0.36968499999999999</v>
      </c>
      <c r="E41" s="75">
        <v>-4.6052999999999997E-2</v>
      </c>
      <c r="F41" s="76"/>
      <c r="G41" s="162"/>
      <c r="H41" s="73"/>
      <c r="I41" s="162"/>
      <c r="J41" s="76"/>
      <c r="K41" s="162"/>
      <c r="L41" s="73"/>
      <c r="M41" s="164"/>
    </row>
    <row r="42" spans="2:13" x14ac:dyDescent="0.2">
      <c r="B42" s="76">
        <v>0.37910300000000002</v>
      </c>
      <c r="C42" s="73">
        <v>5.3659999999999999E-2</v>
      </c>
      <c r="D42" s="73">
        <v>0.37990200000000002</v>
      </c>
      <c r="E42" s="75">
        <v>-4.6074999999999998E-2</v>
      </c>
      <c r="F42" s="76"/>
      <c r="G42" s="162"/>
      <c r="H42" s="73"/>
      <c r="I42" s="162"/>
      <c r="J42" s="76"/>
      <c r="K42" s="162"/>
      <c r="L42" s="73"/>
      <c r="M42" s="164"/>
    </row>
    <row r="43" spans="2:13" x14ac:dyDescent="0.2">
      <c r="B43" s="76">
        <v>0.38934000000000002</v>
      </c>
      <c r="C43" s="73">
        <v>5.3895999999999999E-2</v>
      </c>
      <c r="D43" s="73">
        <v>0.39011800000000002</v>
      </c>
      <c r="E43" s="75">
        <v>-4.6052000000000003E-2</v>
      </c>
      <c r="F43" s="76"/>
      <c r="G43" s="162"/>
      <c r="H43" s="73"/>
      <c r="I43" s="162"/>
      <c r="J43" s="76"/>
      <c r="K43" s="162"/>
      <c r="L43" s="73"/>
      <c r="M43" s="164"/>
    </row>
    <row r="44" spans="2:13" x14ac:dyDescent="0.2">
      <c r="B44" s="76">
        <v>0.39957900000000002</v>
      </c>
      <c r="C44" s="73">
        <v>5.4100000000000002E-2</v>
      </c>
      <c r="D44" s="73">
        <v>0.40033400000000002</v>
      </c>
      <c r="E44" s="75">
        <v>-4.5983999999999997E-2</v>
      </c>
      <c r="F44" s="76"/>
      <c r="G44" s="162"/>
      <c r="H44" s="73"/>
      <c r="I44" s="162"/>
      <c r="J44" s="76"/>
      <c r="K44" s="162"/>
      <c r="L44" s="73"/>
      <c r="M44" s="164"/>
    </row>
    <row r="45" spans="2:13" x14ac:dyDescent="0.2">
      <c r="B45" s="76">
        <v>0.40981800000000002</v>
      </c>
      <c r="C45" s="73">
        <v>5.4272000000000001E-2</v>
      </c>
      <c r="D45" s="73">
        <v>0.41055000000000003</v>
      </c>
      <c r="E45" s="75">
        <v>-4.5866999999999998E-2</v>
      </c>
      <c r="F45" s="76"/>
      <c r="G45" s="162"/>
      <c r="H45" s="73"/>
      <c r="I45" s="162"/>
      <c r="J45" s="76"/>
      <c r="K45" s="162"/>
      <c r="L45" s="73"/>
      <c r="M45" s="164"/>
    </row>
    <row r="46" spans="2:13" x14ac:dyDescent="0.2">
      <c r="B46" s="76">
        <v>0.42005700000000001</v>
      </c>
      <c r="C46" s="73">
        <v>5.4412000000000002E-2</v>
      </c>
      <c r="D46" s="73">
        <v>0.420765</v>
      </c>
      <c r="E46" s="75">
        <v>-4.5703000000000001E-2</v>
      </c>
      <c r="F46" s="76"/>
      <c r="G46" s="162"/>
      <c r="H46" s="73"/>
      <c r="I46" s="162"/>
      <c r="J46" s="76"/>
      <c r="K46" s="162"/>
      <c r="L46" s="73"/>
      <c r="M46" s="164"/>
    </row>
    <row r="47" spans="2:13" x14ac:dyDescent="0.2">
      <c r="B47" s="76">
        <v>0.43029699999999999</v>
      </c>
      <c r="C47" s="73">
        <v>5.4517000000000003E-2</v>
      </c>
      <c r="D47" s="73">
        <v>0.43097800000000003</v>
      </c>
      <c r="E47" s="75">
        <v>-4.5492999999999999E-2</v>
      </c>
      <c r="F47" s="76"/>
      <c r="G47" s="162"/>
      <c r="H47" s="73"/>
      <c r="I47" s="162"/>
      <c r="J47" s="76"/>
      <c r="K47" s="162"/>
      <c r="L47" s="73"/>
      <c r="M47" s="164"/>
    </row>
    <row r="48" spans="2:13" x14ac:dyDescent="0.2">
      <c r="B48" s="76">
        <v>0.44053700000000001</v>
      </c>
      <c r="C48" s="73">
        <v>5.4591000000000001E-2</v>
      </c>
      <c r="D48" s="73">
        <v>0.441191</v>
      </c>
      <c r="E48" s="75">
        <v>-4.5234000000000003E-2</v>
      </c>
      <c r="F48" s="76"/>
      <c r="G48" s="162"/>
      <c r="H48" s="73"/>
      <c r="I48" s="162"/>
      <c r="J48" s="76"/>
      <c r="K48" s="162"/>
      <c r="L48" s="73"/>
      <c r="M48" s="164"/>
    </row>
    <row r="49" spans="2:13" x14ac:dyDescent="0.2">
      <c r="B49" s="76">
        <v>0.45077699999999998</v>
      </c>
      <c r="C49" s="73">
        <v>5.4630999999999999E-2</v>
      </c>
      <c r="D49" s="73">
        <v>0.45140200000000003</v>
      </c>
      <c r="E49" s="75">
        <v>-4.4926000000000001E-2</v>
      </c>
      <c r="F49" s="76"/>
      <c r="G49" s="162"/>
      <c r="H49" s="73"/>
      <c r="I49" s="162"/>
      <c r="J49" s="76"/>
      <c r="K49" s="162"/>
      <c r="L49" s="73"/>
      <c r="M49" s="164"/>
    </row>
    <row r="50" spans="2:13" x14ac:dyDescent="0.2">
      <c r="B50" s="76">
        <v>0.46101599999999998</v>
      </c>
      <c r="C50" s="73">
        <v>5.4639E-2</v>
      </c>
      <c r="D50" s="73">
        <v>0.46161200000000002</v>
      </c>
      <c r="E50" s="75">
        <v>-4.4568000000000003E-2</v>
      </c>
      <c r="F50" s="76"/>
      <c r="G50" s="162"/>
      <c r="H50" s="73"/>
      <c r="I50" s="162"/>
      <c r="J50" s="76"/>
      <c r="K50" s="162"/>
      <c r="L50" s="73"/>
      <c r="M50" s="164"/>
    </row>
    <row r="51" spans="2:13" x14ac:dyDescent="0.2">
      <c r="B51" s="76">
        <v>0.47125600000000001</v>
      </c>
      <c r="C51" s="73">
        <v>5.4614000000000003E-2</v>
      </c>
      <c r="D51" s="73">
        <v>0.47181899999999999</v>
      </c>
      <c r="E51" s="75">
        <v>-4.4159999999999998E-2</v>
      </c>
      <c r="F51" s="76"/>
      <c r="G51" s="162"/>
      <c r="H51" s="73"/>
      <c r="I51" s="162"/>
      <c r="J51" s="76"/>
      <c r="K51" s="162"/>
      <c r="L51" s="73"/>
      <c r="M51" s="164"/>
    </row>
    <row r="52" spans="2:13" x14ac:dyDescent="0.2">
      <c r="B52" s="76">
        <v>0.48149599999999998</v>
      </c>
      <c r="C52" s="73">
        <v>5.4556E-2</v>
      </c>
      <c r="D52" s="73">
        <v>0.48202499999999998</v>
      </c>
      <c r="E52" s="75">
        <v>-4.3701999999999998E-2</v>
      </c>
      <c r="F52" s="76"/>
      <c r="G52" s="162"/>
      <c r="H52" s="73"/>
      <c r="I52" s="162"/>
      <c r="J52" s="76"/>
      <c r="K52" s="162"/>
      <c r="L52" s="73"/>
      <c r="M52" s="164"/>
    </row>
    <row r="53" spans="2:13" x14ac:dyDescent="0.2">
      <c r="B53" s="76">
        <v>0.49173499999999998</v>
      </c>
      <c r="C53" s="73">
        <v>5.4465E-2</v>
      </c>
      <c r="D53" s="73">
        <v>0.49222900000000003</v>
      </c>
      <c r="E53" s="75">
        <v>-4.3194000000000003E-2</v>
      </c>
      <c r="F53" s="76"/>
      <c r="G53" s="162"/>
      <c r="H53" s="73"/>
      <c r="I53" s="162"/>
      <c r="J53" s="76"/>
      <c r="K53" s="162"/>
      <c r="L53" s="73"/>
      <c r="M53" s="164"/>
    </row>
    <row r="54" spans="2:13" x14ac:dyDescent="0.2">
      <c r="B54" s="76">
        <v>0.50197400000000003</v>
      </c>
      <c r="C54" s="73">
        <v>5.4342000000000001E-2</v>
      </c>
      <c r="D54" s="73">
        <v>0.50243000000000004</v>
      </c>
      <c r="E54" s="75">
        <v>-4.2634999999999999E-2</v>
      </c>
      <c r="F54" s="76"/>
      <c r="G54" s="162"/>
      <c r="H54" s="73"/>
      <c r="I54" s="162"/>
      <c r="J54" s="76"/>
      <c r="K54" s="162"/>
      <c r="L54" s="73"/>
      <c r="M54" s="164"/>
    </row>
    <row r="55" spans="2:13" x14ac:dyDescent="0.2">
      <c r="B55" s="76">
        <v>0.51221300000000003</v>
      </c>
      <c r="C55" s="73">
        <v>5.4184000000000003E-2</v>
      </c>
      <c r="D55" s="73">
        <v>0.51262799999999997</v>
      </c>
      <c r="E55" s="75">
        <v>-4.2022999999999998E-2</v>
      </c>
      <c r="F55" s="76"/>
      <c r="G55" s="162"/>
      <c r="H55" s="73"/>
      <c r="I55" s="162"/>
      <c r="J55" s="76"/>
      <c r="K55" s="162"/>
      <c r="L55" s="73"/>
      <c r="M55" s="164"/>
    </row>
    <row r="56" spans="2:13" x14ac:dyDescent="0.2">
      <c r="B56" s="76">
        <v>0.52244999999999997</v>
      </c>
      <c r="C56" s="73">
        <v>5.3994E-2</v>
      </c>
      <c r="D56" s="73">
        <v>0.52282300000000004</v>
      </c>
      <c r="E56" s="75">
        <v>-4.1360000000000001E-2</v>
      </c>
      <c r="F56" s="76"/>
      <c r="G56" s="162"/>
      <c r="H56" s="73"/>
      <c r="I56" s="162"/>
      <c r="J56" s="76"/>
      <c r="K56" s="162"/>
      <c r="L56" s="73"/>
      <c r="M56" s="164"/>
    </row>
    <row r="57" spans="2:13" x14ac:dyDescent="0.2">
      <c r="B57" s="76">
        <v>0.53268800000000005</v>
      </c>
      <c r="C57" s="73">
        <v>5.3770999999999999E-2</v>
      </c>
      <c r="D57" s="73">
        <v>0.53301500000000002</v>
      </c>
      <c r="E57" s="75">
        <v>-4.0646000000000002E-2</v>
      </c>
      <c r="F57" s="76"/>
      <c r="G57" s="162"/>
      <c r="H57" s="73"/>
      <c r="I57" s="162"/>
      <c r="J57" s="76"/>
      <c r="K57" s="162"/>
      <c r="L57" s="73"/>
      <c r="M57" s="164"/>
    </row>
    <row r="58" spans="2:13" x14ac:dyDescent="0.2">
      <c r="B58" s="76">
        <v>0.54292399999999996</v>
      </c>
      <c r="C58" s="73">
        <v>5.3515E-2</v>
      </c>
      <c r="D58" s="73">
        <v>0.54320400000000002</v>
      </c>
      <c r="E58" s="75">
        <v>-3.9879999999999999E-2</v>
      </c>
      <c r="F58" s="76"/>
      <c r="G58" s="162"/>
      <c r="H58" s="73"/>
      <c r="I58" s="162"/>
      <c r="J58" s="76"/>
      <c r="K58" s="162"/>
      <c r="L58" s="73"/>
      <c r="M58" s="164"/>
    </row>
    <row r="59" spans="2:13" x14ac:dyDescent="0.2">
      <c r="B59" s="76">
        <v>0.55315999999999999</v>
      </c>
      <c r="C59" s="73">
        <v>5.3220999999999997E-2</v>
      </c>
      <c r="D59" s="73">
        <v>0.55339000000000005</v>
      </c>
      <c r="E59" s="75">
        <v>-3.9061999999999999E-2</v>
      </c>
      <c r="F59" s="76"/>
      <c r="G59" s="162"/>
      <c r="H59" s="73"/>
      <c r="I59" s="162"/>
      <c r="J59" s="76"/>
      <c r="K59" s="162"/>
      <c r="L59" s="73"/>
      <c r="M59" s="164"/>
    </row>
    <row r="60" spans="2:13" x14ac:dyDescent="0.2">
      <c r="B60" s="76">
        <v>0.56339499999999998</v>
      </c>
      <c r="C60" s="73">
        <v>5.2893000000000003E-2</v>
      </c>
      <c r="D60" s="73">
        <v>0.56357100000000004</v>
      </c>
      <c r="E60" s="75">
        <v>-3.8191000000000003E-2</v>
      </c>
      <c r="F60" s="76"/>
      <c r="G60" s="162"/>
      <c r="H60" s="73"/>
      <c r="I60" s="162"/>
      <c r="J60" s="76"/>
      <c r="K60" s="162"/>
      <c r="L60" s="73"/>
      <c r="M60" s="164"/>
    </row>
    <row r="61" spans="2:13" x14ac:dyDescent="0.2">
      <c r="B61" s="76">
        <v>0.57362899999999994</v>
      </c>
      <c r="C61" s="73">
        <v>5.253E-2</v>
      </c>
      <c r="D61" s="73">
        <v>0.57374899999999995</v>
      </c>
      <c r="E61" s="75">
        <v>-3.7268999999999997E-2</v>
      </c>
      <c r="F61" s="76"/>
      <c r="G61" s="162"/>
      <c r="H61" s="73"/>
      <c r="I61" s="162"/>
      <c r="J61" s="76"/>
      <c r="K61" s="162"/>
      <c r="L61" s="73"/>
      <c r="M61" s="164"/>
    </row>
    <row r="62" spans="2:13" x14ac:dyDescent="0.2">
      <c r="B62" s="76">
        <v>0.58386199999999999</v>
      </c>
      <c r="C62" s="73">
        <v>5.2130999999999997E-2</v>
      </c>
      <c r="D62" s="73">
        <v>0.58392299999999997</v>
      </c>
      <c r="E62" s="75">
        <v>-3.6296000000000002E-2</v>
      </c>
      <c r="F62" s="76"/>
      <c r="G62" s="162"/>
      <c r="H62" s="73"/>
      <c r="I62" s="162"/>
      <c r="J62" s="76"/>
      <c r="K62" s="162"/>
      <c r="L62" s="73"/>
      <c r="M62" s="164"/>
    </row>
    <row r="63" spans="2:13" x14ac:dyDescent="0.2">
      <c r="B63" s="76">
        <v>0.59409400000000001</v>
      </c>
      <c r="C63" s="73">
        <v>5.1695999999999999E-2</v>
      </c>
      <c r="D63" s="73">
        <v>0.59409199999999995</v>
      </c>
      <c r="E63" s="75">
        <v>-3.5272999999999999E-2</v>
      </c>
      <c r="F63" s="76"/>
      <c r="G63" s="162"/>
      <c r="H63" s="73"/>
      <c r="I63" s="162"/>
      <c r="J63" s="76"/>
      <c r="K63" s="162"/>
      <c r="L63" s="73"/>
      <c r="M63" s="164"/>
    </row>
    <row r="64" spans="2:13" x14ac:dyDescent="0.2">
      <c r="B64" s="76">
        <v>0.60432300000000005</v>
      </c>
      <c r="C64" s="73">
        <v>5.1221999999999997E-2</v>
      </c>
      <c r="D64" s="73">
        <v>0.60425799999999996</v>
      </c>
      <c r="E64" s="75">
        <v>-3.4201000000000002E-2</v>
      </c>
      <c r="F64" s="76"/>
      <c r="G64" s="162"/>
      <c r="H64" s="73"/>
      <c r="I64" s="162"/>
      <c r="J64" s="76"/>
      <c r="K64" s="162"/>
      <c r="L64" s="73"/>
      <c r="M64" s="164"/>
    </row>
    <row r="65" spans="2:13" x14ac:dyDescent="0.2">
      <c r="B65" s="76">
        <v>0.61455099999999996</v>
      </c>
      <c r="C65" s="73">
        <v>5.0708999999999997E-2</v>
      </c>
      <c r="D65" s="73">
        <v>0.61441800000000002</v>
      </c>
      <c r="E65" s="75">
        <v>-3.3079999999999998E-2</v>
      </c>
      <c r="F65" s="76"/>
      <c r="G65" s="162"/>
      <c r="H65" s="73"/>
      <c r="I65" s="162"/>
      <c r="J65" s="76"/>
      <c r="K65" s="162"/>
      <c r="L65" s="73"/>
      <c r="M65" s="164"/>
    </row>
    <row r="66" spans="2:13" x14ac:dyDescent="0.2">
      <c r="B66" s="76">
        <v>0.62477800000000006</v>
      </c>
      <c r="C66" s="73">
        <v>5.0153999999999997E-2</v>
      </c>
      <c r="D66" s="73">
        <v>0.62457399999999996</v>
      </c>
      <c r="E66" s="75">
        <v>-3.1912000000000003E-2</v>
      </c>
      <c r="F66" s="76"/>
      <c r="G66" s="162"/>
      <c r="H66" s="73"/>
      <c r="I66" s="162"/>
      <c r="J66" s="76"/>
      <c r="K66" s="162"/>
      <c r="L66" s="73"/>
      <c r="M66" s="164"/>
    </row>
    <row r="67" spans="2:13" x14ac:dyDescent="0.2">
      <c r="B67" s="76">
        <v>0.63500199999999996</v>
      </c>
      <c r="C67" s="73">
        <v>4.9557999999999998E-2</v>
      </c>
      <c r="D67" s="73">
        <v>0.63472600000000001</v>
      </c>
      <c r="E67" s="75">
        <v>-3.0699000000000001E-2</v>
      </c>
      <c r="F67" s="76"/>
      <c r="G67" s="162"/>
      <c r="H67" s="73"/>
      <c r="I67" s="162"/>
      <c r="J67" s="76"/>
      <c r="K67" s="162"/>
      <c r="L67" s="73"/>
      <c r="M67" s="164"/>
    </row>
    <row r="68" spans="2:13" x14ac:dyDescent="0.2">
      <c r="B68" s="76">
        <v>0.64522400000000002</v>
      </c>
      <c r="C68" s="73">
        <v>4.8918000000000003E-2</v>
      </c>
      <c r="D68" s="73">
        <v>0.64487399999999995</v>
      </c>
      <c r="E68" s="75">
        <v>-2.9443E-2</v>
      </c>
      <c r="F68" s="76"/>
      <c r="G68" s="162"/>
      <c r="H68" s="73"/>
      <c r="I68" s="162"/>
      <c r="J68" s="76"/>
      <c r="K68" s="162"/>
      <c r="L68" s="73"/>
      <c r="M68" s="164"/>
    </row>
    <row r="69" spans="2:13" x14ac:dyDescent="0.2">
      <c r="B69" s="76">
        <v>0.65544400000000003</v>
      </c>
      <c r="C69" s="73">
        <v>4.8232999999999998E-2</v>
      </c>
      <c r="D69" s="73">
        <v>0.65501600000000004</v>
      </c>
      <c r="E69" s="75">
        <v>-2.8146000000000001E-2</v>
      </c>
      <c r="F69" s="76"/>
      <c r="G69" s="162"/>
      <c r="H69" s="73"/>
      <c r="I69" s="162"/>
      <c r="J69" s="76"/>
      <c r="K69" s="162"/>
      <c r="L69" s="73"/>
      <c r="M69" s="164"/>
    </row>
    <row r="70" spans="2:13" x14ac:dyDescent="0.2">
      <c r="B70" s="76">
        <v>0.66566099999999995</v>
      </c>
      <c r="C70" s="73">
        <v>4.7502000000000003E-2</v>
      </c>
      <c r="D70" s="73">
        <v>0.66515500000000005</v>
      </c>
      <c r="E70" s="75">
        <v>-2.6808999999999999E-2</v>
      </c>
      <c r="F70" s="76"/>
      <c r="G70" s="162"/>
      <c r="H70" s="73"/>
      <c r="I70" s="162"/>
      <c r="J70" s="76"/>
      <c r="K70" s="162"/>
      <c r="L70" s="73"/>
      <c r="M70" s="164"/>
    </row>
    <row r="71" spans="2:13" x14ac:dyDescent="0.2">
      <c r="B71" s="76">
        <v>0.67587600000000003</v>
      </c>
      <c r="C71" s="73">
        <v>4.6724000000000002E-2</v>
      </c>
      <c r="D71" s="73">
        <v>0.67528900000000003</v>
      </c>
      <c r="E71" s="75">
        <v>-2.5437000000000001E-2</v>
      </c>
      <c r="F71" s="76"/>
      <c r="G71" s="162"/>
      <c r="H71" s="73"/>
      <c r="I71" s="162"/>
      <c r="J71" s="76"/>
      <c r="K71" s="162"/>
      <c r="L71" s="73"/>
      <c r="M71" s="164"/>
    </row>
    <row r="72" spans="2:13" x14ac:dyDescent="0.2">
      <c r="B72" s="76">
        <v>0.686087</v>
      </c>
      <c r="C72" s="73">
        <v>4.5898000000000001E-2</v>
      </c>
      <c r="D72" s="73">
        <v>0.68542000000000003</v>
      </c>
      <c r="E72" s="75">
        <v>-2.4032000000000001E-2</v>
      </c>
      <c r="F72" s="76"/>
      <c r="G72" s="162"/>
      <c r="H72" s="73"/>
      <c r="I72" s="162"/>
      <c r="J72" s="76"/>
      <c r="K72" s="162"/>
      <c r="L72" s="73"/>
      <c r="M72" s="164"/>
    </row>
    <row r="73" spans="2:13" x14ac:dyDescent="0.2">
      <c r="B73" s="76">
        <v>0.696295</v>
      </c>
      <c r="C73" s="73">
        <v>4.5025999999999997E-2</v>
      </c>
      <c r="D73" s="73">
        <v>0.69554700000000003</v>
      </c>
      <c r="E73" s="75">
        <v>-2.2598E-2</v>
      </c>
      <c r="F73" s="76"/>
      <c r="G73" s="162"/>
      <c r="H73" s="73"/>
      <c r="I73" s="162"/>
      <c r="J73" s="76"/>
      <c r="K73" s="162"/>
      <c r="L73" s="73"/>
      <c r="M73" s="164"/>
    </row>
    <row r="74" spans="2:13" x14ac:dyDescent="0.2">
      <c r="B74" s="76">
        <v>0.70649899999999999</v>
      </c>
      <c r="C74" s="73">
        <v>4.4107E-2</v>
      </c>
      <c r="D74" s="73">
        <v>0.70567100000000005</v>
      </c>
      <c r="E74" s="75">
        <v>-2.1139000000000002E-2</v>
      </c>
      <c r="F74" s="76"/>
      <c r="G74" s="162"/>
      <c r="H74" s="73"/>
      <c r="I74" s="162"/>
      <c r="J74" s="76"/>
      <c r="K74" s="162"/>
      <c r="L74" s="73"/>
      <c r="M74" s="164"/>
    </row>
    <row r="75" spans="2:13" x14ac:dyDescent="0.2">
      <c r="B75" s="76">
        <v>0.71669899999999997</v>
      </c>
      <c r="C75" s="73">
        <v>4.3142E-2</v>
      </c>
      <c r="D75" s="73">
        <v>0.71579199999999998</v>
      </c>
      <c r="E75" s="75">
        <v>-1.9657999999999998E-2</v>
      </c>
      <c r="F75" s="76"/>
      <c r="G75" s="162"/>
      <c r="H75" s="73"/>
      <c r="I75" s="162"/>
      <c r="J75" s="76"/>
      <c r="K75" s="162"/>
      <c r="L75" s="73"/>
      <c r="M75" s="164"/>
    </row>
    <row r="76" spans="2:13" x14ac:dyDescent="0.2">
      <c r="B76" s="76">
        <v>0.72689599999999999</v>
      </c>
      <c r="C76" s="73">
        <v>4.2131000000000002E-2</v>
      </c>
      <c r="D76" s="73">
        <v>0.72591099999999997</v>
      </c>
      <c r="E76" s="75">
        <v>-1.8159999999999999E-2</v>
      </c>
      <c r="F76" s="76"/>
      <c r="G76" s="162"/>
      <c r="H76" s="73"/>
      <c r="I76" s="162"/>
      <c r="J76" s="76"/>
      <c r="K76" s="162"/>
      <c r="L76" s="73"/>
      <c r="M76" s="164"/>
    </row>
    <row r="77" spans="2:13" x14ac:dyDescent="0.2">
      <c r="B77" s="76">
        <v>0.73708899999999999</v>
      </c>
      <c r="C77" s="73">
        <v>4.1078000000000003E-2</v>
      </c>
      <c r="D77" s="73">
        <v>0.73602800000000002</v>
      </c>
      <c r="E77" s="75">
        <v>-1.6650000000000002E-2</v>
      </c>
      <c r="F77" s="76"/>
      <c r="G77" s="162"/>
      <c r="H77" s="73"/>
      <c r="I77" s="162"/>
      <c r="J77" s="76"/>
      <c r="K77" s="162"/>
      <c r="L77" s="73"/>
      <c r="M77" s="164"/>
    </row>
    <row r="78" spans="2:13" x14ac:dyDescent="0.2">
      <c r="B78" s="76">
        <v>0.747278</v>
      </c>
      <c r="C78" s="73">
        <v>3.9985E-2</v>
      </c>
      <c r="D78" s="73">
        <v>0.74614400000000003</v>
      </c>
      <c r="E78" s="75">
        <v>-1.5133000000000001E-2</v>
      </c>
      <c r="F78" s="76"/>
      <c r="G78" s="162"/>
      <c r="H78" s="73"/>
      <c r="I78" s="162"/>
      <c r="J78" s="76"/>
      <c r="K78" s="162"/>
      <c r="L78" s="73"/>
      <c r="M78" s="164"/>
    </row>
    <row r="79" spans="2:13" x14ac:dyDescent="0.2">
      <c r="B79" s="76">
        <v>0.757463</v>
      </c>
      <c r="C79" s="73">
        <v>3.8851999999999998E-2</v>
      </c>
      <c r="D79" s="73">
        <v>0.75626000000000004</v>
      </c>
      <c r="E79" s="75">
        <v>-1.3613999999999999E-2</v>
      </c>
      <c r="F79" s="76"/>
      <c r="G79" s="162"/>
      <c r="H79" s="73"/>
      <c r="I79" s="162"/>
      <c r="J79" s="76"/>
      <c r="K79" s="162"/>
      <c r="L79" s="73"/>
      <c r="M79" s="164"/>
    </row>
    <row r="80" spans="2:13" x14ac:dyDescent="0.2">
      <c r="B80" s="76">
        <v>0.76764299999999996</v>
      </c>
      <c r="C80" s="73">
        <v>3.7684000000000002E-2</v>
      </c>
      <c r="D80" s="73">
        <v>0.76637699999999997</v>
      </c>
      <c r="E80" s="75">
        <v>-1.2097999999999999E-2</v>
      </c>
      <c r="F80" s="76"/>
      <c r="G80" s="162"/>
      <c r="H80" s="73"/>
      <c r="I80" s="162"/>
      <c r="J80" s="76"/>
      <c r="K80" s="162"/>
      <c r="L80" s="73"/>
      <c r="M80" s="164"/>
    </row>
    <row r="81" spans="2:13" x14ac:dyDescent="0.2">
      <c r="B81" s="76">
        <v>0.77781999999999996</v>
      </c>
      <c r="C81" s="73">
        <v>3.6484000000000003E-2</v>
      </c>
      <c r="D81" s="73">
        <v>0.77649400000000002</v>
      </c>
      <c r="E81" s="75">
        <v>-1.059E-2</v>
      </c>
      <c r="F81" s="76"/>
      <c r="G81" s="162"/>
      <c r="H81" s="73"/>
      <c r="I81" s="162"/>
      <c r="J81" s="76"/>
      <c r="K81" s="162"/>
      <c r="L81" s="73"/>
      <c r="M81" s="164"/>
    </row>
    <row r="82" spans="2:13" x14ac:dyDescent="0.2">
      <c r="B82" s="76">
        <v>0.78799399999999997</v>
      </c>
      <c r="C82" s="73">
        <v>3.5256000000000003E-2</v>
      </c>
      <c r="D82" s="73">
        <v>0.78661300000000001</v>
      </c>
      <c r="E82" s="75">
        <v>-9.0980000000000002E-3</v>
      </c>
      <c r="F82" s="76"/>
      <c r="G82" s="162"/>
      <c r="H82" s="73"/>
      <c r="I82" s="162"/>
      <c r="J82" s="76"/>
      <c r="K82" s="162"/>
      <c r="L82" s="73"/>
      <c r="M82" s="164"/>
    </row>
    <row r="83" spans="2:13" x14ac:dyDescent="0.2">
      <c r="B83" s="76">
        <v>0.79816399999999998</v>
      </c>
      <c r="C83" s="73">
        <v>3.4004E-2</v>
      </c>
      <c r="D83" s="73">
        <v>0.79673400000000005</v>
      </c>
      <c r="E83" s="75">
        <v>-7.626E-3</v>
      </c>
      <c r="F83" s="76"/>
      <c r="G83" s="162"/>
      <c r="H83" s="73"/>
      <c r="I83" s="162"/>
      <c r="J83" s="76"/>
      <c r="K83" s="162"/>
      <c r="L83" s="73"/>
      <c r="M83" s="164"/>
    </row>
    <row r="84" spans="2:13" x14ac:dyDescent="0.2">
      <c r="B84" s="76">
        <v>0.80833100000000002</v>
      </c>
      <c r="C84" s="73">
        <v>3.2731000000000003E-2</v>
      </c>
      <c r="D84" s="73">
        <v>0.80685899999999999</v>
      </c>
      <c r="E84" s="75">
        <v>-6.1809999999999999E-3</v>
      </c>
      <c r="F84" s="76"/>
      <c r="G84" s="162"/>
      <c r="H84" s="73"/>
      <c r="I84" s="162"/>
      <c r="J84" s="76"/>
      <c r="K84" s="162"/>
      <c r="L84" s="73"/>
      <c r="M84" s="164"/>
    </row>
    <row r="85" spans="2:13" x14ac:dyDescent="0.2">
      <c r="B85" s="76">
        <v>0.818496</v>
      </c>
      <c r="C85" s="73">
        <v>3.1442999999999999E-2</v>
      </c>
      <c r="D85" s="73">
        <v>0.81698800000000005</v>
      </c>
      <c r="E85" s="75">
        <v>-4.7689999999999998E-3</v>
      </c>
      <c r="F85" s="76"/>
      <c r="G85" s="162"/>
      <c r="H85" s="73"/>
      <c r="I85" s="162"/>
      <c r="J85" s="76"/>
      <c r="K85" s="162"/>
      <c r="L85" s="73"/>
      <c r="M85" s="164"/>
    </row>
    <row r="86" spans="2:13" x14ac:dyDescent="0.2">
      <c r="B86" s="76">
        <v>0.82865800000000001</v>
      </c>
      <c r="C86" s="73">
        <v>3.0145999999999999E-2</v>
      </c>
      <c r="D86" s="73">
        <v>0.827121</v>
      </c>
      <c r="E86" s="75">
        <v>-3.398E-3</v>
      </c>
      <c r="F86" s="76"/>
      <c r="G86" s="162"/>
      <c r="H86" s="73"/>
      <c r="I86" s="162"/>
      <c r="J86" s="76"/>
      <c r="K86" s="162"/>
      <c r="L86" s="73"/>
      <c r="M86" s="164"/>
    </row>
    <row r="87" spans="2:13" x14ac:dyDescent="0.2">
      <c r="B87" s="76">
        <v>0.83881899999999998</v>
      </c>
      <c r="C87" s="73">
        <v>2.8842E-2</v>
      </c>
      <c r="D87" s="73">
        <v>0.83726</v>
      </c>
      <c r="E87" s="75">
        <v>-2.0760000000000002E-3</v>
      </c>
      <c r="F87" s="76"/>
      <c r="G87" s="162"/>
      <c r="H87" s="73"/>
      <c r="I87" s="162"/>
      <c r="J87" s="76"/>
      <c r="K87" s="162"/>
      <c r="L87" s="73"/>
      <c r="M87" s="164"/>
    </row>
    <row r="88" spans="2:13" x14ac:dyDescent="0.2">
      <c r="B88" s="76">
        <v>0.84897800000000001</v>
      </c>
      <c r="C88" s="73">
        <v>2.7536999999999999E-2</v>
      </c>
      <c r="D88" s="73">
        <v>0.84740599999999999</v>
      </c>
      <c r="E88" s="75">
        <v>-8.1099999999999998E-4</v>
      </c>
      <c r="F88" s="76"/>
      <c r="G88" s="162"/>
      <c r="H88" s="73"/>
      <c r="I88" s="162"/>
      <c r="J88" s="76"/>
      <c r="K88" s="162"/>
      <c r="L88" s="73"/>
      <c r="M88" s="164"/>
    </row>
    <row r="89" spans="2:13" x14ac:dyDescent="0.2">
      <c r="B89" s="76">
        <v>0.85913600000000001</v>
      </c>
      <c r="C89" s="73">
        <v>2.6231999999999998E-2</v>
      </c>
      <c r="D89" s="73">
        <v>0.85755800000000004</v>
      </c>
      <c r="E89" s="75">
        <v>3.88E-4</v>
      </c>
      <c r="F89" s="76"/>
      <c r="G89" s="162"/>
      <c r="H89" s="73"/>
      <c r="I89" s="162"/>
      <c r="J89" s="76"/>
      <c r="K89" s="162"/>
      <c r="L89" s="73"/>
      <c r="M89" s="164"/>
    </row>
    <row r="90" spans="2:13" x14ac:dyDescent="0.2">
      <c r="B90" s="76">
        <v>0.86929400000000001</v>
      </c>
      <c r="C90" s="73">
        <v>2.4929E-2</v>
      </c>
      <c r="D90" s="73">
        <v>0.86771799999999999</v>
      </c>
      <c r="E90" s="75">
        <v>1.508E-3</v>
      </c>
      <c r="F90" s="76"/>
      <c r="G90" s="162"/>
      <c r="H90" s="73"/>
      <c r="I90" s="162"/>
      <c r="J90" s="76"/>
      <c r="K90" s="162"/>
      <c r="L90" s="73"/>
      <c r="M90" s="164"/>
    </row>
    <row r="91" spans="2:13" x14ac:dyDescent="0.2">
      <c r="B91" s="76">
        <v>0.87944999999999995</v>
      </c>
      <c r="C91" s="73">
        <v>2.3626999999999999E-2</v>
      </c>
      <c r="D91" s="73">
        <v>0.87788699999999997</v>
      </c>
      <c r="E91" s="75">
        <v>2.5349999999999999E-3</v>
      </c>
      <c r="F91" s="76"/>
      <c r="G91" s="162"/>
      <c r="H91" s="73"/>
      <c r="I91" s="162"/>
      <c r="J91" s="76"/>
      <c r="K91" s="162"/>
      <c r="L91" s="73"/>
      <c r="M91" s="164"/>
    </row>
    <row r="92" spans="2:13" x14ac:dyDescent="0.2">
      <c r="B92" s="76">
        <v>0.88960399999999995</v>
      </c>
      <c r="C92" s="73">
        <v>2.2321000000000001E-2</v>
      </c>
      <c r="D92" s="73">
        <v>0.88806399999999996</v>
      </c>
      <c r="E92" s="75">
        <v>3.4580000000000001E-3</v>
      </c>
      <c r="F92" s="76"/>
      <c r="G92" s="162"/>
      <c r="H92" s="73"/>
      <c r="I92" s="162"/>
      <c r="J92" s="76"/>
      <c r="K92" s="162"/>
      <c r="L92" s="73"/>
      <c r="M92" s="164"/>
    </row>
    <row r="93" spans="2:13" x14ac:dyDescent="0.2">
      <c r="B93" s="76">
        <v>0.899756</v>
      </c>
      <c r="C93" s="73">
        <v>2.1002E-2</v>
      </c>
      <c r="D93" s="73">
        <v>0.89824999999999999</v>
      </c>
      <c r="E93" s="75">
        <v>4.2579999999999996E-3</v>
      </c>
      <c r="F93" s="76"/>
      <c r="G93" s="162"/>
      <c r="H93" s="73"/>
      <c r="I93" s="162"/>
      <c r="J93" s="76"/>
      <c r="K93" s="162"/>
      <c r="L93" s="73"/>
      <c r="M93" s="164"/>
    </row>
    <row r="94" spans="2:13" x14ac:dyDescent="0.2">
      <c r="B94" s="76">
        <v>0.90990400000000005</v>
      </c>
      <c r="C94" s="73">
        <v>1.9657999999999998E-2</v>
      </c>
      <c r="D94" s="73">
        <v>0.90844400000000003</v>
      </c>
      <c r="E94" s="75">
        <v>4.9109999999999996E-3</v>
      </c>
      <c r="F94" s="76"/>
      <c r="G94" s="162"/>
      <c r="H94" s="73"/>
      <c r="I94" s="162"/>
      <c r="J94" s="76"/>
      <c r="K94" s="162"/>
      <c r="L94" s="73"/>
      <c r="M94" s="164"/>
    </row>
    <row r="95" spans="2:13" x14ac:dyDescent="0.2">
      <c r="B95" s="76">
        <v>0.92004600000000003</v>
      </c>
      <c r="C95" s="73">
        <v>1.8270000000000002E-2</v>
      </c>
      <c r="D95" s="73">
        <v>0.91864800000000002</v>
      </c>
      <c r="E95" s="75">
        <v>5.3990000000000002E-3</v>
      </c>
      <c r="F95" s="76"/>
      <c r="G95" s="162"/>
      <c r="H95" s="73"/>
      <c r="I95" s="162"/>
      <c r="J95" s="76"/>
      <c r="K95" s="162"/>
      <c r="L95" s="73"/>
      <c r="M95" s="164"/>
    </row>
    <row r="96" spans="2:13" x14ac:dyDescent="0.2">
      <c r="B96" s="76">
        <v>0.93017799999999995</v>
      </c>
      <c r="C96" s="73">
        <v>1.6813999999999999E-2</v>
      </c>
      <c r="D96" s="73">
        <v>0.92885700000000004</v>
      </c>
      <c r="E96" s="75">
        <v>5.6950000000000004E-3</v>
      </c>
      <c r="F96" s="76"/>
      <c r="G96" s="162"/>
      <c r="H96" s="73"/>
      <c r="I96" s="162"/>
      <c r="J96" s="76"/>
      <c r="K96" s="162"/>
      <c r="L96" s="73"/>
      <c r="M96" s="164"/>
    </row>
    <row r="97" spans="2:13" x14ac:dyDescent="0.2">
      <c r="B97" s="76">
        <v>0.94029600000000002</v>
      </c>
      <c r="C97" s="73">
        <v>1.5261E-2</v>
      </c>
      <c r="D97" s="73">
        <v>0.93906999999999996</v>
      </c>
      <c r="E97" s="75">
        <v>5.77E-3</v>
      </c>
      <c r="F97" s="76"/>
      <c r="G97" s="162"/>
      <c r="H97" s="73"/>
      <c r="I97" s="162"/>
      <c r="J97" s="76"/>
      <c r="K97" s="162"/>
      <c r="L97" s="73"/>
      <c r="M97" s="164"/>
    </row>
    <row r="98" spans="2:13" x14ac:dyDescent="0.2">
      <c r="B98" s="76">
        <v>0.95039399999999996</v>
      </c>
      <c r="C98" s="73">
        <v>1.3577000000000001E-2</v>
      </c>
      <c r="D98" s="73">
        <v>0.94928199999999996</v>
      </c>
      <c r="E98" s="75">
        <v>5.5950000000000001E-3</v>
      </c>
      <c r="F98" s="76"/>
      <c r="G98" s="162"/>
      <c r="H98" s="73"/>
      <c r="I98" s="162"/>
      <c r="J98" s="76"/>
      <c r="K98" s="162"/>
      <c r="L98" s="73"/>
      <c r="M98" s="164"/>
    </row>
    <row r="99" spans="2:13" x14ac:dyDescent="0.2">
      <c r="B99" s="76">
        <v>0.96046399999999998</v>
      </c>
      <c r="C99" s="73">
        <v>1.1722E-2</v>
      </c>
      <c r="D99" s="73">
        <v>0.95948599999999995</v>
      </c>
      <c r="E99" s="75">
        <v>5.1330000000000004E-3</v>
      </c>
      <c r="F99" s="76"/>
      <c r="G99" s="162"/>
      <c r="H99" s="73"/>
      <c r="I99" s="162"/>
      <c r="J99" s="76"/>
      <c r="K99" s="162"/>
      <c r="L99" s="73"/>
      <c r="M99" s="164"/>
    </row>
    <row r="100" spans="2:13" x14ac:dyDescent="0.2">
      <c r="B100" s="76">
        <v>0.97049399999999997</v>
      </c>
      <c r="C100" s="73">
        <v>9.6489999999999996E-3</v>
      </c>
      <c r="D100" s="73">
        <v>0.96967199999999998</v>
      </c>
      <c r="E100" s="75">
        <v>4.3410000000000002E-3</v>
      </c>
      <c r="F100" s="76"/>
      <c r="G100" s="162"/>
      <c r="H100" s="73"/>
      <c r="I100" s="162"/>
      <c r="J100" s="76"/>
      <c r="K100" s="162"/>
      <c r="L100" s="73"/>
      <c r="M100" s="164"/>
    </row>
    <row r="101" spans="2:13" x14ac:dyDescent="0.2">
      <c r="B101" s="76">
        <v>0.98046699999999998</v>
      </c>
      <c r="C101" s="73">
        <v>7.2960000000000004E-3</v>
      </c>
      <c r="D101" s="73">
        <v>0.97982400000000003</v>
      </c>
      <c r="E101" s="75">
        <v>3.1570000000000001E-3</v>
      </c>
      <c r="F101" s="76"/>
      <c r="G101" s="162"/>
      <c r="H101" s="73"/>
      <c r="I101" s="162"/>
      <c r="J101" s="76"/>
      <c r="K101" s="162"/>
      <c r="L101" s="73"/>
      <c r="M101" s="164"/>
    </row>
    <row r="102" spans="2:13" x14ac:dyDescent="0.2">
      <c r="B102" s="76">
        <v>0.99034599999999995</v>
      </c>
      <c r="C102" s="73">
        <v>4.5459999999999997E-3</v>
      </c>
      <c r="D102" s="73">
        <v>0.98990999999999996</v>
      </c>
      <c r="E102" s="75">
        <v>1.4679999999999999E-3</v>
      </c>
      <c r="F102" s="76"/>
      <c r="G102" s="162"/>
      <c r="H102" s="73"/>
      <c r="I102" s="162"/>
      <c r="J102" s="76"/>
      <c r="K102" s="162"/>
      <c r="L102" s="73"/>
      <c r="M102" s="164"/>
    </row>
    <row r="103" spans="2:13" x14ac:dyDescent="0.2">
      <c r="B103" s="76">
        <v>1</v>
      </c>
      <c r="C103" s="73">
        <v>1.0449999999999999E-3</v>
      </c>
      <c r="D103" s="73">
        <v>1</v>
      </c>
      <c r="E103" s="75">
        <v>-1.0449999999999999E-3</v>
      </c>
      <c r="F103" s="76"/>
      <c r="G103" s="162"/>
      <c r="H103" s="73"/>
      <c r="I103" s="162"/>
      <c r="J103" s="76"/>
      <c r="K103" s="162"/>
      <c r="L103" s="73"/>
      <c r="M103" s="164"/>
    </row>
    <row r="104" spans="2:13" x14ac:dyDescent="0.2">
      <c r="B104" s="76"/>
      <c r="C104" s="73"/>
      <c r="D104" s="73"/>
      <c r="E104" s="75"/>
      <c r="F104" s="76"/>
      <c r="G104" s="162"/>
      <c r="H104" s="73"/>
      <c r="I104" s="162"/>
      <c r="J104" s="76"/>
      <c r="K104" s="162"/>
      <c r="L104" s="73"/>
      <c r="M104" s="164"/>
    </row>
    <row r="105" spans="2:13" x14ac:dyDescent="0.2">
      <c r="B105" s="76"/>
      <c r="C105" s="73"/>
      <c r="D105" s="73"/>
      <c r="E105" s="75"/>
      <c r="F105" s="76"/>
      <c r="G105" s="162"/>
      <c r="H105" s="73"/>
      <c r="I105" s="162"/>
      <c r="J105" s="76"/>
      <c r="K105" s="162"/>
      <c r="L105" s="73"/>
      <c r="M105" s="164"/>
    </row>
    <row r="106" spans="2:13" x14ac:dyDescent="0.2">
      <c r="B106" s="76"/>
      <c r="C106" s="73"/>
      <c r="D106" s="73"/>
      <c r="E106" s="75"/>
      <c r="F106" s="76"/>
      <c r="G106" s="162"/>
      <c r="H106" s="73"/>
      <c r="I106" s="162"/>
      <c r="J106" s="76"/>
      <c r="K106" s="162"/>
      <c r="L106" s="73"/>
      <c r="M106" s="164"/>
    </row>
    <row r="107" spans="2:13" x14ac:dyDescent="0.2">
      <c r="B107" s="76"/>
      <c r="C107" s="73"/>
      <c r="D107" s="73"/>
      <c r="E107" s="75"/>
      <c r="F107" s="76"/>
      <c r="G107" s="162"/>
      <c r="H107" s="73"/>
      <c r="I107" s="162"/>
      <c r="J107" s="76"/>
      <c r="K107" s="162"/>
      <c r="L107" s="73"/>
      <c r="M107" s="164"/>
    </row>
    <row r="108" spans="2:13" x14ac:dyDescent="0.2">
      <c r="B108" s="76"/>
      <c r="C108" s="73"/>
      <c r="D108" s="73"/>
      <c r="E108" s="75"/>
      <c r="F108" s="76"/>
      <c r="G108" s="162"/>
      <c r="H108" s="73"/>
      <c r="I108" s="162"/>
      <c r="J108" s="76"/>
      <c r="K108" s="162"/>
      <c r="L108" s="73"/>
      <c r="M108" s="164"/>
    </row>
    <row r="109" spans="2:13" x14ac:dyDescent="0.2">
      <c r="B109" s="76"/>
      <c r="C109" s="73"/>
      <c r="D109" s="73"/>
      <c r="E109" s="75"/>
      <c r="F109" s="76"/>
      <c r="G109" s="162"/>
      <c r="H109" s="73"/>
      <c r="I109" s="162"/>
      <c r="J109" s="76"/>
      <c r="K109" s="162"/>
      <c r="L109" s="73"/>
      <c r="M109" s="164"/>
    </row>
    <row r="110" spans="2:13" x14ac:dyDescent="0.2">
      <c r="B110" s="76"/>
      <c r="C110" s="73"/>
      <c r="D110" s="73"/>
      <c r="E110" s="75"/>
      <c r="F110" s="76"/>
      <c r="G110" s="162"/>
      <c r="H110" s="73"/>
      <c r="I110" s="162"/>
      <c r="J110" s="76"/>
      <c r="K110" s="162"/>
      <c r="L110" s="73"/>
      <c r="M110" s="164"/>
    </row>
    <row r="111" spans="2:13" x14ac:dyDescent="0.2">
      <c r="B111" s="76"/>
      <c r="C111" s="73"/>
      <c r="D111" s="73"/>
      <c r="E111" s="75"/>
      <c r="F111" s="76"/>
      <c r="G111" s="162"/>
      <c r="H111" s="73"/>
      <c r="I111" s="162"/>
      <c r="J111" s="76"/>
      <c r="K111" s="162"/>
      <c r="L111" s="73"/>
      <c r="M111" s="164"/>
    </row>
    <row r="112" spans="2:13" x14ac:dyDescent="0.2">
      <c r="B112" s="76"/>
      <c r="C112" s="73"/>
      <c r="D112" s="73"/>
      <c r="E112" s="75"/>
      <c r="F112" s="76"/>
      <c r="G112" s="162"/>
      <c r="H112" s="73"/>
      <c r="I112" s="162"/>
      <c r="J112" s="76"/>
      <c r="K112" s="162"/>
      <c r="L112" s="73"/>
      <c r="M112" s="164"/>
    </row>
    <row r="113" spans="2:13" x14ac:dyDescent="0.2">
      <c r="B113" s="76"/>
      <c r="C113" s="73"/>
      <c r="D113" s="73"/>
      <c r="E113" s="75"/>
      <c r="F113" s="76"/>
      <c r="G113" s="162"/>
      <c r="H113" s="73"/>
      <c r="I113" s="162"/>
      <c r="J113" s="76"/>
      <c r="K113" s="162"/>
      <c r="L113" s="73"/>
      <c r="M113" s="164"/>
    </row>
    <row r="114" spans="2:13" x14ac:dyDescent="0.2">
      <c r="B114" s="76"/>
      <c r="C114" s="73"/>
      <c r="D114" s="73"/>
      <c r="E114" s="75"/>
      <c r="F114" s="76"/>
      <c r="G114" s="162"/>
      <c r="H114" s="73"/>
      <c r="I114" s="162"/>
      <c r="J114" s="76"/>
      <c r="K114" s="162"/>
      <c r="L114" s="73"/>
      <c r="M114" s="164"/>
    </row>
    <row r="115" spans="2:13" x14ac:dyDescent="0.2">
      <c r="B115" s="76"/>
      <c r="C115" s="73"/>
      <c r="D115" s="73"/>
      <c r="E115" s="75"/>
      <c r="F115" s="76"/>
      <c r="G115" s="162"/>
      <c r="H115" s="73"/>
      <c r="I115" s="162"/>
      <c r="J115" s="76"/>
      <c r="K115" s="162"/>
      <c r="L115" s="73"/>
      <c r="M115" s="164"/>
    </row>
    <row r="116" spans="2:13" x14ac:dyDescent="0.2">
      <c r="B116" s="76"/>
      <c r="C116" s="73"/>
      <c r="D116" s="73"/>
      <c r="E116" s="75"/>
      <c r="F116" s="76"/>
      <c r="G116" s="162"/>
      <c r="H116" s="73"/>
      <c r="I116" s="162"/>
      <c r="J116" s="76"/>
      <c r="K116" s="162"/>
      <c r="L116" s="73"/>
      <c r="M116" s="164"/>
    </row>
    <row r="117" spans="2:13" x14ac:dyDescent="0.2">
      <c r="B117" s="76"/>
      <c r="C117" s="73"/>
      <c r="D117" s="73"/>
      <c r="E117" s="75"/>
      <c r="F117" s="76"/>
      <c r="G117" s="162"/>
      <c r="H117" s="73"/>
      <c r="I117" s="162"/>
      <c r="J117" s="76"/>
      <c r="K117" s="162"/>
      <c r="L117" s="73"/>
      <c r="M117" s="164"/>
    </row>
    <row r="118" spans="2:13" x14ac:dyDescent="0.2">
      <c r="B118" s="76"/>
      <c r="C118" s="73"/>
      <c r="D118" s="73"/>
      <c r="E118" s="75"/>
      <c r="F118" s="76"/>
      <c r="G118" s="162"/>
      <c r="H118" s="73"/>
      <c r="I118" s="162"/>
      <c r="J118" s="76"/>
      <c r="K118" s="162"/>
      <c r="L118" s="73"/>
      <c r="M118" s="164"/>
    </row>
    <row r="119" spans="2:13" x14ac:dyDescent="0.2">
      <c r="B119" s="76"/>
      <c r="C119" s="73"/>
      <c r="D119" s="73"/>
      <c r="E119" s="75"/>
      <c r="F119" s="76"/>
      <c r="G119" s="162"/>
      <c r="H119" s="73"/>
      <c r="I119" s="162"/>
      <c r="J119" s="76"/>
      <c r="K119" s="162"/>
      <c r="L119" s="73"/>
      <c r="M119" s="164"/>
    </row>
    <row r="120" spans="2:13" x14ac:dyDescent="0.2">
      <c r="B120" s="76"/>
      <c r="C120" s="73"/>
      <c r="D120" s="73"/>
      <c r="E120" s="75"/>
      <c r="F120" s="76"/>
      <c r="G120" s="162"/>
      <c r="H120" s="73"/>
      <c r="I120" s="162"/>
      <c r="J120" s="76"/>
      <c r="K120" s="162"/>
      <c r="L120" s="73"/>
      <c r="M120" s="164"/>
    </row>
    <row r="121" spans="2:13" x14ac:dyDescent="0.2">
      <c r="B121" s="76"/>
      <c r="C121" s="73"/>
      <c r="D121" s="73"/>
      <c r="E121" s="75"/>
      <c r="F121" s="76"/>
      <c r="G121" s="162"/>
      <c r="H121" s="73"/>
      <c r="I121" s="162"/>
      <c r="J121" s="76"/>
      <c r="K121" s="162"/>
      <c r="L121" s="73"/>
      <c r="M121" s="164"/>
    </row>
    <row r="122" spans="2:13" x14ac:dyDescent="0.2">
      <c r="B122" s="76"/>
      <c r="C122" s="73"/>
      <c r="D122" s="73"/>
      <c r="E122" s="75"/>
      <c r="F122" s="76"/>
      <c r="G122" s="162"/>
      <c r="H122" s="73"/>
      <c r="I122" s="162"/>
      <c r="J122" s="76"/>
      <c r="K122" s="162"/>
      <c r="L122" s="73"/>
      <c r="M122" s="164"/>
    </row>
    <row r="123" spans="2:13" x14ac:dyDescent="0.2">
      <c r="B123" s="76"/>
      <c r="C123" s="73"/>
      <c r="D123" s="73"/>
      <c r="E123" s="75"/>
      <c r="F123" s="76"/>
      <c r="G123" s="162"/>
      <c r="H123" s="73"/>
      <c r="I123" s="162"/>
      <c r="J123" s="76"/>
      <c r="K123" s="162"/>
      <c r="L123" s="73"/>
      <c r="M123" s="164"/>
    </row>
    <row r="124" spans="2:13" x14ac:dyDescent="0.2">
      <c r="B124" s="76"/>
      <c r="C124" s="73"/>
      <c r="D124" s="73"/>
      <c r="E124" s="75"/>
      <c r="F124" s="76"/>
      <c r="G124" s="162"/>
      <c r="H124" s="73"/>
      <c r="I124" s="162"/>
      <c r="J124" s="76"/>
      <c r="K124" s="162"/>
      <c r="L124" s="73"/>
      <c r="M124" s="164"/>
    </row>
    <row r="125" spans="2:13" x14ac:dyDescent="0.2">
      <c r="B125" s="76"/>
      <c r="C125" s="73"/>
      <c r="D125" s="73"/>
      <c r="E125" s="75"/>
      <c r="F125" s="76"/>
      <c r="G125" s="162"/>
      <c r="H125" s="73"/>
      <c r="I125" s="162"/>
      <c r="J125" s="76"/>
      <c r="K125" s="162"/>
      <c r="L125" s="73"/>
      <c r="M125" s="164"/>
    </row>
    <row r="126" spans="2:13" x14ac:dyDescent="0.2">
      <c r="B126" s="76"/>
      <c r="C126" s="73"/>
      <c r="D126" s="73"/>
      <c r="E126" s="75"/>
      <c r="F126" s="76"/>
      <c r="G126" s="162"/>
      <c r="H126" s="73"/>
      <c r="I126" s="162"/>
      <c r="J126" s="76"/>
      <c r="K126" s="162"/>
      <c r="L126" s="73"/>
      <c r="M126" s="164"/>
    </row>
    <row r="127" spans="2:13" x14ac:dyDescent="0.2">
      <c r="B127" s="76"/>
      <c r="C127" s="73"/>
      <c r="D127" s="73"/>
      <c r="E127" s="75"/>
      <c r="F127" s="76"/>
      <c r="G127" s="162"/>
      <c r="H127" s="73"/>
      <c r="I127" s="162"/>
      <c r="J127" s="76"/>
      <c r="K127" s="162"/>
      <c r="L127" s="73"/>
      <c r="M127" s="164"/>
    </row>
    <row r="128" spans="2:13" x14ac:dyDescent="0.2">
      <c r="B128" s="76"/>
      <c r="C128" s="73"/>
      <c r="D128" s="73"/>
      <c r="E128" s="75"/>
      <c r="F128" s="76"/>
      <c r="G128" s="162"/>
      <c r="H128" s="73"/>
      <c r="I128" s="162"/>
      <c r="J128" s="76"/>
      <c r="K128" s="162"/>
      <c r="L128" s="73"/>
      <c r="M128" s="164"/>
    </row>
    <row r="129" spans="2:13" x14ac:dyDescent="0.2">
      <c r="B129" s="76"/>
      <c r="C129" s="73"/>
      <c r="D129" s="73"/>
      <c r="E129" s="75"/>
      <c r="F129" s="76"/>
      <c r="G129" s="162"/>
      <c r="H129" s="73"/>
      <c r="I129" s="162"/>
      <c r="J129" s="76"/>
      <c r="K129" s="162"/>
      <c r="L129" s="73"/>
      <c r="M129" s="164"/>
    </row>
    <row r="130" spans="2:13" x14ac:dyDescent="0.2">
      <c r="B130" s="76"/>
      <c r="C130" s="73"/>
      <c r="D130" s="73"/>
      <c r="E130" s="75"/>
      <c r="F130" s="76"/>
      <c r="G130" s="162"/>
      <c r="H130" s="73"/>
      <c r="I130" s="162"/>
      <c r="J130" s="76"/>
      <c r="K130" s="162"/>
      <c r="L130" s="73"/>
      <c r="M130" s="164"/>
    </row>
    <row r="131" spans="2:13" x14ac:dyDescent="0.2">
      <c r="B131" s="76"/>
      <c r="C131" s="73"/>
      <c r="D131" s="73"/>
      <c r="E131" s="75"/>
      <c r="F131" s="76"/>
      <c r="G131" s="162"/>
      <c r="H131" s="73"/>
      <c r="I131" s="162"/>
      <c r="J131" s="76"/>
      <c r="K131" s="162"/>
      <c r="L131" s="73"/>
      <c r="M131" s="164"/>
    </row>
    <row r="132" spans="2:13" x14ac:dyDescent="0.2">
      <c r="B132" s="76"/>
      <c r="C132" s="73"/>
      <c r="D132" s="73"/>
      <c r="E132" s="75"/>
      <c r="F132" s="76"/>
      <c r="G132" s="162"/>
      <c r="H132" s="73"/>
      <c r="I132" s="162"/>
      <c r="J132" s="76"/>
      <c r="K132" s="162"/>
      <c r="L132" s="73"/>
      <c r="M132" s="164"/>
    </row>
    <row r="133" spans="2:13" x14ac:dyDescent="0.2">
      <c r="B133" s="76"/>
      <c r="C133" s="73"/>
      <c r="D133" s="73"/>
      <c r="E133" s="75"/>
      <c r="F133" s="76"/>
      <c r="G133" s="162"/>
      <c r="H133" s="73"/>
      <c r="I133" s="162"/>
      <c r="J133" s="76"/>
      <c r="K133" s="162"/>
      <c r="L133" s="73"/>
      <c r="M133" s="164"/>
    </row>
    <row r="134" spans="2:13" x14ac:dyDescent="0.2">
      <c r="B134" s="76"/>
      <c r="C134" s="73"/>
      <c r="D134" s="73"/>
      <c r="E134" s="75"/>
      <c r="F134" s="76"/>
      <c r="G134" s="162"/>
      <c r="H134" s="73"/>
      <c r="I134" s="162"/>
      <c r="J134" s="76"/>
      <c r="K134" s="162"/>
      <c r="L134" s="73"/>
      <c r="M134" s="164"/>
    </row>
    <row r="135" spans="2:13" x14ac:dyDescent="0.2">
      <c r="B135" s="76"/>
      <c r="C135" s="73"/>
      <c r="D135" s="73"/>
      <c r="E135" s="75"/>
      <c r="F135" s="76"/>
      <c r="G135" s="162"/>
      <c r="H135" s="73"/>
      <c r="I135" s="162"/>
      <c r="J135" s="76"/>
      <c r="K135" s="162"/>
      <c r="L135" s="73"/>
      <c r="M135" s="164"/>
    </row>
    <row r="136" spans="2:13" x14ac:dyDescent="0.2">
      <c r="B136" s="76"/>
      <c r="C136" s="73"/>
      <c r="D136" s="73"/>
      <c r="E136" s="75"/>
      <c r="F136" s="76"/>
      <c r="G136" s="162"/>
      <c r="H136" s="73"/>
      <c r="I136" s="162"/>
      <c r="J136" s="76"/>
      <c r="K136" s="162"/>
      <c r="L136" s="73"/>
      <c r="M136" s="164"/>
    </row>
    <row r="137" spans="2:13" x14ac:dyDescent="0.2">
      <c r="B137" s="76"/>
      <c r="C137" s="73"/>
      <c r="D137" s="73"/>
      <c r="E137" s="75"/>
      <c r="F137" s="76"/>
      <c r="G137" s="162"/>
      <c r="H137" s="73"/>
      <c r="I137" s="162"/>
      <c r="J137" s="76"/>
      <c r="K137" s="162"/>
      <c r="L137" s="73"/>
      <c r="M137" s="164"/>
    </row>
    <row r="138" spans="2:13" x14ac:dyDescent="0.2">
      <c r="B138" s="76"/>
      <c r="C138" s="73"/>
      <c r="D138" s="73"/>
      <c r="E138" s="75"/>
      <c r="F138" s="76"/>
      <c r="G138" s="162"/>
      <c r="H138" s="73"/>
      <c r="I138" s="162"/>
      <c r="J138" s="76"/>
      <c r="K138" s="162"/>
      <c r="L138" s="73"/>
      <c r="M138" s="164"/>
    </row>
    <row r="139" spans="2:13" x14ac:dyDescent="0.2">
      <c r="B139" s="76"/>
      <c r="C139" s="73"/>
      <c r="D139" s="73"/>
      <c r="E139" s="75"/>
      <c r="F139" s="76"/>
      <c r="G139" s="162"/>
      <c r="H139" s="73"/>
      <c r="I139" s="162"/>
      <c r="J139" s="76"/>
      <c r="K139" s="162"/>
      <c r="L139" s="73"/>
      <c r="M139" s="164"/>
    </row>
    <row r="140" spans="2:13" x14ac:dyDescent="0.2">
      <c r="B140" s="76"/>
      <c r="C140" s="73"/>
      <c r="D140" s="73"/>
      <c r="E140" s="75"/>
      <c r="F140" s="76"/>
      <c r="G140" s="162"/>
      <c r="H140" s="73"/>
      <c r="I140" s="162"/>
      <c r="J140" s="76"/>
      <c r="K140" s="162"/>
      <c r="L140" s="73"/>
      <c r="M140" s="164"/>
    </row>
    <row r="141" spans="2:13" x14ac:dyDescent="0.2">
      <c r="B141" s="76"/>
      <c r="C141" s="73"/>
      <c r="D141" s="73"/>
      <c r="E141" s="75"/>
      <c r="F141" s="76"/>
      <c r="G141" s="162"/>
      <c r="H141" s="73"/>
      <c r="I141" s="162"/>
      <c r="J141" s="76"/>
      <c r="K141" s="162"/>
      <c r="L141" s="73"/>
      <c r="M141" s="164"/>
    </row>
    <row r="142" spans="2:13" x14ac:dyDescent="0.2">
      <c r="B142" s="76"/>
      <c r="C142" s="73"/>
      <c r="D142" s="73"/>
      <c r="E142" s="75"/>
      <c r="F142" s="76"/>
      <c r="G142" s="162"/>
      <c r="H142" s="73"/>
      <c r="I142" s="162"/>
      <c r="J142" s="76"/>
      <c r="K142" s="162"/>
      <c r="L142" s="73"/>
      <c r="M142" s="164"/>
    </row>
    <row r="143" spans="2:13" x14ac:dyDescent="0.2">
      <c r="B143" s="76"/>
      <c r="C143" s="73"/>
      <c r="D143" s="73"/>
      <c r="E143" s="75"/>
      <c r="F143" s="76"/>
      <c r="G143" s="162"/>
      <c r="H143" s="73"/>
      <c r="I143" s="162"/>
      <c r="J143" s="76"/>
      <c r="K143" s="162"/>
      <c r="L143" s="73"/>
      <c r="M143" s="164"/>
    </row>
    <row r="144" spans="2:13" x14ac:dyDescent="0.2">
      <c r="B144" s="76"/>
      <c r="C144" s="73"/>
      <c r="D144" s="73"/>
      <c r="E144" s="75"/>
      <c r="F144" s="76"/>
      <c r="G144" s="162"/>
      <c r="H144" s="73"/>
      <c r="I144" s="162"/>
      <c r="J144" s="76"/>
      <c r="K144" s="162"/>
      <c r="L144" s="73"/>
      <c r="M144" s="164"/>
    </row>
    <row r="145" spans="2:13" x14ac:dyDescent="0.2">
      <c r="B145" s="76"/>
      <c r="C145" s="73"/>
      <c r="D145" s="73"/>
      <c r="E145" s="75"/>
      <c r="F145" s="76"/>
      <c r="G145" s="162"/>
      <c r="H145" s="73"/>
      <c r="I145" s="162"/>
      <c r="J145" s="76"/>
      <c r="K145" s="162"/>
      <c r="L145" s="73"/>
      <c r="M145" s="164"/>
    </row>
    <row r="146" spans="2:13" x14ac:dyDescent="0.2">
      <c r="B146" s="76"/>
      <c r="C146" s="73"/>
      <c r="D146" s="73"/>
      <c r="E146" s="75"/>
      <c r="F146" s="76"/>
      <c r="G146" s="162"/>
      <c r="H146" s="73"/>
      <c r="I146" s="162"/>
      <c r="J146" s="76"/>
      <c r="K146" s="162"/>
      <c r="L146" s="73"/>
      <c r="M146" s="164"/>
    </row>
    <row r="147" spans="2:13" x14ac:dyDescent="0.2">
      <c r="B147" s="76"/>
      <c r="C147" s="73"/>
      <c r="D147" s="73"/>
      <c r="E147" s="75"/>
      <c r="F147" s="76"/>
      <c r="G147" s="162"/>
      <c r="H147" s="73"/>
      <c r="I147" s="162"/>
      <c r="J147" s="76"/>
      <c r="K147" s="162"/>
      <c r="L147" s="73"/>
      <c r="M147" s="164"/>
    </row>
    <row r="148" spans="2:13" x14ac:dyDescent="0.2">
      <c r="B148" s="76"/>
      <c r="C148" s="73"/>
      <c r="D148" s="73"/>
      <c r="E148" s="75"/>
      <c r="F148" s="76"/>
      <c r="G148" s="162"/>
      <c r="H148" s="73"/>
      <c r="I148" s="162"/>
      <c r="J148" s="76"/>
      <c r="K148" s="162"/>
      <c r="L148" s="73"/>
      <c r="M148" s="164"/>
    </row>
    <row r="149" spans="2:13" x14ac:dyDescent="0.2">
      <c r="B149" s="76"/>
      <c r="C149" s="73"/>
      <c r="D149" s="73"/>
      <c r="E149" s="75"/>
      <c r="F149" s="76"/>
      <c r="G149" s="162"/>
      <c r="H149" s="73"/>
      <c r="I149" s="162"/>
      <c r="J149" s="76"/>
      <c r="K149" s="162"/>
      <c r="L149" s="73"/>
      <c r="M149" s="164"/>
    </row>
    <row r="150" spans="2:13" x14ac:dyDescent="0.2">
      <c r="B150" s="76"/>
      <c r="C150" s="73"/>
      <c r="D150" s="73"/>
      <c r="E150" s="75"/>
      <c r="F150" s="76"/>
      <c r="G150" s="162"/>
      <c r="H150" s="73"/>
      <c r="I150" s="162"/>
      <c r="J150" s="76"/>
      <c r="K150" s="162"/>
      <c r="L150" s="73"/>
      <c r="M150" s="164"/>
    </row>
    <row r="151" spans="2:13" x14ac:dyDescent="0.2">
      <c r="B151" s="76"/>
      <c r="C151" s="73"/>
      <c r="D151" s="73"/>
      <c r="E151" s="75"/>
      <c r="F151" s="76"/>
      <c r="G151" s="162"/>
      <c r="H151" s="73"/>
      <c r="I151" s="162"/>
      <c r="J151" s="76"/>
      <c r="K151" s="162"/>
      <c r="L151" s="73"/>
      <c r="M151" s="164"/>
    </row>
    <row r="152" spans="2:13" x14ac:dyDescent="0.2">
      <c r="B152" s="76"/>
      <c r="C152" s="73"/>
      <c r="D152" s="73"/>
      <c r="E152" s="75"/>
      <c r="F152" s="76"/>
      <c r="G152" s="162"/>
      <c r="H152" s="73"/>
      <c r="I152" s="162"/>
      <c r="J152" s="76"/>
      <c r="K152" s="162"/>
      <c r="L152" s="73"/>
      <c r="M152" s="164"/>
    </row>
    <row r="153" spans="2:13" x14ac:dyDescent="0.2">
      <c r="B153" s="76"/>
      <c r="C153" s="73"/>
      <c r="D153" s="73"/>
      <c r="E153" s="75"/>
      <c r="F153" s="76"/>
      <c r="G153" s="162"/>
      <c r="H153" s="73"/>
      <c r="I153" s="162"/>
      <c r="J153" s="76"/>
      <c r="K153" s="162"/>
      <c r="L153" s="73"/>
      <c r="M153" s="164"/>
    </row>
    <row r="154" spans="2:13" x14ac:dyDescent="0.2">
      <c r="B154" s="76"/>
      <c r="C154" s="73"/>
      <c r="D154" s="73"/>
      <c r="E154" s="75"/>
      <c r="F154" s="76"/>
      <c r="G154" s="162"/>
      <c r="H154" s="73"/>
      <c r="I154" s="162"/>
      <c r="J154" s="76"/>
      <c r="K154" s="162"/>
      <c r="L154" s="73"/>
      <c r="M154" s="164"/>
    </row>
    <row r="155" spans="2:13" x14ac:dyDescent="0.2">
      <c r="B155" s="76"/>
      <c r="C155" s="73"/>
      <c r="D155" s="73"/>
      <c r="E155" s="75"/>
      <c r="F155" s="76"/>
      <c r="G155" s="162"/>
      <c r="H155" s="73"/>
      <c r="I155" s="162"/>
      <c r="J155" s="76"/>
      <c r="K155" s="162"/>
      <c r="L155" s="73"/>
      <c r="M155" s="164"/>
    </row>
    <row r="156" spans="2:13" x14ac:dyDescent="0.2">
      <c r="B156" s="76"/>
      <c r="C156" s="73"/>
      <c r="D156" s="73"/>
      <c r="E156" s="75"/>
      <c r="F156" s="76"/>
      <c r="G156" s="162"/>
      <c r="H156" s="73"/>
      <c r="I156" s="162"/>
      <c r="J156" s="76"/>
      <c r="K156" s="162"/>
      <c r="L156" s="73"/>
      <c r="M156" s="164"/>
    </row>
    <row r="157" spans="2:13" x14ac:dyDescent="0.2">
      <c r="B157" s="76"/>
      <c r="C157" s="73"/>
      <c r="D157" s="73"/>
      <c r="E157" s="75"/>
      <c r="F157" s="76"/>
      <c r="G157" s="162"/>
      <c r="H157" s="73"/>
      <c r="I157" s="162"/>
      <c r="J157" s="76"/>
      <c r="K157" s="162"/>
      <c r="L157" s="73"/>
      <c r="M157" s="164"/>
    </row>
    <row r="158" spans="2:13" x14ac:dyDescent="0.2">
      <c r="B158" s="76"/>
      <c r="C158" s="73"/>
      <c r="D158" s="73"/>
      <c r="E158" s="75"/>
      <c r="F158" s="76"/>
      <c r="G158" s="162"/>
      <c r="H158" s="73"/>
      <c r="I158" s="162"/>
      <c r="J158" s="76"/>
      <c r="K158" s="162"/>
      <c r="L158" s="73"/>
      <c r="M158" s="164"/>
    </row>
    <row r="159" spans="2:13" x14ac:dyDescent="0.2">
      <c r="B159" s="76"/>
      <c r="C159" s="73"/>
      <c r="D159" s="73"/>
      <c r="E159" s="75"/>
      <c r="F159" s="76"/>
      <c r="G159" s="162"/>
      <c r="H159" s="73"/>
      <c r="I159" s="162"/>
      <c r="J159" s="76"/>
      <c r="K159" s="162"/>
      <c r="L159" s="73"/>
      <c r="M159" s="164"/>
    </row>
    <row r="160" spans="2:13" x14ac:dyDescent="0.2">
      <c r="B160" s="76"/>
      <c r="C160" s="73"/>
      <c r="D160" s="73"/>
      <c r="E160" s="75"/>
      <c r="F160" s="76"/>
      <c r="G160" s="162"/>
      <c r="H160" s="73"/>
      <c r="I160" s="162"/>
      <c r="J160" s="76"/>
      <c r="K160" s="162"/>
      <c r="L160" s="73"/>
      <c r="M160" s="164"/>
    </row>
    <row r="161" spans="2:13" x14ac:dyDescent="0.2">
      <c r="B161" s="76"/>
      <c r="C161" s="73"/>
      <c r="D161" s="73"/>
      <c r="E161" s="75"/>
      <c r="F161" s="76"/>
      <c r="G161" s="162"/>
      <c r="H161" s="73"/>
      <c r="I161" s="162"/>
      <c r="J161" s="76"/>
      <c r="K161" s="162"/>
      <c r="L161" s="73"/>
      <c r="M161" s="164"/>
    </row>
    <row r="162" spans="2:13" x14ac:dyDescent="0.2">
      <c r="B162" s="76"/>
      <c r="C162" s="73"/>
      <c r="D162" s="73"/>
      <c r="E162" s="75"/>
      <c r="F162" s="76"/>
      <c r="G162" s="162"/>
      <c r="H162" s="73"/>
      <c r="I162" s="162"/>
      <c r="J162" s="76"/>
      <c r="K162" s="162"/>
      <c r="L162" s="73"/>
      <c r="M162" s="164"/>
    </row>
    <row r="163" spans="2:13" x14ac:dyDescent="0.2">
      <c r="B163" s="76"/>
      <c r="C163" s="73"/>
      <c r="D163" s="73"/>
      <c r="E163" s="75"/>
      <c r="F163" s="76"/>
      <c r="G163" s="162"/>
      <c r="H163" s="73"/>
      <c r="I163" s="162"/>
      <c r="J163" s="76"/>
      <c r="K163" s="162"/>
      <c r="L163" s="73"/>
      <c r="M163" s="164"/>
    </row>
    <row r="164" spans="2:13" x14ac:dyDescent="0.2">
      <c r="B164" s="76"/>
      <c r="C164" s="73"/>
      <c r="D164" s="73"/>
      <c r="E164" s="75"/>
      <c r="F164" s="76"/>
      <c r="G164" s="162"/>
      <c r="H164" s="73"/>
      <c r="I164" s="162"/>
      <c r="J164" s="76"/>
      <c r="K164" s="162"/>
      <c r="L164" s="73"/>
      <c r="M164" s="164"/>
    </row>
    <row r="165" spans="2:13" x14ac:dyDescent="0.2">
      <c r="B165" s="76"/>
      <c r="C165" s="73"/>
      <c r="D165" s="73"/>
      <c r="E165" s="75"/>
      <c r="F165" s="76"/>
      <c r="G165" s="162"/>
      <c r="H165" s="73"/>
      <c r="I165" s="162"/>
      <c r="J165" s="76"/>
      <c r="K165" s="162"/>
      <c r="L165" s="73"/>
      <c r="M165" s="164"/>
    </row>
    <row r="166" spans="2:13" x14ac:dyDescent="0.2">
      <c r="B166" s="76"/>
      <c r="C166" s="73"/>
      <c r="D166" s="73"/>
      <c r="E166" s="75"/>
      <c r="F166" s="76"/>
      <c r="G166" s="162"/>
      <c r="H166" s="73"/>
      <c r="I166" s="162"/>
      <c r="J166" s="76"/>
      <c r="K166" s="162"/>
      <c r="L166" s="73"/>
      <c r="M166" s="164"/>
    </row>
    <row r="167" spans="2:13" x14ac:dyDescent="0.2">
      <c r="B167" s="76"/>
      <c r="C167" s="73"/>
      <c r="D167" s="73"/>
      <c r="E167" s="75"/>
      <c r="F167" s="76"/>
      <c r="G167" s="162"/>
      <c r="H167" s="73"/>
      <c r="I167" s="162"/>
      <c r="J167" s="76"/>
      <c r="K167" s="162"/>
      <c r="L167" s="73"/>
      <c r="M167" s="164"/>
    </row>
    <row r="168" spans="2:13" x14ac:dyDescent="0.2">
      <c r="B168" s="76"/>
      <c r="C168" s="73"/>
      <c r="D168" s="73"/>
      <c r="E168" s="75"/>
      <c r="F168" s="76"/>
      <c r="G168" s="162"/>
      <c r="H168" s="73"/>
      <c r="I168" s="162"/>
      <c r="J168" s="76"/>
      <c r="K168" s="162"/>
      <c r="L168" s="73"/>
      <c r="M168" s="164"/>
    </row>
    <row r="169" spans="2:13" x14ac:dyDescent="0.2">
      <c r="B169" s="76"/>
      <c r="C169" s="73"/>
      <c r="D169" s="73"/>
      <c r="E169" s="75"/>
      <c r="F169" s="76"/>
      <c r="G169" s="162"/>
      <c r="H169" s="73"/>
      <c r="I169" s="162"/>
      <c r="J169" s="76"/>
      <c r="K169" s="162"/>
      <c r="L169" s="73"/>
      <c r="M169" s="164"/>
    </row>
    <row r="170" spans="2:13" x14ac:dyDescent="0.2">
      <c r="B170" s="76"/>
      <c r="C170" s="73"/>
      <c r="D170" s="73"/>
      <c r="E170" s="75"/>
      <c r="F170" s="76"/>
      <c r="G170" s="162"/>
      <c r="H170" s="73"/>
      <c r="I170" s="162"/>
      <c r="J170" s="76"/>
      <c r="K170" s="162"/>
      <c r="L170" s="73"/>
      <c r="M170" s="164"/>
    </row>
    <row r="171" spans="2:13" x14ac:dyDescent="0.2">
      <c r="B171" s="76"/>
      <c r="C171" s="73"/>
      <c r="D171" s="73"/>
      <c r="E171" s="75"/>
      <c r="F171" s="76"/>
      <c r="G171" s="162"/>
      <c r="H171" s="73"/>
      <c r="I171" s="162"/>
      <c r="J171" s="76"/>
      <c r="K171" s="162"/>
      <c r="L171" s="73"/>
      <c r="M171" s="164"/>
    </row>
    <row r="172" spans="2:13" x14ac:dyDescent="0.2">
      <c r="B172" s="76"/>
      <c r="C172" s="73"/>
      <c r="D172" s="73"/>
      <c r="E172" s="75"/>
      <c r="F172" s="76"/>
      <c r="G172" s="162"/>
      <c r="H172" s="73"/>
      <c r="I172" s="162"/>
      <c r="J172" s="76"/>
      <c r="K172" s="162"/>
      <c r="L172" s="73"/>
      <c r="M172" s="164"/>
    </row>
    <row r="173" spans="2:13" x14ac:dyDescent="0.2">
      <c r="B173" s="76"/>
      <c r="C173" s="73"/>
      <c r="D173" s="73"/>
      <c r="E173" s="75"/>
      <c r="F173" s="76"/>
      <c r="G173" s="162"/>
      <c r="H173" s="73"/>
      <c r="I173" s="162"/>
      <c r="J173" s="76"/>
      <c r="K173" s="162"/>
      <c r="L173" s="73"/>
      <c r="M173" s="164"/>
    </row>
    <row r="174" spans="2:13" x14ac:dyDescent="0.2">
      <c r="B174" s="76"/>
      <c r="C174" s="73"/>
      <c r="D174" s="73"/>
      <c r="E174" s="75"/>
      <c r="F174" s="76"/>
      <c r="G174" s="162"/>
      <c r="H174" s="73"/>
      <c r="I174" s="162"/>
      <c r="J174" s="76"/>
      <c r="K174" s="162"/>
      <c r="L174" s="73"/>
      <c r="M174" s="164"/>
    </row>
    <row r="175" spans="2:13" x14ac:dyDescent="0.2">
      <c r="B175" s="76"/>
      <c r="C175" s="73"/>
      <c r="D175" s="73"/>
      <c r="E175" s="75"/>
      <c r="F175" s="76"/>
      <c r="G175" s="162"/>
      <c r="H175" s="73"/>
      <c r="I175" s="162"/>
      <c r="J175" s="76"/>
      <c r="K175" s="162"/>
      <c r="L175" s="73"/>
      <c r="M175" s="164"/>
    </row>
    <row r="176" spans="2:13" x14ac:dyDescent="0.2">
      <c r="B176" s="76"/>
      <c r="C176" s="73"/>
      <c r="D176" s="73"/>
      <c r="E176" s="75"/>
      <c r="F176" s="76"/>
      <c r="G176" s="162"/>
      <c r="H176" s="73"/>
      <c r="I176" s="162"/>
      <c r="J176" s="76"/>
      <c r="K176" s="162"/>
      <c r="L176" s="73"/>
      <c r="M176" s="164"/>
    </row>
    <row r="177" spans="2:13" x14ac:dyDescent="0.2">
      <c r="B177" s="76"/>
      <c r="C177" s="73"/>
      <c r="D177" s="73"/>
      <c r="E177" s="75"/>
      <c r="F177" s="76"/>
      <c r="G177" s="162"/>
      <c r="H177" s="73"/>
      <c r="I177" s="162"/>
      <c r="J177" s="76"/>
      <c r="K177" s="162"/>
      <c r="L177" s="73"/>
      <c r="M177" s="164"/>
    </row>
    <row r="178" spans="2:13" x14ac:dyDescent="0.2">
      <c r="B178" s="76"/>
      <c r="C178" s="73"/>
      <c r="D178" s="73"/>
      <c r="E178" s="77"/>
      <c r="F178" s="76"/>
      <c r="G178" s="162"/>
      <c r="H178" s="73"/>
      <c r="I178" s="162"/>
      <c r="J178" s="76"/>
      <c r="K178" s="162"/>
      <c r="L178" s="73"/>
      <c r="M178" s="164"/>
    </row>
    <row r="179" spans="2:13" x14ac:dyDescent="0.2">
      <c r="B179" s="76"/>
      <c r="C179" s="73"/>
      <c r="D179" s="73"/>
      <c r="E179" s="75"/>
      <c r="F179" s="76"/>
      <c r="G179" s="162"/>
      <c r="H179" s="73"/>
      <c r="I179" s="162"/>
      <c r="J179" s="76"/>
      <c r="K179" s="162"/>
      <c r="L179" s="73"/>
      <c r="M179" s="164"/>
    </row>
    <row r="180" spans="2:13" x14ac:dyDescent="0.2">
      <c r="B180" s="76"/>
      <c r="C180" s="73"/>
      <c r="D180" s="73"/>
      <c r="E180" s="75"/>
      <c r="F180" s="76"/>
      <c r="G180" s="162"/>
      <c r="H180" s="73"/>
      <c r="I180" s="162"/>
      <c r="J180" s="76"/>
      <c r="K180" s="162"/>
      <c r="L180" s="73"/>
      <c r="M180" s="164"/>
    </row>
    <row r="181" spans="2:13" x14ac:dyDescent="0.2">
      <c r="B181" s="76"/>
      <c r="C181" s="73"/>
      <c r="D181" s="73"/>
      <c r="E181" s="75"/>
      <c r="F181" s="76"/>
      <c r="G181" s="162"/>
      <c r="H181" s="73"/>
      <c r="I181" s="162"/>
      <c r="J181" s="76"/>
      <c r="K181" s="162"/>
      <c r="L181" s="73"/>
      <c r="M181" s="164"/>
    </row>
    <row r="182" spans="2:13" x14ac:dyDescent="0.2">
      <c r="B182" s="205"/>
      <c r="C182" s="62"/>
      <c r="D182" s="62"/>
      <c r="E182" s="206"/>
      <c r="F182" s="205"/>
      <c r="G182" s="166"/>
      <c r="H182" s="62"/>
      <c r="I182" s="166"/>
      <c r="J182" s="205"/>
      <c r="K182" s="166"/>
      <c r="L182" s="62"/>
      <c r="M182" s="42"/>
    </row>
    <row r="183" spans="2:13" x14ac:dyDescent="0.2">
      <c r="B183" s="205"/>
      <c r="C183" s="62"/>
      <c r="D183" s="62"/>
      <c r="E183" s="206"/>
      <c r="F183" s="205"/>
      <c r="G183" s="166"/>
      <c r="H183" s="62"/>
      <c r="I183" s="166"/>
      <c r="J183" s="205"/>
      <c r="K183" s="166"/>
      <c r="L183" s="62"/>
      <c r="M183" s="42"/>
    </row>
    <row r="184" spans="2:13" x14ac:dyDescent="0.2">
      <c r="B184" s="205"/>
      <c r="C184" s="62"/>
      <c r="D184" s="62"/>
      <c r="E184" s="206"/>
      <c r="F184" s="205"/>
      <c r="G184" s="166"/>
      <c r="H184" s="62"/>
      <c r="I184" s="166"/>
      <c r="J184" s="205"/>
      <c r="K184" s="166"/>
      <c r="L184" s="62"/>
      <c r="M184" s="42"/>
    </row>
    <row r="185" spans="2:13" x14ac:dyDescent="0.2">
      <c r="B185" s="205"/>
      <c r="C185" s="62"/>
      <c r="D185" s="62"/>
      <c r="E185" s="206"/>
      <c r="F185" s="205"/>
      <c r="G185" s="166"/>
      <c r="H185" s="62"/>
      <c r="I185" s="166"/>
      <c r="J185" s="205"/>
      <c r="K185" s="166"/>
      <c r="L185" s="62"/>
      <c r="M185" s="42"/>
    </row>
    <row r="186" spans="2:13" x14ac:dyDescent="0.2">
      <c r="B186" s="205"/>
      <c r="C186" s="62"/>
      <c r="D186" s="62"/>
      <c r="E186" s="206"/>
      <c r="F186" s="205"/>
      <c r="G186" s="166"/>
      <c r="H186" s="62"/>
      <c r="I186" s="166"/>
      <c r="J186" s="205"/>
      <c r="K186" s="166"/>
      <c r="L186" s="62"/>
      <c r="M186" s="42"/>
    </row>
    <row r="187" spans="2:13" x14ac:dyDescent="0.2">
      <c r="B187" s="205"/>
      <c r="C187" s="62"/>
      <c r="D187" s="62"/>
      <c r="E187" s="206"/>
      <c r="F187" s="205"/>
      <c r="G187" s="166"/>
      <c r="H187" s="62"/>
      <c r="I187" s="166"/>
      <c r="J187" s="205"/>
      <c r="K187" s="166"/>
      <c r="L187" s="62"/>
      <c r="M187" s="42"/>
    </row>
    <row r="188" spans="2:13" x14ac:dyDescent="0.2">
      <c r="B188" s="205"/>
      <c r="C188" s="62"/>
      <c r="D188" s="62"/>
      <c r="E188" s="206"/>
      <c r="F188" s="205"/>
      <c r="G188" s="166"/>
      <c r="H188" s="62"/>
      <c r="I188" s="166"/>
      <c r="J188" s="205"/>
      <c r="K188" s="166"/>
      <c r="L188" s="62"/>
      <c r="M188" s="42"/>
    </row>
    <row r="189" spans="2:13" x14ac:dyDescent="0.2">
      <c r="B189" s="205"/>
      <c r="C189" s="62"/>
      <c r="D189" s="62"/>
      <c r="E189" s="206"/>
      <c r="F189" s="205"/>
      <c r="G189" s="166"/>
      <c r="H189" s="62"/>
      <c r="I189" s="166"/>
      <c r="J189" s="205"/>
      <c r="K189" s="166"/>
      <c r="L189" s="62"/>
      <c r="M189" s="42"/>
    </row>
    <row r="190" spans="2:13" x14ac:dyDescent="0.2">
      <c r="B190" s="205"/>
      <c r="C190" s="62"/>
      <c r="D190" s="62"/>
      <c r="E190" s="206"/>
      <c r="F190" s="205"/>
      <c r="G190" s="166"/>
      <c r="H190" s="62"/>
      <c r="I190" s="166"/>
      <c r="J190" s="205"/>
      <c r="K190" s="166"/>
      <c r="L190" s="62"/>
      <c r="M190" s="42"/>
    </row>
    <row r="191" spans="2:13" x14ac:dyDescent="0.2">
      <c r="B191" s="205"/>
      <c r="C191" s="62"/>
      <c r="D191" s="62"/>
      <c r="E191" s="206"/>
      <c r="F191" s="205"/>
      <c r="G191" s="166"/>
      <c r="H191" s="62"/>
      <c r="I191" s="166"/>
      <c r="J191" s="205"/>
      <c r="K191" s="166"/>
      <c r="L191" s="62"/>
      <c r="M191" s="42"/>
    </row>
    <row r="192" spans="2:13" x14ac:dyDescent="0.2">
      <c r="B192" s="205"/>
      <c r="C192" s="62"/>
      <c r="D192" s="62"/>
      <c r="E192" s="206"/>
      <c r="F192" s="205"/>
      <c r="G192" s="166"/>
      <c r="H192" s="62"/>
      <c r="I192" s="166"/>
      <c r="J192" s="205"/>
      <c r="K192" s="166"/>
      <c r="L192" s="62"/>
      <c r="M192" s="42"/>
    </row>
    <row r="193" spans="2:13" x14ac:dyDescent="0.2">
      <c r="B193" s="205"/>
      <c r="C193" s="62"/>
      <c r="D193" s="62"/>
      <c r="E193" s="206"/>
      <c r="F193" s="205"/>
      <c r="G193" s="166"/>
      <c r="H193" s="62"/>
      <c r="I193" s="166"/>
      <c r="J193" s="205"/>
      <c r="K193" s="166"/>
      <c r="L193" s="62"/>
      <c r="M193" s="42"/>
    </row>
    <row r="194" spans="2:13" x14ac:dyDescent="0.2">
      <c r="B194" s="205"/>
      <c r="C194" s="62"/>
      <c r="D194" s="62"/>
      <c r="E194" s="206"/>
      <c r="F194" s="205"/>
      <c r="G194" s="166"/>
      <c r="H194" s="62"/>
      <c r="I194" s="166"/>
      <c r="J194" s="205"/>
      <c r="K194" s="166"/>
      <c r="L194" s="62"/>
      <c r="M194" s="42"/>
    </row>
    <row r="195" spans="2:13" x14ac:dyDescent="0.2">
      <c r="B195" s="205"/>
      <c r="C195" s="62"/>
      <c r="D195" s="62"/>
      <c r="E195" s="206"/>
      <c r="F195" s="205"/>
      <c r="G195" s="166"/>
      <c r="H195" s="62"/>
      <c r="I195" s="166"/>
      <c r="J195" s="205"/>
      <c r="K195" s="166"/>
      <c r="L195" s="62"/>
      <c r="M195" s="42"/>
    </row>
    <row r="196" spans="2:13" x14ac:dyDescent="0.2">
      <c r="B196" s="205"/>
      <c r="C196" s="62"/>
      <c r="D196" s="62"/>
      <c r="E196" s="206"/>
      <c r="F196" s="205"/>
      <c r="G196" s="166"/>
      <c r="H196" s="62"/>
      <c r="I196" s="166"/>
      <c r="J196" s="205"/>
      <c r="K196" s="166"/>
      <c r="L196" s="62"/>
      <c r="M196" s="42"/>
    </row>
    <row r="197" spans="2:13" x14ac:dyDescent="0.2">
      <c r="B197" s="205"/>
      <c r="C197" s="62"/>
      <c r="D197" s="62"/>
      <c r="E197" s="206"/>
      <c r="F197" s="205"/>
      <c r="G197" s="166"/>
      <c r="H197" s="62"/>
      <c r="I197" s="166"/>
      <c r="J197" s="205"/>
      <c r="K197" s="166"/>
      <c r="L197" s="62"/>
      <c r="M197" s="42"/>
    </row>
    <row r="198" spans="2:13" x14ac:dyDescent="0.2">
      <c r="B198" s="205"/>
      <c r="C198" s="62"/>
      <c r="D198" s="62"/>
      <c r="E198" s="206"/>
      <c r="F198" s="205"/>
      <c r="G198" s="166"/>
      <c r="H198" s="62"/>
      <c r="I198" s="166"/>
      <c r="J198" s="205"/>
      <c r="K198" s="166"/>
      <c r="L198" s="62"/>
      <c r="M198" s="42"/>
    </row>
    <row r="199" spans="2:13" x14ac:dyDescent="0.2">
      <c r="B199" s="205"/>
      <c r="C199" s="62"/>
      <c r="D199" s="62"/>
      <c r="E199" s="206"/>
      <c r="F199" s="205"/>
      <c r="G199" s="166"/>
      <c r="H199" s="62"/>
      <c r="I199" s="166"/>
      <c r="J199" s="205"/>
      <c r="K199" s="166"/>
      <c r="L199" s="62"/>
      <c r="M199" s="42"/>
    </row>
    <row r="200" spans="2:13" x14ac:dyDescent="0.2">
      <c r="B200" s="205"/>
      <c r="C200" s="62"/>
      <c r="D200" s="62"/>
      <c r="E200" s="206"/>
      <c r="F200" s="205"/>
      <c r="G200" s="166"/>
      <c r="H200" s="62"/>
      <c r="I200" s="166"/>
      <c r="J200" s="205"/>
      <c r="K200" s="166"/>
      <c r="L200" s="62"/>
      <c r="M200" s="42"/>
    </row>
    <row r="201" spans="2:13" x14ac:dyDescent="0.2">
      <c r="B201" s="205"/>
      <c r="C201" s="62"/>
      <c r="D201" s="62"/>
      <c r="E201" s="206"/>
      <c r="F201" s="205"/>
      <c r="G201" s="166"/>
      <c r="H201" s="62"/>
      <c r="I201" s="166"/>
      <c r="J201" s="205"/>
      <c r="K201" s="166"/>
      <c r="L201" s="62"/>
      <c r="M201" s="42"/>
    </row>
    <row r="202" spans="2:13" x14ac:dyDescent="0.2">
      <c r="B202" s="205"/>
      <c r="C202" s="62"/>
      <c r="D202" s="62"/>
      <c r="E202" s="206"/>
      <c r="F202" s="205"/>
      <c r="G202" s="166"/>
      <c r="H202" s="62"/>
      <c r="I202" s="166"/>
      <c r="J202" s="205"/>
      <c r="K202" s="166"/>
      <c r="L202" s="62"/>
      <c r="M202" s="42"/>
    </row>
    <row r="203" spans="2:13" x14ac:dyDescent="0.2">
      <c r="B203" s="205"/>
      <c r="C203" s="62"/>
      <c r="D203" s="62"/>
      <c r="E203" s="206"/>
      <c r="F203" s="205"/>
      <c r="G203" s="166"/>
      <c r="H203" s="62"/>
      <c r="I203" s="166"/>
      <c r="J203" s="205"/>
      <c r="K203" s="166"/>
      <c r="L203" s="62"/>
      <c r="M203" s="42"/>
    </row>
    <row r="204" spans="2:13" x14ac:dyDescent="0.2">
      <c r="B204" s="205"/>
      <c r="C204" s="62"/>
      <c r="D204" s="62"/>
      <c r="E204" s="206"/>
      <c r="F204" s="205"/>
      <c r="G204" s="166"/>
      <c r="H204" s="62"/>
      <c r="I204" s="166"/>
      <c r="J204" s="205"/>
      <c r="K204" s="166"/>
      <c r="L204" s="62"/>
      <c r="M204" s="42"/>
    </row>
    <row r="205" spans="2:13" x14ac:dyDescent="0.2">
      <c r="B205" s="205"/>
      <c r="C205" s="62"/>
      <c r="D205" s="62"/>
      <c r="E205" s="206"/>
      <c r="F205" s="205"/>
      <c r="G205" s="166"/>
      <c r="H205" s="62"/>
      <c r="I205" s="166"/>
      <c r="J205" s="205"/>
      <c r="K205" s="166"/>
      <c r="L205" s="62"/>
      <c r="M205" s="42"/>
    </row>
    <row r="206" spans="2:13" x14ac:dyDescent="0.2">
      <c r="B206" s="205"/>
      <c r="C206" s="62"/>
      <c r="D206" s="62"/>
      <c r="E206" s="206"/>
      <c r="F206" s="205"/>
      <c r="G206" s="166"/>
      <c r="H206" s="62"/>
      <c r="I206" s="166"/>
      <c r="J206" s="205"/>
      <c r="K206" s="166"/>
      <c r="L206" s="62"/>
      <c r="M206" s="42"/>
    </row>
    <row r="207" spans="2:13" x14ac:dyDescent="0.2">
      <c r="B207" s="205"/>
      <c r="C207" s="62"/>
      <c r="D207" s="62"/>
      <c r="E207" s="206"/>
      <c r="F207" s="205"/>
      <c r="G207" s="166"/>
      <c r="H207" s="62"/>
      <c r="I207" s="166"/>
      <c r="J207" s="205"/>
      <c r="K207" s="166"/>
      <c r="L207" s="62"/>
      <c r="M207" s="42"/>
    </row>
    <row r="208" spans="2:13" x14ac:dyDescent="0.2">
      <c r="B208" s="205"/>
      <c r="C208" s="62"/>
      <c r="D208" s="62"/>
      <c r="E208" s="206"/>
      <c r="F208" s="205"/>
      <c r="G208" s="166"/>
      <c r="H208" s="62"/>
      <c r="I208" s="166"/>
      <c r="J208" s="205"/>
      <c r="K208" s="166"/>
      <c r="L208" s="62"/>
      <c r="M208" s="42"/>
    </row>
    <row r="209" spans="2:13" x14ac:dyDescent="0.2">
      <c r="B209" s="205"/>
      <c r="C209" s="62"/>
      <c r="D209" s="62"/>
      <c r="E209" s="206"/>
      <c r="F209" s="205"/>
      <c r="G209" s="166"/>
      <c r="H209" s="62"/>
      <c r="I209" s="166"/>
      <c r="J209" s="205"/>
      <c r="K209" s="166"/>
      <c r="L209" s="62"/>
      <c r="M209" s="42"/>
    </row>
    <row r="210" spans="2:13" x14ac:dyDescent="0.2">
      <c r="B210" s="205"/>
      <c r="C210" s="62"/>
      <c r="D210" s="62"/>
      <c r="E210" s="206"/>
      <c r="F210" s="205"/>
      <c r="G210" s="166"/>
      <c r="H210" s="62"/>
      <c r="I210" s="166"/>
      <c r="J210" s="205"/>
      <c r="K210" s="166"/>
      <c r="L210" s="62"/>
      <c r="M210" s="42"/>
    </row>
    <row r="211" spans="2:13" x14ac:dyDescent="0.2">
      <c r="B211" s="205"/>
      <c r="C211" s="62"/>
      <c r="D211" s="62"/>
      <c r="E211" s="206"/>
      <c r="F211" s="205"/>
      <c r="G211" s="166"/>
      <c r="H211" s="62"/>
      <c r="I211" s="166"/>
      <c r="J211" s="205"/>
      <c r="K211" s="166"/>
      <c r="L211" s="62"/>
      <c r="M211" s="42"/>
    </row>
    <row r="212" spans="2:13" x14ac:dyDescent="0.2">
      <c r="B212" s="205"/>
      <c r="C212" s="62"/>
      <c r="D212" s="62"/>
      <c r="E212" s="206"/>
      <c r="F212" s="205"/>
      <c r="G212" s="166"/>
      <c r="H212" s="62"/>
      <c r="I212" s="166"/>
      <c r="J212" s="205"/>
      <c r="K212" s="166"/>
      <c r="L212" s="62"/>
      <c r="M212" s="42"/>
    </row>
    <row r="213" spans="2:13" x14ac:dyDescent="0.2">
      <c r="B213" s="205"/>
      <c r="C213" s="62"/>
      <c r="D213" s="62"/>
      <c r="E213" s="206"/>
      <c r="F213" s="205"/>
      <c r="G213" s="166"/>
      <c r="H213" s="62"/>
      <c r="I213" s="166"/>
      <c r="J213" s="205"/>
      <c r="K213" s="166"/>
      <c r="L213" s="62"/>
      <c r="M213" s="42"/>
    </row>
    <row r="214" spans="2:13" x14ac:dyDescent="0.2">
      <c r="B214" s="205"/>
      <c r="C214" s="62"/>
      <c r="D214" s="62"/>
      <c r="E214" s="206"/>
      <c r="F214" s="205"/>
      <c r="G214" s="166"/>
      <c r="H214" s="62"/>
      <c r="I214" s="166"/>
      <c r="J214" s="205"/>
      <c r="K214" s="166"/>
      <c r="L214" s="62"/>
      <c r="M214" s="42"/>
    </row>
    <row r="215" spans="2:13" x14ac:dyDescent="0.2">
      <c r="B215" s="205"/>
      <c r="C215" s="62"/>
      <c r="D215" s="62"/>
      <c r="E215" s="206"/>
      <c r="F215" s="205"/>
      <c r="G215" s="166"/>
      <c r="H215" s="62"/>
      <c r="I215" s="166"/>
      <c r="J215" s="205"/>
      <c r="K215" s="166"/>
      <c r="L215" s="62"/>
      <c r="M215" s="42"/>
    </row>
    <row r="216" spans="2:13" x14ac:dyDescent="0.2">
      <c r="B216" s="205"/>
      <c r="C216" s="62"/>
      <c r="D216" s="62"/>
      <c r="E216" s="206"/>
      <c r="F216" s="205"/>
      <c r="G216" s="166"/>
      <c r="H216" s="62"/>
      <c r="I216" s="166"/>
      <c r="J216" s="205"/>
      <c r="K216" s="166"/>
      <c r="L216" s="62"/>
      <c r="M216" s="42"/>
    </row>
    <row r="217" spans="2:13" x14ac:dyDescent="0.2">
      <c r="B217" s="205"/>
      <c r="C217" s="62"/>
      <c r="D217" s="62"/>
      <c r="E217" s="206"/>
      <c r="F217" s="205"/>
      <c r="G217" s="166"/>
      <c r="H217" s="62"/>
      <c r="I217" s="166"/>
      <c r="J217" s="205"/>
      <c r="K217" s="166"/>
      <c r="L217" s="62"/>
      <c r="M217" s="42"/>
    </row>
    <row r="218" spans="2:13" x14ac:dyDescent="0.2">
      <c r="B218" s="205"/>
      <c r="C218" s="62"/>
      <c r="D218" s="62"/>
      <c r="E218" s="206"/>
      <c r="F218" s="205"/>
      <c r="G218" s="166"/>
      <c r="H218" s="62"/>
      <c r="I218" s="166"/>
      <c r="J218" s="205"/>
      <c r="K218" s="166"/>
      <c r="L218" s="62"/>
      <c r="M218" s="42"/>
    </row>
    <row r="219" spans="2:13" x14ac:dyDescent="0.2">
      <c r="B219" s="205"/>
      <c r="C219" s="62"/>
      <c r="D219" s="62"/>
      <c r="E219" s="206"/>
      <c r="F219" s="205"/>
      <c r="G219" s="166"/>
      <c r="H219" s="62"/>
      <c r="I219" s="166"/>
      <c r="J219" s="205"/>
      <c r="K219" s="166"/>
      <c r="L219" s="62"/>
      <c r="M219" s="42"/>
    </row>
    <row r="220" spans="2:13" x14ac:dyDescent="0.2">
      <c r="B220" s="205"/>
      <c r="C220" s="62"/>
      <c r="D220" s="62"/>
      <c r="E220" s="206"/>
      <c r="F220" s="205"/>
      <c r="G220" s="166"/>
      <c r="H220" s="62"/>
      <c r="I220" s="166"/>
      <c r="J220" s="205"/>
      <c r="K220" s="166"/>
      <c r="L220" s="62"/>
      <c r="M220" s="42"/>
    </row>
    <row r="221" spans="2:13" x14ac:dyDescent="0.2">
      <c r="B221" s="205"/>
      <c r="C221" s="62"/>
      <c r="D221" s="62"/>
      <c r="E221" s="206"/>
      <c r="F221" s="205"/>
      <c r="G221" s="166"/>
      <c r="H221" s="62"/>
      <c r="I221" s="166"/>
      <c r="J221" s="205"/>
      <c r="K221" s="166"/>
      <c r="L221" s="62"/>
      <c r="M221" s="42"/>
    </row>
    <row r="222" spans="2:13" x14ac:dyDescent="0.2">
      <c r="B222" s="205"/>
      <c r="C222" s="62"/>
      <c r="D222" s="62"/>
      <c r="E222" s="206"/>
      <c r="F222" s="205"/>
      <c r="G222" s="166"/>
      <c r="H222" s="62"/>
      <c r="I222" s="166"/>
      <c r="J222" s="205"/>
      <c r="K222" s="166"/>
      <c r="L222" s="62"/>
      <c r="M222" s="42"/>
    </row>
    <row r="223" spans="2:13" x14ac:dyDescent="0.2">
      <c r="B223" s="205"/>
      <c r="C223" s="62"/>
      <c r="D223" s="62"/>
      <c r="E223" s="206"/>
      <c r="F223" s="205"/>
      <c r="G223" s="166"/>
      <c r="H223" s="62"/>
      <c r="I223" s="166"/>
      <c r="J223" s="205"/>
      <c r="K223" s="166"/>
      <c r="L223" s="62"/>
      <c r="M223" s="42"/>
    </row>
    <row r="224" spans="2:13" x14ac:dyDescent="0.2">
      <c r="B224" s="205"/>
      <c r="C224" s="62"/>
      <c r="D224" s="62"/>
      <c r="E224" s="206"/>
      <c r="F224" s="205"/>
      <c r="G224" s="166"/>
      <c r="H224" s="62"/>
      <c r="I224" s="166"/>
      <c r="J224" s="205"/>
      <c r="K224" s="166"/>
      <c r="L224" s="62"/>
      <c r="M224" s="42"/>
    </row>
    <row r="225" spans="2:13" x14ac:dyDescent="0.2">
      <c r="B225" s="205"/>
      <c r="C225" s="62"/>
      <c r="D225" s="62"/>
      <c r="E225" s="206"/>
      <c r="F225" s="205"/>
      <c r="G225" s="166"/>
      <c r="H225" s="62"/>
      <c r="I225" s="166"/>
      <c r="J225" s="205"/>
      <c r="K225" s="166"/>
      <c r="L225" s="62"/>
      <c r="M225" s="42"/>
    </row>
    <row r="226" spans="2:13" x14ac:dyDescent="0.2">
      <c r="B226" s="205"/>
      <c r="C226" s="62"/>
      <c r="D226" s="62"/>
      <c r="E226" s="206"/>
      <c r="F226" s="205"/>
      <c r="G226" s="166"/>
      <c r="H226" s="62"/>
      <c r="I226" s="166"/>
      <c r="J226" s="205"/>
      <c r="K226" s="166"/>
      <c r="L226" s="62"/>
      <c r="M226" s="42"/>
    </row>
    <row r="227" spans="2:13" x14ac:dyDescent="0.2">
      <c r="B227" s="205"/>
      <c r="C227" s="62"/>
      <c r="D227" s="62"/>
      <c r="E227" s="206"/>
      <c r="F227" s="205"/>
      <c r="G227" s="166"/>
      <c r="H227" s="62"/>
      <c r="I227" s="166"/>
      <c r="J227" s="205"/>
      <c r="K227" s="166"/>
      <c r="L227" s="62"/>
      <c r="M227" s="42"/>
    </row>
    <row r="228" spans="2:13" x14ac:dyDescent="0.2">
      <c r="B228" s="205"/>
      <c r="C228" s="62"/>
      <c r="D228" s="62"/>
      <c r="E228" s="206"/>
      <c r="F228" s="205"/>
      <c r="G228" s="166"/>
      <c r="H228" s="62"/>
      <c r="I228" s="166"/>
      <c r="J228" s="205"/>
      <c r="K228" s="166"/>
      <c r="L228" s="62"/>
      <c r="M228" s="42"/>
    </row>
    <row r="229" spans="2:13" x14ac:dyDescent="0.2">
      <c r="B229" s="205"/>
      <c r="C229" s="62"/>
      <c r="D229" s="62"/>
      <c r="E229" s="206"/>
      <c r="F229" s="205"/>
      <c r="G229" s="166"/>
      <c r="H229" s="62"/>
      <c r="I229" s="166"/>
      <c r="J229" s="205"/>
      <c r="K229" s="166"/>
      <c r="L229" s="62"/>
      <c r="M229" s="42"/>
    </row>
    <row r="230" spans="2:13" x14ac:dyDescent="0.2">
      <c r="B230" s="205"/>
      <c r="C230" s="62"/>
      <c r="D230" s="62"/>
      <c r="E230" s="206"/>
      <c r="F230" s="205"/>
      <c r="G230" s="166"/>
      <c r="H230" s="62"/>
      <c r="I230" s="166"/>
      <c r="J230" s="205"/>
      <c r="K230" s="166"/>
      <c r="L230" s="62"/>
      <c r="M230" s="42"/>
    </row>
    <row r="231" spans="2:13" x14ac:dyDescent="0.2">
      <c r="B231" s="205"/>
      <c r="C231" s="62"/>
      <c r="D231" s="62"/>
      <c r="E231" s="206"/>
      <c r="F231" s="205"/>
      <c r="G231" s="166"/>
      <c r="H231" s="62"/>
      <c r="I231" s="166"/>
      <c r="J231" s="205"/>
      <c r="K231" s="166"/>
      <c r="L231" s="62"/>
      <c r="M231" s="42"/>
    </row>
    <row r="232" spans="2:13" x14ac:dyDescent="0.2">
      <c r="B232" s="205"/>
      <c r="C232" s="62"/>
      <c r="D232" s="62"/>
      <c r="E232" s="206"/>
      <c r="F232" s="205"/>
      <c r="G232" s="166"/>
      <c r="H232" s="62"/>
      <c r="I232" s="166"/>
      <c r="J232" s="205"/>
      <c r="K232" s="166"/>
      <c r="L232" s="62"/>
      <c r="M232" s="42"/>
    </row>
    <row r="233" spans="2:13" x14ac:dyDescent="0.2">
      <c r="B233" s="205"/>
      <c r="C233" s="62"/>
      <c r="D233" s="62"/>
      <c r="E233" s="206"/>
      <c r="F233" s="205"/>
      <c r="G233" s="166"/>
      <c r="H233" s="62"/>
      <c r="I233" s="166"/>
      <c r="J233" s="205"/>
      <c r="K233" s="166"/>
      <c r="L233" s="62"/>
      <c r="M233" s="42"/>
    </row>
    <row r="234" spans="2:13" x14ac:dyDescent="0.2">
      <c r="B234" s="205"/>
      <c r="C234" s="62"/>
      <c r="D234" s="62"/>
      <c r="E234" s="206"/>
      <c r="F234" s="205"/>
      <c r="G234" s="166"/>
      <c r="H234" s="62"/>
      <c r="I234" s="166"/>
      <c r="J234" s="205"/>
      <c r="K234" s="166"/>
      <c r="L234" s="62"/>
      <c r="M234" s="42"/>
    </row>
    <row r="235" spans="2:13" x14ac:dyDescent="0.2">
      <c r="B235" s="205"/>
      <c r="C235" s="62"/>
      <c r="D235" s="62"/>
      <c r="E235" s="206"/>
      <c r="F235" s="205"/>
      <c r="G235" s="166"/>
      <c r="H235" s="62"/>
      <c r="I235" s="166"/>
      <c r="J235" s="205"/>
      <c r="K235" s="166"/>
      <c r="L235" s="62"/>
      <c r="M235" s="42"/>
    </row>
    <row r="236" spans="2:13" x14ac:dyDescent="0.2">
      <c r="B236" s="205"/>
      <c r="C236" s="62"/>
      <c r="D236" s="62"/>
      <c r="E236" s="206"/>
      <c r="F236" s="205"/>
      <c r="G236" s="166"/>
      <c r="H236" s="62"/>
      <c r="I236" s="166"/>
      <c r="J236" s="205"/>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D104" sqref="D104"/>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69">
        <v>0</v>
      </c>
      <c r="C4" s="70">
        <v>0</v>
      </c>
      <c r="D4" s="70">
        <v>0</v>
      </c>
      <c r="E4" s="71">
        <v>0</v>
      </c>
      <c r="F4" s="69"/>
      <c r="G4" s="162"/>
      <c r="H4" s="70"/>
      <c r="I4" s="162"/>
      <c r="J4" s="69"/>
      <c r="K4" s="160"/>
      <c r="L4" s="70"/>
      <c r="M4" s="161"/>
    </row>
    <row r="5" spans="2:21" x14ac:dyDescent="0.2">
      <c r="B5" s="72">
        <v>4.9800000000000001E-3</v>
      </c>
      <c r="C5" s="73">
        <v>9.0290000000000006E-3</v>
      </c>
      <c r="D5" s="74">
        <v>5.4939999999999998E-3</v>
      </c>
      <c r="E5" s="75">
        <v>-7.7879999999999998E-3</v>
      </c>
      <c r="F5" s="72"/>
      <c r="G5" s="162"/>
      <c r="H5" s="74"/>
      <c r="I5" s="162"/>
      <c r="J5" s="72"/>
      <c r="K5" s="162"/>
      <c r="L5" s="74"/>
      <c r="M5" s="164"/>
    </row>
    <row r="6" spans="2:21" x14ac:dyDescent="0.2">
      <c r="B6" s="76">
        <v>1.3697000000000001E-2</v>
      </c>
      <c r="C6" s="73">
        <v>1.4576E-2</v>
      </c>
      <c r="D6" s="74">
        <v>1.4625000000000001E-2</v>
      </c>
      <c r="E6" s="75">
        <v>-1.2229E-2</v>
      </c>
      <c r="F6" s="76"/>
      <c r="G6" s="162"/>
      <c r="H6" s="74"/>
      <c r="I6" s="162"/>
      <c r="J6" s="76"/>
      <c r="K6" s="162"/>
      <c r="L6" s="74"/>
      <c r="M6" s="164"/>
    </row>
    <row r="7" spans="2:21" x14ac:dyDescent="0.2">
      <c r="B7" s="76">
        <v>2.3196999999999999E-2</v>
      </c>
      <c r="C7" s="73">
        <v>1.8499000000000002E-2</v>
      </c>
      <c r="D7" s="73">
        <v>2.4327000000000001E-2</v>
      </c>
      <c r="E7" s="75">
        <v>-1.5412E-2</v>
      </c>
      <c r="F7" s="76"/>
      <c r="G7" s="162"/>
      <c r="H7" s="73"/>
      <c r="I7" s="162"/>
      <c r="J7" s="76"/>
      <c r="K7" s="162"/>
      <c r="L7" s="73"/>
      <c r="M7" s="164"/>
    </row>
    <row r="8" spans="2:21" x14ac:dyDescent="0.2">
      <c r="B8" s="76">
        <v>3.2981000000000003E-2</v>
      </c>
      <c r="C8" s="73">
        <v>2.1573999999999999E-2</v>
      </c>
      <c r="D8" s="73">
        <v>3.4222000000000002E-2</v>
      </c>
      <c r="E8" s="75">
        <v>-1.7994E-2</v>
      </c>
      <c r="F8" s="76"/>
      <c r="G8" s="162"/>
      <c r="H8" s="73"/>
      <c r="I8" s="162"/>
      <c r="J8" s="76"/>
      <c r="K8" s="162"/>
      <c r="L8" s="73"/>
      <c r="M8" s="164"/>
    </row>
    <row r="9" spans="2:21" x14ac:dyDescent="0.2">
      <c r="B9" s="76">
        <v>4.2902000000000003E-2</v>
      </c>
      <c r="C9" s="73">
        <v>2.4129000000000001E-2</v>
      </c>
      <c r="D9" s="73">
        <v>4.4207000000000003E-2</v>
      </c>
      <c r="E9" s="75">
        <v>-2.0230999999999999E-2</v>
      </c>
      <c r="F9" s="76"/>
      <c r="G9" s="162"/>
      <c r="H9" s="73"/>
      <c r="I9" s="162"/>
      <c r="J9" s="76"/>
      <c r="K9" s="162"/>
      <c r="L9" s="73"/>
      <c r="M9" s="164"/>
    </row>
    <row r="10" spans="2:21" x14ac:dyDescent="0.2">
      <c r="B10" s="76">
        <v>5.2900999999999997E-2</v>
      </c>
      <c r="C10" s="73">
        <v>2.6336999999999999E-2</v>
      </c>
      <c r="D10" s="73">
        <v>5.4243E-2</v>
      </c>
      <c r="E10" s="75">
        <v>-2.2242000000000001E-2</v>
      </c>
      <c r="F10" s="76"/>
      <c r="G10" s="162"/>
      <c r="H10" s="73"/>
      <c r="I10" s="162"/>
      <c r="J10" s="76"/>
      <c r="K10" s="162"/>
      <c r="L10" s="73"/>
      <c r="M10" s="164"/>
    </row>
    <row r="11" spans="2:21" x14ac:dyDescent="0.2">
      <c r="B11" s="76">
        <v>6.2950000000000006E-2</v>
      </c>
      <c r="C11" s="73">
        <v>2.8292999999999999E-2</v>
      </c>
      <c r="D11" s="73">
        <v>6.4310999999999993E-2</v>
      </c>
      <c r="E11" s="75">
        <v>-2.4093E-2</v>
      </c>
      <c r="F11" s="76"/>
      <c r="G11" s="162"/>
      <c r="H11" s="73"/>
      <c r="I11" s="162"/>
      <c r="J11" s="76"/>
      <c r="K11" s="162"/>
      <c r="L11" s="73"/>
      <c r="M11" s="164"/>
    </row>
    <row r="12" spans="2:21" x14ac:dyDescent="0.2">
      <c r="B12" s="76">
        <v>7.3033000000000001E-2</v>
      </c>
      <c r="C12" s="73">
        <v>3.0058999999999999E-2</v>
      </c>
      <c r="D12" s="73">
        <v>7.4400999999999995E-2</v>
      </c>
      <c r="E12" s="75">
        <v>-2.5821E-2</v>
      </c>
      <c r="F12" s="76"/>
      <c r="G12" s="162"/>
      <c r="H12" s="73"/>
      <c r="I12" s="162"/>
      <c r="J12" s="76"/>
      <c r="K12" s="162"/>
      <c r="L12" s="73"/>
      <c r="M12" s="164"/>
    </row>
    <row r="13" spans="2:21" x14ac:dyDescent="0.2">
      <c r="B13" s="76">
        <v>8.3140000000000006E-2</v>
      </c>
      <c r="C13" s="73">
        <v>3.1675000000000002E-2</v>
      </c>
      <c r="D13" s="73">
        <v>8.4506999999999999E-2</v>
      </c>
      <c r="E13" s="75">
        <v>-2.7446999999999999E-2</v>
      </c>
      <c r="F13" s="76"/>
      <c r="G13" s="162"/>
      <c r="H13" s="73"/>
      <c r="I13" s="162"/>
      <c r="J13" s="76"/>
      <c r="K13" s="162"/>
      <c r="L13" s="73"/>
      <c r="M13" s="164"/>
    </row>
    <row r="14" spans="2:21" x14ac:dyDescent="0.2">
      <c r="B14" s="76">
        <v>9.3267000000000003E-2</v>
      </c>
      <c r="C14" s="73">
        <v>3.3167000000000002E-2</v>
      </c>
      <c r="D14" s="73">
        <v>9.4627000000000003E-2</v>
      </c>
      <c r="E14" s="75">
        <v>-2.8988E-2</v>
      </c>
      <c r="F14" s="76"/>
      <c r="G14" s="162"/>
      <c r="H14" s="73"/>
      <c r="I14" s="162"/>
      <c r="J14" s="76"/>
      <c r="K14" s="162"/>
      <c r="L14" s="73"/>
      <c r="M14" s="164"/>
    </row>
    <row r="15" spans="2:21" x14ac:dyDescent="0.2">
      <c r="B15" s="76">
        <v>0.103408</v>
      </c>
      <c r="C15" s="73">
        <v>3.4554000000000001E-2</v>
      </c>
      <c r="D15" s="73">
        <v>0.104757</v>
      </c>
      <c r="E15" s="75">
        <v>-3.0453000000000001E-2</v>
      </c>
      <c r="F15" s="76"/>
      <c r="G15" s="162"/>
      <c r="H15" s="73"/>
      <c r="I15" s="162"/>
      <c r="J15" s="76"/>
      <c r="K15" s="162"/>
      <c r="L15" s="73"/>
      <c r="M15" s="164"/>
    </row>
    <row r="16" spans="2:21" x14ac:dyDescent="0.2">
      <c r="B16" s="76">
        <v>0.113562</v>
      </c>
      <c r="C16" s="73">
        <v>3.5853000000000003E-2</v>
      </c>
      <c r="D16" s="73">
        <v>0.114895</v>
      </c>
      <c r="E16" s="75">
        <v>-3.1848000000000001E-2</v>
      </c>
      <c r="F16" s="76"/>
      <c r="G16" s="162"/>
      <c r="H16" s="73"/>
      <c r="I16" s="162"/>
      <c r="J16" s="76"/>
      <c r="K16" s="162"/>
      <c r="L16" s="73"/>
      <c r="M16" s="164"/>
    </row>
    <row r="17" spans="2:13" x14ac:dyDescent="0.2">
      <c r="B17" s="76">
        <v>0.123726</v>
      </c>
      <c r="C17" s="73">
        <v>3.7073000000000002E-2</v>
      </c>
      <c r="D17" s="73">
        <v>0.12504199999999999</v>
      </c>
      <c r="E17" s="75">
        <v>-3.3177999999999999E-2</v>
      </c>
      <c r="F17" s="76"/>
      <c r="G17" s="162"/>
      <c r="H17" s="73"/>
      <c r="I17" s="162"/>
      <c r="J17" s="76"/>
      <c r="K17" s="162"/>
      <c r="L17" s="73"/>
      <c r="M17" s="164"/>
    </row>
    <row r="18" spans="2:13" x14ac:dyDescent="0.2">
      <c r="B18" s="76">
        <v>0.13389799999999999</v>
      </c>
      <c r="C18" s="73">
        <v>3.8223E-2</v>
      </c>
      <c r="D18" s="73">
        <v>0.13519600000000001</v>
      </c>
      <c r="E18" s="75">
        <v>-3.4446999999999998E-2</v>
      </c>
      <c r="F18" s="76"/>
      <c r="G18" s="162"/>
      <c r="H18" s="73"/>
      <c r="I18" s="162"/>
      <c r="J18" s="76"/>
      <c r="K18" s="162"/>
      <c r="L18" s="73"/>
      <c r="M18" s="164"/>
    </row>
    <row r="19" spans="2:13" x14ac:dyDescent="0.2">
      <c r="B19" s="76">
        <v>0.14407700000000001</v>
      </c>
      <c r="C19" s="73">
        <v>3.9310999999999999E-2</v>
      </c>
      <c r="D19" s="73">
        <v>0.14535600000000001</v>
      </c>
      <c r="E19" s="75">
        <v>-3.5658000000000002E-2</v>
      </c>
      <c r="F19" s="76"/>
      <c r="G19" s="162"/>
      <c r="H19" s="73"/>
      <c r="I19" s="162"/>
      <c r="J19" s="76"/>
      <c r="K19" s="162"/>
      <c r="L19" s="73"/>
      <c r="M19" s="164"/>
    </row>
    <row r="20" spans="2:13" x14ac:dyDescent="0.2">
      <c r="B20" s="76">
        <v>0.15426300000000001</v>
      </c>
      <c r="C20" s="73">
        <v>4.0341000000000002E-2</v>
      </c>
      <c r="D20" s="73">
        <v>0.15552199999999999</v>
      </c>
      <c r="E20" s="75">
        <v>-3.6811999999999998E-2</v>
      </c>
      <c r="F20" s="76"/>
      <c r="G20" s="162"/>
      <c r="H20" s="73"/>
      <c r="I20" s="162"/>
      <c r="J20" s="76"/>
      <c r="K20" s="162"/>
      <c r="L20" s="73"/>
      <c r="M20" s="164"/>
    </row>
    <row r="21" spans="2:13" x14ac:dyDescent="0.2">
      <c r="B21" s="76">
        <v>0.16445499999999999</v>
      </c>
      <c r="C21" s="73">
        <v>4.1318000000000001E-2</v>
      </c>
      <c r="D21" s="73">
        <v>0.16569300000000001</v>
      </c>
      <c r="E21" s="75">
        <v>-3.7911E-2</v>
      </c>
      <c r="F21" s="76"/>
      <c r="G21" s="162"/>
      <c r="H21" s="73"/>
      <c r="I21" s="162"/>
      <c r="J21" s="76"/>
      <c r="K21" s="162"/>
      <c r="L21" s="73"/>
      <c r="M21" s="164"/>
    </row>
    <row r="22" spans="2:13" x14ac:dyDescent="0.2">
      <c r="B22" s="76">
        <v>0.174651</v>
      </c>
      <c r="C22" s="73">
        <v>4.2245999999999999E-2</v>
      </c>
      <c r="D22" s="73">
        <v>0.175869</v>
      </c>
      <c r="E22" s="75">
        <v>-3.8956999999999999E-2</v>
      </c>
      <c r="F22" s="76"/>
      <c r="G22" s="162"/>
      <c r="H22" s="73"/>
      <c r="I22" s="162"/>
      <c r="J22" s="76"/>
      <c r="K22" s="162"/>
      <c r="L22" s="73"/>
      <c r="M22" s="164"/>
    </row>
    <row r="23" spans="2:13" x14ac:dyDescent="0.2">
      <c r="B23" s="76">
        <v>0.18485099999999999</v>
      </c>
      <c r="C23" s="73">
        <v>4.3128E-2</v>
      </c>
      <c r="D23" s="73">
        <v>0.18604899999999999</v>
      </c>
      <c r="E23" s="75">
        <v>-3.9949999999999999E-2</v>
      </c>
      <c r="F23" s="76"/>
      <c r="G23" s="162"/>
      <c r="H23" s="73"/>
      <c r="I23" s="162"/>
      <c r="J23" s="76"/>
      <c r="K23" s="162"/>
      <c r="L23" s="73"/>
      <c r="M23" s="164"/>
    </row>
    <row r="24" spans="2:13" x14ac:dyDescent="0.2">
      <c r="B24" s="76">
        <v>0.19505500000000001</v>
      </c>
      <c r="C24" s="73">
        <v>4.3964999999999997E-2</v>
      </c>
      <c r="D24" s="73">
        <v>0.19623399999999999</v>
      </c>
      <c r="E24" s="75">
        <v>-4.0890999999999997E-2</v>
      </c>
      <c r="F24" s="76"/>
      <c r="G24" s="162"/>
      <c r="H24" s="73"/>
      <c r="I24" s="162"/>
      <c r="J24" s="76"/>
      <c r="K24" s="162"/>
      <c r="L24" s="73"/>
      <c r="M24" s="164"/>
    </row>
    <row r="25" spans="2:13" x14ac:dyDescent="0.2">
      <c r="B25" s="76">
        <v>0.205263</v>
      </c>
      <c r="C25" s="73">
        <v>4.4760000000000001E-2</v>
      </c>
      <c r="D25" s="73">
        <v>0.20642099999999999</v>
      </c>
      <c r="E25" s="75">
        <v>-4.1779999999999998E-2</v>
      </c>
      <c r="F25" s="76"/>
      <c r="G25" s="162"/>
      <c r="H25" s="73"/>
      <c r="I25" s="162"/>
      <c r="J25" s="76"/>
      <c r="K25" s="162"/>
      <c r="L25" s="73"/>
      <c r="M25" s="164"/>
    </row>
    <row r="26" spans="2:13" x14ac:dyDescent="0.2">
      <c r="B26" s="76">
        <v>0.215474</v>
      </c>
      <c r="C26" s="73">
        <v>4.5515E-2</v>
      </c>
      <c r="D26" s="73">
        <v>0.216613</v>
      </c>
      <c r="E26" s="75">
        <v>-4.2617000000000002E-2</v>
      </c>
      <c r="F26" s="76"/>
      <c r="G26" s="162"/>
      <c r="H26" s="73"/>
      <c r="I26" s="162"/>
      <c r="J26" s="76"/>
      <c r="K26" s="162"/>
      <c r="L26" s="73"/>
      <c r="M26" s="164"/>
    </row>
    <row r="27" spans="2:13" x14ac:dyDescent="0.2">
      <c r="B27" s="76">
        <v>0.225687</v>
      </c>
      <c r="C27" s="73">
        <v>4.6231000000000001E-2</v>
      </c>
      <c r="D27" s="73">
        <v>0.22680800000000001</v>
      </c>
      <c r="E27" s="75">
        <v>-4.3402999999999997E-2</v>
      </c>
      <c r="F27" s="76"/>
      <c r="G27" s="162"/>
      <c r="H27" s="73"/>
      <c r="I27" s="162"/>
      <c r="J27" s="76"/>
      <c r="K27" s="162"/>
      <c r="L27" s="73"/>
      <c r="M27" s="164"/>
    </row>
    <row r="28" spans="2:13" x14ac:dyDescent="0.2">
      <c r="B28" s="76">
        <v>0.235904</v>
      </c>
      <c r="C28" s="73">
        <v>4.6908999999999999E-2</v>
      </c>
      <c r="D28" s="73">
        <v>0.23700499999999999</v>
      </c>
      <c r="E28" s="75">
        <v>-4.4137999999999997E-2</v>
      </c>
      <c r="F28" s="76"/>
      <c r="G28" s="162"/>
      <c r="H28" s="73"/>
      <c r="I28" s="162"/>
      <c r="J28" s="76"/>
      <c r="K28" s="162"/>
      <c r="L28" s="73"/>
      <c r="M28" s="164"/>
    </row>
    <row r="29" spans="2:13" x14ac:dyDescent="0.2">
      <c r="B29" s="76">
        <v>0.24612300000000001</v>
      </c>
      <c r="C29" s="73">
        <v>4.7551000000000003E-2</v>
      </c>
      <c r="D29" s="73">
        <v>0.24720500000000001</v>
      </c>
      <c r="E29" s="75">
        <v>-4.4822000000000001E-2</v>
      </c>
      <c r="F29" s="76"/>
      <c r="G29" s="162"/>
      <c r="H29" s="73"/>
      <c r="I29" s="162"/>
      <c r="J29" s="76"/>
      <c r="K29" s="162"/>
      <c r="L29" s="73"/>
      <c r="M29" s="164"/>
    </row>
    <row r="30" spans="2:13" x14ac:dyDescent="0.2">
      <c r="B30" s="76">
        <v>0.25634299999999999</v>
      </c>
      <c r="C30" s="73">
        <v>4.8157999999999999E-2</v>
      </c>
      <c r="D30" s="73">
        <v>0.25740800000000003</v>
      </c>
      <c r="E30" s="75">
        <v>-4.5456000000000003E-2</v>
      </c>
      <c r="F30" s="76"/>
      <c r="G30" s="162"/>
      <c r="H30" s="73"/>
      <c r="I30" s="162"/>
      <c r="J30" s="76"/>
      <c r="K30" s="162"/>
      <c r="L30" s="73"/>
      <c r="M30" s="164"/>
    </row>
    <row r="31" spans="2:13" x14ac:dyDescent="0.2">
      <c r="B31" s="76">
        <v>0.26656600000000003</v>
      </c>
      <c r="C31" s="73">
        <v>4.8730000000000002E-2</v>
      </c>
      <c r="D31" s="73">
        <v>0.26761299999999999</v>
      </c>
      <c r="E31" s="75">
        <v>-4.6039999999999998E-2</v>
      </c>
      <c r="F31" s="76"/>
      <c r="G31" s="162"/>
      <c r="H31" s="73"/>
      <c r="I31" s="162"/>
      <c r="J31" s="76"/>
      <c r="K31" s="162"/>
      <c r="L31" s="73"/>
      <c r="M31" s="164"/>
    </row>
    <row r="32" spans="2:13" x14ac:dyDescent="0.2">
      <c r="B32" s="76">
        <v>0.27679100000000001</v>
      </c>
      <c r="C32" s="73">
        <v>4.9269E-2</v>
      </c>
      <c r="D32" s="73">
        <v>0.27782000000000001</v>
      </c>
      <c r="E32" s="75">
        <v>-4.6573999999999997E-2</v>
      </c>
      <c r="F32" s="76"/>
      <c r="G32" s="162"/>
      <c r="H32" s="73"/>
      <c r="I32" s="162"/>
      <c r="J32" s="76"/>
      <c r="K32" s="162"/>
      <c r="L32" s="73"/>
      <c r="M32" s="164"/>
    </row>
    <row r="33" spans="2:13" x14ac:dyDescent="0.2">
      <c r="B33" s="76">
        <v>0.287018</v>
      </c>
      <c r="C33" s="73">
        <v>4.9776000000000001E-2</v>
      </c>
      <c r="D33" s="73">
        <v>0.28802899999999998</v>
      </c>
      <c r="E33" s="75">
        <v>-4.7059999999999998E-2</v>
      </c>
      <c r="F33" s="76"/>
      <c r="G33" s="162"/>
      <c r="H33" s="73"/>
      <c r="I33" s="162"/>
      <c r="J33" s="76"/>
      <c r="K33" s="162"/>
      <c r="L33" s="73"/>
      <c r="M33" s="164"/>
    </row>
    <row r="34" spans="2:13" x14ac:dyDescent="0.2">
      <c r="B34" s="76">
        <v>0.29724600000000001</v>
      </c>
      <c r="C34" s="73">
        <v>5.0250000000000003E-2</v>
      </c>
      <c r="D34" s="73">
        <v>0.29824000000000001</v>
      </c>
      <c r="E34" s="75">
        <v>-4.7497999999999999E-2</v>
      </c>
      <c r="F34" s="76"/>
      <c r="G34" s="162"/>
      <c r="H34" s="73"/>
      <c r="I34" s="162"/>
      <c r="J34" s="76"/>
      <c r="K34" s="162"/>
      <c r="L34" s="73"/>
      <c r="M34" s="164"/>
    </row>
    <row r="35" spans="2:13" x14ac:dyDescent="0.2">
      <c r="B35" s="76">
        <v>0.307475</v>
      </c>
      <c r="C35" s="73">
        <v>5.0693000000000002E-2</v>
      </c>
      <c r="D35" s="73">
        <v>0.308452</v>
      </c>
      <c r="E35" s="75">
        <v>-4.7889000000000001E-2</v>
      </c>
      <c r="F35" s="76"/>
      <c r="G35" s="162"/>
      <c r="H35" s="73"/>
      <c r="I35" s="162"/>
      <c r="J35" s="76"/>
      <c r="K35" s="162"/>
      <c r="L35" s="73"/>
      <c r="M35" s="164"/>
    </row>
    <row r="36" spans="2:13" x14ac:dyDescent="0.2">
      <c r="B36" s="76">
        <v>0.31770599999999999</v>
      </c>
      <c r="C36" s="73">
        <v>5.1103999999999997E-2</v>
      </c>
      <c r="D36" s="73">
        <v>0.31866499999999998</v>
      </c>
      <c r="E36" s="75">
        <v>-4.8232999999999998E-2</v>
      </c>
      <c r="F36" s="76"/>
      <c r="G36" s="162"/>
      <c r="H36" s="73"/>
      <c r="I36" s="162"/>
      <c r="J36" s="76"/>
      <c r="K36" s="162"/>
      <c r="L36" s="73"/>
      <c r="M36" s="164"/>
    </row>
    <row r="37" spans="2:13" x14ac:dyDescent="0.2">
      <c r="B37" s="76">
        <v>0.32793899999999998</v>
      </c>
      <c r="C37" s="73">
        <v>5.1483000000000001E-2</v>
      </c>
      <c r="D37" s="73">
        <v>0.32887899999999998</v>
      </c>
      <c r="E37" s="75">
        <v>-4.8529000000000003E-2</v>
      </c>
      <c r="F37" s="76"/>
      <c r="G37" s="162"/>
      <c r="H37" s="73"/>
      <c r="I37" s="162"/>
      <c r="J37" s="76"/>
      <c r="K37" s="162"/>
      <c r="L37" s="73"/>
      <c r="M37" s="164"/>
    </row>
    <row r="38" spans="2:13" x14ac:dyDescent="0.2">
      <c r="B38" s="76">
        <v>0.33817199999999997</v>
      </c>
      <c r="C38" s="73">
        <v>5.1831000000000002E-2</v>
      </c>
      <c r="D38" s="73">
        <v>0.33909400000000001</v>
      </c>
      <c r="E38" s="75">
        <v>-4.8777000000000001E-2</v>
      </c>
      <c r="F38" s="76"/>
      <c r="G38" s="162"/>
      <c r="H38" s="73"/>
      <c r="I38" s="162"/>
      <c r="J38" s="76"/>
      <c r="K38" s="162"/>
      <c r="L38" s="73"/>
      <c r="M38" s="164"/>
    </row>
    <row r="39" spans="2:13" x14ac:dyDescent="0.2">
      <c r="B39" s="76">
        <v>0.34840700000000002</v>
      </c>
      <c r="C39" s="73">
        <v>5.2146999999999999E-2</v>
      </c>
      <c r="D39" s="73">
        <v>0.34930899999999998</v>
      </c>
      <c r="E39" s="75">
        <v>-4.8980000000000003E-2</v>
      </c>
      <c r="F39" s="76"/>
      <c r="G39" s="162"/>
      <c r="H39" s="73"/>
      <c r="I39" s="162"/>
      <c r="J39" s="76"/>
      <c r="K39" s="162"/>
      <c r="L39" s="73"/>
      <c r="M39" s="164"/>
    </row>
    <row r="40" spans="2:13" x14ac:dyDescent="0.2">
      <c r="B40" s="76">
        <v>0.35864200000000002</v>
      </c>
      <c r="C40" s="73">
        <v>5.2431999999999999E-2</v>
      </c>
      <c r="D40" s="73">
        <v>0.35952600000000001</v>
      </c>
      <c r="E40" s="75">
        <v>-4.9135999999999999E-2</v>
      </c>
      <c r="F40" s="76"/>
      <c r="G40" s="162"/>
      <c r="H40" s="73"/>
      <c r="I40" s="162"/>
      <c r="J40" s="76"/>
      <c r="K40" s="162"/>
      <c r="L40" s="73"/>
      <c r="M40" s="164"/>
    </row>
    <row r="41" spans="2:13" x14ac:dyDescent="0.2">
      <c r="B41" s="76">
        <v>0.36887799999999998</v>
      </c>
      <c r="C41" s="73">
        <v>5.2684000000000002E-2</v>
      </c>
      <c r="D41" s="73">
        <v>0.36974200000000002</v>
      </c>
      <c r="E41" s="75">
        <v>-4.9243000000000002E-2</v>
      </c>
      <c r="F41" s="76"/>
      <c r="G41" s="162"/>
      <c r="H41" s="73"/>
      <c r="I41" s="162"/>
      <c r="J41" s="76"/>
      <c r="K41" s="162"/>
      <c r="L41" s="73"/>
      <c r="M41" s="164"/>
    </row>
    <row r="42" spans="2:13" x14ac:dyDescent="0.2">
      <c r="B42" s="76">
        <v>0.37911499999999998</v>
      </c>
      <c r="C42" s="73">
        <v>5.2902999999999999E-2</v>
      </c>
      <c r="D42" s="73">
        <v>0.37995800000000002</v>
      </c>
      <c r="E42" s="75">
        <v>-4.9301999999999999E-2</v>
      </c>
      <c r="F42" s="76"/>
      <c r="G42" s="162"/>
      <c r="H42" s="73"/>
      <c r="I42" s="162"/>
      <c r="J42" s="76"/>
      <c r="K42" s="162"/>
      <c r="L42" s="73"/>
      <c r="M42" s="164"/>
    </row>
    <row r="43" spans="2:13" x14ac:dyDescent="0.2">
      <c r="B43" s="76">
        <v>0.389353</v>
      </c>
      <c r="C43" s="73">
        <v>5.3088000000000003E-2</v>
      </c>
      <c r="D43" s="73">
        <v>0.39017499999999999</v>
      </c>
      <c r="E43" s="75">
        <v>-4.9312000000000002E-2</v>
      </c>
      <c r="F43" s="76"/>
      <c r="G43" s="162"/>
      <c r="H43" s="73"/>
      <c r="I43" s="162"/>
      <c r="J43" s="76"/>
      <c r="K43" s="162"/>
      <c r="L43" s="73"/>
      <c r="M43" s="164"/>
    </row>
    <row r="44" spans="2:13" x14ac:dyDescent="0.2">
      <c r="B44" s="76">
        <v>0.39959099999999997</v>
      </c>
      <c r="C44" s="73">
        <v>5.3240000000000003E-2</v>
      </c>
      <c r="D44" s="73">
        <v>0.400391</v>
      </c>
      <c r="E44" s="75">
        <v>-4.9273999999999998E-2</v>
      </c>
      <c r="F44" s="76"/>
      <c r="G44" s="162"/>
      <c r="H44" s="73"/>
      <c r="I44" s="162"/>
      <c r="J44" s="76"/>
      <c r="K44" s="162"/>
      <c r="L44" s="73"/>
      <c r="M44" s="164"/>
    </row>
    <row r="45" spans="2:13" x14ac:dyDescent="0.2">
      <c r="B45" s="76">
        <v>0.40983000000000003</v>
      </c>
      <c r="C45" s="73">
        <v>5.3358000000000003E-2</v>
      </c>
      <c r="D45" s="73">
        <v>0.41060600000000003</v>
      </c>
      <c r="E45" s="75">
        <v>-4.9185E-2</v>
      </c>
      <c r="F45" s="76"/>
      <c r="G45" s="162"/>
      <c r="H45" s="73"/>
      <c r="I45" s="162"/>
      <c r="J45" s="76"/>
      <c r="K45" s="162"/>
      <c r="L45" s="73"/>
      <c r="M45" s="164"/>
    </row>
    <row r="46" spans="2:13" x14ac:dyDescent="0.2">
      <c r="B46" s="76">
        <v>0.420068</v>
      </c>
      <c r="C46" s="73">
        <v>5.3442000000000003E-2</v>
      </c>
      <c r="D46" s="73">
        <v>0.420821</v>
      </c>
      <c r="E46" s="75">
        <v>-4.9045999999999999E-2</v>
      </c>
      <c r="F46" s="76"/>
      <c r="G46" s="162"/>
      <c r="H46" s="73"/>
      <c r="I46" s="162"/>
      <c r="J46" s="76"/>
      <c r="K46" s="162"/>
      <c r="L46" s="73"/>
      <c r="M46" s="164"/>
    </row>
    <row r="47" spans="2:13" x14ac:dyDescent="0.2">
      <c r="B47" s="76">
        <v>0.430307</v>
      </c>
      <c r="C47" s="73">
        <v>5.3490000000000003E-2</v>
      </c>
      <c r="D47" s="73">
        <v>0.43103399999999997</v>
      </c>
      <c r="E47" s="75">
        <v>-4.8856999999999998E-2</v>
      </c>
      <c r="F47" s="76"/>
      <c r="G47" s="162"/>
      <c r="H47" s="73"/>
      <c r="I47" s="162"/>
      <c r="J47" s="76"/>
      <c r="K47" s="162"/>
      <c r="L47" s="73"/>
      <c r="M47" s="164"/>
    </row>
    <row r="48" spans="2:13" x14ac:dyDescent="0.2">
      <c r="B48" s="76">
        <v>0.44054700000000002</v>
      </c>
      <c r="C48" s="73">
        <v>5.3504000000000003E-2</v>
      </c>
      <c r="D48" s="73">
        <v>0.441247</v>
      </c>
      <c r="E48" s="75">
        <v>-4.8617E-2</v>
      </c>
      <c r="F48" s="76"/>
      <c r="G48" s="162"/>
      <c r="H48" s="73"/>
      <c r="I48" s="162"/>
      <c r="J48" s="76"/>
      <c r="K48" s="162"/>
      <c r="L48" s="73"/>
      <c r="M48" s="164"/>
    </row>
    <row r="49" spans="2:13" x14ac:dyDescent="0.2">
      <c r="B49" s="76">
        <v>0.45078600000000002</v>
      </c>
      <c r="C49" s="73">
        <v>5.3484999999999998E-2</v>
      </c>
      <c r="D49" s="73">
        <v>0.45145800000000003</v>
      </c>
      <c r="E49" s="75">
        <v>-4.8323999999999999E-2</v>
      </c>
      <c r="F49" s="76"/>
      <c r="G49" s="162"/>
      <c r="H49" s="73"/>
      <c r="I49" s="162"/>
      <c r="J49" s="76"/>
      <c r="K49" s="162"/>
      <c r="L49" s="73"/>
      <c r="M49" s="164"/>
    </row>
    <row r="50" spans="2:13" x14ac:dyDescent="0.2">
      <c r="B50" s="76">
        <v>0.46102500000000002</v>
      </c>
      <c r="C50" s="73">
        <v>5.3430999999999999E-2</v>
      </c>
      <c r="D50" s="73">
        <v>0.46166800000000002</v>
      </c>
      <c r="E50" s="75">
        <v>-4.7976999999999999E-2</v>
      </c>
      <c r="F50" s="76"/>
      <c r="G50" s="162"/>
      <c r="H50" s="73"/>
      <c r="I50" s="162"/>
      <c r="J50" s="76"/>
      <c r="K50" s="162"/>
      <c r="L50" s="73"/>
      <c r="M50" s="164"/>
    </row>
    <row r="51" spans="2:13" x14ac:dyDescent="0.2">
      <c r="B51" s="76">
        <v>0.47126400000000002</v>
      </c>
      <c r="C51" s="73">
        <v>5.3344000000000003E-2</v>
      </c>
      <c r="D51" s="73">
        <v>0.47187499999999999</v>
      </c>
      <c r="E51" s="75">
        <v>-4.7576E-2</v>
      </c>
      <c r="F51" s="76"/>
      <c r="G51" s="162"/>
      <c r="H51" s="73"/>
      <c r="I51" s="162"/>
      <c r="J51" s="76"/>
      <c r="K51" s="162"/>
      <c r="L51" s="73"/>
      <c r="M51" s="164"/>
    </row>
    <row r="52" spans="2:13" x14ac:dyDescent="0.2">
      <c r="B52" s="76">
        <v>0.48150300000000001</v>
      </c>
      <c r="C52" s="73">
        <v>5.3224E-2</v>
      </c>
      <c r="D52" s="73">
        <v>0.48208099999999998</v>
      </c>
      <c r="E52" s="75">
        <v>-4.7121999999999997E-2</v>
      </c>
      <c r="F52" s="76"/>
      <c r="G52" s="162"/>
      <c r="H52" s="73"/>
      <c r="I52" s="162"/>
      <c r="J52" s="76"/>
      <c r="K52" s="162"/>
      <c r="L52" s="73"/>
      <c r="M52" s="164"/>
    </row>
    <row r="53" spans="2:13" x14ac:dyDescent="0.2">
      <c r="B53" s="76">
        <v>0.49174200000000001</v>
      </c>
      <c r="C53" s="73">
        <v>5.3069999999999999E-2</v>
      </c>
      <c r="D53" s="73">
        <v>0.49228499999999997</v>
      </c>
      <c r="E53" s="75">
        <v>-4.6614999999999997E-2</v>
      </c>
      <c r="F53" s="76"/>
      <c r="G53" s="162"/>
      <c r="H53" s="73"/>
      <c r="I53" s="162"/>
      <c r="J53" s="76"/>
      <c r="K53" s="162"/>
      <c r="L53" s="73"/>
      <c r="M53" s="164"/>
    </row>
    <row r="54" spans="2:13" x14ac:dyDescent="0.2">
      <c r="B54" s="76">
        <v>0.50197999999999998</v>
      </c>
      <c r="C54" s="73">
        <v>5.2882999999999999E-2</v>
      </c>
      <c r="D54" s="73">
        <v>0.50248599999999999</v>
      </c>
      <c r="E54" s="75">
        <v>-4.6052999999999997E-2</v>
      </c>
      <c r="F54" s="76"/>
      <c r="G54" s="162"/>
      <c r="H54" s="73"/>
      <c r="I54" s="162"/>
      <c r="J54" s="76"/>
      <c r="K54" s="162"/>
      <c r="L54" s="73"/>
      <c r="M54" s="164"/>
    </row>
    <row r="55" spans="2:13" x14ac:dyDescent="0.2">
      <c r="B55" s="76">
        <v>0.51221799999999995</v>
      </c>
      <c r="C55" s="73">
        <v>5.2663000000000001E-2</v>
      </c>
      <c r="D55" s="73">
        <v>0.51268400000000003</v>
      </c>
      <c r="E55" s="75">
        <v>-4.5435999999999997E-2</v>
      </c>
      <c r="F55" s="76"/>
      <c r="G55" s="162"/>
      <c r="H55" s="73"/>
      <c r="I55" s="162"/>
      <c r="J55" s="76"/>
      <c r="K55" s="162"/>
      <c r="L55" s="73"/>
      <c r="M55" s="164"/>
    </row>
    <row r="56" spans="2:13" x14ac:dyDescent="0.2">
      <c r="B56" s="76">
        <v>0.522455</v>
      </c>
      <c r="C56" s="73">
        <v>5.2412E-2</v>
      </c>
      <c r="D56" s="73">
        <v>0.52288000000000001</v>
      </c>
      <c r="E56" s="75">
        <v>-4.4764999999999999E-2</v>
      </c>
      <c r="F56" s="76"/>
      <c r="G56" s="162"/>
      <c r="H56" s="73"/>
      <c r="I56" s="162"/>
      <c r="J56" s="76"/>
      <c r="K56" s="162"/>
      <c r="L56" s="73"/>
      <c r="M56" s="164"/>
    </row>
    <row r="57" spans="2:13" x14ac:dyDescent="0.2">
      <c r="B57" s="76">
        <v>0.53269100000000003</v>
      </c>
      <c r="C57" s="73">
        <v>5.2130000000000003E-2</v>
      </c>
      <c r="D57" s="73">
        <v>0.53307199999999999</v>
      </c>
      <c r="E57" s="75">
        <v>-4.4039000000000002E-2</v>
      </c>
      <c r="F57" s="76"/>
      <c r="G57" s="162"/>
      <c r="H57" s="73"/>
      <c r="I57" s="162"/>
      <c r="J57" s="76"/>
      <c r="K57" s="162"/>
      <c r="L57" s="73"/>
      <c r="M57" s="164"/>
    </row>
    <row r="58" spans="2:13" x14ac:dyDescent="0.2">
      <c r="B58" s="76">
        <v>0.54292700000000005</v>
      </c>
      <c r="C58" s="73">
        <v>5.1818000000000003E-2</v>
      </c>
      <c r="D58" s="73">
        <v>0.54326099999999999</v>
      </c>
      <c r="E58" s="75">
        <v>-4.3258999999999999E-2</v>
      </c>
      <c r="F58" s="76"/>
      <c r="G58" s="162"/>
      <c r="H58" s="73"/>
      <c r="I58" s="162"/>
      <c r="J58" s="76"/>
      <c r="K58" s="162"/>
      <c r="L58" s="73"/>
      <c r="M58" s="164"/>
    </row>
    <row r="59" spans="2:13" x14ac:dyDescent="0.2">
      <c r="B59" s="76">
        <v>0.55316200000000004</v>
      </c>
      <c r="C59" s="73">
        <v>5.1477000000000002E-2</v>
      </c>
      <c r="D59" s="73">
        <v>0.55344700000000002</v>
      </c>
      <c r="E59" s="75">
        <v>-4.2423000000000002E-2</v>
      </c>
      <c r="F59" s="76"/>
      <c r="G59" s="162"/>
      <c r="H59" s="73"/>
      <c r="I59" s="162"/>
      <c r="J59" s="76"/>
      <c r="K59" s="162"/>
      <c r="L59" s="73"/>
      <c r="M59" s="164"/>
    </row>
    <row r="60" spans="2:13" x14ac:dyDescent="0.2">
      <c r="B60" s="76">
        <v>0.56339600000000001</v>
      </c>
      <c r="C60" s="73">
        <v>5.1103000000000003E-2</v>
      </c>
      <c r="D60" s="73">
        <v>0.56362900000000005</v>
      </c>
      <c r="E60" s="75">
        <v>-4.1534000000000001E-2</v>
      </c>
      <c r="F60" s="76"/>
      <c r="G60" s="162"/>
      <c r="H60" s="73"/>
      <c r="I60" s="162"/>
      <c r="J60" s="76"/>
      <c r="K60" s="162"/>
      <c r="L60" s="73"/>
      <c r="M60" s="164"/>
    </row>
    <row r="61" spans="2:13" x14ac:dyDescent="0.2">
      <c r="B61" s="76">
        <v>0.57362999999999997</v>
      </c>
      <c r="C61" s="73">
        <v>5.0696999999999999E-2</v>
      </c>
      <c r="D61" s="73">
        <v>0.57380600000000004</v>
      </c>
      <c r="E61" s="75">
        <v>-4.0592999999999997E-2</v>
      </c>
      <c r="F61" s="76"/>
      <c r="G61" s="162"/>
      <c r="H61" s="73"/>
      <c r="I61" s="162"/>
      <c r="J61" s="76"/>
      <c r="K61" s="162"/>
      <c r="L61" s="73"/>
      <c r="M61" s="164"/>
    </row>
    <row r="62" spans="2:13" x14ac:dyDescent="0.2">
      <c r="B62" s="76">
        <v>0.58386199999999999</v>
      </c>
      <c r="C62" s="73">
        <v>5.0257999999999997E-2</v>
      </c>
      <c r="D62" s="73">
        <v>0.58398000000000005</v>
      </c>
      <c r="E62" s="75">
        <v>-3.9602999999999999E-2</v>
      </c>
      <c r="F62" s="76"/>
      <c r="G62" s="162"/>
      <c r="H62" s="73"/>
      <c r="I62" s="162"/>
      <c r="J62" s="76"/>
      <c r="K62" s="162"/>
      <c r="L62" s="73"/>
      <c r="M62" s="164"/>
    </row>
    <row r="63" spans="2:13" x14ac:dyDescent="0.2">
      <c r="B63" s="76">
        <v>0.59409400000000001</v>
      </c>
      <c r="C63" s="73">
        <v>4.9785999999999997E-2</v>
      </c>
      <c r="D63" s="73">
        <v>0.59414900000000004</v>
      </c>
      <c r="E63" s="75">
        <v>-3.8563E-2</v>
      </c>
      <c r="F63" s="76"/>
      <c r="G63" s="162"/>
      <c r="H63" s="73"/>
      <c r="I63" s="162"/>
      <c r="J63" s="76"/>
      <c r="K63" s="162"/>
      <c r="L63" s="73"/>
      <c r="M63" s="164"/>
    </row>
    <row r="64" spans="2:13" x14ac:dyDescent="0.2">
      <c r="B64" s="76">
        <v>0.60432399999999997</v>
      </c>
      <c r="C64" s="73">
        <v>4.9280999999999998E-2</v>
      </c>
      <c r="D64" s="73">
        <v>0.60431400000000002</v>
      </c>
      <c r="E64" s="75">
        <v>-3.7472999999999999E-2</v>
      </c>
      <c r="F64" s="76"/>
      <c r="G64" s="162"/>
      <c r="H64" s="73"/>
      <c r="I64" s="162"/>
      <c r="J64" s="76"/>
      <c r="K64" s="162"/>
      <c r="L64" s="73"/>
      <c r="M64" s="164"/>
    </row>
    <row r="65" spans="2:13" x14ac:dyDescent="0.2">
      <c r="B65" s="76">
        <v>0.61455300000000002</v>
      </c>
      <c r="C65" s="73">
        <v>4.8743000000000002E-2</v>
      </c>
      <c r="D65" s="73">
        <v>0.61447399999999996</v>
      </c>
      <c r="E65" s="75">
        <v>-3.6333999999999998E-2</v>
      </c>
      <c r="F65" s="76"/>
      <c r="G65" s="162"/>
      <c r="H65" s="73"/>
      <c r="I65" s="162"/>
      <c r="J65" s="76"/>
      <c r="K65" s="162"/>
      <c r="L65" s="73"/>
      <c r="M65" s="164"/>
    </row>
    <row r="66" spans="2:13" x14ac:dyDescent="0.2">
      <c r="B66" s="76">
        <v>0.62477899999999997</v>
      </c>
      <c r="C66" s="73">
        <v>4.8169999999999998E-2</v>
      </c>
      <c r="D66" s="73">
        <v>0.62463000000000002</v>
      </c>
      <c r="E66" s="75">
        <v>-3.5145999999999997E-2</v>
      </c>
      <c r="F66" s="76"/>
      <c r="G66" s="162"/>
      <c r="H66" s="73"/>
      <c r="I66" s="162"/>
      <c r="J66" s="76"/>
      <c r="K66" s="162"/>
      <c r="L66" s="73"/>
      <c r="M66" s="164"/>
    </row>
    <row r="67" spans="2:13" x14ac:dyDescent="0.2">
      <c r="B67" s="76">
        <v>0.63500400000000001</v>
      </c>
      <c r="C67" s="73">
        <v>4.7562E-2</v>
      </c>
      <c r="D67" s="73">
        <v>0.63478199999999996</v>
      </c>
      <c r="E67" s="75">
        <v>-3.3911999999999998E-2</v>
      </c>
      <c r="F67" s="76"/>
      <c r="G67" s="162"/>
      <c r="H67" s="73"/>
      <c r="I67" s="162"/>
      <c r="J67" s="76"/>
      <c r="K67" s="162"/>
      <c r="L67" s="73"/>
      <c r="M67" s="164"/>
    </row>
    <row r="68" spans="2:13" x14ac:dyDescent="0.2">
      <c r="B68" s="76">
        <v>0.64522699999999999</v>
      </c>
      <c r="C68" s="73">
        <v>4.6915999999999999E-2</v>
      </c>
      <c r="D68" s="73">
        <v>0.64492899999999997</v>
      </c>
      <c r="E68" s="75">
        <v>-3.2633000000000002E-2</v>
      </c>
      <c r="F68" s="76"/>
      <c r="G68" s="162"/>
      <c r="H68" s="73"/>
      <c r="I68" s="162"/>
      <c r="J68" s="76"/>
      <c r="K68" s="162"/>
      <c r="L68" s="73"/>
      <c r="M68" s="164"/>
    </row>
    <row r="69" spans="2:13" x14ac:dyDescent="0.2">
      <c r="B69" s="76">
        <v>0.655447</v>
      </c>
      <c r="C69" s="73">
        <v>4.6233000000000003E-2</v>
      </c>
      <c r="D69" s="73">
        <v>0.65507199999999999</v>
      </c>
      <c r="E69" s="75">
        <v>-3.1309999999999998E-2</v>
      </c>
      <c r="F69" s="76"/>
      <c r="G69" s="162"/>
      <c r="H69" s="73"/>
      <c r="I69" s="162"/>
      <c r="J69" s="76"/>
      <c r="K69" s="162"/>
      <c r="L69" s="73"/>
      <c r="M69" s="164"/>
    </row>
    <row r="70" spans="2:13" x14ac:dyDescent="0.2">
      <c r="B70" s="76">
        <v>0.66566400000000003</v>
      </c>
      <c r="C70" s="73">
        <v>4.5509000000000001E-2</v>
      </c>
      <c r="D70" s="73">
        <v>0.665211</v>
      </c>
      <c r="E70" s="75">
        <v>-2.9944999999999999E-2</v>
      </c>
      <c r="F70" s="76"/>
      <c r="G70" s="162"/>
      <c r="H70" s="73"/>
      <c r="I70" s="162"/>
      <c r="J70" s="76"/>
      <c r="K70" s="162"/>
      <c r="L70" s="73"/>
      <c r="M70" s="164"/>
    </row>
    <row r="71" spans="2:13" x14ac:dyDescent="0.2">
      <c r="B71" s="76">
        <v>0.67587900000000001</v>
      </c>
      <c r="C71" s="73">
        <v>4.4743999999999999E-2</v>
      </c>
      <c r="D71" s="73">
        <v>0.67534499999999997</v>
      </c>
      <c r="E71" s="75">
        <v>-2.8541E-2</v>
      </c>
      <c r="F71" s="76"/>
      <c r="G71" s="162"/>
      <c r="H71" s="73"/>
      <c r="I71" s="162"/>
      <c r="J71" s="76"/>
      <c r="K71" s="162"/>
      <c r="L71" s="73"/>
      <c r="M71" s="164"/>
    </row>
    <row r="72" spans="2:13" x14ac:dyDescent="0.2">
      <c r="B72" s="76">
        <v>0.68608999999999998</v>
      </c>
      <c r="C72" s="73">
        <v>4.3936000000000003E-2</v>
      </c>
      <c r="D72" s="73">
        <v>0.68547599999999997</v>
      </c>
      <c r="E72" s="75">
        <v>-2.7102000000000001E-2</v>
      </c>
      <c r="F72" s="76"/>
      <c r="G72" s="162"/>
      <c r="H72" s="73"/>
      <c r="I72" s="162"/>
      <c r="J72" s="76"/>
      <c r="K72" s="162"/>
      <c r="L72" s="73"/>
      <c r="M72" s="164"/>
    </row>
    <row r="73" spans="2:13" x14ac:dyDescent="0.2">
      <c r="B73" s="76">
        <v>0.69629799999999997</v>
      </c>
      <c r="C73" s="73">
        <v>4.3084999999999998E-2</v>
      </c>
      <c r="D73" s="73">
        <v>0.69560299999999997</v>
      </c>
      <c r="E73" s="75">
        <v>-2.5631000000000001E-2</v>
      </c>
      <c r="F73" s="76"/>
      <c r="G73" s="162"/>
      <c r="H73" s="73"/>
      <c r="I73" s="162"/>
      <c r="J73" s="76"/>
      <c r="K73" s="162"/>
      <c r="L73" s="73"/>
      <c r="M73" s="164"/>
    </row>
    <row r="74" spans="2:13" x14ac:dyDescent="0.2">
      <c r="B74" s="76">
        <v>0.70650199999999996</v>
      </c>
      <c r="C74" s="73">
        <v>4.2190999999999999E-2</v>
      </c>
      <c r="D74" s="73">
        <v>0.70572699999999999</v>
      </c>
      <c r="E74" s="75">
        <v>-2.4133000000000002E-2</v>
      </c>
      <c r="F74" s="76"/>
      <c r="G74" s="162"/>
      <c r="H74" s="73"/>
      <c r="I74" s="162"/>
      <c r="J74" s="76"/>
      <c r="K74" s="162"/>
      <c r="L74" s="73"/>
      <c r="M74" s="164"/>
    </row>
    <row r="75" spans="2:13" x14ac:dyDescent="0.2">
      <c r="B75" s="76">
        <v>0.71670199999999995</v>
      </c>
      <c r="C75" s="73">
        <v>4.1253999999999999E-2</v>
      </c>
      <c r="D75" s="73">
        <v>0.71584800000000004</v>
      </c>
      <c r="E75" s="75">
        <v>-2.2610999999999999E-2</v>
      </c>
      <c r="F75" s="76"/>
      <c r="G75" s="162"/>
      <c r="H75" s="73"/>
      <c r="I75" s="162"/>
      <c r="J75" s="76"/>
      <c r="K75" s="162"/>
      <c r="L75" s="73"/>
      <c r="M75" s="164"/>
    </row>
    <row r="76" spans="2:13" x14ac:dyDescent="0.2">
      <c r="B76" s="76">
        <v>0.72689899999999996</v>
      </c>
      <c r="C76" s="73">
        <v>4.0274999999999998E-2</v>
      </c>
      <c r="D76" s="73">
        <v>0.72596700000000003</v>
      </c>
      <c r="E76" s="75">
        <v>-2.1068E-2</v>
      </c>
      <c r="F76" s="76"/>
      <c r="G76" s="162"/>
      <c r="H76" s="73"/>
      <c r="I76" s="162"/>
      <c r="J76" s="76"/>
      <c r="K76" s="162"/>
      <c r="L76" s="73"/>
      <c r="M76" s="164"/>
    </row>
    <row r="77" spans="2:13" x14ac:dyDescent="0.2">
      <c r="B77" s="76">
        <v>0.73709199999999997</v>
      </c>
      <c r="C77" s="73">
        <v>3.9255999999999999E-2</v>
      </c>
      <c r="D77" s="73">
        <v>0.73608499999999999</v>
      </c>
      <c r="E77" s="75">
        <v>-1.9511000000000001E-2</v>
      </c>
      <c r="F77" s="76"/>
      <c r="G77" s="162"/>
      <c r="H77" s="73"/>
      <c r="I77" s="162"/>
      <c r="J77" s="76"/>
      <c r="K77" s="162"/>
      <c r="L77" s="73"/>
      <c r="M77" s="164"/>
    </row>
    <row r="78" spans="2:13" x14ac:dyDescent="0.2">
      <c r="B78" s="76">
        <v>0.74728099999999997</v>
      </c>
      <c r="C78" s="73">
        <v>3.8198000000000003E-2</v>
      </c>
      <c r="D78" s="73">
        <v>0.746201</v>
      </c>
      <c r="E78" s="75">
        <v>-1.7944999999999999E-2</v>
      </c>
      <c r="F78" s="76"/>
      <c r="G78" s="162"/>
      <c r="H78" s="73"/>
      <c r="I78" s="162"/>
      <c r="J78" s="76"/>
      <c r="K78" s="162"/>
      <c r="L78" s="73"/>
      <c r="M78" s="164"/>
    </row>
    <row r="79" spans="2:13" x14ac:dyDescent="0.2">
      <c r="B79" s="76">
        <v>0.75746500000000005</v>
      </c>
      <c r="C79" s="73">
        <v>3.7103999999999998E-2</v>
      </c>
      <c r="D79" s="73">
        <v>0.75631700000000002</v>
      </c>
      <c r="E79" s="75">
        <v>-1.6375000000000001E-2</v>
      </c>
      <c r="F79" s="76"/>
      <c r="G79" s="162"/>
      <c r="H79" s="73"/>
      <c r="I79" s="162"/>
      <c r="J79" s="76"/>
      <c r="K79" s="162"/>
      <c r="L79" s="73"/>
      <c r="M79" s="164"/>
    </row>
    <row r="80" spans="2:13" x14ac:dyDescent="0.2">
      <c r="B80" s="76">
        <v>0.76764600000000005</v>
      </c>
      <c r="C80" s="73">
        <v>3.5977000000000002E-2</v>
      </c>
      <c r="D80" s="73">
        <v>0.76643300000000003</v>
      </c>
      <c r="E80" s="75">
        <v>-1.4813E-2</v>
      </c>
      <c r="F80" s="76"/>
      <c r="G80" s="162"/>
      <c r="H80" s="73"/>
      <c r="I80" s="162"/>
      <c r="J80" s="76"/>
      <c r="K80" s="162"/>
      <c r="L80" s="73"/>
      <c r="M80" s="164"/>
    </row>
    <row r="81" spans="2:13" x14ac:dyDescent="0.2">
      <c r="B81" s="76">
        <v>0.77782300000000004</v>
      </c>
      <c r="C81" s="73">
        <v>3.4820999999999998E-2</v>
      </c>
      <c r="D81" s="73">
        <v>0.77654999999999996</v>
      </c>
      <c r="E81" s="75">
        <v>-1.3264E-2</v>
      </c>
      <c r="F81" s="76"/>
      <c r="G81" s="162"/>
      <c r="H81" s="73"/>
      <c r="I81" s="162"/>
      <c r="J81" s="76"/>
      <c r="K81" s="162"/>
      <c r="L81" s="73"/>
      <c r="M81" s="164"/>
    </row>
    <row r="82" spans="2:13" x14ac:dyDescent="0.2">
      <c r="B82" s="76">
        <v>0.78799699999999995</v>
      </c>
      <c r="C82" s="73">
        <v>3.3639000000000002E-2</v>
      </c>
      <c r="D82" s="73">
        <v>0.78666800000000003</v>
      </c>
      <c r="E82" s="75">
        <v>-1.1731999999999999E-2</v>
      </c>
      <c r="F82" s="76"/>
      <c r="G82" s="162"/>
      <c r="H82" s="73"/>
      <c r="I82" s="162"/>
      <c r="J82" s="76"/>
      <c r="K82" s="162"/>
      <c r="L82" s="73"/>
      <c r="M82" s="164"/>
    </row>
    <row r="83" spans="2:13" x14ac:dyDescent="0.2">
      <c r="B83" s="76">
        <v>0.79816699999999996</v>
      </c>
      <c r="C83" s="73">
        <v>3.2434999999999999E-2</v>
      </c>
      <c r="D83" s="73">
        <v>0.79678899999999997</v>
      </c>
      <c r="E83" s="75">
        <v>-1.0219000000000001E-2</v>
      </c>
      <c r="F83" s="76"/>
      <c r="G83" s="162"/>
      <c r="H83" s="73"/>
      <c r="I83" s="162"/>
      <c r="J83" s="76"/>
      <c r="K83" s="162"/>
      <c r="L83" s="73"/>
      <c r="M83" s="164"/>
    </row>
    <row r="84" spans="2:13" x14ac:dyDescent="0.2">
      <c r="B84" s="76">
        <v>0.808334</v>
      </c>
      <c r="C84" s="73">
        <v>3.1213999999999999E-2</v>
      </c>
      <c r="D84" s="73">
        <v>0.80691400000000002</v>
      </c>
      <c r="E84" s="75">
        <v>-8.7279999999999996E-3</v>
      </c>
      <c r="F84" s="76"/>
      <c r="G84" s="162"/>
      <c r="H84" s="73"/>
      <c r="I84" s="162"/>
      <c r="J84" s="76"/>
      <c r="K84" s="162"/>
      <c r="L84" s="73"/>
      <c r="M84" s="164"/>
    </row>
    <row r="85" spans="2:13" x14ac:dyDescent="0.2">
      <c r="B85" s="76">
        <v>0.81849799999999995</v>
      </c>
      <c r="C85" s="73">
        <v>2.9981000000000001E-2</v>
      </c>
      <c r="D85" s="73">
        <v>0.81704299999999996</v>
      </c>
      <c r="E85" s="75">
        <v>-7.2659999999999999E-3</v>
      </c>
      <c r="F85" s="76"/>
      <c r="G85" s="162"/>
      <c r="H85" s="73"/>
      <c r="I85" s="162"/>
      <c r="J85" s="76"/>
      <c r="K85" s="162"/>
      <c r="L85" s="73"/>
      <c r="M85" s="164"/>
    </row>
    <row r="86" spans="2:13" x14ac:dyDescent="0.2">
      <c r="B86" s="76">
        <v>0.82865999999999995</v>
      </c>
      <c r="C86" s="73">
        <v>2.8740000000000002E-2</v>
      </c>
      <c r="D86" s="73">
        <v>0.82717600000000002</v>
      </c>
      <c r="E86" s="75">
        <v>-5.8399999999999997E-3</v>
      </c>
      <c r="F86" s="76"/>
      <c r="G86" s="162"/>
      <c r="H86" s="73"/>
      <c r="I86" s="162"/>
      <c r="J86" s="76"/>
      <c r="K86" s="162"/>
      <c r="L86" s="73"/>
      <c r="M86" s="164"/>
    </row>
    <row r="87" spans="2:13" x14ac:dyDescent="0.2">
      <c r="B87" s="76">
        <v>0.83882100000000004</v>
      </c>
      <c r="C87" s="73">
        <v>2.7494999999999999E-2</v>
      </c>
      <c r="D87" s="73">
        <v>0.83731500000000003</v>
      </c>
      <c r="E87" s="75">
        <v>-4.4539999999999996E-3</v>
      </c>
      <c r="F87" s="76"/>
      <c r="G87" s="162"/>
      <c r="H87" s="73"/>
      <c r="I87" s="162"/>
      <c r="J87" s="76"/>
      <c r="K87" s="162"/>
      <c r="L87" s="73"/>
      <c r="M87" s="164"/>
    </row>
    <row r="88" spans="2:13" x14ac:dyDescent="0.2">
      <c r="B88" s="76">
        <v>0.84897999999999996</v>
      </c>
      <c r="C88" s="73">
        <v>2.6249999999999999E-2</v>
      </c>
      <c r="D88" s="73">
        <v>0.84745999999999999</v>
      </c>
      <c r="E88" s="75">
        <v>-3.117E-3</v>
      </c>
      <c r="F88" s="76"/>
      <c r="G88" s="162"/>
      <c r="H88" s="73"/>
      <c r="I88" s="162"/>
      <c r="J88" s="76"/>
      <c r="K88" s="162"/>
      <c r="L88" s="73"/>
      <c r="M88" s="164"/>
    </row>
    <row r="89" spans="2:13" x14ac:dyDescent="0.2">
      <c r="B89" s="76">
        <v>0.85913799999999996</v>
      </c>
      <c r="C89" s="73">
        <v>2.5007000000000001E-2</v>
      </c>
      <c r="D89" s="73">
        <v>0.85761200000000004</v>
      </c>
      <c r="E89" s="75">
        <v>-1.836E-3</v>
      </c>
      <c r="F89" s="76"/>
      <c r="G89" s="162"/>
      <c r="H89" s="73"/>
      <c r="I89" s="162"/>
      <c r="J89" s="76"/>
      <c r="K89" s="162"/>
      <c r="L89" s="73"/>
      <c r="M89" s="164"/>
    </row>
    <row r="90" spans="2:13" x14ac:dyDescent="0.2">
      <c r="B90" s="76">
        <v>0.86929500000000004</v>
      </c>
      <c r="C90" s="73">
        <v>2.3765999999999999E-2</v>
      </c>
      <c r="D90" s="73">
        <v>0.86777199999999999</v>
      </c>
      <c r="E90" s="75">
        <v>-6.2200000000000005E-4</v>
      </c>
      <c r="F90" s="76"/>
      <c r="G90" s="162"/>
      <c r="H90" s="73"/>
      <c r="I90" s="162"/>
      <c r="J90" s="76"/>
      <c r="K90" s="162"/>
      <c r="L90" s="73"/>
      <c r="M90" s="164"/>
    </row>
    <row r="91" spans="2:13" x14ac:dyDescent="0.2">
      <c r="B91" s="76">
        <v>0.87945099999999998</v>
      </c>
      <c r="C91" s="73">
        <v>2.2525E-2</v>
      </c>
      <c r="D91" s="73">
        <v>0.87794000000000005</v>
      </c>
      <c r="E91" s="75">
        <v>5.13E-4</v>
      </c>
      <c r="F91" s="76"/>
      <c r="G91" s="162"/>
      <c r="H91" s="73"/>
      <c r="I91" s="162"/>
      <c r="J91" s="76"/>
      <c r="K91" s="162"/>
      <c r="L91" s="73"/>
      <c r="M91" s="164"/>
    </row>
    <row r="92" spans="2:13" x14ac:dyDescent="0.2">
      <c r="B92" s="76">
        <v>0.88960600000000001</v>
      </c>
      <c r="C92" s="73">
        <v>2.128E-2</v>
      </c>
      <c r="D92" s="73">
        <v>0.88811600000000002</v>
      </c>
      <c r="E92" s="75">
        <v>1.557E-3</v>
      </c>
      <c r="F92" s="76"/>
      <c r="G92" s="162"/>
      <c r="H92" s="73"/>
      <c r="I92" s="162"/>
      <c r="J92" s="76"/>
      <c r="K92" s="162"/>
      <c r="L92" s="73"/>
      <c r="M92" s="164"/>
    </row>
    <row r="93" spans="2:13" x14ac:dyDescent="0.2">
      <c r="B93" s="76">
        <v>0.89975799999999995</v>
      </c>
      <c r="C93" s="73">
        <v>2.0022999999999999E-2</v>
      </c>
      <c r="D93" s="73">
        <v>0.89830200000000004</v>
      </c>
      <c r="E93" s="75">
        <v>2.4940000000000001E-3</v>
      </c>
      <c r="F93" s="76"/>
      <c r="G93" s="162"/>
      <c r="H93" s="73"/>
      <c r="I93" s="162"/>
      <c r="J93" s="76"/>
      <c r="K93" s="162"/>
      <c r="L93" s="73"/>
      <c r="M93" s="164"/>
    </row>
    <row r="94" spans="2:13" x14ac:dyDescent="0.2">
      <c r="B94" s="76">
        <v>0.90990499999999996</v>
      </c>
      <c r="C94" s="73">
        <v>1.8738000000000001E-2</v>
      </c>
      <c r="D94" s="73">
        <v>0.908497</v>
      </c>
      <c r="E94" s="75">
        <v>3.297E-3</v>
      </c>
      <c r="F94" s="76"/>
      <c r="G94" s="162"/>
      <c r="H94" s="73"/>
      <c r="I94" s="162"/>
      <c r="J94" s="76"/>
      <c r="K94" s="162"/>
      <c r="L94" s="73"/>
      <c r="M94" s="164"/>
    </row>
    <row r="95" spans="2:13" x14ac:dyDescent="0.2">
      <c r="B95" s="76">
        <v>0.92004699999999995</v>
      </c>
      <c r="C95" s="73">
        <v>1.7412E-2</v>
      </c>
      <c r="D95" s="73">
        <v>0.91869999999999996</v>
      </c>
      <c r="E95" s="75">
        <v>3.9509999999999997E-3</v>
      </c>
      <c r="F95" s="76"/>
      <c r="G95" s="162"/>
      <c r="H95" s="73"/>
      <c r="I95" s="162"/>
      <c r="J95" s="76"/>
      <c r="K95" s="162"/>
      <c r="L95" s="73"/>
      <c r="M95" s="164"/>
    </row>
    <row r="96" spans="2:13" x14ac:dyDescent="0.2">
      <c r="B96" s="76">
        <v>0.93017899999999998</v>
      </c>
      <c r="C96" s="73">
        <v>1.6018999999999999E-2</v>
      </c>
      <c r="D96" s="73">
        <v>0.92890899999999998</v>
      </c>
      <c r="E96" s="75">
        <v>4.4270000000000004E-3</v>
      </c>
      <c r="F96" s="76"/>
      <c r="G96" s="162"/>
      <c r="H96" s="73"/>
      <c r="I96" s="162"/>
      <c r="J96" s="76"/>
      <c r="K96" s="162"/>
      <c r="L96" s="73"/>
      <c r="M96" s="164"/>
    </row>
    <row r="97" spans="2:13" x14ac:dyDescent="0.2">
      <c r="B97" s="76">
        <v>0.94029700000000005</v>
      </c>
      <c r="C97" s="73">
        <v>1.4534999999999999E-2</v>
      </c>
      <c r="D97" s="73">
        <v>0.93912099999999998</v>
      </c>
      <c r="E97" s="75">
        <v>4.6889999999999996E-3</v>
      </c>
      <c r="F97" s="76"/>
      <c r="G97" s="162"/>
      <c r="H97" s="73"/>
      <c r="I97" s="162"/>
      <c r="J97" s="76"/>
      <c r="K97" s="162"/>
      <c r="L97" s="73"/>
      <c r="M97" s="164"/>
    </row>
    <row r="98" spans="2:13" x14ac:dyDescent="0.2">
      <c r="B98" s="76">
        <v>0.95039399999999996</v>
      </c>
      <c r="C98" s="73">
        <v>1.2925000000000001E-2</v>
      </c>
      <c r="D98" s="73">
        <v>0.94933299999999998</v>
      </c>
      <c r="E98" s="75">
        <v>4.7070000000000002E-3</v>
      </c>
      <c r="F98" s="76"/>
      <c r="G98" s="162"/>
      <c r="H98" s="73"/>
      <c r="I98" s="162"/>
      <c r="J98" s="76"/>
      <c r="K98" s="162"/>
      <c r="L98" s="73"/>
      <c r="M98" s="164"/>
    </row>
    <row r="99" spans="2:13" x14ac:dyDescent="0.2">
      <c r="B99" s="76">
        <v>0.96046399999999998</v>
      </c>
      <c r="C99" s="73">
        <v>1.1152E-2</v>
      </c>
      <c r="D99" s="73">
        <v>0.95953699999999997</v>
      </c>
      <c r="E99" s="75">
        <v>4.4339999999999996E-3</v>
      </c>
      <c r="F99" s="76"/>
      <c r="G99" s="162"/>
      <c r="H99" s="73"/>
      <c r="I99" s="162"/>
      <c r="J99" s="76"/>
      <c r="K99" s="162"/>
      <c r="L99" s="73"/>
      <c r="M99" s="164"/>
    </row>
    <row r="100" spans="2:13" x14ac:dyDescent="0.2">
      <c r="B100" s="76">
        <v>0.97049399999999997</v>
      </c>
      <c r="C100" s="73">
        <v>9.1719999999999996E-3</v>
      </c>
      <c r="D100" s="73">
        <v>0.96972199999999997</v>
      </c>
      <c r="E100" s="75">
        <v>3.8249999999999998E-3</v>
      </c>
      <c r="F100" s="76"/>
      <c r="G100" s="162"/>
      <c r="H100" s="73"/>
      <c r="I100" s="162"/>
      <c r="J100" s="76"/>
      <c r="K100" s="162"/>
      <c r="L100" s="73"/>
      <c r="M100" s="164"/>
    </row>
    <row r="101" spans="2:13" x14ac:dyDescent="0.2">
      <c r="B101" s="76">
        <v>0.98046699999999998</v>
      </c>
      <c r="C101" s="73">
        <v>6.9280000000000001E-3</v>
      </c>
      <c r="D101" s="73">
        <v>0.97987299999999999</v>
      </c>
      <c r="E101" s="75">
        <v>2.8249999999999998E-3</v>
      </c>
      <c r="F101" s="76"/>
      <c r="G101" s="162"/>
      <c r="H101" s="73"/>
      <c r="I101" s="162"/>
      <c r="J101" s="76"/>
      <c r="K101" s="162"/>
      <c r="L101" s="73"/>
      <c r="M101" s="164"/>
    </row>
    <row r="102" spans="2:13" x14ac:dyDescent="0.2">
      <c r="B102" s="76">
        <v>0.99034599999999995</v>
      </c>
      <c r="C102" s="73">
        <v>4.3090000000000003E-3</v>
      </c>
      <c r="D102" s="73">
        <v>0.98995999999999995</v>
      </c>
      <c r="E102" s="75">
        <v>1.323E-3</v>
      </c>
      <c r="F102" s="76"/>
      <c r="G102" s="162"/>
      <c r="H102" s="73"/>
      <c r="I102" s="162"/>
      <c r="J102" s="76"/>
      <c r="K102" s="162"/>
      <c r="L102" s="73"/>
      <c r="M102" s="164"/>
    </row>
    <row r="103" spans="2:13" x14ac:dyDescent="0.2">
      <c r="B103" s="76">
        <v>1</v>
      </c>
      <c r="C103" s="73">
        <v>9.7499999999999996E-4</v>
      </c>
      <c r="D103" s="73">
        <v>1</v>
      </c>
      <c r="E103" s="75">
        <v>-9.7499999999999996E-4</v>
      </c>
      <c r="F103" s="76"/>
      <c r="G103" s="162"/>
      <c r="H103" s="73"/>
      <c r="I103" s="162"/>
      <c r="J103" s="76"/>
      <c r="K103" s="162"/>
      <c r="L103" s="73"/>
      <c r="M103" s="164"/>
    </row>
    <row r="104" spans="2:13" x14ac:dyDescent="0.2">
      <c r="B104" s="76"/>
      <c r="C104" s="73"/>
      <c r="D104" s="73"/>
      <c r="E104" s="75"/>
      <c r="F104" s="76"/>
      <c r="G104" s="162"/>
      <c r="H104" s="73"/>
      <c r="I104" s="162"/>
      <c r="J104" s="76"/>
      <c r="K104" s="162"/>
      <c r="L104" s="73"/>
      <c r="M104" s="164"/>
    </row>
    <row r="105" spans="2:13" x14ac:dyDescent="0.2">
      <c r="B105" s="76"/>
      <c r="C105" s="73"/>
      <c r="D105" s="73"/>
      <c r="E105" s="75"/>
      <c r="F105" s="76"/>
      <c r="G105" s="162"/>
      <c r="H105" s="73"/>
      <c r="I105" s="162"/>
      <c r="J105" s="76"/>
      <c r="K105" s="162"/>
      <c r="L105" s="73"/>
      <c r="M105" s="164"/>
    </row>
    <row r="106" spans="2:13" x14ac:dyDescent="0.2">
      <c r="B106" s="76"/>
      <c r="C106" s="73"/>
      <c r="D106" s="73"/>
      <c r="E106" s="75"/>
      <c r="F106" s="76"/>
      <c r="G106" s="162"/>
      <c r="H106" s="73"/>
      <c r="I106" s="162"/>
      <c r="J106" s="76"/>
      <c r="K106" s="162"/>
      <c r="L106" s="73"/>
      <c r="M106" s="164"/>
    </row>
    <row r="107" spans="2:13" x14ac:dyDescent="0.2">
      <c r="B107" s="76"/>
      <c r="C107" s="73"/>
      <c r="D107" s="73"/>
      <c r="E107" s="75"/>
      <c r="F107" s="76"/>
      <c r="G107" s="162"/>
      <c r="H107" s="73"/>
      <c r="I107" s="162"/>
      <c r="J107" s="76"/>
      <c r="K107" s="162"/>
      <c r="L107" s="73"/>
      <c r="M107" s="164"/>
    </row>
    <row r="108" spans="2:13" x14ac:dyDescent="0.2">
      <c r="B108" s="76"/>
      <c r="C108" s="73"/>
      <c r="D108" s="73"/>
      <c r="E108" s="75"/>
      <c r="F108" s="76"/>
      <c r="G108" s="162"/>
      <c r="H108" s="73"/>
      <c r="I108" s="162"/>
      <c r="J108" s="76"/>
      <c r="K108" s="162"/>
      <c r="L108" s="73"/>
      <c r="M108" s="164"/>
    </row>
    <row r="109" spans="2:13" x14ac:dyDescent="0.2">
      <c r="B109" s="76"/>
      <c r="C109" s="73"/>
      <c r="D109" s="73"/>
      <c r="E109" s="75"/>
      <c r="F109" s="76"/>
      <c r="G109" s="162"/>
      <c r="H109" s="73"/>
      <c r="I109" s="162"/>
      <c r="J109" s="76"/>
      <c r="K109" s="162"/>
      <c r="L109" s="73"/>
      <c r="M109" s="164"/>
    </row>
    <row r="110" spans="2:13" x14ac:dyDescent="0.2">
      <c r="B110" s="76"/>
      <c r="C110" s="73"/>
      <c r="D110" s="73"/>
      <c r="E110" s="75"/>
      <c r="F110" s="76"/>
      <c r="G110" s="162"/>
      <c r="H110" s="73"/>
      <c r="I110" s="162"/>
      <c r="J110" s="76"/>
      <c r="K110" s="162"/>
      <c r="L110" s="73"/>
      <c r="M110" s="164"/>
    </row>
    <row r="111" spans="2:13" x14ac:dyDescent="0.2">
      <c r="B111" s="76"/>
      <c r="C111" s="73"/>
      <c r="D111" s="73"/>
      <c r="E111" s="75"/>
      <c r="F111" s="76"/>
      <c r="G111" s="162"/>
      <c r="H111" s="73"/>
      <c r="I111" s="162"/>
      <c r="J111" s="76"/>
      <c r="K111" s="162"/>
      <c r="L111" s="73"/>
      <c r="M111" s="164"/>
    </row>
    <row r="112" spans="2:13" x14ac:dyDescent="0.2">
      <c r="B112" s="76"/>
      <c r="C112" s="73"/>
      <c r="D112" s="73"/>
      <c r="E112" s="75"/>
      <c r="F112" s="76"/>
      <c r="G112" s="162"/>
      <c r="H112" s="73"/>
      <c r="I112" s="162"/>
      <c r="J112" s="76"/>
      <c r="K112" s="162"/>
      <c r="L112" s="73"/>
      <c r="M112" s="164"/>
    </row>
    <row r="113" spans="2:13" x14ac:dyDescent="0.2">
      <c r="B113" s="76"/>
      <c r="C113" s="73"/>
      <c r="D113" s="73"/>
      <c r="E113" s="75"/>
      <c r="F113" s="76"/>
      <c r="G113" s="162"/>
      <c r="H113" s="73"/>
      <c r="I113" s="162"/>
      <c r="J113" s="76"/>
      <c r="K113" s="162"/>
      <c r="L113" s="73"/>
      <c r="M113" s="164"/>
    </row>
    <row r="114" spans="2:13" x14ac:dyDescent="0.2">
      <c r="B114" s="76"/>
      <c r="C114" s="73"/>
      <c r="D114" s="73"/>
      <c r="E114" s="75"/>
      <c r="F114" s="76"/>
      <c r="G114" s="162"/>
      <c r="H114" s="73"/>
      <c r="I114" s="162"/>
      <c r="J114" s="76"/>
      <c r="K114" s="162"/>
      <c r="L114" s="73"/>
      <c r="M114" s="164"/>
    </row>
    <row r="115" spans="2:13" x14ac:dyDescent="0.2">
      <c r="B115" s="76"/>
      <c r="C115" s="73"/>
      <c r="D115" s="73"/>
      <c r="E115" s="75"/>
      <c r="F115" s="76"/>
      <c r="G115" s="162"/>
      <c r="H115" s="73"/>
      <c r="I115" s="162"/>
      <c r="J115" s="76"/>
      <c r="K115" s="162"/>
      <c r="L115" s="73"/>
      <c r="M115" s="164"/>
    </row>
    <row r="116" spans="2:13" x14ac:dyDescent="0.2">
      <c r="B116" s="76"/>
      <c r="C116" s="73"/>
      <c r="D116" s="73"/>
      <c r="E116" s="75"/>
      <c r="F116" s="76"/>
      <c r="G116" s="162"/>
      <c r="H116" s="73"/>
      <c r="I116" s="162"/>
      <c r="J116" s="76"/>
      <c r="K116" s="162"/>
      <c r="L116" s="73"/>
      <c r="M116" s="164"/>
    </row>
    <row r="117" spans="2:13" x14ac:dyDescent="0.2">
      <c r="B117" s="76"/>
      <c r="C117" s="73"/>
      <c r="D117" s="73"/>
      <c r="E117" s="75"/>
      <c r="F117" s="76"/>
      <c r="G117" s="162"/>
      <c r="H117" s="73"/>
      <c r="I117" s="162"/>
      <c r="J117" s="76"/>
      <c r="K117" s="162"/>
      <c r="L117" s="73"/>
      <c r="M117" s="164"/>
    </row>
    <row r="118" spans="2:13" x14ac:dyDescent="0.2">
      <c r="B118" s="76"/>
      <c r="C118" s="73"/>
      <c r="D118" s="73"/>
      <c r="E118" s="75"/>
      <c r="F118" s="76"/>
      <c r="G118" s="162"/>
      <c r="H118" s="73"/>
      <c r="I118" s="162"/>
      <c r="J118" s="76"/>
      <c r="K118" s="162"/>
      <c r="L118" s="73"/>
      <c r="M118" s="164"/>
    </row>
    <row r="119" spans="2:13" x14ac:dyDescent="0.2">
      <c r="B119" s="76"/>
      <c r="C119" s="73"/>
      <c r="D119" s="73"/>
      <c r="E119" s="75"/>
      <c r="F119" s="76"/>
      <c r="G119" s="162"/>
      <c r="H119" s="73"/>
      <c r="I119" s="162"/>
      <c r="J119" s="76"/>
      <c r="K119" s="162"/>
      <c r="L119" s="73"/>
      <c r="M119" s="164"/>
    </row>
    <row r="120" spans="2:13" x14ac:dyDescent="0.2">
      <c r="B120" s="76"/>
      <c r="C120" s="73"/>
      <c r="D120" s="73"/>
      <c r="E120" s="75"/>
      <c r="F120" s="76"/>
      <c r="G120" s="162"/>
      <c r="H120" s="73"/>
      <c r="I120" s="162"/>
      <c r="J120" s="76"/>
      <c r="K120" s="162"/>
      <c r="L120" s="73"/>
      <c r="M120" s="164"/>
    </row>
    <row r="121" spans="2:13" x14ac:dyDescent="0.2">
      <c r="B121" s="76"/>
      <c r="C121" s="73"/>
      <c r="D121" s="73"/>
      <c r="E121" s="75"/>
      <c r="F121" s="76"/>
      <c r="G121" s="162"/>
      <c r="H121" s="73"/>
      <c r="I121" s="162"/>
      <c r="J121" s="76"/>
      <c r="K121" s="162"/>
      <c r="L121" s="73"/>
      <c r="M121" s="164"/>
    </row>
    <row r="122" spans="2:13" x14ac:dyDescent="0.2">
      <c r="B122" s="76"/>
      <c r="C122" s="73"/>
      <c r="D122" s="73"/>
      <c r="E122" s="75"/>
      <c r="F122" s="76"/>
      <c r="G122" s="162"/>
      <c r="H122" s="73"/>
      <c r="I122" s="162"/>
      <c r="J122" s="76"/>
      <c r="K122" s="162"/>
      <c r="L122" s="73"/>
      <c r="M122" s="164"/>
    </row>
    <row r="123" spans="2:13" x14ac:dyDescent="0.2">
      <c r="B123" s="76"/>
      <c r="C123" s="73"/>
      <c r="D123" s="73"/>
      <c r="E123" s="75"/>
      <c r="F123" s="76"/>
      <c r="G123" s="162"/>
      <c r="H123" s="73"/>
      <c r="I123" s="162"/>
      <c r="J123" s="76"/>
      <c r="K123" s="162"/>
      <c r="L123" s="73"/>
      <c r="M123" s="164"/>
    </row>
    <row r="124" spans="2:13" x14ac:dyDescent="0.2">
      <c r="B124" s="76"/>
      <c r="C124" s="73"/>
      <c r="D124" s="73"/>
      <c r="E124" s="75"/>
      <c r="F124" s="76"/>
      <c r="G124" s="162"/>
      <c r="H124" s="73"/>
      <c r="I124" s="162"/>
      <c r="J124" s="76"/>
      <c r="K124" s="162"/>
      <c r="L124" s="73"/>
      <c r="M124" s="164"/>
    </row>
    <row r="125" spans="2:13" x14ac:dyDescent="0.2">
      <c r="B125" s="76"/>
      <c r="C125" s="73"/>
      <c r="D125" s="73"/>
      <c r="E125" s="75"/>
      <c r="F125" s="76"/>
      <c r="G125" s="162"/>
      <c r="H125" s="73"/>
      <c r="I125" s="162"/>
      <c r="J125" s="76"/>
      <c r="K125" s="162"/>
      <c r="L125" s="73"/>
      <c r="M125" s="164"/>
    </row>
    <row r="126" spans="2:13" x14ac:dyDescent="0.2">
      <c r="B126" s="76"/>
      <c r="C126" s="73"/>
      <c r="D126" s="73"/>
      <c r="E126" s="75"/>
      <c r="F126" s="76"/>
      <c r="G126" s="162"/>
      <c r="H126" s="73"/>
      <c r="I126" s="162"/>
      <c r="J126" s="76"/>
      <c r="K126" s="162"/>
      <c r="L126" s="73"/>
      <c r="M126" s="164"/>
    </row>
    <row r="127" spans="2:13" x14ac:dyDescent="0.2">
      <c r="B127" s="76"/>
      <c r="C127" s="73"/>
      <c r="D127" s="73"/>
      <c r="E127" s="75"/>
      <c r="F127" s="76"/>
      <c r="G127" s="162"/>
      <c r="H127" s="73"/>
      <c r="I127" s="162"/>
      <c r="J127" s="76"/>
      <c r="K127" s="162"/>
      <c r="L127" s="73"/>
      <c r="M127" s="164"/>
    </row>
    <row r="128" spans="2:13" x14ac:dyDescent="0.2">
      <c r="B128" s="76"/>
      <c r="C128" s="73"/>
      <c r="D128" s="73"/>
      <c r="E128" s="75"/>
      <c r="F128" s="76"/>
      <c r="G128" s="162"/>
      <c r="H128" s="73"/>
      <c r="I128" s="162"/>
      <c r="J128" s="76"/>
      <c r="K128" s="162"/>
      <c r="L128" s="73"/>
      <c r="M128" s="164"/>
    </row>
    <row r="129" spans="2:13" x14ac:dyDescent="0.2">
      <c r="B129" s="76"/>
      <c r="C129" s="73"/>
      <c r="D129" s="73"/>
      <c r="E129" s="75"/>
      <c r="F129" s="76"/>
      <c r="G129" s="162"/>
      <c r="H129" s="73"/>
      <c r="I129" s="162"/>
      <c r="J129" s="76"/>
      <c r="K129" s="162"/>
      <c r="L129" s="73"/>
      <c r="M129" s="164"/>
    </row>
    <row r="130" spans="2:13" x14ac:dyDescent="0.2">
      <c r="B130" s="76"/>
      <c r="C130" s="73"/>
      <c r="D130" s="73"/>
      <c r="E130" s="75"/>
      <c r="F130" s="76"/>
      <c r="G130" s="162"/>
      <c r="H130" s="73"/>
      <c r="I130" s="162"/>
      <c r="J130" s="76"/>
      <c r="K130" s="162"/>
      <c r="L130" s="73"/>
      <c r="M130" s="164"/>
    </row>
    <row r="131" spans="2:13" x14ac:dyDescent="0.2">
      <c r="B131" s="76"/>
      <c r="C131" s="73"/>
      <c r="D131" s="73"/>
      <c r="E131" s="75"/>
      <c r="F131" s="76"/>
      <c r="G131" s="162"/>
      <c r="H131" s="73"/>
      <c r="I131" s="162"/>
      <c r="J131" s="76"/>
      <c r="K131" s="162"/>
      <c r="L131" s="73"/>
      <c r="M131" s="164"/>
    </row>
    <row r="132" spans="2:13" x14ac:dyDescent="0.2">
      <c r="B132" s="76"/>
      <c r="C132" s="73"/>
      <c r="D132" s="73"/>
      <c r="E132" s="75"/>
      <c r="F132" s="76"/>
      <c r="G132" s="162"/>
      <c r="H132" s="73"/>
      <c r="I132" s="162"/>
      <c r="J132" s="76"/>
      <c r="K132" s="162"/>
      <c r="L132" s="73"/>
      <c r="M132" s="164"/>
    </row>
    <row r="133" spans="2:13" x14ac:dyDescent="0.2">
      <c r="B133" s="76"/>
      <c r="C133" s="73"/>
      <c r="D133" s="73"/>
      <c r="E133" s="75"/>
      <c r="F133" s="76"/>
      <c r="G133" s="162"/>
      <c r="H133" s="73"/>
      <c r="I133" s="162"/>
      <c r="J133" s="76"/>
      <c r="K133" s="162"/>
      <c r="L133" s="73"/>
      <c r="M133" s="164"/>
    </row>
    <row r="134" spans="2:13" x14ac:dyDescent="0.2">
      <c r="B134" s="76"/>
      <c r="C134" s="73"/>
      <c r="D134" s="73"/>
      <c r="E134" s="75"/>
      <c r="F134" s="76"/>
      <c r="G134" s="162"/>
      <c r="H134" s="73"/>
      <c r="I134" s="162"/>
      <c r="J134" s="76"/>
      <c r="K134" s="162"/>
      <c r="L134" s="73"/>
      <c r="M134" s="164"/>
    </row>
    <row r="135" spans="2:13" x14ac:dyDescent="0.2">
      <c r="B135" s="76"/>
      <c r="C135" s="73"/>
      <c r="D135" s="73"/>
      <c r="E135" s="75"/>
      <c r="F135" s="76"/>
      <c r="G135" s="162"/>
      <c r="H135" s="73"/>
      <c r="I135" s="162"/>
      <c r="J135" s="76"/>
      <c r="K135" s="162"/>
      <c r="L135" s="73"/>
      <c r="M135" s="164"/>
    </row>
    <row r="136" spans="2:13" x14ac:dyDescent="0.2">
      <c r="B136" s="76"/>
      <c r="C136" s="73"/>
      <c r="D136" s="73"/>
      <c r="E136" s="75"/>
      <c r="F136" s="76"/>
      <c r="G136" s="162"/>
      <c r="H136" s="73"/>
      <c r="I136" s="162"/>
      <c r="J136" s="76"/>
      <c r="K136" s="162"/>
      <c r="L136" s="73"/>
      <c r="M136" s="164"/>
    </row>
    <row r="137" spans="2:13" x14ac:dyDescent="0.2">
      <c r="B137" s="76"/>
      <c r="C137" s="73"/>
      <c r="D137" s="73"/>
      <c r="E137" s="75"/>
      <c r="F137" s="76"/>
      <c r="G137" s="162"/>
      <c r="H137" s="73"/>
      <c r="I137" s="162"/>
      <c r="J137" s="76"/>
      <c r="K137" s="162"/>
      <c r="L137" s="73"/>
      <c r="M137" s="164"/>
    </row>
    <row r="138" spans="2:13" x14ac:dyDescent="0.2">
      <c r="B138" s="76"/>
      <c r="C138" s="73"/>
      <c r="D138" s="73"/>
      <c r="E138" s="75"/>
      <c r="F138" s="76"/>
      <c r="G138" s="162"/>
      <c r="H138" s="73"/>
      <c r="I138" s="162"/>
      <c r="J138" s="76"/>
      <c r="K138" s="162"/>
      <c r="L138" s="73"/>
      <c r="M138" s="164"/>
    </row>
    <row r="139" spans="2:13" x14ac:dyDescent="0.2">
      <c r="B139" s="76"/>
      <c r="C139" s="73"/>
      <c r="D139" s="73"/>
      <c r="E139" s="75"/>
      <c r="F139" s="76"/>
      <c r="G139" s="162"/>
      <c r="H139" s="73"/>
      <c r="I139" s="162"/>
      <c r="J139" s="76"/>
      <c r="K139" s="162"/>
      <c r="L139" s="73"/>
      <c r="M139" s="164"/>
    </row>
    <row r="140" spans="2:13" x14ac:dyDescent="0.2">
      <c r="B140" s="76"/>
      <c r="C140" s="73"/>
      <c r="D140" s="73"/>
      <c r="E140" s="75"/>
      <c r="F140" s="76"/>
      <c r="G140" s="162"/>
      <c r="H140" s="73"/>
      <c r="I140" s="162"/>
      <c r="J140" s="76"/>
      <c r="K140" s="162"/>
      <c r="L140" s="73"/>
      <c r="M140" s="164"/>
    </row>
    <row r="141" spans="2:13" x14ac:dyDescent="0.2">
      <c r="B141" s="76"/>
      <c r="C141" s="73"/>
      <c r="D141" s="73"/>
      <c r="E141" s="75"/>
      <c r="F141" s="76"/>
      <c r="G141" s="162"/>
      <c r="H141" s="73"/>
      <c r="I141" s="162"/>
      <c r="J141" s="76"/>
      <c r="K141" s="162"/>
      <c r="L141" s="73"/>
      <c r="M141" s="164"/>
    </row>
    <row r="142" spans="2:13" x14ac:dyDescent="0.2">
      <c r="B142" s="76"/>
      <c r="C142" s="73"/>
      <c r="D142" s="73"/>
      <c r="E142" s="75"/>
      <c r="F142" s="76"/>
      <c r="G142" s="162"/>
      <c r="H142" s="73"/>
      <c r="I142" s="162"/>
      <c r="J142" s="76"/>
      <c r="K142" s="162"/>
      <c r="L142" s="73"/>
      <c r="M142" s="164"/>
    </row>
    <row r="143" spans="2:13" x14ac:dyDescent="0.2">
      <c r="B143" s="76"/>
      <c r="C143" s="73"/>
      <c r="D143" s="73"/>
      <c r="E143" s="75"/>
      <c r="F143" s="76"/>
      <c r="G143" s="162"/>
      <c r="H143" s="73"/>
      <c r="I143" s="162"/>
      <c r="J143" s="76"/>
      <c r="K143" s="162"/>
      <c r="L143" s="73"/>
      <c r="M143" s="164"/>
    </row>
    <row r="144" spans="2:13" x14ac:dyDescent="0.2">
      <c r="B144" s="76"/>
      <c r="C144" s="73"/>
      <c r="D144" s="73"/>
      <c r="E144" s="75"/>
      <c r="F144" s="76"/>
      <c r="G144" s="162"/>
      <c r="H144" s="73"/>
      <c r="I144" s="162"/>
      <c r="J144" s="76"/>
      <c r="K144" s="162"/>
      <c r="L144" s="73"/>
      <c r="M144" s="164"/>
    </row>
    <row r="145" spans="2:13" x14ac:dyDescent="0.2">
      <c r="B145" s="76"/>
      <c r="C145" s="73"/>
      <c r="D145" s="73"/>
      <c r="E145" s="75"/>
      <c r="F145" s="76"/>
      <c r="G145" s="162"/>
      <c r="H145" s="73"/>
      <c r="I145" s="162"/>
      <c r="J145" s="76"/>
      <c r="K145" s="162"/>
      <c r="L145" s="73"/>
      <c r="M145" s="164"/>
    </row>
    <row r="146" spans="2:13" x14ac:dyDescent="0.2">
      <c r="B146" s="76"/>
      <c r="C146" s="73"/>
      <c r="D146" s="73"/>
      <c r="E146" s="75"/>
      <c r="F146" s="76"/>
      <c r="G146" s="162"/>
      <c r="H146" s="73"/>
      <c r="I146" s="162"/>
      <c r="J146" s="76"/>
      <c r="K146" s="162"/>
      <c r="L146" s="73"/>
      <c r="M146" s="164"/>
    </row>
    <row r="147" spans="2:13" x14ac:dyDescent="0.2">
      <c r="B147" s="76"/>
      <c r="C147" s="73"/>
      <c r="D147" s="73"/>
      <c r="E147" s="75"/>
      <c r="F147" s="76"/>
      <c r="G147" s="162"/>
      <c r="H147" s="73"/>
      <c r="I147" s="162"/>
      <c r="J147" s="76"/>
      <c r="K147" s="162"/>
      <c r="L147" s="73"/>
      <c r="M147" s="164"/>
    </row>
    <row r="148" spans="2:13" x14ac:dyDescent="0.2">
      <c r="B148" s="76"/>
      <c r="C148" s="73"/>
      <c r="D148" s="73"/>
      <c r="E148" s="75"/>
      <c r="F148" s="76"/>
      <c r="G148" s="162"/>
      <c r="H148" s="73"/>
      <c r="I148" s="162"/>
      <c r="J148" s="76"/>
      <c r="K148" s="162"/>
      <c r="L148" s="73"/>
      <c r="M148" s="164"/>
    </row>
    <row r="149" spans="2:13" x14ac:dyDescent="0.2">
      <c r="B149" s="76"/>
      <c r="C149" s="73"/>
      <c r="D149" s="73"/>
      <c r="E149" s="75"/>
      <c r="F149" s="76"/>
      <c r="G149" s="162"/>
      <c r="H149" s="73"/>
      <c r="I149" s="162"/>
      <c r="J149" s="76"/>
      <c r="K149" s="162"/>
      <c r="L149" s="73"/>
      <c r="M149" s="164"/>
    </row>
    <row r="150" spans="2:13" x14ac:dyDescent="0.2">
      <c r="B150" s="76"/>
      <c r="C150" s="73"/>
      <c r="D150" s="73"/>
      <c r="E150" s="75"/>
      <c r="F150" s="76"/>
      <c r="G150" s="162"/>
      <c r="H150" s="73"/>
      <c r="I150" s="162"/>
      <c r="J150" s="76"/>
      <c r="K150" s="162"/>
      <c r="L150" s="73"/>
      <c r="M150" s="164"/>
    </row>
    <row r="151" spans="2:13" x14ac:dyDescent="0.2">
      <c r="B151" s="76"/>
      <c r="C151" s="73"/>
      <c r="D151" s="73"/>
      <c r="E151" s="75"/>
      <c r="F151" s="76"/>
      <c r="G151" s="162"/>
      <c r="H151" s="73"/>
      <c r="I151" s="162"/>
      <c r="J151" s="76"/>
      <c r="K151" s="162"/>
      <c r="L151" s="73"/>
      <c r="M151" s="164"/>
    </row>
    <row r="152" spans="2:13" x14ac:dyDescent="0.2">
      <c r="B152" s="76"/>
      <c r="C152" s="73"/>
      <c r="D152" s="73"/>
      <c r="E152" s="75"/>
      <c r="F152" s="76"/>
      <c r="G152" s="162"/>
      <c r="H152" s="73"/>
      <c r="I152" s="162"/>
      <c r="J152" s="76"/>
      <c r="K152" s="162"/>
      <c r="L152" s="73"/>
      <c r="M152" s="164"/>
    </row>
    <row r="153" spans="2:13" x14ac:dyDescent="0.2">
      <c r="B153" s="76"/>
      <c r="C153" s="73"/>
      <c r="D153" s="73"/>
      <c r="E153" s="75"/>
      <c r="F153" s="76"/>
      <c r="G153" s="162"/>
      <c r="H153" s="73"/>
      <c r="I153" s="162"/>
      <c r="J153" s="76"/>
      <c r="K153" s="162"/>
      <c r="L153" s="73"/>
      <c r="M153" s="164"/>
    </row>
    <row r="154" spans="2:13" x14ac:dyDescent="0.2">
      <c r="B154" s="76"/>
      <c r="C154" s="73"/>
      <c r="D154" s="73"/>
      <c r="E154" s="75"/>
      <c r="F154" s="76"/>
      <c r="G154" s="162"/>
      <c r="H154" s="73"/>
      <c r="I154" s="162"/>
      <c r="J154" s="76"/>
      <c r="K154" s="162"/>
      <c r="L154" s="73"/>
      <c r="M154" s="164"/>
    </row>
    <row r="155" spans="2:13" x14ac:dyDescent="0.2">
      <c r="B155" s="76"/>
      <c r="C155" s="73"/>
      <c r="D155" s="73"/>
      <c r="E155" s="75"/>
      <c r="F155" s="76"/>
      <c r="G155" s="162"/>
      <c r="H155" s="73"/>
      <c r="I155" s="162"/>
      <c r="J155" s="76"/>
      <c r="K155" s="162"/>
      <c r="L155" s="73"/>
      <c r="M155" s="164"/>
    </row>
    <row r="156" spans="2:13" x14ac:dyDescent="0.2">
      <c r="B156" s="76"/>
      <c r="C156" s="73"/>
      <c r="D156" s="73"/>
      <c r="E156" s="75"/>
      <c r="F156" s="76"/>
      <c r="G156" s="162"/>
      <c r="H156" s="73"/>
      <c r="I156" s="162"/>
      <c r="J156" s="76"/>
      <c r="K156" s="162"/>
      <c r="L156" s="73"/>
      <c r="M156" s="164"/>
    </row>
    <row r="157" spans="2:13" x14ac:dyDescent="0.2">
      <c r="B157" s="76"/>
      <c r="C157" s="73"/>
      <c r="D157" s="73"/>
      <c r="E157" s="75"/>
      <c r="F157" s="76"/>
      <c r="G157" s="162"/>
      <c r="H157" s="73"/>
      <c r="I157" s="162"/>
      <c r="J157" s="76"/>
      <c r="K157" s="162"/>
      <c r="L157" s="73"/>
      <c r="M157" s="164"/>
    </row>
    <row r="158" spans="2:13" x14ac:dyDescent="0.2">
      <c r="B158" s="76"/>
      <c r="C158" s="73"/>
      <c r="D158" s="73"/>
      <c r="E158" s="75"/>
      <c r="F158" s="76"/>
      <c r="G158" s="162"/>
      <c r="H158" s="73"/>
      <c r="I158" s="162"/>
      <c r="J158" s="76"/>
      <c r="K158" s="162"/>
      <c r="L158" s="73"/>
      <c r="M158" s="164"/>
    </row>
    <row r="159" spans="2:13" x14ac:dyDescent="0.2">
      <c r="B159" s="76"/>
      <c r="C159" s="73"/>
      <c r="D159" s="73"/>
      <c r="E159" s="75"/>
      <c r="F159" s="76"/>
      <c r="G159" s="162"/>
      <c r="H159" s="73"/>
      <c r="I159" s="162"/>
      <c r="J159" s="76"/>
      <c r="K159" s="162"/>
      <c r="L159" s="73"/>
      <c r="M159" s="164"/>
    </row>
    <row r="160" spans="2:13" x14ac:dyDescent="0.2">
      <c r="B160" s="76"/>
      <c r="C160" s="73"/>
      <c r="D160" s="73"/>
      <c r="E160" s="75"/>
      <c r="F160" s="76"/>
      <c r="G160" s="162"/>
      <c r="H160" s="73"/>
      <c r="I160" s="162"/>
      <c r="J160" s="76"/>
      <c r="K160" s="162"/>
      <c r="L160" s="73"/>
      <c r="M160" s="164"/>
    </row>
    <row r="161" spans="2:13" x14ac:dyDescent="0.2">
      <c r="B161" s="76"/>
      <c r="C161" s="73"/>
      <c r="D161" s="73"/>
      <c r="E161" s="75"/>
      <c r="F161" s="76"/>
      <c r="G161" s="162"/>
      <c r="H161" s="73"/>
      <c r="I161" s="162"/>
      <c r="J161" s="76"/>
      <c r="K161" s="162"/>
      <c r="L161" s="73"/>
      <c r="M161" s="164"/>
    </row>
    <row r="162" spans="2:13" x14ac:dyDescent="0.2">
      <c r="B162" s="76"/>
      <c r="C162" s="73"/>
      <c r="D162" s="73"/>
      <c r="E162" s="75"/>
      <c r="F162" s="76"/>
      <c r="G162" s="162"/>
      <c r="H162" s="73"/>
      <c r="I162" s="162"/>
      <c r="J162" s="76"/>
      <c r="K162" s="162"/>
      <c r="L162" s="73"/>
      <c r="M162" s="164"/>
    </row>
    <row r="163" spans="2:13" x14ac:dyDescent="0.2">
      <c r="B163" s="76"/>
      <c r="C163" s="73"/>
      <c r="D163" s="73"/>
      <c r="E163" s="75"/>
      <c r="F163" s="76"/>
      <c r="G163" s="162"/>
      <c r="H163" s="73"/>
      <c r="I163" s="162"/>
      <c r="J163" s="76"/>
      <c r="K163" s="162"/>
      <c r="L163" s="73"/>
      <c r="M163" s="164"/>
    </row>
    <row r="164" spans="2:13" x14ac:dyDescent="0.2">
      <c r="B164" s="76"/>
      <c r="C164" s="73"/>
      <c r="D164" s="73"/>
      <c r="E164" s="75"/>
      <c r="F164" s="76"/>
      <c r="G164" s="162"/>
      <c r="H164" s="73"/>
      <c r="I164" s="162"/>
      <c r="J164" s="76"/>
      <c r="K164" s="162"/>
      <c r="L164" s="73"/>
      <c r="M164" s="164"/>
    </row>
    <row r="165" spans="2:13" x14ac:dyDescent="0.2">
      <c r="B165" s="76"/>
      <c r="C165" s="73"/>
      <c r="D165" s="73"/>
      <c r="E165" s="75"/>
      <c r="F165" s="76"/>
      <c r="G165" s="162"/>
      <c r="H165" s="73"/>
      <c r="I165" s="162"/>
      <c r="J165" s="76"/>
      <c r="K165" s="162"/>
      <c r="L165" s="73"/>
      <c r="M165" s="164"/>
    </row>
    <row r="166" spans="2:13" x14ac:dyDescent="0.2">
      <c r="B166" s="76"/>
      <c r="C166" s="73"/>
      <c r="D166" s="73"/>
      <c r="E166" s="75"/>
      <c r="F166" s="76"/>
      <c r="G166" s="162"/>
      <c r="H166" s="73"/>
      <c r="I166" s="162"/>
      <c r="J166" s="76"/>
      <c r="K166" s="162"/>
      <c r="L166" s="73"/>
      <c r="M166" s="164"/>
    </row>
    <row r="167" spans="2:13" x14ac:dyDescent="0.2">
      <c r="B167" s="76"/>
      <c r="C167" s="73"/>
      <c r="D167" s="73"/>
      <c r="E167" s="75"/>
      <c r="F167" s="76"/>
      <c r="G167" s="162"/>
      <c r="H167" s="73"/>
      <c r="I167" s="162"/>
      <c r="J167" s="76"/>
      <c r="K167" s="162"/>
      <c r="L167" s="73"/>
      <c r="M167" s="164"/>
    </row>
    <row r="168" spans="2:13" x14ac:dyDescent="0.2">
      <c r="B168" s="76"/>
      <c r="C168" s="73"/>
      <c r="D168" s="73"/>
      <c r="E168" s="75"/>
      <c r="F168" s="76"/>
      <c r="G168" s="162"/>
      <c r="H168" s="73"/>
      <c r="I168" s="162"/>
      <c r="J168" s="76"/>
      <c r="K168" s="162"/>
      <c r="L168" s="73"/>
      <c r="M168" s="164"/>
    </row>
    <row r="169" spans="2:13" x14ac:dyDescent="0.2">
      <c r="B169" s="76"/>
      <c r="C169" s="73"/>
      <c r="D169" s="73"/>
      <c r="E169" s="75"/>
      <c r="F169" s="76"/>
      <c r="G169" s="162"/>
      <c r="H169" s="73"/>
      <c r="I169" s="162"/>
      <c r="J169" s="76"/>
      <c r="K169" s="162"/>
      <c r="L169" s="73"/>
      <c r="M169" s="164"/>
    </row>
    <row r="170" spans="2:13" x14ac:dyDescent="0.2">
      <c r="B170" s="76"/>
      <c r="C170" s="73"/>
      <c r="D170" s="73"/>
      <c r="E170" s="75"/>
      <c r="F170" s="76"/>
      <c r="G170" s="162"/>
      <c r="H170" s="73"/>
      <c r="I170" s="162"/>
      <c r="J170" s="76"/>
      <c r="K170" s="162"/>
      <c r="L170" s="73"/>
      <c r="M170" s="164"/>
    </row>
    <row r="171" spans="2:13" x14ac:dyDescent="0.2">
      <c r="B171" s="76"/>
      <c r="C171" s="73"/>
      <c r="D171" s="73"/>
      <c r="E171" s="75"/>
      <c r="F171" s="76"/>
      <c r="G171" s="162"/>
      <c r="H171" s="73"/>
      <c r="I171" s="162"/>
      <c r="J171" s="76"/>
      <c r="K171" s="162"/>
      <c r="L171" s="73"/>
      <c r="M171" s="164"/>
    </row>
    <row r="172" spans="2:13" x14ac:dyDescent="0.2">
      <c r="B172" s="76"/>
      <c r="C172" s="73"/>
      <c r="D172" s="73"/>
      <c r="E172" s="75"/>
      <c r="F172" s="76"/>
      <c r="G172" s="162"/>
      <c r="H172" s="73"/>
      <c r="I172" s="162"/>
      <c r="J172" s="76"/>
      <c r="K172" s="162"/>
      <c r="L172" s="73"/>
      <c r="M172" s="164"/>
    </row>
    <row r="173" spans="2:13" x14ac:dyDescent="0.2">
      <c r="B173" s="76"/>
      <c r="C173" s="73"/>
      <c r="D173" s="73"/>
      <c r="E173" s="75"/>
      <c r="F173" s="76"/>
      <c r="G173" s="162"/>
      <c r="H173" s="73"/>
      <c r="I173" s="162"/>
      <c r="J173" s="76"/>
      <c r="K173" s="162"/>
      <c r="L173" s="73"/>
      <c r="M173" s="164"/>
    </row>
    <row r="174" spans="2:13" x14ac:dyDescent="0.2">
      <c r="B174" s="76"/>
      <c r="C174" s="73"/>
      <c r="D174" s="73"/>
      <c r="E174" s="75"/>
      <c r="F174" s="76"/>
      <c r="G174" s="162"/>
      <c r="H174" s="73"/>
      <c r="I174" s="162"/>
      <c r="J174" s="76"/>
      <c r="K174" s="162"/>
      <c r="L174" s="73"/>
      <c r="M174" s="164"/>
    </row>
    <row r="175" spans="2:13" x14ac:dyDescent="0.2">
      <c r="B175" s="76"/>
      <c r="C175" s="73"/>
      <c r="D175" s="73"/>
      <c r="E175" s="75"/>
      <c r="F175" s="76"/>
      <c r="G175" s="162"/>
      <c r="H175" s="73"/>
      <c r="I175" s="162"/>
      <c r="J175" s="76"/>
      <c r="K175" s="162"/>
      <c r="L175" s="73"/>
      <c r="M175" s="164"/>
    </row>
    <row r="176" spans="2:13" x14ac:dyDescent="0.2">
      <c r="B176" s="76"/>
      <c r="C176" s="73"/>
      <c r="D176" s="73"/>
      <c r="E176" s="75"/>
      <c r="F176" s="76"/>
      <c r="G176" s="162"/>
      <c r="H176" s="73"/>
      <c r="I176" s="162"/>
      <c r="J176" s="76"/>
      <c r="K176" s="162"/>
      <c r="L176" s="73"/>
      <c r="M176" s="164"/>
    </row>
    <row r="177" spans="2:13" x14ac:dyDescent="0.2">
      <c r="B177" s="76"/>
      <c r="C177" s="73"/>
      <c r="D177" s="73"/>
      <c r="E177" s="75"/>
      <c r="F177" s="76"/>
      <c r="G177" s="162"/>
      <c r="H177" s="73"/>
      <c r="I177" s="162"/>
      <c r="J177" s="76"/>
      <c r="K177" s="162"/>
      <c r="L177" s="73"/>
      <c r="M177" s="164"/>
    </row>
    <row r="178" spans="2:13" x14ac:dyDescent="0.2">
      <c r="B178" s="76"/>
      <c r="C178" s="73"/>
      <c r="D178" s="73"/>
      <c r="E178" s="77"/>
      <c r="F178" s="76"/>
      <c r="G178" s="162"/>
      <c r="H178" s="73"/>
      <c r="I178" s="162"/>
      <c r="J178" s="76"/>
      <c r="K178" s="162"/>
      <c r="L178" s="73"/>
      <c r="M178" s="164"/>
    </row>
    <row r="179" spans="2:13" x14ac:dyDescent="0.2">
      <c r="B179" s="76"/>
      <c r="C179" s="73"/>
      <c r="D179" s="73"/>
      <c r="E179" s="75"/>
      <c r="F179" s="76"/>
      <c r="G179" s="162"/>
      <c r="H179" s="73"/>
      <c r="I179" s="162"/>
      <c r="J179" s="76"/>
      <c r="K179" s="162"/>
      <c r="L179" s="73"/>
      <c r="M179" s="164"/>
    </row>
    <row r="180" spans="2:13" x14ac:dyDescent="0.2">
      <c r="B180" s="76"/>
      <c r="C180" s="73"/>
      <c r="D180" s="73"/>
      <c r="E180" s="75"/>
      <c r="F180" s="76"/>
      <c r="G180" s="162"/>
      <c r="H180" s="73"/>
      <c r="I180" s="162"/>
      <c r="J180" s="76"/>
      <c r="K180" s="162"/>
      <c r="L180" s="73"/>
      <c r="M180" s="164"/>
    </row>
    <row r="181" spans="2:13" x14ac:dyDescent="0.2">
      <c r="B181" s="76"/>
      <c r="C181" s="73"/>
      <c r="D181" s="73"/>
      <c r="E181" s="75"/>
      <c r="F181" s="76"/>
      <c r="G181" s="162"/>
      <c r="H181" s="73"/>
      <c r="I181" s="162"/>
      <c r="J181" s="76"/>
      <c r="K181" s="162"/>
      <c r="L181" s="73"/>
      <c r="M181" s="164"/>
    </row>
    <row r="182" spans="2:13" x14ac:dyDescent="0.2">
      <c r="B182" s="205"/>
      <c r="C182" s="62"/>
      <c r="D182" s="62"/>
      <c r="E182" s="206"/>
      <c r="F182" s="205"/>
      <c r="G182" s="166"/>
      <c r="H182" s="62"/>
      <c r="I182" s="166"/>
      <c r="J182" s="205"/>
      <c r="K182" s="166"/>
      <c r="L182" s="62"/>
      <c r="M182" s="42"/>
    </row>
    <row r="183" spans="2:13" x14ac:dyDescent="0.2">
      <c r="B183" s="205"/>
      <c r="C183" s="62"/>
      <c r="D183" s="62"/>
      <c r="E183" s="206"/>
      <c r="F183" s="205"/>
      <c r="G183" s="166"/>
      <c r="H183" s="62"/>
      <c r="I183" s="166"/>
      <c r="J183" s="205"/>
      <c r="K183" s="166"/>
      <c r="L183" s="62"/>
      <c r="M183" s="42"/>
    </row>
    <row r="184" spans="2:13" x14ac:dyDescent="0.2">
      <c r="B184" s="205"/>
      <c r="C184" s="62"/>
      <c r="D184" s="62"/>
      <c r="E184" s="206"/>
      <c r="F184" s="205"/>
      <c r="G184" s="166"/>
      <c r="H184" s="62"/>
      <c r="I184" s="166"/>
      <c r="J184" s="205"/>
      <c r="K184" s="166"/>
      <c r="L184" s="62"/>
      <c r="M184" s="42"/>
    </row>
    <row r="185" spans="2:13" x14ac:dyDescent="0.2">
      <c r="B185" s="205"/>
      <c r="C185" s="62"/>
      <c r="D185" s="62"/>
      <c r="E185" s="206"/>
      <c r="F185" s="205"/>
      <c r="G185" s="166"/>
      <c r="H185" s="62"/>
      <c r="I185" s="166"/>
      <c r="J185" s="205"/>
      <c r="K185" s="166"/>
      <c r="L185" s="62"/>
      <c r="M185" s="42"/>
    </row>
    <row r="186" spans="2:13" x14ac:dyDescent="0.2">
      <c r="B186" s="205"/>
      <c r="C186" s="62"/>
      <c r="D186" s="62"/>
      <c r="E186" s="206"/>
      <c r="F186" s="205"/>
      <c r="G186" s="166"/>
      <c r="H186" s="62"/>
      <c r="I186" s="166"/>
      <c r="J186" s="205"/>
      <c r="K186" s="166"/>
      <c r="L186" s="62"/>
      <c r="M186" s="42"/>
    </row>
    <row r="187" spans="2:13" x14ac:dyDescent="0.2">
      <c r="B187" s="205"/>
      <c r="C187" s="62"/>
      <c r="D187" s="62"/>
      <c r="E187" s="206"/>
      <c r="F187" s="205"/>
      <c r="G187" s="166"/>
      <c r="H187" s="62"/>
      <c r="I187" s="166"/>
      <c r="J187" s="205"/>
      <c r="K187" s="166"/>
      <c r="L187" s="62"/>
      <c r="M187" s="42"/>
    </row>
    <row r="188" spans="2:13" x14ac:dyDescent="0.2">
      <c r="B188" s="205"/>
      <c r="C188" s="62"/>
      <c r="D188" s="62"/>
      <c r="E188" s="206"/>
      <c r="F188" s="205"/>
      <c r="G188" s="166"/>
      <c r="H188" s="62"/>
      <c r="I188" s="166"/>
      <c r="J188" s="205"/>
      <c r="K188" s="166"/>
      <c r="L188" s="62"/>
      <c r="M188" s="42"/>
    </row>
    <row r="189" spans="2:13" x14ac:dyDescent="0.2">
      <c r="B189" s="205"/>
      <c r="C189" s="62"/>
      <c r="D189" s="62"/>
      <c r="E189" s="206"/>
      <c r="F189" s="205"/>
      <c r="G189" s="166"/>
      <c r="H189" s="62"/>
      <c r="I189" s="166"/>
      <c r="J189" s="205"/>
      <c r="K189" s="166"/>
      <c r="L189" s="62"/>
      <c r="M189" s="42"/>
    </row>
    <row r="190" spans="2:13" x14ac:dyDescent="0.2">
      <c r="B190" s="205"/>
      <c r="C190" s="62"/>
      <c r="D190" s="62"/>
      <c r="E190" s="206"/>
      <c r="F190" s="205"/>
      <c r="G190" s="166"/>
      <c r="H190" s="62"/>
      <c r="I190" s="166"/>
      <c r="J190" s="205"/>
      <c r="K190" s="166"/>
      <c r="L190" s="62"/>
      <c r="M190" s="42"/>
    </row>
    <row r="191" spans="2:13" x14ac:dyDescent="0.2">
      <c r="B191" s="205"/>
      <c r="C191" s="62"/>
      <c r="D191" s="62"/>
      <c r="E191" s="206"/>
      <c r="F191" s="205"/>
      <c r="G191" s="166"/>
      <c r="H191" s="62"/>
      <c r="I191" s="166"/>
      <c r="J191" s="205"/>
      <c r="K191" s="166"/>
      <c r="L191" s="62"/>
      <c r="M191" s="42"/>
    </row>
    <row r="192" spans="2:13" x14ac:dyDescent="0.2">
      <c r="B192" s="205"/>
      <c r="C192" s="62"/>
      <c r="D192" s="62"/>
      <c r="E192" s="206"/>
      <c r="F192" s="205"/>
      <c r="G192" s="166"/>
      <c r="H192" s="62"/>
      <c r="I192" s="166"/>
      <c r="J192" s="205"/>
      <c r="K192" s="166"/>
      <c r="L192" s="62"/>
      <c r="M192" s="42"/>
    </row>
    <row r="193" spans="2:13" x14ac:dyDescent="0.2">
      <c r="B193" s="205"/>
      <c r="C193" s="62"/>
      <c r="D193" s="62"/>
      <c r="E193" s="206"/>
      <c r="F193" s="205"/>
      <c r="G193" s="166"/>
      <c r="H193" s="62"/>
      <c r="I193" s="166"/>
      <c r="J193" s="205"/>
      <c r="K193" s="166"/>
      <c r="L193" s="62"/>
      <c r="M193" s="42"/>
    </row>
    <row r="194" spans="2:13" x14ac:dyDescent="0.2">
      <c r="B194" s="205"/>
      <c r="C194" s="62"/>
      <c r="D194" s="62"/>
      <c r="E194" s="206"/>
      <c r="F194" s="205"/>
      <c r="G194" s="166"/>
      <c r="H194" s="62"/>
      <c r="I194" s="166"/>
      <c r="J194" s="205"/>
      <c r="K194" s="166"/>
      <c r="L194" s="62"/>
      <c r="M194" s="42"/>
    </row>
    <row r="195" spans="2:13" x14ac:dyDescent="0.2">
      <c r="B195" s="205"/>
      <c r="C195" s="62"/>
      <c r="D195" s="62"/>
      <c r="E195" s="206"/>
      <c r="F195" s="205"/>
      <c r="G195" s="166"/>
      <c r="H195" s="62"/>
      <c r="I195" s="166"/>
      <c r="J195" s="205"/>
      <c r="K195" s="166"/>
      <c r="L195" s="62"/>
      <c r="M195" s="42"/>
    </row>
    <row r="196" spans="2:13" x14ac:dyDescent="0.2">
      <c r="B196" s="205"/>
      <c r="C196" s="62"/>
      <c r="D196" s="62"/>
      <c r="E196" s="206"/>
      <c r="F196" s="205"/>
      <c r="G196" s="166"/>
      <c r="H196" s="62"/>
      <c r="I196" s="166"/>
      <c r="J196" s="205"/>
      <c r="K196" s="166"/>
      <c r="L196" s="62"/>
      <c r="M196" s="42"/>
    </row>
    <row r="197" spans="2:13" x14ac:dyDescent="0.2">
      <c r="B197" s="205"/>
      <c r="C197" s="62"/>
      <c r="D197" s="62"/>
      <c r="E197" s="206"/>
      <c r="F197" s="205"/>
      <c r="G197" s="166"/>
      <c r="H197" s="62"/>
      <c r="I197" s="166"/>
      <c r="J197" s="205"/>
      <c r="K197" s="166"/>
      <c r="L197" s="62"/>
      <c r="M197" s="42"/>
    </row>
    <row r="198" spans="2:13" x14ac:dyDescent="0.2">
      <c r="B198" s="205"/>
      <c r="C198" s="62"/>
      <c r="D198" s="62"/>
      <c r="E198" s="206"/>
      <c r="F198" s="205"/>
      <c r="G198" s="166"/>
      <c r="H198" s="62"/>
      <c r="I198" s="166"/>
      <c r="J198" s="205"/>
      <c r="K198" s="166"/>
      <c r="L198" s="62"/>
      <c r="M198" s="42"/>
    </row>
    <row r="199" spans="2:13" x14ac:dyDescent="0.2">
      <c r="B199" s="205"/>
      <c r="C199" s="62"/>
      <c r="D199" s="62"/>
      <c r="E199" s="206"/>
      <c r="F199" s="205"/>
      <c r="G199" s="166"/>
      <c r="H199" s="62"/>
      <c r="I199" s="166"/>
      <c r="J199" s="205"/>
      <c r="K199" s="166"/>
      <c r="L199" s="62"/>
      <c r="M199" s="42"/>
    </row>
    <row r="200" spans="2:13" x14ac:dyDescent="0.2">
      <c r="B200" s="205"/>
      <c r="C200" s="62"/>
      <c r="D200" s="62"/>
      <c r="E200" s="206"/>
      <c r="F200" s="205"/>
      <c r="G200" s="166"/>
      <c r="H200" s="62"/>
      <c r="I200" s="166"/>
      <c r="J200" s="205"/>
      <c r="K200" s="166"/>
      <c r="L200" s="62"/>
      <c r="M200" s="42"/>
    </row>
    <row r="201" spans="2:13" x14ac:dyDescent="0.2">
      <c r="B201" s="205"/>
      <c r="C201" s="62"/>
      <c r="D201" s="62"/>
      <c r="E201" s="206"/>
      <c r="F201" s="205"/>
      <c r="G201" s="166"/>
      <c r="H201" s="62"/>
      <c r="I201" s="166"/>
      <c r="J201" s="205"/>
      <c r="K201" s="166"/>
      <c r="L201" s="62"/>
      <c r="M201" s="42"/>
    </row>
    <row r="202" spans="2:13" x14ac:dyDescent="0.2">
      <c r="B202" s="205"/>
      <c r="C202" s="62"/>
      <c r="D202" s="62"/>
      <c r="E202" s="206"/>
      <c r="F202" s="205"/>
      <c r="G202" s="166"/>
      <c r="H202" s="62"/>
      <c r="I202" s="166"/>
      <c r="J202" s="205"/>
      <c r="K202" s="166"/>
      <c r="L202" s="62"/>
      <c r="M202" s="42"/>
    </row>
    <row r="203" spans="2:13" x14ac:dyDescent="0.2">
      <c r="B203" s="205"/>
      <c r="C203" s="62"/>
      <c r="D203" s="62"/>
      <c r="E203" s="206"/>
      <c r="F203" s="205"/>
      <c r="G203" s="166"/>
      <c r="H203" s="62"/>
      <c r="I203" s="166"/>
      <c r="J203" s="205"/>
      <c r="K203" s="166"/>
      <c r="L203" s="62"/>
      <c r="M203" s="42"/>
    </row>
    <row r="204" spans="2:13" x14ac:dyDescent="0.2">
      <c r="B204" s="205"/>
      <c r="C204" s="62"/>
      <c r="D204" s="62"/>
      <c r="E204" s="206"/>
      <c r="F204" s="205"/>
      <c r="G204" s="166"/>
      <c r="H204" s="62"/>
      <c r="I204" s="166"/>
      <c r="J204" s="205"/>
      <c r="K204" s="166"/>
      <c r="L204" s="62"/>
      <c r="M204" s="42"/>
    </row>
    <row r="205" spans="2:13" x14ac:dyDescent="0.2">
      <c r="B205" s="205"/>
      <c r="C205" s="62"/>
      <c r="D205" s="62"/>
      <c r="E205" s="206"/>
      <c r="F205" s="205"/>
      <c r="G205" s="166"/>
      <c r="H205" s="62"/>
      <c r="I205" s="166"/>
      <c r="J205" s="205"/>
      <c r="K205" s="166"/>
      <c r="L205" s="62"/>
      <c r="M205" s="42"/>
    </row>
    <row r="206" spans="2:13" x14ac:dyDescent="0.2">
      <c r="B206" s="205"/>
      <c r="C206" s="62"/>
      <c r="D206" s="62"/>
      <c r="E206" s="206"/>
      <c r="F206" s="205"/>
      <c r="G206" s="166"/>
      <c r="H206" s="62"/>
      <c r="I206" s="166"/>
      <c r="J206" s="205"/>
      <c r="K206" s="166"/>
      <c r="L206" s="62"/>
      <c r="M206" s="42"/>
    </row>
    <row r="207" spans="2:13" x14ac:dyDescent="0.2">
      <c r="B207" s="205"/>
      <c r="C207" s="62"/>
      <c r="D207" s="62"/>
      <c r="E207" s="206"/>
      <c r="F207" s="205"/>
      <c r="G207" s="166"/>
      <c r="H207" s="62"/>
      <c r="I207" s="166"/>
      <c r="J207" s="205"/>
      <c r="K207" s="166"/>
      <c r="L207" s="62"/>
      <c r="M207" s="42"/>
    </row>
    <row r="208" spans="2:13" x14ac:dyDescent="0.2">
      <c r="B208" s="205"/>
      <c r="C208" s="62"/>
      <c r="D208" s="62"/>
      <c r="E208" s="206"/>
      <c r="F208" s="205"/>
      <c r="G208" s="166"/>
      <c r="H208" s="62"/>
      <c r="I208" s="166"/>
      <c r="J208" s="205"/>
      <c r="K208" s="166"/>
      <c r="L208" s="62"/>
      <c r="M208" s="42"/>
    </row>
    <row r="209" spans="2:13" x14ac:dyDescent="0.2">
      <c r="B209" s="205"/>
      <c r="C209" s="62"/>
      <c r="D209" s="62"/>
      <c r="E209" s="206"/>
      <c r="F209" s="205"/>
      <c r="G209" s="166"/>
      <c r="H209" s="62"/>
      <c r="I209" s="166"/>
      <c r="J209" s="205"/>
      <c r="K209" s="166"/>
      <c r="L209" s="62"/>
      <c r="M209" s="42"/>
    </row>
    <row r="210" spans="2:13" x14ac:dyDescent="0.2">
      <c r="B210" s="205"/>
      <c r="C210" s="62"/>
      <c r="D210" s="62"/>
      <c r="E210" s="206"/>
      <c r="F210" s="205"/>
      <c r="G210" s="166"/>
      <c r="H210" s="62"/>
      <c r="I210" s="166"/>
      <c r="J210" s="205"/>
      <c r="K210" s="166"/>
      <c r="L210" s="62"/>
      <c r="M210" s="42"/>
    </row>
    <row r="211" spans="2:13" x14ac:dyDescent="0.2">
      <c r="B211" s="205"/>
      <c r="C211" s="62"/>
      <c r="D211" s="62"/>
      <c r="E211" s="206"/>
      <c r="F211" s="205"/>
      <c r="G211" s="166"/>
      <c r="H211" s="62"/>
      <c r="I211" s="166"/>
      <c r="J211" s="205"/>
      <c r="K211" s="166"/>
      <c r="L211" s="62"/>
      <c r="M211" s="42"/>
    </row>
    <row r="212" spans="2:13" x14ac:dyDescent="0.2">
      <c r="B212" s="205"/>
      <c r="C212" s="62"/>
      <c r="D212" s="62"/>
      <c r="E212" s="206"/>
      <c r="F212" s="205"/>
      <c r="G212" s="166"/>
      <c r="H212" s="62"/>
      <c r="I212" s="166"/>
      <c r="J212" s="205"/>
      <c r="K212" s="166"/>
      <c r="L212" s="62"/>
      <c r="M212" s="42"/>
    </row>
    <row r="213" spans="2:13" x14ac:dyDescent="0.2">
      <c r="B213" s="205"/>
      <c r="C213" s="62"/>
      <c r="D213" s="62"/>
      <c r="E213" s="206"/>
      <c r="F213" s="205"/>
      <c r="G213" s="166"/>
      <c r="H213" s="62"/>
      <c r="I213" s="166"/>
      <c r="J213" s="205"/>
      <c r="K213" s="166"/>
      <c r="L213" s="62"/>
      <c r="M213" s="42"/>
    </row>
    <row r="214" spans="2:13" x14ac:dyDescent="0.2">
      <c r="B214" s="205"/>
      <c r="C214" s="62"/>
      <c r="D214" s="62"/>
      <c r="E214" s="206"/>
      <c r="F214" s="205"/>
      <c r="G214" s="166"/>
      <c r="H214" s="62"/>
      <c r="I214" s="166"/>
      <c r="J214" s="205"/>
      <c r="K214" s="166"/>
      <c r="L214" s="62"/>
      <c r="M214" s="42"/>
    </row>
    <row r="215" spans="2:13" x14ac:dyDescent="0.2">
      <c r="B215" s="205"/>
      <c r="C215" s="62"/>
      <c r="D215" s="62"/>
      <c r="E215" s="206"/>
      <c r="F215" s="205"/>
      <c r="G215" s="166"/>
      <c r="H215" s="62"/>
      <c r="I215" s="166"/>
      <c r="J215" s="205"/>
      <c r="K215" s="166"/>
      <c r="L215" s="62"/>
      <c r="M215" s="42"/>
    </row>
    <row r="216" spans="2:13" x14ac:dyDescent="0.2">
      <c r="B216" s="205"/>
      <c r="C216" s="62"/>
      <c r="D216" s="62"/>
      <c r="E216" s="206"/>
      <c r="F216" s="205"/>
      <c r="G216" s="166"/>
      <c r="H216" s="62"/>
      <c r="I216" s="166"/>
      <c r="J216" s="205"/>
      <c r="K216" s="166"/>
      <c r="L216" s="62"/>
      <c r="M216" s="42"/>
    </row>
    <row r="217" spans="2:13" x14ac:dyDescent="0.2">
      <c r="B217" s="205"/>
      <c r="C217" s="62"/>
      <c r="D217" s="62"/>
      <c r="E217" s="206"/>
      <c r="F217" s="205"/>
      <c r="G217" s="166"/>
      <c r="H217" s="62"/>
      <c r="I217" s="166"/>
      <c r="J217" s="205"/>
      <c r="K217" s="166"/>
      <c r="L217" s="62"/>
      <c r="M217" s="42"/>
    </row>
    <row r="218" spans="2:13" x14ac:dyDescent="0.2">
      <c r="B218" s="205"/>
      <c r="C218" s="62"/>
      <c r="D218" s="62"/>
      <c r="E218" s="206"/>
      <c r="F218" s="205"/>
      <c r="G218" s="166"/>
      <c r="H218" s="62"/>
      <c r="I218" s="166"/>
      <c r="J218" s="205"/>
      <c r="K218" s="166"/>
      <c r="L218" s="62"/>
      <c r="M218" s="42"/>
    </row>
    <row r="219" spans="2:13" x14ac:dyDescent="0.2">
      <c r="B219" s="205"/>
      <c r="C219" s="62"/>
      <c r="D219" s="62"/>
      <c r="E219" s="206"/>
      <c r="F219" s="205"/>
      <c r="G219" s="166"/>
      <c r="H219" s="62"/>
      <c r="I219" s="166"/>
      <c r="J219" s="205"/>
      <c r="K219" s="166"/>
      <c r="L219" s="62"/>
      <c r="M219" s="42"/>
    </row>
    <row r="220" spans="2:13" x14ac:dyDescent="0.2">
      <c r="B220" s="205"/>
      <c r="C220" s="62"/>
      <c r="D220" s="62"/>
      <c r="E220" s="206"/>
      <c r="F220" s="205"/>
      <c r="G220" s="166"/>
      <c r="H220" s="62"/>
      <c r="I220" s="166"/>
      <c r="J220" s="205"/>
      <c r="K220" s="166"/>
      <c r="L220" s="62"/>
      <c r="M220" s="42"/>
    </row>
    <row r="221" spans="2:13" x14ac:dyDescent="0.2">
      <c r="B221" s="205"/>
      <c r="C221" s="62"/>
      <c r="D221" s="62"/>
      <c r="E221" s="206"/>
      <c r="F221" s="205"/>
      <c r="G221" s="166"/>
      <c r="H221" s="62"/>
      <c r="I221" s="166"/>
      <c r="J221" s="205"/>
      <c r="K221" s="166"/>
      <c r="L221" s="62"/>
      <c r="M221" s="42"/>
    </row>
    <row r="222" spans="2:13" x14ac:dyDescent="0.2">
      <c r="B222" s="205"/>
      <c r="C222" s="62"/>
      <c r="D222" s="62"/>
      <c r="E222" s="206"/>
      <c r="F222" s="205"/>
      <c r="G222" s="166"/>
      <c r="H222" s="62"/>
      <c r="I222" s="166"/>
      <c r="J222" s="205"/>
      <c r="K222" s="166"/>
      <c r="L222" s="62"/>
      <c r="M222" s="42"/>
    </row>
    <row r="223" spans="2:13" x14ac:dyDescent="0.2">
      <c r="B223" s="205"/>
      <c r="C223" s="62"/>
      <c r="D223" s="62"/>
      <c r="E223" s="206"/>
      <c r="F223" s="205"/>
      <c r="G223" s="166"/>
      <c r="H223" s="62"/>
      <c r="I223" s="166"/>
      <c r="J223" s="205"/>
      <c r="K223" s="166"/>
      <c r="L223" s="62"/>
      <c r="M223" s="42"/>
    </row>
    <row r="224" spans="2:13" x14ac:dyDescent="0.2">
      <c r="B224" s="205"/>
      <c r="C224" s="62"/>
      <c r="D224" s="62"/>
      <c r="E224" s="206"/>
      <c r="F224" s="205"/>
      <c r="G224" s="166"/>
      <c r="H224" s="62"/>
      <c r="I224" s="166"/>
      <c r="J224" s="205"/>
      <c r="K224" s="166"/>
      <c r="L224" s="62"/>
      <c r="M224" s="42"/>
    </row>
    <row r="225" spans="2:13" x14ac:dyDescent="0.2">
      <c r="B225" s="205"/>
      <c r="C225" s="62"/>
      <c r="D225" s="62"/>
      <c r="E225" s="206"/>
      <c r="F225" s="205"/>
      <c r="G225" s="166"/>
      <c r="H225" s="62"/>
      <c r="I225" s="166"/>
      <c r="J225" s="205"/>
      <c r="K225" s="166"/>
      <c r="L225" s="62"/>
      <c r="M225" s="42"/>
    </row>
    <row r="226" spans="2:13" x14ac:dyDescent="0.2">
      <c r="B226" s="205"/>
      <c r="C226" s="62"/>
      <c r="D226" s="62"/>
      <c r="E226" s="206"/>
      <c r="F226" s="205"/>
      <c r="G226" s="166"/>
      <c r="H226" s="62"/>
      <c r="I226" s="166"/>
      <c r="J226" s="205"/>
      <c r="K226" s="166"/>
      <c r="L226" s="62"/>
      <c r="M226" s="42"/>
    </row>
    <row r="227" spans="2:13" x14ac:dyDescent="0.2">
      <c r="B227" s="205"/>
      <c r="C227" s="62"/>
      <c r="D227" s="62"/>
      <c r="E227" s="206"/>
      <c r="F227" s="205"/>
      <c r="G227" s="166"/>
      <c r="H227" s="62"/>
      <c r="I227" s="166"/>
      <c r="J227" s="205"/>
      <c r="K227" s="166"/>
      <c r="L227" s="62"/>
      <c r="M227" s="42"/>
    </row>
    <row r="228" spans="2:13" x14ac:dyDescent="0.2">
      <c r="B228" s="205"/>
      <c r="C228" s="62"/>
      <c r="D228" s="62"/>
      <c r="E228" s="206"/>
      <c r="F228" s="205"/>
      <c r="G228" s="166"/>
      <c r="H228" s="62"/>
      <c r="I228" s="166"/>
      <c r="J228" s="205"/>
      <c r="K228" s="166"/>
      <c r="L228" s="62"/>
      <c r="M228" s="42"/>
    </row>
    <row r="229" spans="2:13" x14ac:dyDescent="0.2">
      <c r="B229" s="205"/>
      <c r="C229" s="62"/>
      <c r="D229" s="62"/>
      <c r="E229" s="206"/>
      <c r="F229" s="205"/>
      <c r="G229" s="166"/>
      <c r="H229" s="62"/>
      <c r="I229" s="166"/>
      <c r="J229" s="205"/>
      <c r="K229" s="166"/>
      <c r="L229" s="62"/>
      <c r="M229" s="42"/>
    </row>
    <row r="230" spans="2:13" x14ac:dyDescent="0.2">
      <c r="B230" s="205"/>
      <c r="C230" s="62"/>
      <c r="D230" s="62"/>
      <c r="E230" s="206"/>
      <c r="F230" s="205"/>
      <c r="G230" s="166"/>
      <c r="H230" s="62"/>
      <c r="I230" s="166"/>
      <c r="J230" s="205"/>
      <c r="K230" s="166"/>
      <c r="L230" s="62"/>
      <c r="M230" s="42"/>
    </row>
    <row r="231" spans="2:13" x14ac:dyDescent="0.2">
      <c r="B231" s="205"/>
      <c r="C231" s="62"/>
      <c r="D231" s="62"/>
      <c r="E231" s="206"/>
      <c r="F231" s="205"/>
      <c r="G231" s="166"/>
      <c r="H231" s="62"/>
      <c r="I231" s="166"/>
      <c r="J231" s="205"/>
      <c r="K231" s="166"/>
      <c r="L231" s="62"/>
      <c r="M231" s="42"/>
    </row>
    <row r="232" spans="2:13" x14ac:dyDescent="0.2">
      <c r="B232" s="205"/>
      <c r="C232" s="62"/>
      <c r="D232" s="62"/>
      <c r="E232" s="206"/>
      <c r="F232" s="205"/>
      <c r="G232" s="166"/>
      <c r="H232" s="62"/>
      <c r="I232" s="166"/>
      <c r="J232" s="205"/>
      <c r="K232" s="166"/>
      <c r="L232" s="62"/>
      <c r="M232" s="42"/>
    </row>
    <row r="233" spans="2:13" x14ac:dyDescent="0.2">
      <c r="B233" s="205"/>
      <c r="C233" s="62"/>
      <c r="D233" s="62"/>
      <c r="E233" s="206"/>
      <c r="F233" s="205"/>
      <c r="G233" s="166"/>
      <c r="H233" s="62"/>
      <c r="I233" s="166"/>
      <c r="J233" s="205"/>
      <c r="K233" s="166"/>
      <c r="L233" s="62"/>
      <c r="M233" s="42"/>
    </row>
    <row r="234" spans="2:13" x14ac:dyDescent="0.2">
      <c r="B234" s="205"/>
      <c r="C234" s="62"/>
      <c r="D234" s="62"/>
      <c r="E234" s="206"/>
      <c r="F234" s="205"/>
      <c r="G234" s="166"/>
      <c r="H234" s="62"/>
      <c r="I234" s="166"/>
      <c r="J234" s="205"/>
      <c r="K234" s="166"/>
      <c r="L234" s="62"/>
      <c r="M234" s="42"/>
    </row>
    <row r="235" spans="2:13" x14ac:dyDescent="0.2">
      <c r="B235" s="205"/>
      <c r="C235" s="62"/>
      <c r="D235" s="62"/>
      <c r="E235" s="206"/>
      <c r="F235" s="205"/>
      <c r="G235" s="166"/>
      <c r="H235" s="62"/>
      <c r="I235" s="166"/>
      <c r="J235" s="205"/>
      <c r="K235" s="166"/>
      <c r="L235" s="62"/>
      <c r="M235" s="42"/>
    </row>
    <row r="236" spans="2:13" x14ac:dyDescent="0.2">
      <c r="B236" s="205"/>
      <c r="C236" s="62"/>
      <c r="D236" s="62"/>
      <c r="E236" s="206"/>
      <c r="F236" s="205"/>
      <c r="G236" s="166"/>
      <c r="H236" s="62"/>
      <c r="I236" s="166"/>
      <c r="J236" s="205"/>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B104" sqref="B104:E181"/>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69">
        <v>0</v>
      </c>
      <c r="C4" s="70">
        <v>0</v>
      </c>
      <c r="D4" s="70">
        <v>0</v>
      </c>
      <c r="E4" s="71">
        <v>0</v>
      </c>
      <c r="F4" s="69"/>
      <c r="G4" s="162"/>
      <c r="H4" s="70"/>
      <c r="I4" s="162"/>
      <c r="J4" s="69"/>
      <c r="K4" s="160"/>
      <c r="L4" s="70"/>
      <c r="M4" s="161"/>
    </row>
    <row r="5" spans="2:21" x14ac:dyDescent="0.2">
      <c r="B5" s="72">
        <v>4.2649999999999997E-3</v>
      </c>
      <c r="C5" s="73">
        <v>8.4379999999999993E-3</v>
      </c>
      <c r="D5" s="74">
        <v>5.1060000000000003E-3</v>
      </c>
      <c r="E5" s="75">
        <v>-7.3280000000000003E-3</v>
      </c>
      <c r="F5" s="72"/>
      <c r="G5" s="162"/>
      <c r="H5" s="74"/>
      <c r="I5" s="162"/>
      <c r="J5" s="72"/>
      <c r="K5" s="162"/>
      <c r="L5" s="74"/>
      <c r="M5" s="164"/>
    </row>
    <row r="6" spans="2:21" x14ac:dyDescent="0.2">
      <c r="B6" s="76">
        <v>1.2427000000000001E-2</v>
      </c>
      <c r="C6" s="73">
        <v>1.4057E-2</v>
      </c>
      <c r="D6" s="74">
        <v>1.3768000000000001E-2</v>
      </c>
      <c r="E6" s="75">
        <v>-1.1757E-2</v>
      </c>
      <c r="F6" s="76"/>
      <c r="G6" s="162"/>
      <c r="H6" s="74"/>
      <c r="I6" s="162"/>
      <c r="J6" s="76"/>
      <c r="K6" s="162"/>
      <c r="L6" s="74"/>
      <c r="M6" s="164"/>
    </row>
    <row r="7" spans="2:21" x14ac:dyDescent="0.2">
      <c r="B7" s="76">
        <v>2.1624999999999998E-2</v>
      </c>
      <c r="C7" s="73">
        <v>1.8110000000000001E-2</v>
      </c>
      <c r="D7" s="73">
        <v>2.3129E-2</v>
      </c>
      <c r="E7" s="75">
        <v>-1.4999E-2</v>
      </c>
      <c r="F7" s="76"/>
      <c r="G7" s="162"/>
      <c r="H7" s="73"/>
      <c r="I7" s="162"/>
      <c r="J7" s="76"/>
      <c r="K7" s="162"/>
      <c r="L7" s="73"/>
      <c r="M7" s="164"/>
    </row>
    <row r="8" spans="2:21" x14ac:dyDescent="0.2">
      <c r="B8" s="76">
        <v>3.1226E-2</v>
      </c>
      <c r="C8" s="73">
        <v>2.1301E-2</v>
      </c>
      <c r="D8" s="73">
        <v>3.2751000000000002E-2</v>
      </c>
      <c r="E8" s="75">
        <v>-1.7672E-2</v>
      </c>
      <c r="F8" s="76"/>
      <c r="G8" s="162"/>
      <c r="H8" s="73"/>
      <c r="I8" s="162"/>
      <c r="J8" s="76"/>
      <c r="K8" s="162"/>
      <c r="L8" s="73"/>
      <c r="M8" s="164"/>
    </row>
    <row r="9" spans="2:21" x14ac:dyDescent="0.2">
      <c r="B9" s="76">
        <v>4.1028000000000002E-2</v>
      </c>
      <c r="C9" s="73">
        <v>2.3958E-2</v>
      </c>
      <c r="D9" s="73">
        <v>4.2507999999999997E-2</v>
      </c>
      <c r="E9" s="75">
        <v>-2.0017E-2</v>
      </c>
      <c r="F9" s="76"/>
      <c r="G9" s="162"/>
      <c r="H9" s="73"/>
      <c r="I9" s="162"/>
      <c r="J9" s="76"/>
      <c r="K9" s="162"/>
      <c r="L9" s="73"/>
      <c r="M9" s="164"/>
    </row>
    <row r="10" spans="2:21" x14ac:dyDescent="0.2">
      <c r="B10" s="76">
        <v>5.0945999999999998E-2</v>
      </c>
      <c r="C10" s="73">
        <v>2.6252999999999999E-2</v>
      </c>
      <c r="D10" s="73">
        <v>5.2352000000000003E-2</v>
      </c>
      <c r="E10" s="75">
        <v>-2.2148999999999999E-2</v>
      </c>
      <c r="F10" s="76"/>
      <c r="G10" s="162"/>
      <c r="H10" s="73"/>
      <c r="I10" s="162"/>
      <c r="J10" s="76"/>
      <c r="K10" s="162"/>
      <c r="L10" s="73"/>
      <c r="M10" s="164"/>
    </row>
    <row r="11" spans="2:21" x14ac:dyDescent="0.2">
      <c r="B11" s="76">
        <v>6.0940000000000001E-2</v>
      </c>
      <c r="C11" s="73">
        <v>2.8288000000000001E-2</v>
      </c>
      <c r="D11" s="73">
        <v>6.2258000000000001E-2</v>
      </c>
      <c r="E11" s="75">
        <v>-2.4129000000000001E-2</v>
      </c>
      <c r="F11" s="76"/>
      <c r="G11" s="162"/>
      <c r="H11" s="73"/>
      <c r="I11" s="162"/>
      <c r="J11" s="76"/>
      <c r="K11" s="162"/>
      <c r="L11" s="73"/>
      <c r="M11" s="164"/>
    </row>
    <row r="12" spans="2:21" x14ac:dyDescent="0.2">
      <c r="B12" s="76">
        <v>7.0986999999999995E-2</v>
      </c>
      <c r="C12" s="73">
        <v>3.0123E-2</v>
      </c>
      <c r="D12" s="73">
        <v>7.2210999999999997E-2</v>
      </c>
      <c r="E12" s="75">
        <v>-2.5992000000000001E-2</v>
      </c>
      <c r="F12" s="76"/>
      <c r="G12" s="162"/>
      <c r="H12" s="73"/>
      <c r="I12" s="162"/>
      <c r="J12" s="76"/>
      <c r="K12" s="162"/>
      <c r="L12" s="73"/>
      <c r="M12" s="164"/>
    </row>
    <row r="13" spans="2:21" x14ac:dyDescent="0.2">
      <c r="B13" s="76">
        <v>8.1073999999999993E-2</v>
      </c>
      <c r="C13" s="73">
        <v>3.1799000000000001E-2</v>
      </c>
      <c r="D13" s="73">
        <v>8.2201999999999997E-2</v>
      </c>
      <c r="E13" s="75">
        <v>-2.7758000000000001E-2</v>
      </c>
      <c r="F13" s="76"/>
      <c r="G13" s="162"/>
      <c r="H13" s="73"/>
      <c r="I13" s="162"/>
      <c r="J13" s="76"/>
      <c r="K13" s="162"/>
      <c r="L13" s="73"/>
      <c r="M13" s="164"/>
    </row>
    <row r="14" spans="2:21" x14ac:dyDescent="0.2">
      <c r="B14" s="76">
        <v>9.1191999999999995E-2</v>
      </c>
      <c r="C14" s="73">
        <v>3.3343999999999999E-2</v>
      </c>
      <c r="D14" s="73">
        <v>9.2220999999999997E-2</v>
      </c>
      <c r="E14" s="75">
        <v>-2.9439E-2</v>
      </c>
      <c r="F14" s="76"/>
      <c r="G14" s="162"/>
      <c r="H14" s="73"/>
      <c r="I14" s="162"/>
      <c r="J14" s="76"/>
      <c r="K14" s="162"/>
      <c r="L14" s="73"/>
      <c r="M14" s="164"/>
    </row>
    <row r="15" spans="2:21" x14ac:dyDescent="0.2">
      <c r="B15" s="76">
        <v>0.10133399999999999</v>
      </c>
      <c r="C15" s="73">
        <v>3.4777000000000002E-2</v>
      </c>
      <c r="D15" s="73">
        <v>0.10226499999999999</v>
      </c>
      <c r="E15" s="75">
        <v>-3.1043999999999999E-2</v>
      </c>
      <c r="F15" s="76"/>
      <c r="G15" s="162"/>
      <c r="H15" s="73"/>
      <c r="I15" s="162"/>
      <c r="J15" s="76"/>
      <c r="K15" s="162"/>
      <c r="L15" s="73"/>
      <c r="M15" s="164"/>
    </row>
    <row r="16" spans="2:21" x14ac:dyDescent="0.2">
      <c r="B16" s="76">
        <v>0.111496</v>
      </c>
      <c r="C16" s="73">
        <v>3.6114E-2</v>
      </c>
      <c r="D16" s="73">
        <v>0.112328</v>
      </c>
      <c r="E16" s="75">
        <v>-3.2580999999999999E-2</v>
      </c>
      <c r="F16" s="76"/>
      <c r="G16" s="162"/>
      <c r="H16" s="73"/>
      <c r="I16" s="162"/>
      <c r="J16" s="76"/>
      <c r="K16" s="162"/>
      <c r="L16" s="73"/>
      <c r="M16" s="164"/>
    </row>
    <row r="17" spans="2:13" x14ac:dyDescent="0.2">
      <c r="B17" s="76">
        <v>0.121673</v>
      </c>
      <c r="C17" s="73">
        <v>3.7366000000000003E-2</v>
      </c>
      <c r="D17" s="73">
        <v>0.12241200000000001</v>
      </c>
      <c r="E17" s="75">
        <v>-3.4051999999999999E-2</v>
      </c>
      <c r="F17" s="76"/>
      <c r="G17" s="162"/>
      <c r="H17" s="73"/>
      <c r="I17" s="162"/>
      <c r="J17" s="76"/>
      <c r="K17" s="162"/>
      <c r="L17" s="73"/>
      <c r="M17" s="164"/>
    </row>
    <row r="18" spans="2:13" x14ac:dyDescent="0.2">
      <c r="B18" s="76">
        <v>0.13186200000000001</v>
      </c>
      <c r="C18" s="73">
        <v>3.8542E-2</v>
      </c>
      <c r="D18" s="73">
        <v>0.13251199999999999</v>
      </c>
      <c r="E18" s="75">
        <v>-3.5460999999999999E-2</v>
      </c>
      <c r="F18" s="76"/>
      <c r="G18" s="162"/>
      <c r="H18" s="73"/>
      <c r="I18" s="162"/>
      <c r="J18" s="76"/>
      <c r="K18" s="162"/>
      <c r="L18" s="73"/>
      <c r="M18" s="164"/>
    </row>
    <row r="19" spans="2:13" x14ac:dyDescent="0.2">
      <c r="B19" s="76">
        <v>0.14206299999999999</v>
      </c>
      <c r="C19" s="73">
        <v>3.9648999999999997E-2</v>
      </c>
      <c r="D19" s="73">
        <v>0.142628</v>
      </c>
      <c r="E19" s="75">
        <v>-3.6810000000000002E-2</v>
      </c>
      <c r="F19" s="76"/>
      <c r="G19" s="162"/>
      <c r="H19" s="73"/>
      <c r="I19" s="162"/>
      <c r="J19" s="76"/>
      <c r="K19" s="162"/>
      <c r="L19" s="73"/>
      <c r="M19" s="164"/>
    </row>
    <row r="20" spans="2:13" x14ac:dyDescent="0.2">
      <c r="B20" s="76">
        <v>0.15227099999999999</v>
      </c>
      <c r="C20" s="73">
        <v>4.0693E-2</v>
      </c>
      <c r="D20" s="73">
        <v>0.152758</v>
      </c>
      <c r="E20" s="75">
        <v>-3.8101000000000003E-2</v>
      </c>
      <c r="F20" s="76"/>
      <c r="G20" s="162"/>
      <c r="H20" s="73"/>
      <c r="I20" s="162"/>
      <c r="J20" s="76"/>
      <c r="K20" s="162"/>
      <c r="L20" s="73"/>
      <c r="M20" s="164"/>
    </row>
    <row r="21" spans="2:13" x14ac:dyDescent="0.2">
      <c r="B21" s="76">
        <v>0.16248799999999999</v>
      </c>
      <c r="C21" s="73">
        <v>4.1678E-2</v>
      </c>
      <c r="D21" s="73">
        <v>0.16290099999999999</v>
      </c>
      <c r="E21" s="75">
        <v>-3.9334000000000001E-2</v>
      </c>
      <c r="F21" s="76"/>
      <c r="G21" s="162"/>
      <c r="H21" s="73"/>
      <c r="I21" s="162"/>
      <c r="J21" s="76"/>
      <c r="K21" s="162"/>
      <c r="L21" s="73"/>
      <c r="M21" s="164"/>
    </row>
    <row r="22" spans="2:13" x14ac:dyDescent="0.2">
      <c r="B22" s="76">
        <v>0.17271</v>
      </c>
      <c r="C22" s="73">
        <v>4.2608E-2</v>
      </c>
      <c r="D22" s="73">
        <v>0.17305499999999999</v>
      </c>
      <c r="E22" s="75">
        <v>-4.0511999999999999E-2</v>
      </c>
      <c r="F22" s="76"/>
      <c r="G22" s="162"/>
      <c r="H22" s="73"/>
      <c r="I22" s="162"/>
      <c r="J22" s="76"/>
      <c r="K22" s="162"/>
      <c r="L22" s="73"/>
      <c r="M22" s="164"/>
    </row>
    <row r="23" spans="2:13" x14ac:dyDescent="0.2">
      <c r="B23" s="76">
        <v>0.18293699999999999</v>
      </c>
      <c r="C23" s="73">
        <v>4.3486999999999998E-2</v>
      </c>
      <c r="D23" s="73">
        <v>0.18322099999999999</v>
      </c>
      <c r="E23" s="75">
        <v>-4.1633999999999997E-2</v>
      </c>
      <c r="F23" s="76"/>
      <c r="G23" s="162"/>
      <c r="H23" s="73"/>
      <c r="I23" s="162"/>
      <c r="J23" s="76"/>
      <c r="K23" s="162"/>
      <c r="L23" s="73"/>
      <c r="M23" s="164"/>
    </row>
    <row r="24" spans="2:13" x14ac:dyDescent="0.2">
      <c r="B24" s="76">
        <v>0.19316800000000001</v>
      </c>
      <c r="C24" s="73">
        <v>4.4316000000000001E-2</v>
      </c>
      <c r="D24" s="73">
        <v>0.19339799999999999</v>
      </c>
      <c r="E24" s="75">
        <v>-4.2700000000000002E-2</v>
      </c>
      <c r="F24" s="76"/>
      <c r="G24" s="162"/>
      <c r="H24" s="73"/>
      <c r="I24" s="162"/>
      <c r="J24" s="76"/>
      <c r="K24" s="162"/>
      <c r="L24" s="73"/>
      <c r="M24" s="164"/>
    </row>
    <row r="25" spans="2:13" x14ac:dyDescent="0.2">
      <c r="B25" s="76">
        <v>0.203403</v>
      </c>
      <c r="C25" s="73">
        <v>4.5097999999999999E-2</v>
      </c>
      <c r="D25" s="73">
        <v>0.20358399999999999</v>
      </c>
      <c r="E25" s="75">
        <v>-4.3709999999999999E-2</v>
      </c>
      <c r="F25" s="76"/>
      <c r="G25" s="162"/>
      <c r="H25" s="73"/>
      <c r="I25" s="162"/>
      <c r="J25" s="76"/>
      <c r="K25" s="162"/>
      <c r="L25" s="73"/>
      <c r="M25" s="164"/>
    </row>
    <row r="26" spans="2:13" x14ac:dyDescent="0.2">
      <c r="B26" s="76">
        <v>0.213641</v>
      </c>
      <c r="C26" s="73">
        <v>4.5835000000000001E-2</v>
      </c>
      <c r="D26" s="73">
        <v>0.213781</v>
      </c>
      <c r="E26" s="75">
        <v>-4.4665999999999997E-2</v>
      </c>
      <c r="F26" s="76"/>
      <c r="G26" s="162"/>
      <c r="H26" s="73"/>
      <c r="I26" s="162"/>
      <c r="J26" s="76"/>
      <c r="K26" s="162"/>
      <c r="L26" s="73"/>
      <c r="M26" s="164"/>
    </row>
    <row r="27" spans="2:13" x14ac:dyDescent="0.2">
      <c r="B27" s="76">
        <v>0.223882</v>
      </c>
      <c r="C27" s="73">
        <v>4.6528E-2</v>
      </c>
      <c r="D27" s="73">
        <v>0.22398599999999999</v>
      </c>
      <c r="E27" s="75">
        <v>-4.5566000000000002E-2</v>
      </c>
      <c r="F27" s="76"/>
      <c r="G27" s="162"/>
      <c r="H27" s="73"/>
      <c r="I27" s="162"/>
      <c r="J27" s="76"/>
      <c r="K27" s="162"/>
      <c r="L27" s="73"/>
      <c r="M27" s="164"/>
    </row>
    <row r="28" spans="2:13" x14ac:dyDescent="0.2">
      <c r="B28" s="76">
        <v>0.234125</v>
      </c>
      <c r="C28" s="73">
        <v>4.7178999999999999E-2</v>
      </c>
      <c r="D28" s="73">
        <v>0.23420099999999999</v>
      </c>
      <c r="E28" s="75">
        <v>-4.6411000000000001E-2</v>
      </c>
      <c r="F28" s="76"/>
      <c r="G28" s="162"/>
      <c r="H28" s="73"/>
      <c r="I28" s="162"/>
      <c r="J28" s="76"/>
      <c r="K28" s="162"/>
      <c r="L28" s="73"/>
      <c r="M28" s="164"/>
    </row>
    <row r="29" spans="2:13" x14ac:dyDescent="0.2">
      <c r="B29" s="76">
        <v>0.244369</v>
      </c>
      <c r="C29" s="73">
        <v>4.7788999999999998E-2</v>
      </c>
      <c r="D29" s="73">
        <v>0.244424</v>
      </c>
      <c r="E29" s="75">
        <v>-4.7199999999999999E-2</v>
      </c>
      <c r="F29" s="76"/>
      <c r="G29" s="162"/>
      <c r="H29" s="73"/>
      <c r="I29" s="162"/>
      <c r="J29" s="76"/>
      <c r="K29" s="162"/>
      <c r="L29" s="73"/>
      <c r="M29" s="164"/>
    </row>
    <row r="30" spans="2:13" x14ac:dyDescent="0.2">
      <c r="B30" s="76">
        <v>0.25461600000000001</v>
      </c>
      <c r="C30" s="73">
        <v>4.8358999999999999E-2</v>
      </c>
      <c r="D30" s="73">
        <v>0.25465500000000002</v>
      </c>
      <c r="E30" s="75">
        <v>-4.7934999999999998E-2</v>
      </c>
      <c r="F30" s="76"/>
      <c r="G30" s="162"/>
      <c r="H30" s="73"/>
      <c r="I30" s="162"/>
      <c r="J30" s="76"/>
      <c r="K30" s="162"/>
      <c r="L30" s="73"/>
      <c r="M30" s="164"/>
    </row>
    <row r="31" spans="2:13" x14ac:dyDescent="0.2">
      <c r="B31" s="76">
        <v>0.26486300000000002</v>
      </c>
      <c r="C31" s="73">
        <v>4.8890999999999997E-2</v>
      </c>
      <c r="D31" s="73">
        <v>0.26489299999999999</v>
      </c>
      <c r="E31" s="75">
        <v>-4.8614999999999998E-2</v>
      </c>
      <c r="F31" s="76"/>
      <c r="G31" s="162"/>
      <c r="H31" s="73"/>
      <c r="I31" s="162"/>
      <c r="J31" s="76"/>
      <c r="K31" s="162"/>
      <c r="L31" s="73"/>
      <c r="M31" s="164"/>
    </row>
    <row r="32" spans="2:13" x14ac:dyDescent="0.2">
      <c r="B32" s="76">
        <v>0.27511099999999999</v>
      </c>
      <c r="C32" s="73">
        <v>4.9384999999999998E-2</v>
      </c>
      <c r="D32" s="73">
        <v>0.27513700000000002</v>
      </c>
      <c r="E32" s="75">
        <v>-4.9239999999999999E-2</v>
      </c>
      <c r="F32" s="76"/>
      <c r="G32" s="162"/>
      <c r="H32" s="73"/>
      <c r="I32" s="162"/>
      <c r="J32" s="76"/>
      <c r="K32" s="162"/>
      <c r="L32" s="73"/>
      <c r="M32" s="164"/>
    </row>
    <row r="33" spans="2:13" x14ac:dyDescent="0.2">
      <c r="B33" s="76">
        <v>0.28536</v>
      </c>
      <c r="C33" s="73">
        <v>4.9842999999999998E-2</v>
      </c>
      <c r="D33" s="73">
        <v>0.285387</v>
      </c>
      <c r="E33" s="75">
        <v>-4.981E-2</v>
      </c>
      <c r="F33" s="76"/>
      <c r="G33" s="162"/>
      <c r="H33" s="73"/>
      <c r="I33" s="162"/>
      <c r="J33" s="76"/>
      <c r="K33" s="162"/>
      <c r="L33" s="73"/>
      <c r="M33" s="164"/>
    </row>
    <row r="34" spans="2:13" x14ac:dyDescent="0.2">
      <c r="B34" s="76">
        <v>0.29560900000000001</v>
      </c>
      <c r="C34" s="73">
        <v>5.0264999999999997E-2</v>
      </c>
      <c r="D34" s="73">
        <v>0.29564200000000002</v>
      </c>
      <c r="E34" s="75">
        <v>-5.0326000000000003E-2</v>
      </c>
      <c r="F34" s="76"/>
      <c r="G34" s="162"/>
      <c r="H34" s="73"/>
      <c r="I34" s="162"/>
      <c r="J34" s="76"/>
      <c r="K34" s="162"/>
      <c r="L34" s="73"/>
      <c r="M34" s="164"/>
    </row>
    <row r="35" spans="2:13" x14ac:dyDescent="0.2">
      <c r="B35" s="76">
        <v>0.30585899999999999</v>
      </c>
      <c r="C35" s="73">
        <v>5.0652000000000003E-2</v>
      </c>
      <c r="D35" s="73">
        <v>0.30590099999999998</v>
      </c>
      <c r="E35" s="75">
        <v>-5.0790000000000002E-2</v>
      </c>
      <c r="F35" s="76"/>
      <c r="G35" s="162"/>
      <c r="H35" s="73"/>
      <c r="I35" s="162"/>
      <c r="J35" s="76"/>
      <c r="K35" s="162"/>
      <c r="L35" s="73"/>
      <c r="M35" s="164"/>
    </row>
    <row r="36" spans="2:13" x14ac:dyDescent="0.2">
      <c r="B36" s="76">
        <v>0.316108</v>
      </c>
      <c r="C36" s="73">
        <v>5.1004000000000001E-2</v>
      </c>
      <c r="D36" s="73">
        <v>0.31616499999999997</v>
      </c>
      <c r="E36" s="75">
        <v>-5.1201999999999998E-2</v>
      </c>
      <c r="F36" s="76"/>
      <c r="G36" s="162"/>
      <c r="H36" s="73"/>
      <c r="I36" s="162"/>
      <c r="J36" s="76"/>
      <c r="K36" s="162"/>
      <c r="L36" s="73"/>
      <c r="M36" s="164"/>
    </row>
    <row r="37" spans="2:13" x14ac:dyDescent="0.2">
      <c r="B37" s="76">
        <v>0.32635700000000001</v>
      </c>
      <c r="C37" s="73">
        <v>5.1320999999999999E-2</v>
      </c>
      <c r="D37" s="73">
        <v>0.32643100000000003</v>
      </c>
      <c r="E37" s="75">
        <v>-5.1560000000000002E-2</v>
      </c>
      <c r="F37" s="76"/>
      <c r="G37" s="162"/>
      <c r="H37" s="73"/>
      <c r="I37" s="162"/>
      <c r="J37" s="76"/>
      <c r="K37" s="162"/>
      <c r="L37" s="73"/>
      <c r="M37" s="164"/>
    </row>
    <row r="38" spans="2:13" x14ac:dyDescent="0.2">
      <c r="B38" s="76">
        <v>0.33660600000000002</v>
      </c>
      <c r="C38" s="73">
        <v>5.1603000000000003E-2</v>
      </c>
      <c r="D38" s="73">
        <v>0.33670099999999997</v>
      </c>
      <c r="E38" s="75">
        <v>-5.1865000000000001E-2</v>
      </c>
      <c r="F38" s="76"/>
      <c r="G38" s="162"/>
      <c r="H38" s="73"/>
      <c r="I38" s="162"/>
      <c r="J38" s="76"/>
      <c r="K38" s="162"/>
      <c r="L38" s="73"/>
      <c r="M38" s="164"/>
    </row>
    <row r="39" spans="2:13" x14ac:dyDescent="0.2">
      <c r="B39" s="76">
        <v>0.346856</v>
      </c>
      <c r="C39" s="73">
        <v>5.1851000000000001E-2</v>
      </c>
      <c r="D39" s="73">
        <v>0.346972</v>
      </c>
      <c r="E39" s="75">
        <v>-5.2118999999999999E-2</v>
      </c>
      <c r="F39" s="76"/>
      <c r="G39" s="162"/>
      <c r="H39" s="73"/>
      <c r="I39" s="162"/>
      <c r="J39" s="76"/>
      <c r="K39" s="162"/>
      <c r="L39" s="73"/>
      <c r="M39" s="164"/>
    </row>
    <row r="40" spans="2:13" x14ac:dyDescent="0.2">
      <c r="B40" s="76">
        <v>0.35710500000000001</v>
      </c>
      <c r="C40" s="73">
        <v>5.2066000000000001E-2</v>
      </c>
      <c r="D40" s="73">
        <v>0.35724499999999998</v>
      </c>
      <c r="E40" s="75">
        <v>-5.2323000000000001E-2</v>
      </c>
      <c r="F40" s="76"/>
      <c r="G40" s="162"/>
      <c r="H40" s="73"/>
      <c r="I40" s="162"/>
      <c r="J40" s="76"/>
      <c r="K40" s="162"/>
      <c r="L40" s="73"/>
      <c r="M40" s="164"/>
    </row>
    <row r="41" spans="2:13" x14ac:dyDescent="0.2">
      <c r="B41" s="76">
        <v>0.36735400000000001</v>
      </c>
      <c r="C41" s="73">
        <v>5.2245E-2</v>
      </c>
      <c r="D41" s="73">
        <v>0.36751800000000001</v>
      </c>
      <c r="E41" s="75">
        <v>-5.2474E-2</v>
      </c>
      <c r="F41" s="76"/>
      <c r="G41" s="162"/>
      <c r="H41" s="73"/>
      <c r="I41" s="162"/>
      <c r="J41" s="76"/>
      <c r="K41" s="162"/>
      <c r="L41" s="73"/>
      <c r="M41" s="164"/>
    </row>
    <row r="42" spans="2:13" x14ac:dyDescent="0.2">
      <c r="B42" s="76">
        <v>0.37760199999999999</v>
      </c>
      <c r="C42" s="73">
        <v>5.2388999999999998E-2</v>
      </c>
      <c r="D42" s="73">
        <v>0.37779200000000002</v>
      </c>
      <c r="E42" s="75">
        <v>-5.2573000000000002E-2</v>
      </c>
      <c r="F42" s="76"/>
      <c r="G42" s="162"/>
      <c r="H42" s="73"/>
      <c r="I42" s="162"/>
      <c r="J42" s="76"/>
      <c r="K42" s="162"/>
      <c r="L42" s="73"/>
      <c r="M42" s="164"/>
    </row>
    <row r="43" spans="2:13" x14ac:dyDescent="0.2">
      <c r="B43" s="76">
        <v>0.387851</v>
      </c>
      <c r="C43" s="73">
        <v>5.2498999999999997E-2</v>
      </c>
      <c r="D43" s="73">
        <v>0.38806600000000002</v>
      </c>
      <c r="E43" s="75">
        <v>-5.262E-2</v>
      </c>
      <c r="F43" s="76"/>
      <c r="G43" s="162"/>
      <c r="H43" s="73"/>
      <c r="I43" s="162"/>
      <c r="J43" s="76"/>
      <c r="K43" s="162"/>
      <c r="L43" s="73"/>
      <c r="M43" s="164"/>
    </row>
    <row r="44" spans="2:13" x14ac:dyDescent="0.2">
      <c r="B44" s="76">
        <v>0.39809899999999998</v>
      </c>
      <c r="C44" s="73">
        <v>5.2573000000000002E-2</v>
      </c>
      <c r="D44" s="73">
        <v>0.398339</v>
      </c>
      <c r="E44" s="75">
        <v>-5.2616999999999997E-2</v>
      </c>
      <c r="F44" s="76"/>
      <c r="G44" s="162"/>
      <c r="H44" s="73"/>
      <c r="I44" s="162"/>
      <c r="J44" s="76"/>
      <c r="K44" s="162"/>
      <c r="L44" s="73"/>
      <c r="M44" s="164"/>
    </row>
    <row r="45" spans="2:13" x14ac:dyDescent="0.2">
      <c r="B45" s="76">
        <v>0.40834700000000002</v>
      </c>
      <c r="C45" s="73">
        <v>5.2613E-2</v>
      </c>
      <c r="D45" s="73">
        <v>0.408611</v>
      </c>
      <c r="E45" s="75">
        <v>-5.2560999999999997E-2</v>
      </c>
      <c r="F45" s="76"/>
      <c r="G45" s="162"/>
      <c r="H45" s="73"/>
      <c r="I45" s="162"/>
      <c r="J45" s="76"/>
      <c r="K45" s="162"/>
      <c r="L45" s="73"/>
      <c r="M45" s="164"/>
    </row>
    <row r="46" spans="2:13" x14ac:dyDescent="0.2">
      <c r="B46" s="76">
        <v>0.41859400000000002</v>
      </c>
      <c r="C46" s="73">
        <v>5.2616999999999997E-2</v>
      </c>
      <c r="D46" s="73">
        <v>0.41888199999999998</v>
      </c>
      <c r="E46" s="75">
        <v>-5.2451999999999999E-2</v>
      </c>
      <c r="F46" s="76"/>
      <c r="G46" s="162"/>
      <c r="H46" s="73"/>
      <c r="I46" s="162"/>
      <c r="J46" s="76"/>
      <c r="K46" s="162"/>
      <c r="L46" s="73"/>
      <c r="M46" s="164"/>
    </row>
    <row r="47" spans="2:13" x14ac:dyDescent="0.2">
      <c r="B47" s="76">
        <v>0.42884100000000003</v>
      </c>
      <c r="C47" s="73">
        <v>5.2587000000000002E-2</v>
      </c>
      <c r="D47" s="73">
        <v>0.429151</v>
      </c>
      <c r="E47" s="75">
        <v>-5.2291999999999998E-2</v>
      </c>
      <c r="F47" s="76"/>
      <c r="G47" s="162"/>
      <c r="H47" s="73"/>
      <c r="I47" s="162"/>
      <c r="J47" s="76"/>
      <c r="K47" s="162"/>
      <c r="L47" s="73"/>
      <c r="M47" s="164"/>
    </row>
    <row r="48" spans="2:13" x14ac:dyDescent="0.2">
      <c r="B48" s="76">
        <v>0.43908700000000001</v>
      </c>
      <c r="C48" s="73">
        <v>5.2521999999999999E-2</v>
      </c>
      <c r="D48" s="73">
        <v>0.439417</v>
      </c>
      <c r="E48" s="75">
        <v>-5.2079E-2</v>
      </c>
      <c r="F48" s="76"/>
      <c r="G48" s="162"/>
      <c r="H48" s="73"/>
      <c r="I48" s="162"/>
      <c r="J48" s="76"/>
      <c r="K48" s="162"/>
      <c r="L48" s="73"/>
      <c r="M48" s="164"/>
    </row>
    <row r="49" spans="2:13" x14ac:dyDescent="0.2">
      <c r="B49" s="76">
        <v>0.44933099999999998</v>
      </c>
      <c r="C49" s="73">
        <v>5.2422999999999997E-2</v>
      </c>
      <c r="D49" s="73">
        <v>0.44968000000000002</v>
      </c>
      <c r="E49" s="75">
        <v>-5.1811999999999997E-2</v>
      </c>
      <c r="F49" s="76"/>
      <c r="G49" s="162"/>
      <c r="H49" s="73"/>
      <c r="I49" s="162"/>
      <c r="J49" s="76"/>
      <c r="K49" s="162"/>
      <c r="L49" s="73"/>
      <c r="M49" s="164"/>
    </row>
    <row r="50" spans="2:13" x14ac:dyDescent="0.2">
      <c r="B50" s="76">
        <v>0.45957500000000001</v>
      </c>
      <c r="C50" s="73">
        <v>5.2290000000000003E-2</v>
      </c>
      <c r="D50" s="73">
        <v>0.45994000000000002</v>
      </c>
      <c r="E50" s="75">
        <v>-5.1490000000000001E-2</v>
      </c>
      <c r="F50" s="76"/>
      <c r="G50" s="162"/>
      <c r="H50" s="73"/>
      <c r="I50" s="162"/>
      <c r="J50" s="76"/>
      <c r="K50" s="162"/>
      <c r="L50" s="73"/>
      <c r="M50" s="164"/>
    </row>
    <row r="51" spans="2:13" x14ac:dyDescent="0.2">
      <c r="B51" s="76">
        <v>0.46981800000000001</v>
      </c>
      <c r="C51" s="73">
        <v>5.2123000000000003E-2</v>
      </c>
      <c r="D51" s="73">
        <v>0.47019699999999998</v>
      </c>
      <c r="E51" s="75">
        <v>-5.1114E-2</v>
      </c>
      <c r="F51" s="76"/>
      <c r="G51" s="162"/>
      <c r="H51" s="73"/>
      <c r="I51" s="162"/>
      <c r="J51" s="76"/>
      <c r="K51" s="162"/>
      <c r="L51" s="73"/>
      <c r="M51" s="164"/>
    </row>
    <row r="52" spans="2:13" x14ac:dyDescent="0.2">
      <c r="B52" s="76">
        <v>0.48006100000000002</v>
      </c>
      <c r="C52" s="73">
        <v>5.1923999999999998E-2</v>
      </c>
      <c r="D52" s="73">
        <v>0.48044999999999999</v>
      </c>
      <c r="E52" s="75">
        <v>-5.0685000000000001E-2</v>
      </c>
      <c r="F52" s="76"/>
      <c r="G52" s="162"/>
      <c r="H52" s="73"/>
      <c r="I52" s="162"/>
      <c r="J52" s="76"/>
      <c r="K52" s="162"/>
      <c r="L52" s="73"/>
      <c r="M52" s="164"/>
    </row>
    <row r="53" spans="2:13" x14ac:dyDescent="0.2">
      <c r="B53" s="76">
        <v>0.49030200000000002</v>
      </c>
      <c r="C53" s="73">
        <v>5.1693000000000003E-2</v>
      </c>
      <c r="D53" s="73">
        <v>0.490699</v>
      </c>
      <c r="E53" s="75">
        <v>-5.0201999999999997E-2</v>
      </c>
      <c r="F53" s="76"/>
      <c r="G53" s="162"/>
      <c r="H53" s="73"/>
      <c r="I53" s="162"/>
      <c r="J53" s="76"/>
      <c r="K53" s="162"/>
      <c r="L53" s="73"/>
      <c r="M53" s="164"/>
    </row>
    <row r="54" spans="2:13" x14ac:dyDescent="0.2">
      <c r="B54" s="76">
        <v>0.50054200000000004</v>
      </c>
      <c r="C54" s="73">
        <v>5.1430999999999998E-2</v>
      </c>
      <c r="D54" s="73">
        <v>0.50094499999999997</v>
      </c>
      <c r="E54" s="75">
        <v>-4.9664E-2</v>
      </c>
      <c r="F54" s="76"/>
      <c r="G54" s="162"/>
      <c r="H54" s="73"/>
      <c r="I54" s="162"/>
      <c r="J54" s="76"/>
      <c r="K54" s="162"/>
      <c r="L54" s="73"/>
      <c r="M54" s="164"/>
    </row>
    <row r="55" spans="2:13" x14ac:dyDescent="0.2">
      <c r="B55" s="76">
        <v>0.51078100000000004</v>
      </c>
      <c r="C55" s="73">
        <v>5.1138000000000003E-2</v>
      </c>
      <c r="D55" s="73">
        <v>0.51118600000000003</v>
      </c>
      <c r="E55" s="75">
        <v>-4.9069000000000002E-2</v>
      </c>
      <c r="F55" s="76"/>
      <c r="G55" s="162"/>
      <c r="H55" s="73"/>
      <c r="I55" s="162"/>
      <c r="J55" s="76"/>
      <c r="K55" s="162"/>
      <c r="L55" s="73"/>
      <c r="M55" s="164"/>
    </row>
    <row r="56" spans="2:13" x14ac:dyDescent="0.2">
      <c r="B56" s="76">
        <v>0.52102000000000004</v>
      </c>
      <c r="C56" s="73">
        <v>5.0816E-2</v>
      </c>
      <c r="D56" s="73">
        <v>0.521424</v>
      </c>
      <c r="E56" s="75">
        <v>-4.8419999999999998E-2</v>
      </c>
      <c r="F56" s="76"/>
      <c r="G56" s="162"/>
      <c r="H56" s="73"/>
      <c r="I56" s="162"/>
      <c r="J56" s="76"/>
      <c r="K56" s="162"/>
      <c r="L56" s="73"/>
      <c r="M56" s="164"/>
    </row>
    <row r="57" spans="2:13" x14ac:dyDescent="0.2">
      <c r="B57" s="76">
        <v>0.53125699999999998</v>
      </c>
      <c r="C57" s="73">
        <v>5.0465999999999997E-2</v>
      </c>
      <c r="D57" s="73">
        <v>0.53165700000000005</v>
      </c>
      <c r="E57" s="75">
        <v>-4.7716000000000001E-2</v>
      </c>
      <c r="F57" s="76"/>
      <c r="G57" s="162"/>
      <c r="H57" s="73"/>
      <c r="I57" s="162"/>
      <c r="J57" s="76"/>
      <c r="K57" s="162"/>
      <c r="L57" s="73"/>
      <c r="M57" s="164"/>
    </row>
    <row r="58" spans="2:13" x14ac:dyDescent="0.2">
      <c r="B58" s="76">
        <v>0.541493</v>
      </c>
      <c r="C58" s="73">
        <v>5.0088000000000001E-2</v>
      </c>
      <c r="D58" s="73">
        <v>0.54188599999999998</v>
      </c>
      <c r="E58" s="75">
        <v>-4.6958E-2</v>
      </c>
      <c r="F58" s="76"/>
      <c r="G58" s="162"/>
      <c r="H58" s="73"/>
      <c r="I58" s="162"/>
      <c r="J58" s="76"/>
      <c r="K58" s="162"/>
      <c r="L58" s="73"/>
      <c r="M58" s="164"/>
    </row>
    <row r="59" spans="2:13" x14ac:dyDescent="0.2">
      <c r="B59" s="76">
        <v>0.551728</v>
      </c>
      <c r="C59" s="73">
        <v>4.9682999999999998E-2</v>
      </c>
      <c r="D59" s="73">
        <v>0.55210999999999999</v>
      </c>
      <c r="E59" s="75">
        <v>-4.6144999999999999E-2</v>
      </c>
      <c r="F59" s="76"/>
      <c r="G59" s="162"/>
      <c r="H59" s="73"/>
      <c r="I59" s="162"/>
      <c r="J59" s="76"/>
      <c r="K59" s="162"/>
      <c r="L59" s="73"/>
      <c r="M59" s="164"/>
    </row>
    <row r="60" spans="2:13" x14ac:dyDescent="0.2">
      <c r="B60" s="76">
        <v>0.56196100000000004</v>
      </c>
      <c r="C60" s="73">
        <v>4.9251000000000003E-2</v>
      </c>
      <c r="D60" s="73">
        <v>0.56233</v>
      </c>
      <c r="E60" s="75">
        <v>-4.5277999999999999E-2</v>
      </c>
      <c r="F60" s="76"/>
      <c r="G60" s="162"/>
      <c r="H60" s="73"/>
      <c r="I60" s="162"/>
      <c r="J60" s="76"/>
      <c r="K60" s="162"/>
      <c r="L60" s="73"/>
      <c r="M60" s="164"/>
    </row>
    <row r="61" spans="2:13" x14ac:dyDescent="0.2">
      <c r="B61" s="76">
        <v>0.57219399999999998</v>
      </c>
      <c r="C61" s="73">
        <v>4.8792000000000002E-2</v>
      </c>
      <c r="D61" s="73">
        <v>0.57254499999999997</v>
      </c>
      <c r="E61" s="75">
        <v>-4.4356E-2</v>
      </c>
      <c r="F61" s="76"/>
      <c r="G61" s="162"/>
      <c r="H61" s="73"/>
      <c r="I61" s="162"/>
      <c r="J61" s="76"/>
      <c r="K61" s="162"/>
      <c r="L61" s="73"/>
      <c r="M61" s="164"/>
    </row>
    <row r="62" spans="2:13" x14ac:dyDescent="0.2">
      <c r="B62" s="76">
        <v>0.58242499999999997</v>
      </c>
      <c r="C62" s="73">
        <v>4.8307999999999997E-2</v>
      </c>
      <c r="D62" s="73">
        <v>0.58275500000000002</v>
      </c>
      <c r="E62" s="75">
        <v>-4.3381000000000003E-2</v>
      </c>
      <c r="F62" s="76"/>
      <c r="G62" s="162"/>
      <c r="H62" s="73"/>
      <c r="I62" s="162"/>
      <c r="J62" s="76"/>
      <c r="K62" s="162"/>
      <c r="L62" s="73"/>
      <c r="M62" s="164"/>
    </row>
    <row r="63" spans="2:13" x14ac:dyDescent="0.2">
      <c r="B63" s="76">
        <v>0.59265500000000004</v>
      </c>
      <c r="C63" s="73">
        <v>4.7796999999999999E-2</v>
      </c>
      <c r="D63" s="73">
        <v>0.59296099999999996</v>
      </c>
      <c r="E63" s="75">
        <v>-4.2354000000000003E-2</v>
      </c>
      <c r="F63" s="76"/>
      <c r="G63" s="162"/>
      <c r="H63" s="73"/>
      <c r="I63" s="162"/>
      <c r="J63" s="76"/>
      <c r="K63" s="162"/>
      <c r="L63" s="73"/>
      <c r="M63" s="164"/>
    </row>
    <row r="64" spans="2:13" x14ac:dyDescent="0.2">
      <c r="B64" s="76">
        <v>0.60288399999999998</v>
      </c>
      <c r="C64" s="73">
        <v>4.7259000000000002E-2</v>
      </c>
      <c r="D64" s="73">
        <v>0.60316099999999995</v>
      </c>
      <c r="E64" s="75">
        <v>-4.1276E-2</v>
      </c>
      <c r="F64" s="76"/>
      <c r="G64" s="162"/>
      <c r="H64" s="73"/>
      <c r="I64" s="162"/>
      <c r="J64" s="76"/>
      <c r="K64" s="162"/>
      <c r="L64" s="73"/>
      <c r="M64" s="164"/>
    </row>
    <row r="65" spans="2:13" x14ac:dyDescent="0.2">
      <c r="B65" s="76">
        <v>0.61311199999999999</v>
      </c>
      <c r="C65" s="73">
        <v>4.6692999999999998E-2</v>
      </c>
      <c r="D65" s="73">
        <v>0.61335700000000004</v>
      </c>
      <c r="E65" s="75">
        <v>-4.0147000000000002E-2</v>
      </c>
      <c r="F65" s="76"/>
      <c r="G65" s="162"/>
      <c r="H65" s="73"/>
      <c r="I65" s="162"/>
      <c r="J65" s="76"/>
      <c r="K65" s="162"/>
      <c r="L65" s="73"/>
      <c r="M65" s="164"/>
    </row>
    <row r="66" spans="2:13" x14ac:dyDescent="0.2">
      <c r="B66" s="76">
        <v>0.62333700000000003</v>
      </c>
      <c r="C66" s="73">
        <v>4.6099000000000001E-2</v>
      </c>
      <c r="D66" s="73">
        <v>0.62354699999999996</v>
      </c>
      <c r="E66" s="75">
        <v>-3.8968000000000003E-2</v>
      </c>
      <c r="F66" s="76"/>
      <c r="G66" s="162"/>
      <c r="H66" s="73"/>
      <c r="I66" s="162"/>
      <c r="J66" s="76"/>
      <c r="K66" s="162"/>
      <c r="L66" s="73"/>
      <c r="M66" s="164"/>
    </row>
    <row r="67" spans="2:13" x14ac:dyDescent="0.2">
      <c r="B67" s="76">
        <v>0.63356100000000004</v>
      </c>
      <c r="C67" s="73">
        <v>4.5475000000000002E-2</v>
      </c>
      <c r="D67" s="73">
        <v>0.63373299999999999</v>
      </c>
      <c r="E67" s="75">
        <v>-3.7741999999999998E-2</v>
      </c>
      <c r="F67" s="76"/>
      <c r="G67" s="162"/>
      <c r="H67" s="73"/>
      <c r="I67" s="162"/>
      <c r="J67" s="76"/>
      <c r="K67" s="162"/>
      <c r="L67" s="73"/>
      <c r="M67" s="164"/>
    </row>
    <row r="68" spans="2:13" x14ac:dyDescent="0.2">
      <c r="B68" s="76">
        <v>0.64378400000000002</v>
      </c>
      <c r="C68" s="73">
        <v>4.4821E-2</v>
      </c>
      <c r="D68" s="73">
        <v>0.64391399999999999</v>
      </c>
      <c r="E68" s="75">
        <v>-3.6471000000000003E-2</v>
      </c>
      <c r="F68" s="76"/>
      <c r="G68" s="162"/>
      <c r="H68" s="73"/>
      <c r="I68" s="162"/>
      <c r="J68" s="76"/>
      <c r="K68" s="162"/>
      <c r="L68" s="73"/>
      <c r="M68" s="164"/>
    </row>
    <row r="69" spans="2:13" x14ac:dyDescent="0.2">
      <c r="B69" s="76">
        <v>0.65400400000000003</v>
      </c>
      <c r="C69" s="73">
        <v>4.4134E-2</v>
      </c>
      <c r="D69" s="73">
        <v>0.65408999999999995</v>
      </c>
      <c r="E69" s="75">
        <v>-3.5156E-2</v>
      </c>
      <c r="F69" s="76"/>
      <c r="G69" s="162"/>
      <c r="H69" s="73"/>
      <c r="I69" s="162"/>
      <c r="J69" s="76"/>
      <c r="K69" s="162"/>
      <c r="L69" s="73"/>
      <c r="M69" s="164"/>
    </row>
    <row r="70" spans="2:13" x14ac:dyDescent="0.2">
      <c r="B70" s="76">
        <v>0.66422199999999998</v>
      </c>
      <c r="C70" s="73">
        <v>4.3411999999999999E-2</v>
      </c>
      <c r="D70" s="73">
        <v>0.66426200000000002</v>
      </c>
      <c r="E70" s="75">
        <v>-3.3799000000000003E-2</v>
      </c>
      <c r="F70" s="76"/>
      <c r="G70" s="162"/>
      <c r="H70" s="73"/>
      <c r="I70" s="162"/>
      <c r="J70" s="76"/>
      <c r="K70" s="162"/>
      <c r="L70" s="73"/>
      <c r="M70" s="164"/>
    </row>
    <row r="71" spans="2:13" x14ac:dyDescent="0.2">
      <c r="B71" s="76">
        <v>0.67443900000000001</v>
      </c>
      <c r="C71" s="73">
        <v>4.2655999999999999E-2</v>
      </c>
      <c r="D71" s="73">
        <v>0.67442899999999995</v>
      </c>
      <c r="E71" s="75">
        <v>-3.2403000000000001E-2</v>
      </c>
      <c r="F71" s="76"/>
      <c r="G71" s="162"/>
      <c r="H71" s="73"/>
      <c r="I71" s="162"/>
      <c r="J71" s="76"/>
      <c r="K71" s="162"/>
      <c r="L71" s="73"/>
      <c r="M71" s="164"/>
    </row>
    <row r="72" spans="2:13" x14ac:dyDescent="0.2">
      <c r="B72" s="76">
        <v>0.68465200000000004</v>
      </c>
      <c r="C72" s="73">
        <v>4.1862999999999997E-2</v>
      </c>
      <c r="D72" s="73">
        <v>0.68459199999999998</v>
      </c>
      <c r="E72" s="75">
        <v>-3.0972E-2</v>
      </c>
      <c r="F72" s="76"/>
      <c r="G72" s="162"/>
      <c r="H72" s="73"/>
      <c r="I72" s="162"/>
      <c r="J72" s="76"/>
      <c r="K72" s="162"/>
      <c r="L72" s="73"/>
      <c r="M72" s="164"/>
    </row>
    <row r="73" spans="2:13" x14ac:dyDescent="0.2">
      <c r="B73" s="76">
        <v>0.69486400000000004</v>
      </c>
      <c r="C73" s="73">
        <v>4.1034000000000001E-2</v>
      </c>
      <c r="D73" s="73">
        <v>0.69475100000000001</v>
      </c>
      <c r="E73" s="75">
        <v>-2.9509000000000001E-2</v>
      </c>
      <c r="F73" s="76"/>
      <c r="G73" s="162"/>
      <c r="H73" s="73"/>
      <c r="I73" s="162"/>
      <c r="J73" s="76"/>
      <c r="K73" s="162"/>
      <c r="L73" s="73"/>
      <c r="M73" s="164"/>
    </row>
    <row r="74" spans="2:13" x14ac:dyDescent="0.2">
      <c r="B74" s="76">
        <v>0.70507299999999995</v>
      </c>
      <c r="C74" s="73">
        <v>4.0166E-2</v>
      </c>
      <c r="D74" s="73">
        <v>0.70490600000000003</v>
      </c>
      <c r="E74" s="75">
        <v>-2.8017E-2</v>
      </c>
      <c r="F74" s="76"/>
      <c r="G74" s="162"/>
      <c r="H74" s="73"/>
      <c r="I74" s="162"/>
      <c r="J74" s="76"/>
      <c r="K74" s="162"/>
      <c r="L74" s="73"/>
      <c r="M74" s="164"/>
    </row>
    <row r="75" spans="2:13" x14ac:dyDescent="0.2">
      <c r="B75" s="76">
        <v>0.715279</v>
      </c>
      <c r="C75" s="73">
        <v>3.9260999999999997E-2</v>
      </c>
      <c r="D75" s="73">
        <v>0.71505799999999997</v>
      </c>
      <c r="E75" s="75">
        <v>-2.6499999999999999E-2</v>
      </c>
      <c r="F75" s="76"/>
      <c r="G75" s="162"/>
      <c r="H75" s="73"/>
      <c r="I75" s="162"/>
      <c r="J75" s="76"/>
      <c r="K75" s="162"/>
      <c r="L75" s="73"/>
      <c r="M75" s="164"/>
    </row>
    <row r="76" spans="2:13" x14ac:dyDescent="0.2">
      <c r="B76" s="76">
        <v>0.72548400000000002</v>
      </c>
      <c r="C76" s="73">
        <v>3.8318999999999999E-2</v>
      </c>
      <c r="D76" s="73">
        <v>0.72520700000000005</v>
      </c>
      <c r="E76" s="75">
        <v>-2.4962000000000002E-2</v>
      </c>
      <c r="F76" s="76"/>
      <c r="G76" s="162"/>
      <c r="H76" s="73"/>
      <c r="I76" s="162"/>
      <c r="J76" s="76"/>
      <c r="K76" s="162"/>
      <c r="L76" s="73"/>
      <c r="M76" s="164"/>
    </row>
    <row r="77" spans="2:13" x14ac:dyDescent="0.2">
      <c r="B77" s="76">
        <v>0.73568500000000003</v>
      </c>
      <c r="C77" s="73">
        <v>3.7339999999999998E-2</v>
      </c>
      <c r="D77" s="73">
        <v>0.73535300000000003</v>
      </c>
      <c r="E77" s="75">
        <v>-2.3407000000000001E-2</v>
      </c>
      <c r="F77" s="76"/>
      <c r="G77" s="162"/>
      <c r="H77" s="73"/>
      <c r="I77" s="162"/>
      <c r="J77" s="76"/>
      <c r="K77" s="162"/>
      <c r="L77" s="73"/>
      <c r="M77" s="164"/>
    </row>
    <row r="78" spans="2:13" x14ac:dyDescent="0.2">
      <c r="B78" s="76">
        <v>0.74588399999999999</v>
      </c>
      <c r="C78" s="73">
        <v>3.6325999999999997E-2</v>
      </c>
      <c r="D78" s="73">
        <v>0.74549699999999997</v>
      </c>
      <c r="E78" s="75">
        <v>-2.1842E-2</v>
      </c>
      <c r="F78" s="76"/>
      <c r="G78" s="162"/>
      <c r="H78" s="73"/>
      <c r="I78" s="162"/>
      <c r="J78" s="76"/>
      <c r="K78" s="162"/>
      <c r="L78" s="73"/>
      <c r="M78" s="164"/>
    </row>
    <row r="79" spans="2:13" x14ac:dyDescent="0.2">
      <c r="B79" s="76">
        <v>0.756081</v>
      </c>
      <c r="C79" s="73">
        <v>3.5279999999999999E-2</v>
      </c>
      <c r="D79" s="73">
        <v>0.75563999999999998</v>
      </c>
      <c r="E79" s="75">
        <v>-2.0268999999999999E-2</v>
      </c>
      <c r="F79" s="76"/>
      <c r="G79" s="162"/>
      <c r="H79" s="73"/>
      <c r="I79" s="162"/>
      <c r="J79" s="76"/>
      <c r="K79" s="162"/>
      <c r="L79" s="73"/>
      <c r="M79" s="164"/>
    </row>
    <row r="80" spans="2:13" x14ac:dyDescent="0.2">
      <c r="B80" s="76">
        <v>0.76627599999999996</v>
      </c>
      <c r="C80" s="73">
        <v>3.4202000000000003E-2</v>
      </c>
      <c r="D80" s="73">
        <v>0.76578100000000004</v>
      </c>
      <c r="E80" s="75">
        <v>-1.8693999999999999E-2</v>
      </c>
      <c r="F80" s="76"/>
      <c r="G80" s="162"/>
      <c r="H80" s="73"/>
      <c r="I80" s="162"/>
      <c r="J80" s="76"/>
      <c r="K80" s="162"/>
      <c r="L80" s="73"/>
      <c r="M80" s="164"/>
    </row>
    <row r="81" spans="2:13" x14ac:dyDescent="0.2">
      <c r="B81" s="76">
        <v>0.77646800000000005</v>
      </c>
      <c r="C81" s="73">
        <v>3.3097000000000001E-2</v>
      </c>
      <c r="D81" s="73">
        <v>0.77592099999999997</v>
      </c>
      <c r="E81" s="75">
        <v>-1.7121000000000001E-2</v>
      </c>
      <c r="F81" s="76"/>
      <c r="G81" s="162"/>
      <c r="H81" s="73"/>
      <c r="I81" s="162"/>
      <c r="J81" s="76"/>
      <c r="K81" s="162"/>
      <c r="L81" s="73"/>
      <c r="M81" s="164"/>
    </row>
    <row r="82" spans="2:13" x14ac:dyDescent="0.2">
      <c r="B82" s="76">
        <v>0.786659</v>
      </c>
      <c r="C82" s="73">
        <v>3.1968000000000003E-2</v>
      </c>
      <c r="D82" s="73">
        <v>0.78606100000000001</v>
      </c>
      <c r="E82" s="75">
        <v>-1.5554999999999999E-2</v>
      </c>
      <c r="F82" s="76"/>
      <c r="G82" s="162"/>
      <c r="H82" s="73"/>
      <c r="I82" s="162"/>
      <c r="J82" s="76"/>
      <c r="K82" s="162"/>
      <c r="L82" s="73"/>
      <c r="M82" s="164"/>
    </row>
    <row r="83" spans="2:13" x14ac:dyDescent="0.2">
      <c r="B83" s="76">
        <v>0.79684900000000003</v>
      </c>
      <c r="C83" s="73">
        <v>3.0818000000000002E-2</v>
      </c>
      <c r="D83" s="73">
        <v>0.79620100000000005</v>
      </c>
      <c r="E83" s="75">
        <v>-1.4E-2</v>
      </c>
      <c r="F83" s="76"/>
      <c r="G83" s="162"/>
      <c r="H83" s="73"/>
      <c r="I83" s="162"/>
      <c r="J83" s="76"/>
      <c r="K83" s="162"/>
      <c r="L83" s="73"/>
      <c r="M83" s="164"/>
    </row>
    <row r="84" spans="2:13" x14ac:dyDescent="0.2">
      <c r="B84" s="76">
        <v>0.807037</v>
      </c>
      <c r="C84" s="73">
        <v>2.9651E-2</v>
      </c>
      <c r="D84" s="73">
        <v>0.806342</v>
      </c>
      <c r="E84" s="75">
        <v>-1.2461E-2</v>
      </c>
      <c r="F84" s="76"/>
      <c r="G84" s="162"/>
      <c r="H84" s="73"/>
      <c r="I84" s="162"/>
      <c r="J84" s="76"/>
      <c r="K84" s="162"/>
      <c r="L84" s="73"/>
      <c r="M84" s="164"/>
    </row>
    <row r="85" spans="2:13" x14ac:dyDescent="0.2">
      <c r="B85" s="76">
        <v>0.81722399999999995</v>
      </c>
      <c r="C85" s="73">
        <v>2.8471E-2</v>
      </c>
      <c r="D85" s="73">
        <v>0.81648399999999999</v>
      </c>
      <c r="E85" s="75">
        <v>-1.0940999999999999E-2</v>
      </c>
      <c r="F85" s="76"/>
      <c r="G85" s="162"/>
      <c r="H85" s="73"/>
      <c r="I85" s="162"/>
      <c r="J85" s="76"/>
      <c r="K85" s="162"/>
      <c r="L85" s="73"/>
      <c r="M85" s="164"/>
    </row>
    <row r="86" spans="2:13" x14ac:dyDescent="0.2">
      <c r="B86" s="76">
        <v>0.82741100000000001</v>
      </c>
      <c r="C86" s="73">
        <v>2.7283999999999999E-2</v>
      </c>
      <c r="D86" s="73">
        <v>0.82662800000000003</v>
      </c>
      <c r="E86" s="75">
        <v>-9.4459999999999995E-3</v>
      </c>
      <c r="F86" s="76"/>
      <c r="G86" s="162"/>
      <c r="H86" s="73"/>
      <c r="I86" s="162"/>
      <c r="J86" s="76"/>
      <c r="K86" s="162"/>
      <c r="L86" s="73"/>
      <c r="M86" s="164"/>
    </row>
    <row r="87" spans="2:13" x14ac:dyDescent="0.2">
      <c r="B87" s="76">
        <v>0.83759600000000001</v>
      </c>
      <c r="C87" s="73">
        <v>2.6092000000000001E-2</v>
      </c>
      <c r="D87" s="73">
        <v>0.83677500000000005</v>
      </c>
      <c r="E87" s="75">
        <v>-7.9810000000000002E-3</v>
      </c>
      <c r="F87" s="76"/>
      <c r="G87" s="162"/>
      <c r="H87" s="73"/>
      <c r="I87" s="162"/>
      <c r="J87" s="76"/>
      <c r="K87" s="162"/>
      <c r="L87" s="73"/>
      <c r="M87" s="164"/>
    </row>
    <row r="88" spans="2:13" x14ac:dyDescent="0.2">
      <c r="B88" s="76">
        <v>0.84778200000000004</v>
      </c>
      <c r="C88" s="73">
        <v>2.4899000000000001E-2</v>
      </c>
      <c r="D88" s="73">
        <v>0.84692400000000001</v>
      </c>
      <c r="E88" s="75">
        <v>-6.5490000000000001E-3</v>
      </c>
      <c r="F88" s="76"/>
      <c r="G88" s="162"/>
      <c r="H88" s="73"/>
      <c r="I88" s="162"/>
      <c r="J88" s="76"/>
      <c r="K88" s="162"/>
      <c r="L88" s="73"/>
      <c r="M88" s="164"/>
    </row>
    <row r="89" spans="2:13" x14ac:dyDescent="0.2">
      <c r="B89" s="76">
        <v>0.85796899999999998</v>
      </c>
      <c r="C89" s="73">
        <v>2.3706999999999999E-2</v>
      </c>
      <c r="D89" s="73">
        <v>0.85707800000000001</v>
      </c>
      <c r="E89" s="75">
        <v>-5.1590000000000004E-3</v>
      </c>
      <c r="F89" s="76"/>
      <c r="G89" s="162"/>
      <c r="H89" s="73"/>
      <c r="I89" s="162"/>
      <c r="J89" s="76"/>
      <c r="K89" s="162"/>
      <c r="L89" s="73"/>
      <c r="M89" s="164"/>
    </row>
    <row r="90" spans="2:13" x14ac:dyDescent="0.2">
      <c r="B90" s="76">
        <v>0.86815500000000001</v>
      </c>
      <c r="C90" s="73">
        <v>2.2516999999999999E-2</v>
      </c>
      <c r="D90" s="73">
        <v>0.86723700000000004</v>
      </c>
      <c r="E90" s="75">
        <v>-3.8180000000000002E-3</v>
      </c>
      <c r="F90" s="76"/>
      <c r="G90" s="162"/>
      <c r="H90" s="73"/>
      <c r="I90" s="162"/>
      <c r="J90" s="76"/>
      <c r="K90" s="162"/>
      <c r="L90" s="73"/>
      <c r="M90" s="164"/>
    </row>
    <row r="91" spans="2:13" x14ac:dyDescent="0.2">
      <c r="B91" s="76">
        <v>0.87834000000000001</v>
      </c>
      <c r="C91" s="73">
        <v>2.1326000000000001E-2</v>
      </c>
      <c r="D91" s="73">
        <v>0.87740099999999999</v>
      </c>
      <c r="E91" s="75">
        <v>-2.539E-3</v>
      </c>
      <c r="F91" s="76"/>
      <c r="G91" s="162"/>
      <c r="H91" s="73"/>
      <c r="I91" s="162"/>
      <c r="J91" s="76"/>
      <c r="K91" s="162"/>
      <c r="L91" s="73"/>
      <c r="M91" s="164"/>
    </row>
    <row r="92" spans="2:13" x14ac:dyDescent="0.2">
      <c r="B92" s="76">
        <v>0.88852399999999998</v>
      </c>
      <c r="C92" s="73">
        <v>2.0131E-2</v>
      </c>
      <c r="D92" s="73">
        <v>0.887571</v>
      </c>
      <c r="E92" s="75">
        <v>-1.3320000000000001E-3</v>
      </c>
      <c r="F92" s="76"/>
      <c r="G92" s="162"/>
      <c r="H92" s="73"/>
      <c r="I92" s="162"/>
      <c r="J92" s="76"/>
      <c r="K92" s="162"/>
      <c r="L92" s="73"/>
      <c r="M92" s="164"/>
    </row>
    <row r="93" spans="2:13" x14ac:dyDescent="0.2">
      <c r="B93" s="76">
        <v>0.89870499999999998</v>
      </c>
      <c r="C93" s="73">
        <v>1.8924E-2</v>
      </c>
      <c r="D93" s="73">
        <v>0.89774900000000002</v>
      </c>
      <c r="E93" s="75">
        <v>-2.14E-4</v>
      </c>
      <c r="F93" s="76"/>
      <c r="G93" s="162"/>
      <c r="H93" s="73"/>
      <c r="I93" s="162"/>
      <c r="J93" s="76"/>
      <c r="K93" s="162"/>
      <c r="L93" s="73"/>
      <c r="M93" s="164"/>
    </row>
    <row r="94" spans="2:13" x14ac:dyDescent="0.2">
      <c r="B94" s="76">
        <v>0.90888400000000003</v>
      </c>
      <c r="C94" s="73">
        <v>1.7694999999999999E-2</v>
      </c>
      <c r="D94" s="73">
        <v>0.90793500000000005</v>
      </c>
      <c r="E94" s="75">
        <v>7.9199999999999995E-4</v>
      </c>
      <c r="F94" s="76"/>
      <c r="G94" s="162"/>
      <c r="H94" s="73"/>
      <c r="I94" s="162"/>
      <c r="J94" s="76"/>
      <c r="K94" s="162"/>
      <c r="L94" s="73"/>
      <c r="M94" s="164"/>
    </row>
    <row r="95" spans="2:13" x14ac:dyDescent="0.2">
      <c r="B95" s="76">
        <v>0.91905899999999996</v>
      </c>
      <c r="C95" s="73">
        <v>1.6427000000000001E-2</v>
      </c>
      <c r="D95" s="73">
        <v>0.91813100000000003</v>
      </c>
      <c r="E95" s="75">
        <v>1.665E-3</v>
      </c>
      <c r="F95" s="76"/>
      <c r="G95" s="162"/>
      <c r="H95" s="73"/>
      <c r="I95" s="162"/>
      <c r="J95" s="76"/>
      <c r="K95" s="162"/>
      <c r="L95" s="73"/>
      <c r="M95" s="164"/>
    </row>
    <row r="96" spans="2:13" x14ac:dyDescent="0.2">
      <c r="B96" s="76">
        <v>0.92923</v>
      </c>
      <c r="C96" s="73">
        <v>1.5101E-2</v>
      </c>
      <c r="D96" s="73">
        <v>0.92833900000000003</v>
      </c>
      <c r="E96" s="75">
        <v>2.379E-3</v>
      </c>
      <c r="F96" s="76"/>
      <c r="G96" s="162"/>
      <c r="H96" s="73"/>
      <c r="I96" s="162"/>
      <c r="J96" s="76"/>
      <c r="K96" s="162"/>
      <c r="L96" s="73"/>
      <c r="M96" s="164"/>
    </row>
    <row r="97" spans="2:13" x14ac:dyDescent="0.2">
      <c r="B97" s="76">
        <v>0.93939700000000004</v>
      </c>
      <c r="C97" s="73">
        <v>1.3691999999999999E-2</v>
      </c>
      <c r="D97" s="73">
        <v>0.93855999999999995</v>
      </c>
      <c r="E97" s="75">
        <v>2.8960000000000001E-3</v>
      </c>
      <c r="F97" s="76"/>
      <c r="G97" s="162"/>
      <c r="H97" s="73"/>
      <c r="I97" s="162"/>
      <c r="J97" s="76"/>
      <c r="K97" s="162"/>
      <c r="L97" s="73"/>
      <c r="M97" s="164"/>
    </row>
    <row r="98" spans="2:13" x14ac:dyDescent="0.2">
      <c r="B98" s="76">
        <v>0.94955800000000001</v>
      </c>
      <c r="C98" s="73">
        <v>1.217E-2</v>
      </c>
      <c r="D98" s="73">
        <v>0.948793</v>
      </c>
      <c r="E98" s="75">
        <v>3.1879999999999999E-3</v>
      </c>
      <c r="F98" s="76"/>
      <c r="G98" s="162"/>
      <c r="H98" s="73"/>
      <c r="I98" s="162"/>
      <c r="J98" s="76"/>
      <c r="K98" s="162"/>
      <c r="L98" s="73"/>
      <c r="M98" s="164"/>
    </row>
    <row r="99" spans="2:13" x14ac:dyDescent="0.2">
      <c r="B99" s="76">
        <v>0.95970699999999998</v>
      </c>
      <c r="C99" s="73">
        <v>1.0500000000000001E-2</v>
      </c>
      <c r="D99" s="73">
        <v>0.95903799999999995</v>
      </c>
      <c r="E99" s="75">
        <v>3.209E-3</v>
      </c>
      <c r="F99" s="76"/>
      <c r="G99" s="162"/>
      <c r="H99" s="73"/>
      <c r="I99" s="162"/>
      <c r="J99" s="76"/>
      <c r="K99" s="162"/>
      <c r="L99" s="73"/>
      <c r="M99" s="164"/>
    </row>
    <row r="100" spans="2:13" x14ac:dyDescent="0.2">
      <c r="B100" s="76">
        <v>0.96984300000000001</v>
      </c>
      <c r="C100" s="73">
        <v>8.6409999999999994E-3</v>
      </c>
      <c r="D100" s="73">
        <v>0.96928999999999998</v>
      </c>
      <c r="E100" s="75">
        <v>2.9120000000000001E-3</v>
      </c>
      <c r="F100" s="76"/>
      <c r="G100" s="162"/>
      <c r="H100" s="73"/>
      <c r="I100" s="162"/>
      <c r="J100" s="76"/>
      <c r="K100" s="162"/>
      <c r="L100" s="73"/>
      <c r="M100" s="164"/>
    </row>
    <row r="101" spans="2:13" x14ac:dyDescent="0.2">
      <c r="B101" s="76">
        <v>0.97995600000000005</v>
      </c>
      <c r="C101" s="73">
        <v>6.535E-3</v>
      </c>
      <c r="D101" s="73">
        <v>0.979545</v>
      </c>
      <c r="E101" s="75">
        <v>2.2300000000000002E-3</v>
      </c>
      <c r="F101" s="76"/>
      <c r="G101" s="162"/>
      <c r="H101" s="73"/>
      <c r="I101" s="162"/>
      <c r="J101" s="76"/>
      <c r="K101" s="162"/>
      <c r="L101" s="73"/>
      <c r="M101" s="164"/>
    </row>
    <row r="102" spans="2:13" x14ac:dyDescent="0.2">
      <c r="B102" s="76">
        <v>0.99003099999999999</v>
      </c>
      <c r="C102" s="73">
        <v>4.0740000000000004E-3</v>
      </c>
      <c r="D102" s="73">
        <v>0.98979200000000001</v>
      </c>
      <c r="E102" s="75">
        <v>1.054E-3</v>
      </c>
      <c r="F102" s="76"/>
      <c r="G102" s="162"/>
      <c r="H102" s="73"/>
      <c r="I102" s="162"/>
      <c r="J102" s="76"/>
      <c r="K102" s="162"/>
      <c r="L102" s="73"/>
      <c r="M102" s="164"/>
    </row>
    <row r="103" spans="2:13" x14ac:dyDescent="0.2">
      <c r="B103" s="76">
        <v>1</v>
      </c>
      <c r="C103" s="73">
        <v>9.0200000000000002E-4</v>
      </c>
      <c r="D103" s="73">
        <v>1</v>
      </c>
      <c r="E103" s="75">
        <v>-9.0200000000000002E-4</v>
      </c>
      <c r="F103" s="76"/>
      <c r="G103" s="162"/>
      <c r="H103" s="73"/>
      <c r="I103" s="162"/>
      <c r="J103" s="76"/>
      <c r="K103" s="162"/>
      <c r="L103" s="73"/>
      <c r="M103" s="164"/>
    </row>
    <row r="104" spans="2:13" x14ac:dyDescent="0.2">
      <c r="B104" s="76"/>
      <c r="C104" s="73"/>
      <c r="D104" s="73"/>
      <c r="E104" s="75"/>
      <c r="F104" s="76"/>
      <c r="G104" s="162"/>
      <c r="H104" s="73"/>
      <c r="I104" s="162"/>
      <c r="J104" s="76"/>
      <c r="K104" s="162"/>
      <c r="L104" s="73"/>
      <c r="M104" s="164"/>
    </row>
    <row r="105" spans="2:13" x14ac:dyDescent="0.2">
      <c r="B105" s="76"/>
      <c r="C105" s="73"/>
      <c r="D105" s="73"/>
      <c r="E105" s="75"/>
      <c r="F105" s="76"/>
      <c r="G105" s="162"/>
      <c r="H105" s="73"/>
      <c r="I105" s="162"/>
      <c r="J105" s="76"/>
      <c r="K105" s="162"/>
      <c r="L105" s="73"/>
      <c r="M105" s="164"/>
    </row>
    <row r="106" spans="2:13" x14ac:dyDescent="0.2">
      <c r="B106" s="76"/>
      <c r="C106" s="73"/>
      <c r="D106" s="73"/>
      <c r="E106" s="75"/>
      <c r="F106" s="76"/>
      <c r="G106" s="162"/>
      <c r="H106" s="73"/>
      <c r="I106" s="162"/>
      <c r="J106" s="76"/>
      <c r="K106" s="162"/>
      <c r="L106" s="73"/>
      <c r="M106" s="164"/>
    </row>
    <row r="107" spans="2:13" x14ac:dyDescent="0.2">
      <c r="B107" s="76"/>
      <c r="C107" s="73"/>
      <c r="D107" s="73"/>
      <c r="E107" s="75"/>
      <c r="F107" s="76"/>
      <c r="G107" s="162"/>
      <c r="H107" s="73"/>
      <c r="I107" s="162"/>
      <c r="J107" s="76"/>
      <c r="K107" s="162"/>
      <c r="L107" s="73"/>
      <c r="M107" s="164"/>
    </row>
    <row r="108" spans="2:13" x14ac:dyDescent="0.2">
      <c r="B108" s="76"/>
      <c r="C108" s="73"/>
      <c r="D108" s="73"/>
      <c r="E108" s="75"/>
      <c r="F108" s="76"/>
      <c r="G108" s="162"/>
      <c r="H108" s="73"/>
      <c r="I108" s="162"/>
      <c r="J108" s="76"/>
      <c r="K108" s="162"/>
      <c r="L108" s="73"/>
      <c r="M108" s="164"/>
    </row>
    <row r="109" spans="2:13" x14ac:dyDescent="0.2">
      <c r="B109" s="76"/>
      <c r="C109" s="73"/>
      <c r="D109" s="73"/>
      <c r="E109" s="75"/>
      <c r="F109" s="76"/>
      <c r="G109" s="162"/>
      <c r="H109" s="73"/>
      <c r="I109" s="162"/>
      <c r="J109" s="76"/>
      <c r="K109" s="162"/>
      <c r="L109" s="73"/>
      <c r="M109" s="164"/>
    </row>
    <row r="110" spans="2:13" x14ac:dyDescent="0.2">
      <c r="B110" s="76"/>
      <c r="C110" s="73"/>
      <c r="D110" s="73"/>
      <c r="E110" s="75"/>
      <c r="F110" s="76"/>
      <c r="G110" s="162"/>
      <c r="H110" s="73"/>
      <c r="I110" s="162"/>
      <c r="J110" s="76"/>
      <c r="K110" s="162"/>
      <c r="L110" s="73"/>
      <c r="M110" s="164"/>
    </row>
    <row r="111" spans="2:13" x14ac:dyDescent="0.2">
      <c r="B111" s="76"/>
      <c r="C111" s="73"/>
      <c r="D111" s="73"/>
      <c r="E111" s="75"/>
      <c r="F111" s="76"/>
      <c r="G111" s="162"/>
      <c r="H111" s="73"/>
      <c r="I111" s="162"/>
      <c r="J111" s="76"/>
      <c r="K111" s="162"/>
      <c r="L111" s="73"/>
      <c r="M111" s="164"/>
    </row>
    <row r="112" spans="2:13" x14ac:dyDescent="0.2">
      <c r="B112" s="76"/>
      <c r="C112" s="73"/>
      <c r="D112" s="73"/>
      <c r="E112" s="75"/>
      <c r="F112" s="76"/>
      <c r="G112" s="162"/>
      <c r="H112" s="73"/>
      <c r="I112" s="162"/>
      <c r="J112" s="76"/>
      <c r="K112" s="162"/>
      <c r="L112" s="73"/>
      <c r="M112" s="164"/>
    </row>
    <row r="113" spans="2:13" x14ac:dyDescent="0.2">
      <c r="B113" s="76"/>
      <c r="C113" s="73"/>
      <c r="D113" s="73"/>
      <c r="E113" s="75"/>
      <c r="F113" s="76"/>
      <c r="G113" s="162"/>
      <c r="H113" s="73"/>
      <c r="I113" s="162"/>
      <c r="J113" s="76"/>
      <c r="K113" s="162"/>
      <c r="L113" s="73"/>
      <c r="M113" s="164"/>
    </row>
    <row r="114" spans="2:13" x14ac:dyDescent="0.2">
      <c r="B114" s="76"/>
      <c r="C114" s="73"/>
      <c r="D114" s="73"/>
      <c r="E114" s="75"/>
      <c r="F114" s="76"/>
      <c r="G114" s="162"/>
      <c r="H114" s="73"/>
      <c r="I114" s="162"/>
      <c r="J114" s="76"/>
      <c r="K114" s="162"/>
      <c r="L114" s="73"/>
      <c r="M114" s="164"/>
    </row>
    <row r="115" spans="2:13" x14ac:dyDescent="0.2">
      <c r="B115" s="76"/>
      <c r="C115" s="73"/>
      <c r="D115" s="73"/>
      <c r="E115" s="75"/>
      <c r="F115" s="76"/>
      <c r="G115" s="162"/>
      <c r="H115" s="73"/>
      <c r="I115" s="162"/>
      <c r="J115" s="76"/>
      <c r="K115" s="162"/>
      <c r="L115" s="73"/>
      <c r="M115" s="164"/>
    </row>
    <row r="116" spans="2:13" x14ac:dyDescent="0.2">
      <c r="B116" s="76"/>
      <c r="C116" s="73"/>
      <c r="D116" s="73"/>
      <c r="E116" s="75"/>
      <c r="F116" s="76"/>
      <c r="G116" s="162"/>
      <c r="H116" s="73"/>
      <c r="I116" s="162"/>
      <c r="J116" s="76"/>
      <c r="K116" s="162"/>
      <c r="L116" s="73"/>
      <c r="M116" s="164"/>
    </row>
    <row r="117" spans="2:13" x14ac:dyDescent="0.2">
      <c r="B117" s="76"/>
      <c r="C117" s="73"/>
      <c r="D117" s="73"/>
      <c r="E117" s="75"/>
      <c r="F117" s="76"/>
      <c r="G117" s="162"/>
      <c r="H117" s="73"/>
      <c r="I117" s="162"/>
      <c r="J117" s="76"/>
      <c r="K117" s="162"/>
      <c r="L117" s="73"/>
      <c r="M117" s="164"/>
    </row>
    <row r="118" spans="2:13" x14ac:dyDescent="0.2">
      <c r="B118" s="76"/>
      <c r="C118" s="73"/>
      <c r="D118" s="73"/>
      <c r="E118" s="75"/>
      <c r="F118" s="76"/>
      <c r="G118" s="162"/>
      <c r="H118" s="73"/>
      <c r="I118" s="162"/>
      <c r="J118" s="76"/>
      <c r="K118" s="162"/>
      <c r="L118" s="73"/>
      <c r="M118" s="164"/>
    </row>
    <row r="119" spans="2:13" x14ac:dyDescent="0.2">
      <c r="B119" s="76"/>
      <c r="C119" s="73"/>
      <c r="D119" s="73"/>
      <c r="E119" s="75"/>
      <c r="F119" s="76"/>
      <c r="G119" s="162"/>
      <c r="H119" s="73"/>
      <c r="I119" s="162"/>
      <c r="J119" s="76"/>
      <c r="K119" s="162"/>
      <c r="L119" s="73"/>
      <c r="M119" s="164"/>
    </row>
    <row r="120" spans="2:13" x14ac:dyDescent="0.2">
      <c r="B120" s="76"/>
      <c r="C120" s="73"/>
      <c r="D120" s="73"/>
      <c r="E120" s="75"/>
      <c r="F120" s="76"/>
      <c r="G120" s="162"/>
      <c r="H120" s="73"/>
      <c r="I120" s="162"/>
      <c r="J120" s="76"/>
      <c r="K120" s="162"/>
      <c r="L120" s="73"/>
      <c r="M120" s="164"/>
    </row>
    <row r="121" spans="2:13" x14ac:dyDescent="0.2">
      <c r="B121" s="76"/>
      <c r="C121" s="73"/>
      <c r="D121" s="73"/>
      <c r="E121" s="75"/>
      <c r="F121" s="76"/>
      <c r="G121" s="162"/>
      <c r="H121" s="73"/>
      <c r="I121" s="162"/>
      <c r="J121" s="76"/>
      <c r="K121" s="162"/>
      <c r="L121" s="73"/>
      <c r="M121" s="164"/>
    </row>
    <row r="122" spans="2:13" x14ac:dyDescent="0.2">
      <c r="B122" s="76"/>
      <c r="C122" s="73"/>
      <c r="D122" s="73"/>
      <c r="E122" s="75"/>
      <c r="F122" s="76"/>
      <c r="G122" s="162"/>
      <c r="H122" s="73"/>
      <c r="I122" s="162"/>
      <c r="J122" s="76"/>
      <c r="K122" s="162"/>
      <c r="L122" s="73"/>
      <c r="M122" s="164"/>
    </row>
    <row r="123" spans="2:13" x14ac:dyDescent="0.2">
      <c r="B123" s="76"/>
      <c r="C123" s="73"/>
      <c r="D123" s="73"/>
      <c r="E123" s="75"/>
      <c r="F123" s="76"/>
      <c r="G123" s="162"/>
      <c r="H123" s="73"/>
      <c r="I123" s="162"/>
      <c r="J123" s="76"/>
      <c r="K123" s="162"/>
      <c r="L123" s="73"/>
      <c r="M123" s="164"/>
    </row>
    <row r="124" spans="2:13" x14ac:dyDescent="0.2">
      <c r="B124" s="76"/>
      <c r="C124" s="73"/>
      <c r="D124" s="73"/>
      <c r="E124" s="75"/>
      <c r="F124" s="76"/>
      <c r="G124" s="162"/>
      <c r="H124" s="73"/>
      <c r="I124" s="162"/>
      <c r="J124" s="76"/>
      <c r="K124" s="162"/>
      <c r="L124" s="73"/>
      <c r="M124" s="164"/>
    </row>
    <row r="125" spans="2:13" x14ac:dyDescent="0.2">
      <c r="B125" s="76"/>
      <c r="C125" s="73"/>
      <c r="D125" s="73"/>
      <c r="E125" s="75"/>
      <c r="F125" s="76"/>
      <c r="G125" s="162"/>
      <c r="H125" s="73"/>
      <c r="I125" s="162"/>
      <c r="J125" s="76"/>
      <c r="K125" s="162"/>
      <c r="L125" s="73"/>
      <c r="M125" s="164"/>
    </row>
    <row r="126" spans="2:13" x14ac:dyDescent="0.2">
      <c r="B126" s="76"/>
      <c r="C126" s="73"/>
      <c r="D126" s="73"/>
      <c r="E126" s="75"/>
      <c r="F126" s="76"/>
      <c r="G126" s="162"/>
      <c r="H126" s="73"/>
      <c r="I126" s="162"/>
      <c r="J126" s="76"/>
      <c r="K126" s="162"/>
      <c r="L126" s="73"/>
      <c r="M126" s="164"/>
    </row>
    <row r="127" spans="2:13" x14ac:dyDescent="0.2">
      <c r="B127" s="76"/>
      <c r="C127" s="73"/>
      <c r="D127" s="73"/>
      <c r="E127" s="75"/>
      <c r="F127" s="76"/>
      <c r="G127" s="162"/>
      <c r="H127" s="73"/>
      <c r="I127" s="162"/>
      <c r="J127" s="76"/>
      <c r="K127" s="162"/>
      <c r="L127" s="73"/>
      <c r="M127" s="164"/>
    </row>
    <row r="128" spans="2:13" x14ac:dyDescent="0.2">
      <c r="B128" s="76"/>
      <c r="C128" s="73"/>
      <c r="D128" s="73"/>
      <c r="E128" s="75"/>
      <c r="F128" s="76"/>
      <c r="G128" s="162"/>
      <c r="H128" s="73"/>
      <c r="I128" s="162"/>
      <c r="J128" s="76"/>
      <c r="K128" s="162"/>
      <c r="L128" s="73"/>
      <c r="M128" s="164"/>
    </row>
    <row r="129" spans="2:13" x14ac:dyDescent="0.2">
      <c r="B129" s="76"/>
      <c r="C129" s="73"/>
      <c r="D129" s="73"/>
      <c r="E129" s="75"/>
      <c r="F129" s="76"/>
      <c r="G129" s="162"/>
      <c r="H129" s="73"/>
      <c r="I129" s="162"/>
      <c r="J129" s="76"/>
      <c r="K129" s="162"/>
      <c r="L129" s="73"/>
      <c r="M129" s="164"/>
    </row>
    <row r="130" spans="2:13" x14ac:dyDescent="0.2">
      <c r="B130" s="76"/>
      <c r="C130" s="73"/>
      <c r="D130" s="73"/>
      <c r="E130" s="75"/>
      <c r="F130" s="76"/>
      <c r="G130" s="162"/>
      <c r="H130" s="73"/>
      <c r="I130" s="162"/>
      <c r="J130" s="76"/>
      <c r="K130" s="162"/>
      <c r="L130" s="73"/>
      <c r="M130" s="164"/>
    </row>
    <row r="131" spans="2:13" x14ac:dyDescent="0.2">
      <c r="B131" s="76"/>
      <c r="C131" s="73"/>
      <c r="D131" s="73"/>
      <c r="E131" s="75"/>
      <c r="F131" s="76"/>
      <c r="G131" s="162"/>
      <c r="H131" s="73"/>
      <c r="I131" s="162"/>
      <c r="J131" s="76"/>
      <c r="K131" s="162"/>
      <c r="L131" s="73"/>
      <c r="M131" s="164"/>
    </row>
    <row r="132" spans="2:13" x14ac:dyDescent="0.2">
      <c r="B132" s="76"/>
      <c r="C132" s="73"/>
      <c r="D132" s="73"/>
      <c r="E132" s="75"/>
      <c r="F132" s="76"/>
      <c r="G132" s="162"/>
      <c r="H132" s="73"/>
      <c r="I132" s="162"/>
      <c r="J132" s="76"/>
      <c r="K132" s="162"/>
      <c r="L132" s="73"/>
      <c r="M132" s="164"/>
    </row>
    <row r="133" spans="2:13" x14ac:dyDescent="0.2">
      <c r="B133" s="76"/>
      <c r="C133" s="73"/>
      <c r="D133" s="73"/>
      <c r="E133" s="75"/>
      <c r="F133" s="76"/>
      <c r="G133" s="162"/>
      <c r="H133" s="73"/>
      <c r="I133" s="162"/>
      <c r="J133" s="76"/>
      <c r="K133" s="162"/>
      <c r="L133" s="73"/>
      <c r="M133" s="164"/>
    </row>
    <row r="134" spans="2:13" x14ac:dyDescent="0.2">
      <c r="B134" s="76"/>
      <c r="C134" s="73"/>
      <c r="D134" s="73"/>
      <c r="E134" s="75"/>
      <c r="F134" s="76"/>
      <c r="G134" s="162"/>
      <c r="H134" s="73"/>
      <c r="I134" s="162"/>
      <c r="J134" s="76"/>
      <c r="K134" s="162"/>
      <c r="L134" s="73"/>
      <c r="M134" s="164"/>
    </row>
    <row r="135" spans="2:13" x14ac:dyDescent="0.2">
      <c r="B135" s="76"/>
      <c r="C135" s="73"/>
      <c r="D135" s="73"/>
      <c r="E135" s="75"/>
      <c r="F135" s="76"/>
      <c r="G135" s="162"/>
      <c r="H135" s="73"/>
      <c r="I135" s="162"/>
      <c r="J135" s="76"/>
      <c r="K135" s="162"/>
      <c r="L135" s="73"/>
      <c r="M135" s="164"/>
    </row>
    <row r="136" spans="2:13" x14ac:dyDescent="0.2">
      <c r="B136" s="76"/>
      <c r="C136" s="73"/>
      <c r="D136" s="73"/>
      <c r="E136" s="75"/>
      <c r="F136" s="76"/>
      <c r="G136" s="162"/>
      <c r="H136" s="73"/>
      <c r="I136" s="162"/>
      <c r="J136" s="76"/>
      <c r="K136" s="162"/>
      <c r="L136" s="73"/>
      <c r="M136" s="164"/>
    </row>
    <row r="137" spans="2:13" x14ac:dyDescent="0.2">
      <c r="B137" s="76"/>
      <c r="C137" s="73"/>
      <c r="D137" s="73"/>
      <c r="E137" s="75"/>
      <c r="F137" s="76"/>
      <c r="G137" s="162"/>
      <c r="H137" s="73"/>
      <c r="I137" s="162"/>
      <c r="J137" s="76"/>
      <c r="K137" s="162"/>
      <c r="L137" s="73"/>
      <c r="M137" s="164"/>
    </row>
    <row r="138" spans="2:13" x14ac:dyDescent="0.2">
      <c r="B138" s="76"/>
      <c r="C138" s="73"/>
      <c r="D138" s="73"/>
      <c r="E138" s="75"/>
      <c r="F138" s="76"/>
      <c r="G138" s="162"/>
      <c r="H138" s="73"/>
      <c r="I138" s="162"/>
      <c r="J138" s="76"/>
      <c r="K138" s="162"/>
      <c r="L138" s="73"/>
      <c r="M138" s="164"/>
    </row>
    <row r="139" spans="2:13" x14ac:dyDescent="0.2">
      <c r="B139" s="76"/>
      <c r="C139" s="73"/>
      <c r="D139" s="73"/>
      <c r="E139" s="75"/>
      <c r="F139" s="76"/>
      <c r="G139" s="162"/>
      <c r="H139" s="73"/>
      <c r="I139" s="162"/>
      <c r="J139" s="76"/>
      <c r="K139" s="162"/>
      <c r="L139" s="73"/>
      <c r="M139" s="164"/>
    </row>
    <row r="140" spans="2:13" x14ac:dyDescent="0.2">
      <c r="B140" s="76"/>
      <c r="C140" s="73"/>
      <c r="D140" s="73"/>
      <c r="E140" s="75"/>
      <c r="F140" s="76"/>
      <c r="G140" s="162"/>
      <c r="H140" s="73"/>
      <c r="I140" s="162"/>
      <c r="J140" s="76"/>
      <c r="K140" s="162"/>
      <c r="L140" s="73"/>
      <c r="M140" s="164"/>
    </row>
    <row r="141" spans="2:13" x14ac:dyDescent="0.2">
      <c r="B141" s="76"/>
      <c r="C141" s="73"/>
      <c r="D141" s="73"/>
      <c r="E141" s="75"/>
      <c r="F141" s="76"/>
      <c r="G141" s="162"/>
      <c r="H141" s="73"/>
      <c r="I141" s="162"/>
      <c r="J141" s="76"/>
      <c r="K141" s="162"/>
      <c r="L141" s="73"/>
      <c r="M141" s="164"/>
    </row>
    <row r="142" spans="2:13" x14ac:dyDescent="0.2">
      <c r="B142" s="76"/>
      <c r="C142" s="73"/>
      <c r="D142" s="73"/>
      <c r="E142" s="75"/>
      <c r="F142" s="76"/>
      <c r="G142" s="162"/>
      <c r="H142" s="73"/>
      <c r="I142" s="162"/>
      <c r="J142" s="76"/>
      <c r="K142" s="162"/>
      <c r="L142" s="73"/>
      <c r="M142" s="164"/>
    </row>
    <row r="143" spans="2:13" x14ac:dyDescent="0.2">
      <c r="B143" s="76"/>
      <c r="C143" s="73"/>
      <c r="D143" s="73"/>
      <c r="E143" s="75"/>
      <c r="F143" s="76"/>
      <c r="G143" s="162"/>
      <c r="H143" s="73"/>
      <c r="I143" s="162"/>
      <c r="J143" s="76"/>
      <c r="K143" s="162"/>
      <c r="L143" s="73"/>
      <c r="M143" s="164"/>
    </row>
    <row r="144" spans="2:13" x14ac:dyDescent="0.2">
      <c r="B144" s="76"/>
      <c r="C144" s="73"/>
      <c r="D144" s="73"/>
      <c r="E144" s="75"/>
      <c r="F144" s="76"/>
      <c r="G144" s="162"/>
      <c r="H144" s="73"/>
      <c r="I144" s="162"/>
      <c r="J144" s="76"/>
      <c r="K144" s="162"/>
      <c r="L144" s="73"/>
      <c r="M144" s="164"/>
    </row>
    <row r="145" spans="2:13" x14ac:dyDescent="0.2">
      <c r="B145" s="76"/>
      <c r="C145" s="73"/>
      <c r="D145" s="73"/>
      <c r="E145" s="75"/>
      <c r="F145" s="76"/>
      <c r="G145" s="162"/>
      <c r="H145" s="73"/>
      <c r="I145" s="162"/>
      <c r="J145" s="76"/>
      <c r="K145" s="162"/>
      <c r="L145" s="73"/>
      <c r="M145" s="164"/>
    </row>
    <row r="146" spans="2:13" x14ac:dyDescent="0.2">
      <c r="B146" s="76"/>
      <c r="C146" s="73"/>
      <c r="D146" s="73"/>
      <c r="E146" s="75"/>
      <c r="F146" s="76"/>
      <c r="G146" s="162"/>
      <c r="H146" s="73"/>
      <c r="I146" s="162"/>
      <c r="J146" s="76"/>
      <c r="K146" s="162"/>
      <c r="L146" s="73"/>
      <c r="M146" s="164"/>
    </row>
    <row r="147" spans="2:13" x14ac:dyDescent="0.2">
      <c r="B147" s="76"/>
      <c r="C147" s="73"/>
      <c r="D147" s="73"/>
      <c r="E147" s="75"/>
      <c r="F147" s="76"/>
      <c r="G147" s="162"/>
      <c r="H147" s="73"/>
      <c r="I147" s="162"/>
      <c r="J147" s="76"/>
      <c r="K147" s="162"/>
      <c r="L147" s="73"/>
      <c r="M147" s="164"/>
    </row>
    <row r="148" spans="2:13" x14ac:dyDescent="0.2">
      <c r="B148" s="76"/>
      <c r="C148" s="73"/>
      <c r="D148" s="73"/>
      <c r="E148" s="75"/>
      <c r="F148" s="76"/>
      <c r="G148" s="162"/>
      <c r="H148" s="73"/>
      <c r="I148" s="162"/>
      <c r="J148" s="76"/>
      <c r="K148" s="162"/>
      <c r="L148" s="73"/>
      <c r="M148" s="164"/>
    </row>
    <row r="149" spans="2:13" x14ac:dyDescent="0.2">
      <c r="B149" s="76"/>
      <c r="C149" s="73"/>
      <c r="D149" s="73"/>
      <c r="E149" s="75"/>
      <c r="F149" s="76"/>
      <c r="G149" s="162"/>
      <c r="H149" s="73"/>
      <c r="I149" s="162"/>
      <c r="J149" s="76"/>
      <c r="K149" s="162"/>
      <c r="L149" s="73"/>
      <c r="M149" s="164"/>
    </row>
    <row r="150" spans="2:13" x14ac:dyDescent="0.2">
      <c r="B150" s="76"/>
      <c r="C150" s="73"/>
      <c r="D150" s="73"/>
      <c r="E150" s="75"/>
      <c r="F150" s="76"/>
      <c r="G150" s="162"/>
      <c r="H150" s="73"/>
      <c r="I150" s="162"/>
      <c r="J150" s="76"/>
      <c r="K150" s="162"/>
      <c r="L150" s="73"/>
      <c r="M150" s="164"/>
    </row>
    <row r="151" spans="2:13" x14ac:dyDescent="0.2">
      <c r="B151" s="76"/>
      <c r="C151" s="73"/>
      <c r="D151" s="73"/>
      <c r="E151" s="75"/>
      <c r="F151" s="76"/>
      <c r="G151" s="162"/>
      <c r="H151" s="73"/>
      <c r="I151" s="162"/>
      <c r="J151" s="76"/>
      <c r="K151" s="162"/>
      <c r="L151" s="73"/>
      <c r="M151" s="164"/>
    </row>
    <row r="152" spans="2:13" x14ac:dyDescent="0.2">
      <c r="B152" s="76"/>
      <c r="C152" s="73"/>
      <c r="D152" s="73"/>
      <c r="E152" s="75"/>
      <c r="F152" s="76"/>
      <c r="G152" s="162"/>
      <c r="H152" s="73"/>
      <c r="I152" s="162"/>
      <c r="J152" s="76"/>
      <c r="K152" s="162"/>
      <c r="L152" s="73"/>
      <c r="M152" s="164"/>
    </row>
    <row r="153" spans="2:13" x14ac:dyDescent="0.2">
      <c r="B153" s="76"/>
      <c r="C153" s="73"/>
      <c r="D153" s="73"/>
      <c r="E153" s="75"/>
      <c r="F153" s="76"/>
      <c r="G153" s="162"/>
      <c r="H153" s="73"/>
      <c r="I153" s="162"/>
      <c r="J153" s="76"/>
      <c r="K153" s="162"/>
      <c r="L153" s="73"/>
      <c r="M153" s="164"/>
    </row>
    <row r="154" spans="2:13" x14ac:dyDescent="0.2">
      <c r="B154" s="76"/>
      <c r="C154" s="73"/>
      <c r="D154" s="73"/>
      <c r="E154" s="75"/>
      <c r="F154" s="76"/>
      <c r="G154" s="162"/>
      <c r="H154" s="73"/>
      <c r="I154" s="162"/>
      <c r="J154" s="76"/>
      <c r="K154" s="162"/>
      <c r="L154" s="73"/>
      <c r="M154" s="164"/>
    </row>
    <row r="155" spans="2:13" x14ac:dyDescent="0.2">
      <c r="B155" s="76"/>
      <c r="C155" s="73"/>
      <c r="D155" s="73"/>
      <c r="E155" s="75"/>
      <c r="F155" s="76"/>
      <c r="G155" s="162"/>
      <c r="H155" s="73"/>
      <c r="I155" s="162"/>
      <c r="J155" s="76"/>
      <c r="K155" s="162"/>
      <c r="L155" s="73"/>
      <c r="M155" s="164"/>
    </row>
    <row r="156" spans="2:13" x14ac:dyDescent="0.2">
      <c r="B156" s="76"/>
      <c r="C156" s="73"/>
      <c r="D156" s="73"/>
      <c r="E156" s="75"/>
      <c r="F156" s="76"/>
      <c r="G156" s="162"/>
      <c r="H156" s="73"/>
      <c r="I156" s="162"/>
      <c r="J156" s="76"/>
      <c r="K156" s="162"/>
      <c r="L156" s="73"/>
      <c r="M156" s="164"/>
    </row>
    <row r="157" spans="2:13" x14ac:dyDescent="0.2">
      <c r="B157" s="76"/>
      <c r="C157" s="73"/>
      <c r="D157" s="73"/>
      <c r="E157" s="75"/>
      <c r="F157" s="76"/>
      <c r="G157" s="162"/>
      <c r="H157" s="73"/>
      <c r="I157" s="162"/>
      <c r="J157" s="76"/>
      <c r="K157" s="162"/>
      <c r="L157" s="73"/>
      <c r="M157" s="164"/>
    </row>
    <row r="158" spans="2:13" x14ac:dyDescent="0.2">
      <c r="B158" s="76"/>
      <c r="C158" s="73"/>
      <c r="D158" s="73"/>
      <c r="E158" s="75"/>
      <c r="F158" s="76"/>
      <c r="G158" s="162"/>
      <c r="H158" s="73"/>
      <c r="I158" s="162"/>
      <c r="J158" s="76"/>
      <c r="K158" s="162"/>
      <c r="L158" s="73"/>
      <c r="M158" s="164"/>
    </row>
    <row r="159" spans="2:13" x14ac:dyDescent="0.2">
      <c r="B159" s="76"/>
      <c r="C159" s="73"/>
      <c r="D159" s="73"/>
      <c r="E159" s="75"/>
      <c r="F159" s="76"/>
      <c r="G159" s="162"/>
      <c r="H159" s="73"/>
      <c r="I159" s="162"/>
      <c r="J159" s="76"/>
      <c r="K159" s="162"/>
      <c r="L159" s="73"/>
      <c r="M159" s="164"/>
    </row>
    <row r="160" spans="2:13" x14ac:dyDescent="0.2">
      <c r="B160" s="76"/>
      <c r="C160" s="73"/>
      <c r="D160" s="73"/>
      <c r="E160" s="75"/>
      <c r="F160" s="76"/>
      <c r="G160" s="162"/>
      <c r="H160" s="73"/>
      <c r="I160" s="162"/>
      <c r="J160" s="76"/>
      <c r="K160" s="162"/>
      <c r="L160" s="73"/>
      <c r="M160" s="164"/>
    </row>
    <row r="161" spans="2:13" x14ac:dyDescent="0.2">
      <c r="B161" s="76"/>
      <c r="C161" s="73"/>
      <c r="D161" s="73"/>
      <c r="E161" s="75"/>
      <c r="F161" s="76"/>
      <c r="G161" s="162"/>
      <c r="H161" s="73"/>
      <c r="I161" s="162"/>
      <c r="J161" s="76"/>
      <c r="K161" s="162"/>
      <c r="L161" s="73"/>
      <c r="M161" s="164"/>
    </row>
    <row r="162" spans="2:13" x14ac:dyDescent="0.2">
      <c r="B162" s="76"/>
      <c r="C162" s="73"/>
      <c r="D162" s="73"/>
      <c r="E162" s="75"/>
      <c r="F162" s="76"/>
      <c r="G162" s="162"/>
      <c r="H162" s="73"/>
      <c r="I162" s="162"/>
      <c r="J162" s="76"/>
      <c r="K162" s="162"/>
      <c r="L162" s="73"/>
      <c r="M162" s="164"/>
    </row>
    <row r="163" spans="2:13" x14ac:dyDescent="0.2">
      <c r="B163" s="76"/>
      <c r="C163" s="73"/>
      <c r="D163" s="73"/>
      <c r="E163" s="75"/>
      <c r="F163" s="76"/>
      <c r="G163" s="162"/>
      <c r="H163" s="73"/>
      <c r="I163" s="162"/>
      <c r="J163" s="76"/>
      <c r="K163" s="162"/>
      <c r="L163" s="73"/>
      <c r="M163" s="164"/>
    </row>
    <row r="164" spans="2:13" x14ac:dyDescent="0.2">
      <c r="B164" s="76"/>
      <c r="C164" s="73"/>
      <c r="D164" s="73"/>
      <c r="E164" s="75"/>
      <c r="F164" s="76"/>
      <c r="G164" s="162"/>
      <c r="H164" s="73"/>
      <c r="I164" s="162"/>
      <c r="J164" s="76"/>
      <c r="K164" s="162"/>
      <c r="L164" s="73"/>
      <c r="M164" s="164"/>
    </row>
    <row r="165" spans="2:13" x14ac:dyDescent="0.2">
      <c r="B165" s="76"/>
      <c r="C165" s="73"/>
      <c r="D165" s="73"/>
      <c r="E165" s="75"/>
      <c r="F165" s="76"/>
      <c r="G165" s="162"/>
      <c r="H165" s="73"/>
      <c r="I165" s="162"/>
      <c r="J165" s="76"/>
      <c r="K165" s="162"/>
      <c r="L165" s="73"/>
      <c r="M165" s="164"/>
    </row>
    <row r="166" spans="2:13" x14ac:dyDescent="0.2">
      <c r="B166" s="76"/>
      <c r="C166" s="73"/>
      <c r="D166" s="73"/>
      <c r="E166" s="75"/>
      <c r="F166" s="76"/>
      <c r="G166" s="162"/>
      <c r="H166" s="73"/>
      <c r="I166" s="162"/>
      <c r="J166" s="76"/>
      <c r="K166" s="162"/>
      <c r="L166" s="73"/>
      <c r="M166" s="164"/>
    </row>
    <row r="167" spans="2:13" x14ac:dyDescent="0.2">
      <c r="B167" s="76"/>
      <c r="C167" s="73"/>
      <c r="D167" s="73"/>
      <c r="E167" s="75"/>
      <c r="F167" s="76"/>
      <c r="G167" s="162"/>
      <c r="H167" s="73"/>
      <c r="I167" s="162"/>
      <c r="J167" s="76"/>
      <c r="K167" s="162"/>
      <c r="L167" s="73"/>
      <c r="M167" s="164"/>
    </row>
    <row r="168" spans="2:13" x14ac:dyDescent="0.2">
      <c r="B168" s="76"/>
      <c r="C168" s="73"/>
      <c r="D168" s="73"/>
      <c r="E168" s="75"/>
      <c r="F168" s="76"/>
      <c r="G168" s="162"/>
      <c r="H168" s="73"/>
      <c r="I168" s="162"/>
      <c r="J168" s="76"/>
      <c r="K168" s="162"/>
      <c r="L168" s="73"/>
      <c r="M168" s="164"/>
    </row>
    <row r="169" spans="2:13" x14ac:dyDescent="0.2">
      <c r="B169" s="76"/>
      <c r="C169" s="73"/>
      <c r="D169" s="73"/>
      <c r="E169" s="75"/>
      <c r="F169" s="76"/>
      <c r="G169" s="162"/>
      <c r="H169" s="73"/>
      <c r="I169" s="162"/>
      <c r="J169" s="76"/>
      <c r="K169" s="162"/>
      <c r="L169" s="73"/>
      <c r="M169" s="164"/>
    </row>
    <row r="170" spans="2:13" x14ac:dyDescent="0.2">
      <c r="B170" s="76"/>
      <c r="C170" s="73"/>
      <c r="D170" s="73"/>
      <c r="E170" s="75"/>
      <c r="F170" s="76"/>
      <c r="G170" s="162"/>
      <c r="H170" s="73"/>
      <c r="I170" s="162"/>
      <c r="J170" s="76"/>
      <c r="K170" s="162"/>
      <c r="L170" s="73"/>
      <c r="M170" s="164"/>
    </row>
    <row r="171" spans="2:13" x14ac:dyDescent="0.2">
      <c r="B171" s="76"/>
      <c r="C171" s="73"/>
      <c r="D171" s="73"/>
      <c r="E171" s="75"/>
      <c r="F171" s="76"/>
      <c r="G171" s="162"/>
      <c r="H171" s="73"/>
      <c r="I171" s="162"/>
      <c r="J171" s="76"/>
      <c r="K171" s="162"/>
      <c r="L171" s="73"/>
      <c r="M171" s="164"/>
    </row>
    <row r="172" spans="2:13" x14ac:dyDescent="0.2">
      <c r="B172" s="76"/>
      <c r="C172" s="73"/>
      <c r="D172" s="73"/>
      <c r="E172" s="75"/>
      <c r="F172" s="76"/>
      <c r="G172" s="162"/>
      <c r="H172" s="73"/>
      <c r="I172" s="162"/>
      <c r="J172" s="76"/>
      <c r="K172" s="162"/>
      <c r="L172" s="73"/>
      <c r="M172" s="164"/>
    </row>
    <row r="173" spans="2:13" x14ac:dyDescent="0.2">
      <c r="B173" s="76"/>
      <c r="C173" s="73"/>
      <c r="D173" s="73"/>
      <c r="E173" s="75"/>
      <c r="F173" s="76"/>
      <c r="G173" s="162"/>
      <c r="H173" s="73"/>
      <c r="I173" s="162"/>
      <c r="J173" s="76"/>
      <c r="K173" s="162"/>
      <c r="L173" s="73"/>
      <c r="M173" s="164"/>
    </row>
    <row r="174" spans="2:13" x14ac:dyDescent="0.2">
      <c r="B174" s="76"/>
      <c r="C174" s="73"/>
      <c r="D174" s="73"/>
      <c r="E174" s="75"/>
      <c r="F174" s="76"/>
      <c r="G174" s="162"/>
      <c r="H174" s="73"/>
      <c r="I174" s="162"/>
      <c r="J174" s="76"/>
      <c r="K174" s="162"/>
      <c r="L174" s="73"/>
      <c r="M174" s="164"/>
    </row>
    <row r="175" spans="2:13" x14ac:dyDescent="0.2">
      <c r="B175" s="76"/>
      <c r="C175" s="73"/>
      <c r="D175" s="73"/>
      <c r="E175" s="75"/>
      <c r="F175" s="76"/>
      <c r="G175" s="162"/>
      <c r="H175" s="73"/>
      <c r="I175" s="162"/>
      <c r="J175" s="76"/>
      <c r="K175" s="162"/>
      <c r="L175" s="73"/>
      <c r="M175" s="164"/>
    </row>
    <row r="176" spans="2:13" x14ac:dyDescent="0.2">
      <c r="B176" s="76"/>
      <c r="C176" s="73"/>
      <c r="D176" s="73"/>
      <c r="E176" s="75"/>
      <c r="F176" s="76"/>
      <c r="G176" s="162"/>
      <c r="H176" s="73"/>
      <c r="I176" s="162"/>
      <c r="J176" s="76"/>
      <c r="K176" s="162"/>
      <c r="L176" s="73"/>
      <c r="M176" s="164"/>
    </row>
    <row r="177" spans="2:13" x14ac:dyDescent="0.2">
      <c r="B177" s="76"/>
      <c r="C177" s="73"/>
      <c r="D177" s="73"/>
      <c r="E177" s="75"/>
      <c r="F177" s="76"/>
      <c r="G177" s="162"/>
      <c r="H177" s="73"/>
      <c r="I177" s="162"/>
      <c r="J177" s="76"/>
      <c r="K177" s="162"/>
      <c r="L177" s="73"/>
      <c r="M177" s="164"/>
    </row>
    <row r="178" spans="2:13" x14ac:dyDescent="0.2">
      <c r="B178" s="76"/>
      <c r="C178" s="73"/>
      <c r="D178" s="73"/>
      <c r="E178" s="77"/>
      <c r="F178" s="76"/>
      <c r="G178" s="162"/>
      <c r="H178" s="73"/>
      <c r="I178" s="162"/>
      <c r="J178" s="76"/>
      <c r="K178" s="162"/>
      <c r="L178" s="73"/>
      <c r="M178" s="164"/>
    </row>
    <row r="179" spans="2:13" x14ac:dyDescent="0.2">
      <c r="B179" s="76"/>
      <c r="C179" s="73"/>
      <c r="D179" s="73"/>
      <c r="E179" s="75"/>
      <c r="F179" s="76"/>
      <c r="G179" s="162"/>
      <c r="H179" s="73"/>
      <c r="I179" s="162"/>
      <c r="J179" s="76"/>
      <c r="K179" s="162"/>
      <c r="L179" s="73"/>
      <c r="M179" s="164"/>
    </row>
    <row r="180" spans="2:13" x14ac:dyDescent="0.2">
      <c r="B180" s="76"/>
      <c r="C180" s="73"/>
      <c r="D180" s="73"/>
      <c r="E180" s="75"/>
      <c r="F180" s="76"/>
      <c r="G180" s="162"/>
      <c r="H180" s="73"/>
      <c r="I180" s="162"/>
      <c r="J180" s="76"/>
      <c r="K180" s="162"/>
      <c r="L180" s="73"/>
      <c r="M180" s="164"/>
    </row>
    <row r="181" spans="2:13" x14ac:dyDescent="0.2">
      <c r="B181" s="76"/>
      <c r="C181" s="73"/>
      <c r="D181" s="73"/>
      <c r="E181" s="75"/>
      <c r="F181" s="76"/>
      <c r="G181" s="162"/>
      <c r="H181" s="73"/>
      <c r="I181" s="162"/>
      <c r="J181" s="76"/>
      <c r="K181" s="162"/>
      <c r="L181" s="73"/>
      <c r="M181" s="164"/>
    </row>
    <row r="182" spans="2:13" x14ac:dyDescent="0.2">
      <c r="B182" s="205"/>
      <c r="C182" s="62"/>
      <c r="D182" s="62"/>
      <c r="E182" s="206"/>
      <c r="F182" s="205"/>
      <c r="G182" s="166"/>
      <c r="H182" s="62"/>
      <c r="I182" s="166"/>
      <c r="J182" s="205"/>
      <c r="K182" s="166"/>
      <c r="L182" s="62"/>
      <c r="M182" s="42"/>
    </row>
    <row r="183" spans="2:13" x14ac:dyDescent="0.2">
      <c r="B183" s="205"/>
      <c r="C183" s="62"/>
      <c r="D183" s="62"/>
      <c r="E183" s="206"/>
      <c r="F183" s="205"/>
      <c r="G183" s="166"/>
      <c r="H183" s="62"/>
      <c r="I183" s="166"/>
      <c r="J183" s="205"/>
      <c r="K183" s="166"/>
      <c r="L183" s="62"/>
      <c r="M183" s="42"/>
    </row>
    <row r="184" spans="2:13" x14ac:dyDescent="0.2">
      <c r="B184" s="205"/>
      <c r="C184" s="62"/>
      <c r="D184" s="62"/>
      <c r="E184" s="206"/>
      <c r="F184" s="205"/>
      <c r="G184" s="166"/>
      <c r="H184" s="62"/>
      <c r="I184" s="166"/>
      <c r="J184" s="205"/>
      <c r="K184" s="166"/>
      <c r="L184" s="62"/>
      <c r="M184" s="42"/>
    </row>
    <row r="185" spans="2:13" x14ac:dyDescent="0.2">
      <c r="B185" s="205"/>
      <c r="C185" s="62"/>
      <c r="D185" s="62"/>
      <c r="E185" s="206"/>
      <c r="F185" s="205"/>
      <c r="G185" s="166"/>
      <c r="H185" s="62"/>
      <c r="I185" s="166"/>
      <c r="J185" s="205"/>
      <c r="K185" s="166"/>
      <c r="L185" s="62"/>
      <c r="M185" s="42"/>
    </row>
    <row r="186" spans="2:13" x14ac:dyDescent="0.2">
      <c r="B186" s="205"/>
      <c r="C186" s="62"/>
      <c r="D186" s="62"/>
      <c r="E186" s="206"/>
      <c r="F186" s="205"/>
      <c r="G186" s="166"/>
      <c r="H186" s="62"/>
      <c r="I186" s="166"/>
      <c r="J186" s="205"/>
      <c r="K186" s="166"/>
      <c r="L186" s="62"/>
      <c r="M186" s="42"/>
    </row>
    <row r="187" spans="2:13" x14ac:dyDescent="0.2">
      <c r="B187" s="205"/>
      <c r="C187" s="62"/>
      <c r="D187" s="62"/>
      <c r="E187" s="206"/>
      <c r="F187" s="205"/>
      <c r="G187" s="166"/>
      <c r="H187" s="62"/>
      <c r="I187" s="166"/>
      <c r="J187" s="205"/>
      <c r="K187" s="166"/>
      <c r="L187" s="62"/>
      <c r="M187" s="42"/>
    </row>
    <row r="188" spans="2:13" x14ac:dyDescent="0.2">
      <c r="B188" s="205"/>
      <c r="C188" s="62"/>
      <c r="D188" s="62"/>
      <c r="E188" s="206"/>
      <c r="F188" s="205"/>
      <c r="G188" s="166"/>
      <c r="H188" s="62"/>
      <c r="I188" s="166"/>
      <c r="J188" s="205"/>
      <c r="K188" s="166"/>
      <c r="L188" s="62"/>
      <c r="M188" s="42"/>
    </row>
    <row r="189" spans="2:13" x14ac:dyDescent="0.2">
      <c r="B189" s="205"/>
      <c r="C189" s="62"/>
      <c r="D189" s="62"/>
      <c r="E189" s="206"/>
      <c r="F189" s="205"/>
      <c r="G189" s="166"/>
      <c r="H189" s="62"/>
      <c r="I189" s="166"/>
      <c r="J189" s="205"/>
      <c r="K189" s="166"/>
      <c r="L189" s="62"/>
      <c r="M189" s="42"/>
    </row>
    <row r="190" spans="2:13" x14ac:dyDescent="0.2">
      <c r="B190" s="205"/>
      <c r="C190" s="62"/>
      <c r="D190" s="62"/>
      <c r="E190" s="206"/>
      <c r="F190" s="205"/>
      <c r="G190" s="166"/>
      <c r="H190" s="62"/>
      <c r="I190" s="166"/>
      <c r="J190" s="205"/>
      <c r="K190" s="166"/>
      <c r="L190" s="62"/>
      <c r="M190" s="42"/>
    </row>
    <row r="191" spans="2:13" x14ac:dyDescent="0.2">
      <c r="B191" s="205"/>
      <c r="C191" s="62"/>
      <c r="D191" s="62"/>
      <c r="E191" s="206"/>
      <c r="F191" s="205"/>
      <c r="G191" s="166"/>
      <c r="H191" s="62"/>
      <c r="I191" s="166"/>
      <c r="J191" s="205"/>
      <c r="K191" s="166"/>
      <c r="L191" s="62"/>
      <c r="M191" s="42"/>
    </row>
    <row r="192" spans="2:13" x14ac:dyDescent="0.2">
      <c r="B192" s="205"/>
      <c r="C192" s="62"/>
      <c r="D192" s="62"/>
      <c r="E192" s="206"/>
      <c r="F192" s="205"/>
      <c r="G192" s="166"/>
      <c r="H192" s="62"/>
      <c r="I192" s="166"/>
      <c r="J192" s="205"/>
      <c r="K192" s="166"/>
      <c r="L192" s="62"/>
      <c r="M192" s="42"/>
    </row>
    <row r="193" spans="2:13" x14ac:dyDescent="0.2">
      <c r="B193" s="205"/>
      <c r="C193" s="62"/>
      <c r="D193" s="62"/>
      <c r="E193" s="206"/>
      <c r="F193" s="205"/>
      <c r="G193" s="166"/>
      <c r="H193" s="62"/>
      <c r="I193" s="166"/>
      <c r="J193" s="205"/>
      <c r="K193" s="166"/>
      <c r="L193" s="62"/>
      <c r="M193" s="42"/>
    </row>
    <row r="194" spans="2:13" x14ac:dyDescent="0.2">
      <c r="B194" s="205"/>
      <c r="C194" s="62"/>
      <c r="D194" s="62"/>
      <c r="E194" s="206"/>
      <c r="F194" s="205"/>
      <c r="G194" s="166"/>
      <c r="H194" s="62"/>
      <c r="I194" s="166"/>
      <c r="J194" s="205"/>
      <c r="K194" s="166"/>
      <c r="L194" s="62"/>
      <c r="M194" s="42"/>
    </row>
    <row r="195" spans="2:13" x14ac:dyDescent="0.2">
      <c r="B195" s="205"/>
      <c r="C195" s="62"/>
      <c r="D195" s="62"/>
      <c r="E195" s="206"/>
      <c r="F195" s="205"/>
      <c r="G195" s="166"/>
      <c r="H195" s="62"/>
      <c r="I195" s="166"/>
      <c r="J195" s="205"/>
      <c r="K195" s="166"/>
      <c r="L195" s="62"/>
      <c r="M195" s="42"/>
    </row>
    <row r="196" spans="2:13" x14ac:dyDescent="0.2">
      <c r="B196" s="205"/>
      <c r="C196" s="62"/>
      <c r="D196" s="62"/>
      <c r="E196" s="206"/>
      <c r="F196" s="205"/>
      <c r="G196" s="166"/>
      <c r="H196" s="62"/>
      <c r="I196" s="166"/>
      <c r="J196" s="205"/>
      <c r="K196" s="166"/>
      <c r="L196" s="62"/>
      <c r="M196" s="42"/>
    </row>
    <row r="197" spans="2:13" x14ac:dyDescent="0.2">
      <c r="B197" s="205"/>
      <c r="C197" s="62"/>
      <c r="D197" s="62"/>
      <c r="E197" s="206"/>
      <c r="F197" s="205"/>
      <c r="G197" s="166"/>
      <c r="H197" s="62"/>
      <c r="I197" s="166"/>
      <c r="J197" s="205"/>
      <c r="K197" s="166"/>
      <c r="L197" s="62"/>
      <c r="M197" s="42"/>
    </row>
    <row r="198" spans="2:13" x14ac:dyDescent="0.2">
      <c r="B198" s="205"/>
      <c r="C198" s="62"/>
      <c r="D198" s="62"/>
      <c r="E198" s="206"/>
      <c r="F198" s="205"/>
      <c r="G198" s="166"/>
      <c r="H198" s="62"/>
      <c r="I198" s="166"/>
      <c r="J198" s="205"/>
      <c r="K198" s="166"/>
      <c r="L198" s="62"/>
      <c r="M198" s="42"/>
    </row>
    <row r="199" spans="2:13" x14ac:dyDescent="0.2">
      <c r="B199" s="205"/>
      <c r="C199" s="62"/>
      <c r="D199" s="62"/>
      <c r="E199" s="206"/>
      <c r="F199" s="205"/>
      <c r="G199" s="166"/>
      <c r="H199" s="62"/>
      <c r="I199" s="166"/>
      <c r="J199" s="205"/>
      <c r="K199" s="166"/>
      <c r="L199" s="62"/>
      <c r="M199" s="42"/>
    </row>
    <row r="200" spans="2:13" x14ac:dyDescent="0.2">
      <c r="B200" s="205"/>
      <c r="C200" s="62"/>
      <c r="D200" s="62"/>
      <c r="E200" s="206"/>
      <c r="F200" s="205"/>
      <c r="G200" s="166"/>
      <c r="H200" s="62"/>
      <c r="I200" s="166"/>
      <c r="J200" s="205"/>
      <c r="K200" s="166"/>
      <c r="L200" s="62"/>
      <c r="M200" s="42"/>
    </row>
    <row r="201" spans="2:13" x14ac:dyDescent="0.2">
      <c r="B201" s="205"/>
      <c r="C201" s="62"/>
      <c r="D201" s="62"/>
      <c r="E201" s="206"/>
      <c r="F201" s="205"/>
      <c r="G201" s="166"/>
      <c r="H201" s="62"/>
      <c r="I201" s="166"/>
      <c r="J201" s="205"/>
      <c r="K201" s="166"/>
      <c r="L201" s="62"/>
      <c r="M201" s="42"/>
    </row>
    <row r="202" spans="2:13" x14ac:dyDescent="0.2">
      <c r="B202" s="205"/>
      <c r="C202" s="62"/>
      <c r="D202" s="62"/>
      <c r="E202" s="206"/>
      <c r="F202" s="205"/>
      <c r="G202" s="166"/>
      <c r="H202" s="62"/>
      <c r="I202" s="166"/>
      <c r="J202" s="205"/>
      <c r="K202" s="166"/>
      <c r="L202" s="62"/>
      <c r="M202" s="42"/>
    </row>
    <row r="203" spans="2:13" x14ac:dyDescent="0.2">
      <c r="B203" s="205"/>
      <c r="C203" s="62"/>
      <c r="D203" s="62"/>
      <c r="E203" s="206"/>
      <c r="F203" s="205"/>
      <c r="G203" s="166"/>
      <c r="H203" s="62"/>
      <c r="I203" s="166"/>
      <c r="J203" s="205"/>
      <c r="K203" s="166"/>
      <c r="L203" s="62"/>
      <c r="M203" s="42"/>
    </row>
    <row r="204" spans="2:13" x14ac:dyDescent="0.2">
      <c r="B204" s="205"/>
      <c r="C204" s="62"/>
      <c r="D204" s="62"/>
      <c r="E204" s="206"/>
      <c r="F204" s="205"/>
      <c r="G204" s="166"/>
      <c r="H204" s="62"/>
      <c r="I204" s="166"/>
      <c r="J204" s="205"/>
      <c r="K204" s="166"/>
      <c r="L204" s="62"/>
      <c r="M204" s="42"/>
    </row>
    <row r="205" spans="2:13" x14ac:dyDescent="0.2">
      <c r="B205" s="205"/>
      <c r="C205" s="62"/>
      <c r="D205" s="62"/>
      <c r="E205" s="206"/>
      <c r="F205" s="205"/>
      <c r="G205" s="166"/>
      <c r="H205" s="62"/>
      <c r="I205" s="166"/>
      <c r="J205" s="205"/>
      <c r="K205" s="166"/>
      <c r="L205" s="62"/>
      <c r="M205" s="42"/>
    </row>
    <row r="206" spans="2:13" x14ac:dyDescent="0.2">
      <c r="B206" s="205"/>
      <c r="C206" s="62"/>
      <c r="D206" s="62"/>
      <c r="E206" s="206"/>
      <c r="F206" s="205"/>
      <c r="G206" s="166"/>
      <c r="H206" s="62"/>
      <c r="I206" s="166"/>
      <c r="J206" s="205"/>
      <c r="K206" s="166"/>
      <c r="L206" s="62"/>
      <c r="M206" s="42"/>
    </row>
    <row r="207" spans="2:13" x14ac:dyDescent="0.2">
      <c r="B207" s="205"/>
      <c r="C207" s="62"/>
      <c r="D207" s="62"/>
      <c r="E207" s="206"/>
      <c r="F207" s="205"/>
      <c r="G207" s="166"/>
      <c r="H207" s="62"/>
      <c r="I207" s="166"/>
      <c r="J207" s="205"/>
      <c r="K207" s="166"/>
      <c r="L207" s="62"/>
      <c r="M207" s="42"/>
    </row>
    <row r="208" spans="2:13" x14ac:dyDescent="0.2">
      <c r="B208" s="205"/>
      <c r="C208" s="62"/>
      <c r="D208" s="62"/>
      <c r="E208" s="206"/>
      <c r="F208" s="205"/>
      <c r="G208" s="166"/>
      <c r="H208" s="62"/>
      <c r="I208" s="166"/>
      <c r="J208" s="205"/>
      <c r="K208" s="166"/>
      <c r="L208" s="62"/>
      <c r="M208" s="42"/>
    </row>
    <row r="209" spans="2:13" x14ac:dyDescent="0.2">
      <c r="B209" s="205"/>
      <c r="C209" s="62"/>
      <c r="D209" s="62"/>
      <c r="E209" s="206"/>
      <c r="F209" s="205"/>
      <c r="G209" s="166"/>
      <c r="H209" s="62"/>
      <c r="I209" s="166"/>
      <c r="J209" s="205"/>
      <c r="K209" s="166"/>
      <c r="L209" s="62"/>
      <c r="M209" s="42"/>
    </row>
    <row r="210" spans="2:13" x14ac:dyDescent="0.2">
      <c r="B210" s="205"/>
      <c r="C210" s="62"/>
      <c r="D210" s="62"/>
      <c r="E210" s="206"/>
      <c r="F210" s="205"/>
      <c r="G210" s="166"/>
      <c r="H210" s="62"/>
      <c r="I210" s="166"/>
      <c r="J210" s="205"/>
      <c r="K210" s="166"/>
      <c r="L210" s="62"/>
      <c r="M210" s="42"/>
    </row>
    <row r="211" spans="2:13" x14ac:dyDescent="0.2">
      <c r="B211" s="205"/>
      <c r="C211" s="62"/>
      <c r="D211" s="62"/>
      <c r="E211" s="206"/>
      <c r="F211" s="205"/>
      <c r="G211" s="166"/>
      <c r="H211" s="62"/>
      <c r="I211" s="166"/>
      <c r="J211" s="205"/>
      <c r="K211" s="166"/>
      <c r="L211" s="62"/>
      <c r="M211" s="42"/>
    </row>
    <row r="212" spans="2:13" x14ac:dyDescent="0.2">
      <c r="B212" s="205"/>
      <c r="C212" s="62"/>
      <c r="D212" s="62"/>
      <c r="E212" s="206"/>
      <c r="F212" s="205"/>
      <c r="G212" s="166"/>
      <c r="H212" s="62"/>
      <c r="I212" s="166"/>
      <c r="J212" s="205"/>
      <c r="K212" s="166"/>
      <c r="L212" s="62"/>
      <c r="M212" s="42"/>
    </row>
    <row r="213" spans="2:13" x14ac:dyDescent="0.2">
      <c r="B213" s="205"/>
      <c r="C213" s="62"/>
      <c r="D213" s="62"/>
      <c r="E213" s="206"/>
      <c r="F213" s="205"/>
      <c r="G213" s="166"/>
      <c r="H213" s="62"/>
      <c r="I213" s="166"/>
      <c r="J213" s="205"/>
      <c r="K213" s="166"/>
      <c r="L213" s="62"/>
      <c r="M213" s="42"/>
    </row>
    <row r="214" spans="2:13" x14ac:dyDescent="0.2">
      <c r="B214" s="205"/>
      <c r="C214" s="62"/>
      <c r="D214" s="62"/>
      <c r="E214" s="206"/>
      <c r="F214" s="205"/>
      <c r="G214" s="166"/>
      <c r="H214" s="62"/>
      <c r="I214" s="166"/>
      <c r="J214" s="205"/>
      <c r="K214" s="166"/>
      <c r="L214" s="62"/>
      <c r="M214" s="42"/>
    </row>
    <row r="215" spans="2:13" x14ac:dyDescent="0.2">
      <c r="B215" s="205"/>
      <c r="C215" s="62"/>
      <c r="D215" s="62"/>
      <c r="E215" s="206"/>
      <c r="F215" s="205"/>
      <c r="G215" s="166"/>
      <c r="H215" s="62"/>
      <c r="I215" s="166"/>
      <c r="J215" s="205"/>
      <c r="K215" s="166"/>
      <c r="L215" s="62"/>
      <c r="M215" s="42"/>
    </row>
    <row r="216" spans="2:13" x14ac:dyDescent="0.2">
      <c r="B216" s="205"/>
      <c r="C216" s="62"/>
      <c r="D216" s="62"/>
      <c r="E216" s="206"/>
      <c r="F216" s="205"/>
      <c r="G216" s="166"/>
      <c r="H216" s="62"/>
      <c r="I216" s="166"/>
      <c r="J216" s="205"/>
      <c r="K216" s="166"/>
      <c r="L216" s="62"/>
      <c r="M216" s="42"/>
    </row>
    <row r="217" spans="2:13" x14ac:dyDescent="0.2">
      <c r="B217" s="205"/>
      <c r="C217" s="62"/>
      <c r="D217" s="62"/>
      <c r="E217" s="206"/>
      <c r="F217" s="205"/>
      <c r="G217" s="166"/>
      <c r="H217" s="62"/>
      <c r="I217" s="166"/>
      <c r="J217" s="205"/>
      <c r="K217" s="166"/>
      <c r="L217" s="62"/>
      <c r="M217" s="42"/>
    </row>
    <row r="218" spans="2:13" x14ac:dyDescent="0.2">
      <c r="B218" s="205"/>
      <c r="C218" s="62"/>
      <c r="D218" s="62"/>
      <c r="E218" s="206"/>
      <c r="F218" s="205"/>
      <c r="G218" s="166"/>
      <c r="H218" s="62"/>
      <c r="I218" s="166"/>
      <c r="J218" s="205"/>
      <c r="K218" s="166"/>
      <c r="L218" s="62"/>
      <c r="M218" s="42"/>
    </row>
    <row r="219" spans="2:13" x14ac:dyDescent="0.2">
      <c r="B219" s="205"/>
      <c r="C219" s="62"/>
      <c r="D219" s="62"/>
      <c r="E219" s="206"/>
      <c r="F219" s="205"/>
      <c r="G219" s="166"/>
      <c r="H219" s="62"/>
      <c r="I219" s="166"/>
      <c r="J219" s="205"/>
      <c r="K219" s="166"/>
      <c r="L219" s="62"/>
      <c r="M219" s="42"/>
    </row>
    <row r="220" spans="2:13" x14ac:dyDescent="0.2">
      <c r="B220" s="205"/>
      <c r="C220" s="62"/>
      <c r="D220" s="62"/>
      <c r="E220" s="206"/>
      <c r="F220" s="205"/>
      <c r="G220" s="166"/>
      <c r="H220" s="62"/>
      <c r="I220" s="166"/>
      <c r="J220" s="205"/>
      <c r="K220" s="166"/>
      <c r="L220" s="62"/>
      <c r="M220" s="42"/>
    </row>
    <row r="221" spans="2:13" x14ac:dyDescent="0.2">
      <c r="B221" s="205"/>
      <c r="C221" s="62"/>
      <c r="D221" s="62"/>
      <c r="E221" s="206"/>
      <c r="F221" s="205"/>
      <c r="G221" s="166"/>
      <c r="H221" s="62"/>
      <c r="I221" s="166"/>
      <c r="J221" s="205"/>
      <c r="K221" s="166"/>
      <c r="L221" s="62"/>
      <c r="M221" s="42"/>
    </row>
    <row r="222" spans="2:13" x14ac:dyDescent="0.2">
      <c r="B222" s="205"/>
      <c r="C222" s="62"/>
      <c r="D222" s="62"/>
      <c r="E222" s="206"/>
      <c r="F222" s="205"/>
      <c r="G222" s="166"/>
      <c r="H222" s="62"/>
      <c r="I222" s="166"/>
      <c r="J222" s="205"/>
      <c r="K222" s="166"/>
      <c r="L222" s="62"/>
      <c r="M222" s="42"/>
    </row>
    <row r="223" spans="2:13" x14ac:dyDescent="0.2">
      <c r="B223" s="205"/>
      <c r="C223" s="62"/>
      <c r="D223" s="62"/>
      <c r="E223" s="206"/>
      <c r="F223" s="205"/>
      <c r="G223" s="166"/>
      <c r="H223" s="62"/>
      <c r="I223" s="166"/>
      <c r="J223" s="205"/>
      <c r="K223" s="166"/>
      <c r="L223" s="62"/>
      <c r="M223" s="42"/>
    </row>
    <row r="224" spans="2:13" x14ac:dyDescent="0.2">
      <c r="B224" s="205"/>
      <c r="C224" s="62"/>
      <c r="D224" s="62"/>
      <c r="E224" s="206"/>
      <c r="F224" s="205"/>
      <c r="G224" s="166"/>
      <c r="H224" s="62"/>
      <c r="I224" s="166"/>
      <c r="J224" s="205"/>
      <c r="K224" s="166"/>
      <c r="L224" s="62"/>
      <c r="M224" s="42"/>
    </row>
    <row r="225" spans="2:13" x14ac:dyDescent="0.2">
      <c r="B225" s="205"/>
      <c r="C225" s="62"/>
      <c r="D225" s="62"/>
      <c r="E225" s="206"/>
      <c r="F225" s="205"/>
      <c r="G225" s="166"/>
      <c r="H225" s="62"/>
      <c r="I225" s="166"/>
      <c r="J225" s="205"/>
      <c r="K225" s="166"/>
      <c r="L225" s="62"/>
      <c r="M225" s="42"/>
    </row>
    <row r="226" spans="2:13" x14ac:dyDescent="0.2">
      <c r="B226" s="205"/>
      <c r="C226" s="62"/>
      <c r="D226" s="62"/>
      <c r="E226" s="206"/>
      <c r="F226" s="205"/>
      <c r="G226" s="166"/>
      <c r="H226" s="62"/>
      <c r="I226" s="166"/>
      <c r="J226" s="205"/>
      <c r="K226" s="166"/>
      <c r="L226" s="62"/>
      <c r="M226" s="42"/>
    </row>
    <row r="227" spans="2:13" x14ac:dyDescent="0.2">
      <c r="B227" s="205"/>
      <c r="C227" s="62"/>
      <c r="D227" s="62"/>
      <c r="E227" s="206"/>
      <c r="F227" s="205"/>
      <c r="G227" s="166"/>
      <c r="H227" s="62"/>
      <c r="I227" s="166"/>
      <c r="J227" s="205"/>
      <c r="K227" s="166"/>
      <c r="L227" s="62"/>
      <c r="M227" s="42"/>
    </row>
    <row r="228" spans="2:13" x14ac:dyDescent="0.2">
      <c r="B228" s="205"/>
      <c r="C228" s="62"/>
      <c r="D228" s="62"/>
      <c r="E228" s="206"/>
      <c r="F228" s="205"/>
      <c r="G228" s="166"/>
      <c r="H228" s="62"/>
      <c r="I228" s="166"/>
      <c r="J228" s="205"/>
      <c r="K228" s="166"/>
      <c r="L228" s="62"/>
      <c r="M228" s="42"/>
    </row>
    <row r="229" spans="2:13" x14ac:dyDescent="0.2">
      <c r="B229" s="205"/>
      <c r="C229" s="62"/>
      <c r="D229" s="62"/>
      <c r="E229" s="206"/>
      <c r="F229" s="205"/>
      <c r="G229" s="166"/>
      <c r="H229" s="62"/>
      <c r="I229" s="166"/>
      <c r="J229" s="205"/>
      <c r="K229" s="166"/>
      <c r="L229" s="62"/>
      <c r="M229" s="42"/>
    </row>
    <row r="230" spans="2:13" x14ac:dyDescent="0.2">
      <c r="B230" s="205"/>
      <c r="C230" s="62"/>
      <c r="D230" s="62"/>
      <c r="E230" s="206"/>
      <c r="F230" s="205"/>
      <c r="G230" s="166"/>
      <c r="H230" s="62"/>
      <c r="I230" s="166"/>
      <c r="J230" s="205"/>
      <c r="K230" s="166"/>
      <c r="L230" s="62"/>
      <c r="M230" s="42"/>
    </row>
    <row r="231" spans="2:13" x14ac:dyDescent="0.2">
      <c r="B231" s="205"/>
      <c r="C231" s="62"/>
      <c r="D231" s="62"/>
      <c r="E231" s="206"/>
      <c r="F231" s="205"/>
      <c r="G231" s="166"/>
      <c r="H231" s="62"/>
      <c r="I231" s="166"/>
      <c r="J231" s="205"/>
      <c r="K231" s="166"/>
      <c r="L231" s="62"/>
      <c r="M231" s="42"/>
    </row>
    <row r="232" spans="2:13" x14ac:dyDescent="0.2">
      <c r="B232" s="205"/>
      <c r="C232" s="62"/>
      <c r="D232" s="62"/>
      <c r="E232" s="206"/>
      <c r="F232" s="205"/>
      <c r="G232" s="166"/>
      <c r="H232" s="62"/>
      <c r="I232" s="166"/>
      <c r="J232" s="205"/>
      <c r="K232" s="166"/>
      <c r="L232" s="62"/>
      <c r="M232" s="42"/>
    </row>
    <row r="233" spans="2:13" x14ac:dyDescent="0.2">
      <c r="B233" s="205"/>
      <c r="C233" s="62"/>
      <c r="D233" s="62"/>
      <c r="E233" s="206"/>
      <c r="F233" s="205"/>
      <c r="G233" s="166"/>
      <c r="H233" s="62"/>
      <c r="I233" s="166"/>
      <c r="J233" s="205"/>
      <c r="K233" s="166"/>
      <c r="L233" s="62"/>
      <c r="M233" s="42"/>
    </row>
    <row r="234" spans="2:13" x14ac:dyDescent="0.2">
      <c r="B234" s="205"/>
      <c r="C234" s="62"/>
      <c r="D234" s="62"/>
      <c r="E234" s="206"/>
      <c r="F234" s="205"/>
      <c r="G234" s="166"/>
      <c r="H234" s="62"/>
      <c r="I234" s="166"/>
      <c r="J234" s="205"/>
      <c r="K234" s="166"/>
      <c r="L234" s="62"/>
      <c r="M234" s="42"/>
    </row>
    <row r="235" spans="2:13" x14ac:dyDescent="0.2">
      <c r="B235" s="205"/>
      <c r="C235" s="62"/>
      <c r="D235" s="62"/>
      <c r="E235" s="206"/>
      <c r="F235" s="205"/>
      <c r="G235" s="166"/>
      <c r="H235" s="62"/>
      <c r="I235" s="166"/>
      <c r="J235" s="205"/>
      <c r="K235" s="166"/>
      <c r="L235" s="62"/>
      <c r="M235" s="42"/>
    </row>
    <row r="236" spans="2:13" x14ac:dyDescent="0.2">
      <c r="B236" s="205"/>
      <c r="C236" s="62"/>
      <c r="D236" s="62"/>
      <c r="E236" s="206"/>
      <c r="F236" s="205"/>
      <c r="G236" s="166"/>
      <c r="H236" s="62"/>
      <c r="I236" s="166"/>
      <c r="J236" s="205"/>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P35" sqref="P35"/>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142">
        <v>0</v>
      </c>
      <c r="C4" s="201">
        <v>0</v>
      </c>
      <c r="D4" s="201">
        <v>0</v>
      </c>
      <c r="E4" s="143">
        <v>0</v>
      </c>
      <c r="F4" s="57"/>
      <c r="G4" s="162"/>
      <c r="H4" s="58"/>
      <c r="I4" s="162"/>
      <c r="J4" s="57"/>
      <c r="K4" s="160"/>
      <c r="L4" s="58"/>
      <c r="M4" s="161"/>
    </row>
    <row r="5" spans="2:21" x14ac:dyDescent="0.2">
      <c r="B5" s="84">
        <v>4.2649999999999997E-3</v>
      </c>
      <c r="C5" s="85">
        <v>8.5199999999999998E-3</v>
      </c>
      <c r="D5" s="85">
        <v>4.7959999999999999E-3</v>
      </c>
      <c r="E5" s="144">
        <v>-7.4330000000000004E-3</v>
      </c>
      <c r="F5" s="60"/>
      <c r="G5" s="162"/>
      <c r="H5" s="58"/>
      <c r="I5" s="162"/>
      <c r="J5" s="60"/>
      <c r="K5" s="162"/>
      <c r="L5" s="58"/>
      <c r="M5" s="164"/>
    </row>
    <row r="6" spans="2:21" x14ac:dyDescent="0.2">
      <c r="B6" s="84">
        <v>1.2427000000000001E-2</v>
      </c>
      <c r="C6" s="85">
        <v>1.4213E-2</v>
      </c>
      <c r="D6" s="85">
        <v>1.346E-2</v>
      </c>
      <c r="E6" s="144">
        <v>-1.1986E-2</v>
      </c>
      <c r="F6" s="57"/>
      <c r="G6" s="162"/>
      <c r="H6" s="58"/>
      <c r="I6" s="162"/>
      <c r="J6" s="57"/>
      <c r="K6" s="162"/>
      <c r="L6" s="58"/>
      <c r="M6" s="164"/>
    </row>
    <row r="7" spans="2:21" x14ac:dyDescent="0.2">
      <c r="B7" s="84">
        <v>2.1624000000000001E-2</v>
      </c>
      <c r="C7" s="85">
        <v>1.8334E-2</v>
      </c>
      <c r="D7" s="85">
        <v>2.2824000000000001E-2</v>
      </c>
      <c r="E7" s="144">
        <v>-1.5381000000000001E-2</v>
      </c>
      <c r="F7" s="57"/>
      <c r="G7" s="162"/>
      <c r="H7" s="58"/>
      <c r="I7" s="162"/>
      <c r="J7" s="57"/>
      <c r="K7" s="162"/>
      <c r="L7" s="58"/>
      <c r="M7" s="164"/>
    </row>
    <row r="8" spans="2:21" x14ac:dyDescent="0.2">
      <c r="B8" s="84">
        <v>3.1224999999999999E-2</v>
      </c>
      <c r="C8" s="85">
        <v>2.1590999999999999E-2</v>
      </c>
      <c r="D8" s="85">
        <v>3.2448999999999999E-2</v>
      </c>
      <c r="E8" s="144">
        <v>-1.8231000000000001E-2</v>
      </c>
      <c r="F8" s="57"/>
      <c r="G8" s="162"/>
      <c r="H8" s="58"/>
      <c r="I8" s="162"/>
      <c r="J8" s="57"/>
      <c r="K8" s="162"/>
      <c r="L8" s="58"/>
      <c r="M8" s="164"/>
    </row>
    <row r="9" spans="2:21" x14ac:dyDescent="0.2">
      <c r="B9" s="84">
        <v>4.1027000000000001E-2</v>
      </c>
      <c r="C9" s="85">
        <v>2.4309999999999998E-2</v>
      </c>
      <c r="D9" s="85">
        <v>4.2208000000000002E-2</v>
      </c>
      <c r="E9" s="144">
        <v>-2.0768999999999999E-2</v>
      </c>
      <c r="F9" s="57"/>
      <c r="G9" s="162"/>
      <c r="H9" s="58"/>
      <c r="I9" s="162"/>
      <c r="J9" s="57"/>
      <c r="K9" s="162"/>
      <c r="L9" s="58"/>
      <c r="M9" s="164"/>
    </row>
    <row r="10" spans="2:21" x14ac:dyDescent="0.2">
      <c r="B10" s="84">
        <v>5.0944999999999997E-2</v>
      </c>
      <c r="C10" s="85">
        <v>2.6661000000000001E-2</v>
      </c>
      <c r="D10" s="85">
        <v>5.2054999999999997E-2</v>
      </c>
      <c r="E10" s="144">
        <v>-2.3106000000000002E-2</v>
      </c>
      <c r="F10" s="57"/>
      <c r="G10" s="162"/>
      <c r="H10" s="58"/>
      <c r="I10" s="162"/>
      <c r="J10" s="57"/>
      <c r="K10" s="162"/>
      <c r="L10" s="58"/>
      <c r="M10" s="164"/>
    </row>
    <row r="11" spans="2:21" x14ac:dyDescent="0.2">
      <c r="B11" s="84">
        <v>6.0939E-2</v>
      </c>
      <c r="C11" s="85">
        <v>2.8743000000000001E-2</v>
      </c>
      <c r="D11" s="85">
        <v>6.1963999999999998E-2</v>
      </c>
      <c r="E11" s="144">
        <v>-2.5294000000000001E-2</v>
      </c>
      <c r="F11" s="57"/>
      <c r="G11" s="162"/>
      <c r="H11" s="58"/>
      <c r="I11" s="162"/>
      <c r="J11" s="57"/>
      <c r="K11" s="162"/>
      <c r="L11" s="58"/>
      <c r="M11" s="164"/>
    </row>
    <row r="12" spans="2:21" x14ac:dyDescent="0.2">
      <c r="B12" s="84">
        <v>7.0985999999999994E-2</v>
      </c>
      <c r="C12" s="85">
        <v>3.0617999999999999E-2</v>
      </c>
      <c r="D12" s="85">
        <v>7.1919999999999998E-2</v>
      </c>
      <c r="E12" s="144">
        <v>-2.7363999999999999E-2</v>
      </c>
      <c r="F12" s="57"/>
      <c r="G12" s="162"/>
      <c r="H12" s="58"/>
      <c r="I12" s="162"/>
      <c r="J12" s="57"/>
      <c r="K12" s="162"/>
      <c r="L12" s="58"/>
      <c r="M12" s="164"/>
    </row>
    <row r="13" spans="2:21" x14ac:dyDescent="0.2">
      <c r="B13" s="84">
        <v>8.1073000000000006E-2</v>
      </c>
      <c r="C13" s="85">
        <v>3.2323999999999999E-2</v>
      </c>
      <c r="D13" s="85">
        <v>8.1913E-2</v>
      </c>
      <c r="E13" s="144">
        <v>-2.9333000000000001E-2</v>
      </c>
      <c r="F13" s="57"/>
      <c r="G13" s="162"/>
      <c r="H13" s="58"/>
      <c r="I13" s="162"/>
      <c r="J13" s="57"/>
      <c r="K13" s="162"/>
      <c r="L13" s="58"/>
      <c r="M13" s="164"/>
    </row>
    <row r="14" spans="2:21" x14ac:dyDescent="0.2">
      <c r="B14" s="84">
        <v>9.1190999999999994E-2</v>
      </c>
      <c r="C14" s="85">
        <v>3.3888000000000001E-2</v>
      </c>
      <c r="D14" s="85">
        <v>9.1935000000000003E-2</v>
      </c>
      <c r="E14" s="144">
        <v>-3.1213999999999999E-2</v>
      </c>
      <c r="F14" s="57"/>
      <c r="G14" s="162"/>
      <c r="H14" s="58"/>
      <c r="I14" s="162"/>
      <c r="J14" s="57"/>
      <c r="K14" s="162"/>
      <c r="L14" s="58"/>
      <c r="M14" s="164"/>
    </row>
    <row r="15" spans="2:21" x14ac:dyDescent="0.2">
      <c r="B15" s="84">
        <v>0.10133399999999999</v>
      </c>
      <c r="C15" s="85">
        <v>3.5331000000000001E-2</v>
      </c>
      <c r="D15" s="85">
        <v>0.10198</v>
      </c>
      <c r="E15" s="144">
        <v>-3.3009999999999998E-2</v>
      </c>
      <c r="F15" s="57"/>
      <c r="G15" s="162"/>
      <c r="H15" s="58"/>
      <c r="I15" s="162"/>
      <c r="J15" s="57"/>
      <c r="K15" s="162"/>
      <c r="L15" s="58"/>
      <c r="M15" s="164"/>
    </row>
    <row r="16" spans="2:21" x14ac:dyDescent="0.2">
      <c r="B16" s="84">
        <v>0.111495</v>
      </c>
      <c r="C16" s="85">
        <v>3.6666999999999998E-2</v>
      </c>
      <c r="D16" s="85">
        <v>0.11204600000000001</v>
      </c>
      <c r="E16" s="144">
        <v>-3.4727000000000001E-2</v>
      </c>
      <c r="F16" s="57"/>
      <c r="G16" s="162"/>
      <c r="H16" s="58"/>
      <c r="I16" s="162"/>
      <c r="J16" s="57"/>
      <c r="K16" s="162"/>
      <c r="L16" s="58"/>
      <c r="M16" s="164"/>
    </row>
    <row r="17" spans="2:13" x14ac:dyDescent="0.2">
      <c r="B17" s="84">
        <v>0.121672</v>
      </c>
      <c r="C17" s="85">
        <v>3.7909999999999999E-2</v>
      </c>
      <c r="D17" s="85">
        <v>0.122132</v>
      </c>
      <c r="E17" s="144">
        <v>-3.6371000000000001E-2</v>
      </c>
      <c r="F17" s="57"/>
      <c r="G17" s="162"/>
      <c r="H17" s="58"/>
      <c r="I17" s="162"/>
      <c r="J17" s="57"/>
      <c r="K17" s="162"/>
      <c r="L17" s="58"/>
      <c r="M17" s="164"/>
    </row>
    <row r="18" spans="2:13" x14ac:dyDescent="0.2">
      <c r="B18" s="84">
        <v>0.13186200000000001</v>
      </c>
      <c r="C18" s="85">
        <v>3.9069E-2</v>
      </c>
      <c r="D18" s="85">
        <v>0.13223399999999999</v>
      </c>
      <c r="E18" s="144">
        <v>-3.7945E-2</v>
      </c>
      <c r="F18" s="57"/>
      <c r="G18" s="162"/>
      <c r="H18" s="58"/>
      <c r="I18" s="162"/>
      <c r="J18" s="57"/>
      <c r="K18" s="162"/>
      <c r="L18" s="58"/>
      <c r="M18" s="164"/>
    </row>
    <row r="19" spans="2:13" x14ac:dyDescent="0.2">
      <c r="B19" s="84">
        <v>0.14206199999999999</v>
      </c>
      <c r="C19" s="85">
        <v>4.0150999999999999E-2</v>
      </c>
      <c r="D19" s="85">
        <v>0.14235300000000001</v>
      </c>
      <c r="E19" s="144">
        <v>-3.9451E-2</v>
      </c>
      <c r="F19" s="57"/>
      <c r="G19" s="162"/>
      <c r="H19" s="58"/>
      <c r="I19" s="162"/>
      <c r="J19" s="57"/>
      <c r="K19" s="162"/>
      <c r="L19" s="58"/>
      <c r="M19" s="164"/>
    </row>
    <row r="20" spans="2:13" x14ac:dyDescent="0.2">
      <c r="B20" s="84">
        <v>0.15227099999999999</v>
      </c>
      <c r="C20" s="85">
        <v>4.1163999999999999E-2</v>
      </c>
      <c r="D20" s="85">
        <v>0.15248500000000001</v>
      </c>
      <c r="E20" s="144">
        <v>-4.0890999999999997E-2</v>
      </c>
      <c r="F20" s="57"/>
      <c r="G20" s="162"/>
      <c r="H20" s="58"/>
      <c r="I20" s="162"/>
      <c r="J20" s="57"/>
      <c r="K20" s="162"/>
      <c r="L20" s="58"/>
      <c r="M20" s="164"/>
    </row>
    <row r="21" spans="2:13" x14ac:dyDescent="0.2">
      <c r="B21" s="84">
        <v>0.16248699999999999</v>
      </c>
      <c r="C21" s="85">
        <v>4.2112999999999998E-2</v>
      </c>
      <c r="D21" s="85">
        <v>0.16263</v>
      </c>
      <c r="E21" s="144">
        <v>-4.2264999999999997E-2</v>
      </c>
      <c r="F21" s="57"/>
      <c r="G21" s="162"/>
      <c r="H21" s="58"/>
      <c r="I21" s="162"/>
      <c r="J21" s="57"/>
      <c r="K21" s="162"/>
      <c r="L21" s="58"/>
      <c r="M21" s="164"/>
    </row>
    <row r="22" spans="2:13" x14ac:dyDescent="0.2">
      <c r="B22" s="84">
        <v>0.172709</v>
      </c>
      <c r="C22" s="85">
        <v>4.3001999999999999E-2</v>
      </c>
      <c r="D22" s="85">
        <v>0.172787</v>
      </c>
      <c r="E22" s="144">
        <v>-4.3576999999999998E-2</v>
      </c>
      <c r="F22" s="57"/>
      <c r="G22" s="162"/>
      <c r="H22" s="58"/>
      <c r="I22" s="162"/>
      <c r="J22" s="57"/>
      <c r="K22" s="162"/>
      <c r="L22" s="58"/>
      <c r="M22" s="164"/>
    </row>
    <row r="23" spans="2:13" x14ac:dyDescent="0.2">
      <c r="B23" s="84">
        <v>0.18293499999999999</v>
      </c>
      <c r="C23" s="85">
        <v>4.3833999999999998E-2</v>
      </c>
      <c r="D23" s="85">
        <v>0.18295500000000001</v>
      </c>
      <c r="E23" s="144">
        <v>-4.4824999999999997E-2</v>
      </c>
      <c r="F23" s="57"/>
      <c r="G23" s="162"/>
      <c r="H23" s="58"/>
      <c r="I23" s="162"/>
      <c r="J23" s="57"/>
      <c r="K23" s="162"/>
      <c r="L23" s="58"/>
      <c r="M23" s="164"/>
    </row>
    <row r="24" spans="2:13" x14ac:dyDescent="0.2">
      <c r="B24" s="84">
        <v>0.19316700000000001</v>
      </c>
      <c r="C24" s="85">
        <v>4.4613E-2</v>
      </c>
      <c r="D24" s="85">
        <v>0.193134</v>
      </c>
      <c r="E24" s="144">
        <v>-4.6010000000000002E-2</v>
      </c>
      <c r="F24" s="57"/>
      <c r="G24" s="162"/>
      <c r="H24" s="58"/>
      <c r="I24" s="162"/>
      <c r="J24" s="57"/>
      <c r="K24" s="162"/>
      <c r="L24" s="58"/>
      <c r="M24" s="164"/>
    </row>
    <row r="25" spans="2:13" x14ac:dyDescent="0.2">
      <c r="B25" s="84">
        <v>0.203402</v>
      </c>
      <c r="C25" s="85">
        <v>4.5340999999999999E-2</v>
      </c>
      <c r="D25" s="85">
        <v>0.203323</v>
      </c>
      <c r="E25" s="144">
        <v>-4.7133000000000001E-2</v>
      </c>
      <c r="F25" s="57"/>
      <c r="G25" s="162"/>
      <c r="H25" s="58"/>
      <c r="I25" s="162"/>
      <c r="J25" s="57"/>
      <c r="K25" s="162"/>
      <c r="L25" s="58"/>
      <c r="M25" s="164"/>
    </row>
    <row r="26" spans="2:13" x14ac:dyDescent="0.2">
      <c r="B26" s="84">
        <v>0.213639</v>
      </c>
      <c r="C26" s="85">
        <v>4.6019999999999998E-2</v>
      </c>
      <c r="D26" s="85">
        <v>0.21352199999999999</v>
      </c>
      <c r="E26" s="144">
        <v>-4.8194000000000001E-2</v>
      </c>
      <c r="F26" s="57"/>
      <c r="G26" s="162"/>
      <c r="H26" s="58"/>
      <c r="I26" s="162"/>
      <c r="J26" s="57"/>
      <c r="K26" s="162"/>
      <c r="L26" s="58"/>
      <c r="M26" s="164"/>
    </row>
    <row r="27" spans="2:13" x14ac:dyDescent="0.2">
      <c r="B27" s="84">
        <v>0.22388</v>
      </c>
      <c r="C27" s="85">
        <v>4.6651999999999999E-2</v>
      </c>
      <c r="D27" s="85">
        <v>0.22373000000000001</v>
      </c>
      <c r="E27" s="144">
        <v>-4.9192E-2</v>
      </c>
      <c r="F27" s="57"/>
      <c r="G27" s="162"/>
      <c r="H27" s="58"/>
      <c r="I27" s="162"/>
      <c r="J27" s="57"/>
      <c r="K27" s="162"/>
      <c r="L27" s="58"/>
      <c r="M27" s="164"/>
    </row>
    <row r="28" spans="2:13" x14ac:dyDescent="0.2">
      <c r="B28" s="84">
        <v>0.234123</v>
      </c>
      <c r="C28" s="85">
        <v>4.7238000000000002E-2</v>
      </c>
      <c r="D28" s="85">
        <v>0.23394699999999999</v>
      </c>
      <c r="E28" s="144">
        <v>-5.0126999999999998E-2</v>
      </c>
      <c r="F28" s="57"/>
      <c r="G28" s="162"/>
      <c r="H28" s="58"/>
      <c r="I28" s="162"/>
      <c r="J28" s="57"/>
      <c r="K28" s="162"/>
      <c r="L28" s="58"/>
      <c r="M28" s="164"/>
    </row>
    <row r="29" spans="2:13" x14ac:dyDescent="0.2">
      <c r="B29" s="84">
        <v>0.244367</v>
      </c>
      <c r="C29" s="85">
        <v>4.7780999999999997E-2</v>
      </c>
      <c r="D29" s="85">
        <v>0.244173</v>
      </c>
      <c r="E29" s="144">
        <v>-5.0999999999999997E-2</v>
      </c>
      <c r="F29" s="57"/>
      <c r="G29" s="162"/>
      <c r="H29" s="58"/>
      <c r="I29" s="162"/>
      <c r="J29" s="57"/>
      <c r="K29" s="162"/>
      <c r="L29" s="58"/>
      <c r="M29" s="164"/>
    </row>
    <row r="30" spans="2:13" x14ac:dyDescent="0.2">
      <c r="B30" s="84">
        <v>0.25461400000000001</v>
      </c>
      <c r="C30" s="85">
        <v>4.8280999999999998E-2</v>
      </c>
      <c r="D30" s="85">
        <v>0.25440600000000002</v>
      </c>
      <c r="E30" s="144">
        <v>-5.1810000000000002E-2</v>
      </c>
      <c r="F30" s="57"/>
      <c r="G30" s="162"/>
      <c r="H30" s="58"/>
      <c r="I30" s="162"/>
      <c r="J30" s="57"/>
      <c r="K30" s="162"/>
      <c r="L30" s="58"/>
      <c r="M30" s="164"/>
    </row>
    <row r="31" spans="2:13" x14ac:dyDescent="0.2">
      <c r="B31" s="84">
        <v>0.26486100000000001</v>
      </c>
      <c r="C31" s="85">
        <v>4.8739999999999999E-2</v>
      </c>
      <c r="D31" s="85">
        <v>0.26464599999999999</v>
      </c>
      <c r="E31" s="144">
        <v>-5.2557E-2</v>
      </c>
      <c r="F31" s="57"/>
      <c r="G31" s="162"/>
      <c r="H31" s="58"/>
      <c r="I31" s="162"/>
      <c r="J31" s="57"/>
      <c r="K31" s="162"/>
      <c r="L31" s="58"/>
      <c r="M31" s="164"/>
    </row>
    <row r="32" spans="2:13" x14ac:dyDescent="0.2">
      <c r="B32" s="84">
        <v>0.27511099999999999</v>
      </c>
      <c r="C32" s="85">
        <v>4.9159000000000001E-2</v>
      </c>
      <c r="D32" s="85">
        <v>0.274893</v>
      </c>
      <c r="E32" s="144">
        <v>-5.3241999999999998E-2</v>
      </c>
      <c r="F32" s="57"/>
      <c r="G32" s="162"/>
      <c r="H32" s="58"/>
      <c r="I32" s="162"/>
      <c r="J32" s="57"/>
      <c r="K32" s="162"/>
      <c r="L32" s="58"/>
      <c r="M32" s="164"/>
    </row>
    <row r="33" spans="2:13" x14ac:dyDescent="0.2">
      <c r="B33" s="84">
        <v>0.28536</v>
      </c>
      <c r="C33" s="85">
        <v>4.9537999999999999E-2</v>
      </c>
      <c r="D33" s="85">
        <v>0.28514499999999998</v>
      </c>
      <c r="E33" s="144">
        <v>-5.3863000000000001E-2</v>
      </c>
      <c r="F33" s="57"/>
      <c r="G33" s="162"/>
      <c r="H33" s="58"/>
      <c r="I33" s="162"/>
      <c r="J33" s="57"/>
      <c r="K33" s="162"/>
      <c r="L33" s="58"/>
      <c r="M33" s="164"/>
    </row>
    <row r="34" spans="2:13" x14ac:dyDescent="0.2">
      <c r="B34" s="84">
        <v>0.29560999999999998</v>
      </c>
      <c r="C34" s="85">
        <v>4.9876999999999998E-2</v>
      </c>
      <c r="D34" s="85">
        <v>0.29540300000000003</v>
      </c>
      <c r="E34" s="144">
        <v>-5.4421999999999998E-2</v>
      </c>
      <c r="F34" s="57"/>
      <c r="G34" s="162"/>
      <c r="H34" s="58"/>
      <c r="I34" s="162"/>
      <c r="J34" s="57"/>
      <c r="K34" s="162"/>
      <c r="L34" s="58"/>
      <c r="M34" s="164"/>
    </row>
    <row r="35" spans="2:13" x14ac:dyDescent="0.2">
      <c r="B35" s="84">
        <v>0.30585899999999999</v>
      </c>
      <c r="C35" s="85">
        <v>5.0178E-2</v>
      </c>
      <c r="D35" s="85">
        <v>0.30566500000000002</v>
      </c>
      <c r="E35" s="144">
        <v>-5.4920999999999998E-2</v>
      </c>
      <c r="F35" s="57"/>
      <c r="G35" s="162"/>
      <c r="H35" s="58"/>
      <c r="I35" s="162"/>
      <c r="J35" s="57"/>
      <c r="K35" s="162"/>
      <c r="L35" s="58"/>
      <c r="M35" s="164"/>
    </row>
    <row r="36" spans="2:13" x14ac:dyDescent="0.2">
      <c r="B36" s="84">
        <v>0.31610899999999997</v>
      </c>
      <c r="C36" s="85">
        <v>5.0441E-2</v>
      </c>
      <c r="D36" s="85">
        <v>0.31593100000000002</v>
      </c>
      <c r="E36" s="144">
        <v>-5.5358999999999998E-2</v>
      </c>
      <c r="F36" s="57"/>
      <c r="G36" s="162"/>
      <c r="H36" s="58"/>
      <c r="I36" s="162"/>
      <c r="J36" s="57"/>
      <c r="K36" s="162"/>
      <c r="L36" s="58"/>
      <c r="M36" s="164"/>
    </row>
    <row r="37" spans="2:13" x14ac:dyDescent="0.2">
      <c r="B37" s="84">
        <v>0.32635799999999998</v>
      </c>
      <c r="C37" s="85">
        <v>5.0666999999999997E-2</v>
      </c>
      <c r="D37" s="85">
        <v>0.32619999999999999</v>
      </c>
      <c r="E37" s="144">
        <v>-5.5736000000000001E-2</v>
      </c>
      <c r="F37" s="57"/>
      <c r="G37" s="162"/>
      <c r="H37" s="58"/>
      <c r="I37" s="162"/>
      <c r="J37" s="57"/>
      <c r="K37" s="162"/>
      <c r="L37" s="58"/>
      <c r="M37" s="164"/>
    </row>
    <row r="38" spans="2:13" x14ac:dyDescent="0.2">
      <c r="B38" s="84">
        <v>0.33660800000000002</v>
      </c>
      <c r="C38" s="85">
        <v>5.0854999999999997E-2</v>
      </c>
      <c r="D38" s="85">
        <v>0.33647199999999999</v>
      </c>
      <c r="E38" s="144">
        <v>-5.6052999999999999E-2</v>
      </c>
      <c r="F38" s="57"/>
      <c r="G38" s="162"/>
      <c r="H38" s="58"/>
      <c r="I38" s="162"/>
      <c r="J38" s="57"/>
      <c r="K38" s="162"/>
      <c r="L38" s="58"/>
      <c r="M38" s="164"/>
    </row>
    <row r="39" spans="2:13" x14ac:dyDescent="0.2">
      <c r="B39" s="84">
        <v>0.34685700000000003</v>
      </c>
      <c r="C39" s="85">
        <v>5.1007999999999998E-2</v>
      </c>
      <c r="D39" s="85">
        <v>0.346746</v>
      </c>
      <c r="E39" s="144">
        <v>-5.6312000000000001E-2</v>
      </c>
      <c r="F39" s="57"/>
      <c r="G39" s="162"/>
      <c r="H39" s="58"/>
      <c r="I39" s="162"/>
      <c r="J39" s="57"/>
      <c r="K39" s="162"/>
      <c r="L39" s="58"/>
      <c r="M39" s="164"/>
    </row>
    <row r="40" spans="2:13" x14ac:dyDescent="0.2">
      <c r="B40" s="84">
        <v>0.35710599999999998</v>
      </c>
      <c r="C40" s="85">
        <v>5.1125999999999998E-2</v>
      </c>
      <c r="D40" s="85">
        <v>0.35702099999999998</v>
      </c>
      <c r="E40" s="144">
        <v>-5.6514000000000002E-2</v>
      </c>
      <c r="F40" s="57"/>
      <c r="G40" s="162"/>
      <c r="H40" s="58"/>
      <c r="I40" s="162"/>
      <c r="J40" s="57"/>
      <c r="K40" s="162"/>
      <c r="L40" s="58"/>
      <c r="M40" s="164"/>
    </row>
    <row r="41" spans="2:13" x14ac:dyDescent="0.2">
      <c r="B41" s="84">
        <v>0.36735600000000002</v>
      </c>
      <c r="C41" s="85">
        <v>5.1207000000000003E-2</v>
      </c>
      <c r="D41" s="85">
        <v>0.36729699999999998</v>
      </c>
      <c r="E41" s="144">
        <v>-5.6658E-2</v>
      </c>
      <c r="F41" s="57"/>
      <c r="G41" s="162"/>
      <c r="H41" s="58"/>
      <c r="I41" s="162"/>
      <c r="J41" s="57"/>
      <c r="K41" s="162"/>
      <c r="L41" s="58"/>
      <c r="M41" s="164"/>
    </row>
    <row r="42" spans="2:13" x14ac:dyDescent="0.2">
      <c r="B42" s="84">
        <v>0.37760500000000002</v>
      </c>
      <c r="C42" s="85">
        <v>5.1254000000000001E-2</v>
      </c>
      <c r="D42" s="85">
        <v>0.37757400000000002</v>
      </c>
      <c r="E42" s="144">
        <v>-5.6744999999999997E-2</v>
      </c>
      <c r="F42" s="57"/>
      <c r="G42" s="162"/>
      <c r="H42" s="58"/>
      <c r="I42" s="162"/>
      <c r="J42" s="57"/>
      <c r="K42" s="162"/>
      <c r="L42" s="58"/>
      <c r="M42" s="164"/>
    </row>
    <row r="43" spans="2:13" x14ac:dyDescent="0.2">
      <c r="B43" s="84">
        <v>0.38785399999999998</v>
      </c>
      <c r="C43" s="85">
        <v>5.1265999999999999E-2</v>
      </c>
      <c r="D43" s="85">
        <v>0.38784999999999997</v>
      </c>
      <c r="E43" s="144">
        <v>-5.6776E-2</v>
      </c>
      <c r="F43" s="57"/>
      <c r="G43" s="162"/>
      <c r="H43" s="58"/>
      <c r="I43" s="162"/>
      <c r="J43" s="57"/>
      <c r="K43" s="162"/>
      <c r="L43" s="58"/>
      <c r="M43" s="164"/>
    </row>
    <row r="44" spans="2:13" x14ac:dyDescent="0.2">
      <c r="B44" s="84">
        <v>0.39810200000000001</v>
      </c>
      <c r="C44" s="85">
        <v>5.1246E-2</v>
      </c>
      <c r="D44" s="85">
        <v>0.39812599999999998</v>
      </c>
      <c r="E44" s="144">
        <v>-5.6752999999999998E-2</v>
      </c>
      <c r="F44" s="57"/>
      <c r="G44" s="162"/>
      <c r="H44" s="58"/>
      <c r="I44" s="162"/>
      <c r="J44" s="57"/>
      <c r="K44" s="162"/>
      <c r="L44" s="58"/>
      <c r="M44" s="164"/>
    </row>
    <row r="45" spans="2:13" x14ac:dyDescent="0.2">
      <c r="B45" s="84">
        <v>0.40834999999999999</v>
      </c>
      <c r="C45" s="85">
        <v>5.1191E-2</v>
      </c>
      <c r="D45" s="85">
        <v>0.40839999999999999</v>
      </c>
      <c r="E45" s="144">
        <v>-5.6674000000000002E-2</v>
      </c>
      <c r="F45" s="57"/>
      <c r="G45" s="162"/>
      <c r="H45" s="58"/>
      <c r="I45" s="162"/>
      <c r="J45" s="57"/>
      <c r="K45" s="162"/>
      <c r="L45" s="58"/>
      <c r="M45" s="164"/>
    </row>
    <row r="46" spans="2:13" x14ac:dyDescent="0.2">
      <c r="B46" s="84">
        <v>0.418597</v>
      </c>
      <c r="C46" s="85">
        <v>5.1103000000000003E-2</v>
      </c>
      <c r="D46" s="85">
        <v>0.41867300000000002</v>
      </c>
      <c r="E46" s="144">
        <v>-5.6538999999999999E-2</v>
      </c>
      <c r="F46" s="57"/>
      <c r="G46" s="162"/>
      <c r="H46" s="58"/>
      <c r="I46" s="162"/>
      <c r="J46" s="57"/>
      <c r="K46" s="162"/>
      <c r="L46" s="58"/>
      <c r="M46" s="164"/>
    </row>
    <row r="47" spans="2:13" x14ac:dyDescent="0.2">
      <c r="B47" s="84">
        <v>0.42884299999999997</v>
      </c>
      <c r="C47" s="85">
        <v>5.0984000000000002E-2</v>
      </c>
      <c r="D47" s="85">
        <v>0.42894500000000002</v>
      </c>
      <c r="E47" s="144">
        <v>-5.6350999999999998E-2</v>
      </c>
      <c r="F47" s="57"/>
      <c r="G47" s="162"/>
      <c r="H47" s="58"/>
      <c r="I47" s="162"/>
      <c r="J47" s="57"/>
      <c r="K47" s="162"/>
      <c r="L47" s="58"/>
      <c r="M47" s="164"/>
    </row>
    <row r="48" spans="2:13" x14ac:dyDescent="0.2">
      <c r="B48" s="84">
        <v>0.43908900000000001</v>
      </c>
      <c r="C48" s="85">
        <v>5.0832000000000002E-2</v>
      </c>
      <c r="D48" s="85">
        <v>0.43921300000000002</v>
      </c>
      <c r="E48" s="144">
        <v>-5.6108999999999999E-2</v>
      </c>
      <c r="F48" s="57"/>
      <c r="G48" s="162"/>
      <c r="H48" s="58"/>
      <c r="I48" s="162"/>
      <c r="J48" s="57"/>
      <c r="K48" s="162"/>
      <c r="L48" s="58"/>
      <c r="M48" s="164"/>
    </row>
    <row r="49" spans="2:13" x14ac:dyDescent="0.2">
      <c r="B49" s="84">
        <v>0.44933299999999998</v>
      </c>
      <c r="C49" s="85">
        <v>5.0649E-2</v>
      </c>
      <c r="D49" s="85">
        <v>0.44947900000000002</v>
      </c>
      <c r="E49" s="144">
        <v>-5.5812E-2</v>
      </c>
      <c r="F49" s="57"/>
      <c r="G49" s="162"/>
      <c r="H49" s="58"/>
      <c r="I49" s="162"/>
      <c r="J49" s="57"/>
      <c r="K49" s="162"/>
      <c r="L49" s="58"/>
      <c r="M49" s="164"/>
    </row>
    <row r="50" spans="2:13" x14ac:dyDescent="0.2">
      <c r="B50" s="84">
        <v>0.45957599999999998</v>
      </c>
      <c r="C50" s="85">
        <v>5.0435000000000001E-2</v>
      </c>
      <c r="D50" s="85">
        <v>0.45974199999999998</v>
      </c>
      <c r="E50" s="144">
        <v>-5.5460000000000002E-2</v>
      </c>
      <c r="F50" s="57"/>
      <c r="G50" s="162"/>
      <c r="H50" s="58"/>
      <c r="I50" s="162"/>
      <c r="J50" s="57"/>
      <c r="K50" s="162"/>
      <c r="L50" s="58"/>
      <c r="M50" s="164"/>
    </row>
    <row r="51" spans="2:13" x14ac:dyDescent="0.2">
      <c r="B51" s="84">
        <v>0.46981800000000001</v>
      </c>
      <c r="C51" s="85">
        <v>5.0191E-2</v>
      </c>
      <c r="D51" s="85">
        <v>0.470001</v>
      </c>
      <c r="E51" s="144">
        <v>-5.5052999999999998E-2</v>
      </c>
      <c r="F51" s="57"/>
      <c r="G51" s="162"/>
      <c r="H51" s="58"/>
      <c r="I51" s="162"/>
      <c r="J51" s="57"/>
      <c r="K51" s="162"/>
      <c r="L51" s="58"/>
      <c r="M51" s="164"/>
    </row>
    <row r="52" spans="2:13" x14ac:dyDescent="0.2">
      <c r="B52" s="84">
        <v>0.48005900000000001</v>
      </c>
      <c r="C52" s="85">
        <v>4.9918999999999998E-2</v>
      </c>
      <c r="D52" s="85">
        <v>0.48025699999999999</v>
      </c>
      <c r="E52" s="144">
        <v>-5.4593000000000003E-2</v>
      </c>
      <c r="F52" s="57"/>
      <c r="G52" s="162"/>
      <c r="H52" s="58"/>
      <c r="I52" s="162"/>
      <c r="J52" s="57"/>
      <c r="K52" s="162"/>
      <c r="L52" s="58"/>
      <c r="M52" s="164"/>
    </row>
    <row r="53" spans="2:13" x14ac:dyDescent="0.2">
      <c r="B53" s="84">
        <v>0.49030000000000001</v>
      </c>
      <c r="C53" s="85">
        <v>4.9619000000000003E-2</v>
      </c>
      <c r="D53" s="85">
        <v>0.49050899999999997</v>
      </c>
      <c r="E53" s="144">
        <v>-5.4080000000000003E-2</v>
      </c>
      <c r="F53" s="57"/>
      <c r="G53" s="162"/>
      <c r="H53" s="58"/>
      <c r="I53" s="162"/>
      <c r="J53" s="57"/>
      <c r="K53" s="162"/>
      <c r="L53" s="58"/>
      <c r="M53" s="164"/>
    </row>
    <row r="54" spans="2:13" x14ac:dyDescent="0.2">
      <c r="B54" s="84">
        <v>0.50053999999999998</v>
      </c>
      <c r="C54" s="85">
        <v>4.929E-2</v>
      </c>
      <c r="D54" s="85">
        <v>0.50075700000000001</v>
      </c>
      <c r="E54" s="144">
        <v>-5.3511000000000003E-2</v>
      </c>
      <c r="F54" s="57"/>
      <c r="G54" s="162"/>
      <c r="H54" s="58"/>
      <c r="I54" s="162"/>
      <c r="J54" s="57"/>
      <c r="K54" s="162"/>
      <c r="L54" s="58"/>
      <c r="M54" s="164"/>
    </row>
    <row r="55" spans="2:13" x14ac:dyDescent="0.2">
      <c r="B55" s="84">
        <v>0.51078000000000001</v>
      </c>
      <c r="C55" s="85">
        <v>4.8934999999999999E-2</v>
      </c>
      <c r="D55" s="85">
        <v>0.51100100000000004</v>
      </c>
      <c r="E55" s="144">
        <v>-5.2887999999999998E-2</v>
      </c>
      <c r="F55" s="57"/>
      <c r="G55" s="162"/>
      <c r="H55" s="58"/>
      <c r="I55" s="162"/>
      <c r="J55" s="57"/>
      <c r="K55" s="162"/>
      <c r="L55" s="58"/>
      <c r="M55" s="164"/>
    </row>
    <row r="56" spans="2:13" x14ac:dyDescent="0.2">
      <c r="B56" s="84">
        <v>0.52101799999999998</v>
      </c>
      <c r="C56" s="85">
        <v>4.8554E-2</v>
      </c>
      <c r="D56" s="85">
        <v>0.52124099999999995</v>
      </c>
      <c r="E56" s="144">
        <v>-5.2211E-2</v>
      </c>
      <c r="F56" s="57"/>
      <c r="G56" s="162"/>
      <c r="H56" s="58"/>
      <c r="I56" s="162"/>
      <c r="J56" s="57"/>
      <c r="K56" s="162"/>
      <c r="L56" s="58"/>
      <c r="M56" s="164"/>
    </row>
    <row r="57" spans="2:13" x14ac:dyDescent="0.2">
      <c r="B57" s="84">
        <v>0.53125500000000003</v>
      </c>
      <c r="C57" s="85">
        <v>4.8147000000000002E-2</v>
      </c>
      <c r="D57" s="85">
        <v>0.53147599999999995</v>
      </c>
      <c r="E57" s="144">
        <v>-5.1479999999999998E-2</v>
      </c>
      <c r="F57" s="57"/>
      <c r="G57" s="162"/>
      <c r="H57" s="58"/>
      <c r="I57" s="162"/>
      <c r="J57" s="57"/>
      <c r="K57" s="162"/>
      <c r="L57" s="58"/>
      <c r="M57" s="164"/>
    </row>
    <row r="58" spans="2:13" x14ac:dyDescent="0.2">
      <c r="B58" s="84">
        <v>0.54149099999999994</v>
      </c>
      <c r="C58" s="85">
        <v>4.7715E-2</v>
      </c>
      <c r="D58" s="85">
        <v>0.54170799999999997</v>
      </c>
      <c r="E58" s="144">
        <v>-5.0695999999999998E-2</v>
      </c>
      <c r="F58" s="57"/>
      <c r="G58" s="162"/>
      <c r="H58" s="58"/>
      <c r="I58" s="162"/>
      <c r="J58" s="57"/>
      <c r="K58" s="162"/>
      <c r="L58" s="58"/>
      <c r="M58" s="164"/>
    </row>
    <row r="59" spans="2:13" x14ac:dyDescent="0.2">
      <c r="B59" s="84">
        <v>0.55172500000000002</v>
      </c>
      <c r="C59" s="85">
        <v>4.7259000000000002E-2</v>
      </c>
      <c r="D59" s="85">
        <v>0.55193400000000004</v>
      </c>
      <c r="E59" s="144">
        <v>-4.9859000000000001E-2</v>
      </c>
      <c r="F59" s="57"/>
      <c r="G59" s="162"/>
      <c r="H59" s="58"/>
      <c r="I59" s="162"/>
      <c r="J59" s="57"/>
      <c r="K59" s="162"/>
      <c r="L59" s="58"/>
      <c r="M59" s="164"/>
    </row>
    <row r="60" spans="2:13" x14ac:dyDescent="0.2">
      <c r="B60" s="84">
        <v>0.56195899999999999</v>
      </c>
      <c r="C60" s="85">
        <v>4.6778E-2</v>
      </c>
      <c r="D60" s="85">
        <v>0.56215700000000002</v>
      </c>
      <c r="E60" s="144">
        <v>-4.8967999999999998E-2</v>
      </c>
      <c r="F60" s="57"/>
      <c r="G60" s="162"/>
      <c r="H60" s="58"/>
      <c r="I60" s="162"/>
      <c r="J60" s="57"/>
      <c r="K60" s="162"/>
      <c r="L60" s="58"/>
      <c r="M60" s="164"/>
    </row>
    <row r="61" spans="2:13" x14ac:dyDescent="0.2">
      <c r="B61" s="84">
        <v>0.57219200000000003</v>
      </c>
      <c r="C61" s="85">
        <v>4.6274000000000003E-2</v>
      </c>
      <c r="D61" s="85">
        <v>0.57237400000000005</v>
      </c>
      <c r="E61" s="144">
        <v>-4.8024999999999998E-2</v>
      </c>
      <c r="F61" s="57"/>
      <c r="G61" s="162"/>
      <c r="H61" s="58"/>
      <c r="I61" s="162"/>
      <c r="J61" s="57"/>
      <c r="K61" s="162"/>
      <c r="L61" s="58"/>
      <c r="M61" s="164"/>
    </row>
    <row r="62" spans="2:13" x14ac:dyDescent="0.2">
      <c r="B62" s="84">
        <v>0.58242300000000002</v>
      </c>
      <c r="C62" s="85">
        <v>4.5745000000000001E-2</v>
      </c>
      <c r="D62" s="85">
        <v>0.58258699999999997</v>
      </c>
      <c r="E62" s="144">
        <v>-4.7030000000000002E-2</v>
      </c>
      <c r="F62" s="57"/>
      <c r="G62" s="162"/>
      <c r="H62" s="58"/>
      <c r="I62" s="162"/>
      <c r="J62" s="57"/>
      <c r="K62" s="162"/>
      <c r="L62" s="58"/>
      <c r="M62" s="164"/>
    </row>
    <row r="63" spans="2:13" x14ac:dyDescent="0.2">
      <c r="B63" s="84">
        <v>0.59265299999999999</v>
      </c>
      <c r="C63" s="85">
        <v>4.5192000000000003E-2</v>
      </c>
      <c r="D63" s="85">
        <v>0.59279499999999996</v>
      </c>
      <c r="E63" s="144">
        <v>-4.5984999999999998E-2</v>
      </c>
      <c r="F63" s="57"/>
      <c r="G63" s="162"/>
      <c r="H63" s="58"/>
      <c r="I63" s="162"/>
      <c r="J63" s="57"/>
      <c r="K63" s="162"/>
      <c r="L63" s="58"/>
      <c r="M63" s="164"/>
    </row>
    <row r="64" spans="2:13" x14ac:dyDescent="0.2">
      <c r="B64" s="84">
        <v>0.602881</v>
      </c>
      <c r="C64" s="85">
        <v>4.4615000000000002E-2</v>
      </c>
      <c r="D64" s="85">
        <v>0.60299700000000001</v>
      </c>
      <c r="E64" s="144">
        <v>-4.4889999999999999E-2</v>
      </c>
      <c r="F64" s="57"/>
      <c r="G64" s="162"/>
      <c r="H64" s="58"/>
      <c r="I64" s="162"/>
      <c r="J64" s="57"/>
      <c r="K64" s="162"/>
      <c r="L64" s="58"/>
      <c r="M64" s="164"/>
    </row>
    <row r="65" spans="2:13" x14ac:dyDescent="0.2">
      <c r="B65" s="84">
        <v>0.61310900000000002</v>
      </c>
      <c r="C65" s="85">
        <v>4.4011000000000002E-2</v>
      </c>
      <c r="D65" s="85">
        <v>0.61319500000000005</v>
      </c>
      <c r="E65" s="144">
        <v>-4.3744999999999999E-2</v>
      </c>
      <c r="F65" s="57"/>
      <c r="G65" s="162"/>
      <c r="H65" s="58"/>
      <c r="I65" s="162"/>
      <c r="J65" s="57"/>
      <c r="K65" s="162"/>
      <c r="L65" s="58"/>
      <c r="M65" s="164"/>
    </row>
    <row r="66" spans="2:13" x14ac:dyDescent="0.2">
      <c r="B66" s="84">
        <v>0.62333400000000005</v>
      </c>
      <c r="C66" s="85">
        <v>4.3381999999999997E-2</v>
      </c>
      <c r="D66" s="85">
        <v>0.62338899999999997</v>
      </c>
      <c r="E66" s="144">
        <v>-4.2553000000000001E-2</v>
      </c>
      <c r="F66" s="57"/>
      <c r="G66" s="162"/>
      <c r="H66" s="58"/>
      <c r="I66" s="162"/>
      <c r="J66" s="57"/>
      <c r="K66" s="162"/>
      <c r="L66" s="58"/>
      <c r="M66" s="164"/>
    </row>
    <row r="67" spans="2:13" x14ac:dyDescent="0.2">
      <c r="B67" s="84">
        <v>0.63355799999999995</v>
      </c>
      <c r="C67" s="85">
        <v>4.2724999999999999E-2</v>
      </c>
      <c r="D67" s="85">
        <v>0.63357699999999995</v>
      </c>
      <c r="E67" s="144">
        <v>-4.1314999999999998E-2</v>
      </c>
      <c r="F67" s="57"/>
      <c r="G67" s="162"/>
      <c r="H67" s="58"/>
      <c r="I67" s="162"/>
      <c r="J67" s="57"/>
      <c r="K67" s="162"/>
      <c r="L67" s="58"/>
      <c r="M67" s="164"/>
    </row>
    <row r="68" spans="2:13" x14ac:dyDescent="0.2">
      <c r="B68" s="84">
        <v>0.64378000000000002</v>
      </c>
      <c r="C68" s="85">
        <v>4.2040000000000001E-2</v>
      </c>
      <c r="D68" s="85">
        <v>0.64376</v>
      </c>
      <c r="E68" s="144">
        <v>-4.0034E-2</v>
      </c>
      <c r="F68" s="57"/>
      <c r="G68" s="162"/>
      <c r="H68" s="58"/>
      <c r="I68" s="162"/>
      <c r="J68" s="57"/>
      <c r="K68" s="162"/>
      <c r="L68" s="58"/>
      <c r="M68" s="164"/>
    </row>
    <row r="69" spans="2:13" x14ac:dyDescent="0.2">
      <c r="B69" s="84">
        <v>0.65400100000000005</v>
      </c>
      <c r="C69" s="85">
        <v>4.1326000000000002E-2</v>
      </c>
      <c r="D69" s="85">
        <v>0.65393900000000005</v>
      </c>
      <c r="E69" s="144">
        <v>-3.8711000000000002E-2</v>
      </c>
      <c r="F69" s="57"/>
      <c r="G69" s="162"/>
      <c r="H69" s="58"/>
      <c r="I69" s="162"/>
      <c r="J69" s="57"/>
      <c r="K69" s="162"/>
      <c r="L69" s="58"/>
      <c r="M69" s="164"/>
    </row>
    <row r="70" spans="2:13" x14ac:dyDescent="0.2">
      <c r="B70" s="84">
        <v>0.664219</v>
      </c>
      <c r="C70" s="85">
        <v>4.0580999999999999E-2</v>
      </c>
      <c r="D70" s="85">
        <v>0.66411299999999995</v>
      </c>
      <c r="E70" s="144">
        <v>-3.7347999999999999E-2</v>
      </c>
      <c r="F70" s="57"/>
      <c r="G70" s="162"/>
      <c r="H70" s="58"/>
      <c r="I70" s="162"/>
      <c r="J70" s="57"/>
      <c r="K70" s="162"/>
      <c r="L70" s="58"/>
      <c r="M70" s="164"/>
    </row>
    <row r="71" spans="2:13" x14ac:dyDescent="0.2">
      <c r="B71" s="84">
        <v>0.67443500000000001</v>
      </c>
      <c r="C71" s="85">
        <v>3.9805E-2</v>
      </c>
      <c r="D71" s="85">
        <v>0.67428200000000005</v>
      </c>
      <c r="E71" s="144">
        <v>-3.5948000000000001E-2</v>
      </c>
      <c r="F71" s="57"/>
      <c r="G71" s="162"/>
      <c r="H71" s="58"/>
      <c r="I71" s="162"/>
      <c r="J71" s="57"/>
      <c r="K71" s="162"/>
      <c r="L71" s="58"/>
      <c r="M71" s="164"/>
    </row>
    <row r="72" spans="2:13" x14ac:dyDescent="0.2">
      <c r="B72" s="84">
        <v>0.68464899999999995</v>
      </c>
      <c r="C72" s="85">
        <v>3.8997999999999998E-2</v>
      </c>
      <c r="D72" s="85">
        <v>0.68444799999999995</v>
      </c>
      <c r="E72" s="144">
        <v>-3.4514000000000003E-2</v>
      </c>
      <c r="F72" s="57"/>
      <c r="G72" s="162"/>
      <c r="H72" s="58"/>
      <c r="I72" s="162"/>
      <c r="J72" s="57"/>
      <c r="K72" s="162"/>
      <c r="L72" s="58"/>
      <c r="M72" s="164"/>
    </row>
    <row r="73" spans="2:13" x14ac:dyDescent="0.2">
      <c r="B73" s="84">
        <v>0.69486000000000003</v>
      </c>
      <c r="C73" s="85">
        <v>3.8157000000000003E-2</v>
      </c>
      <c r="D73" s="85">
        <v>0.69460900000000003</v>
      </c>
      <c r="E73" s="144">
        <v>-3.3050000000000003E-2</v>
      </c>
      <c r="F73" s="57"/>
      <c r="G73" s="162"/>
      <c r="H73" s="58"/>
      <c r="I73" s="162"/>
      <c r="J73" s="57"/>
      <c r="K73" s="162"/>
      <c r="L73" s="58"/>
      <c r="M73" s="164"/>
    </row>
    <row r="74" spans="2:13" x14ac:dyDescent="0.2">
      <c r="B74" s="84">
        <v>0.70506899999999995</v>
      </c>
      <c r="C74" s="85">
        <v>3.7284999999999999E-2</v>
      </c>
      <c r="D74" s="85">
        <v>0.70476700000000003</v>
      </c>
      <c r="E74" s="144">
        <v>-3.1558000000000003E-2</v>
      </c>
      <c r="F74" s="57"/>
      <c r="G74" s="162"/>
      <c r="H74" s="58"/>
      <c r="I74" s="162"/>
      <c r="J74" s="57"/>
      <c r="K74" s="162"/>
      <c r="L74" s="58"/>
      <c r="M74" s="164"/>
    </row>
    <row r="75" spans="2:13" x14ac:dyDescent="0.2">
      <c r="B75" s="84">
        <v>0.71527600000000002</v>
      </c>
      <c r="C75" s="85">
        <v>3.6379000000000002E-2</v>
      </c>
      <c r="D75" s="85">
        <v>0.71492100000000003</v>
      </c>
      <c r="E75" s="144">
        <v>-3.0043E-2</v>
      </c>
      <c r="F75" s="57"/>
      <c r="G75" s="162"/>
      <c r="H75" s="58"/>
      <c r="I75" s="162"/>
      <c r="J75" s="57"/>
      <c r="K75" s="162"/>
      <c r="L75" s="58"/>
      <c r="M75" s="164"/>
    </row>
    <row r="76" spans="2:13" x14ac:dyDescent="0.2">
      <c r="B76" s="84">
        <v>0.72548000000000001</v>
      </c>
      <c r="C76" s="85">
        <v>3.5442000000000001E-2</v>
      </c>
      <c r="D76" s="85">
        <v>0.72507200000000005</v>
      </c>
      <c r="E76" s="144">
        <v>-2.8507999999999999E-2</v>
      </c>
      <c r="F76" s="57"/>
      <c r="G76" s="162"/>
      <c r="H76" s="58"/>
      <c r="I76" s="162"/>
      <c r="J76" s="57"/>
      <c r="K76" s="162"/>
      <c r="L76" s="58"/>
      <c r="M76" s="164"/>
    </row>
    <row r="77" spans="2:13" x14ac:dyDescent="0.2">
      <c r="B77" s="84">
        <v>0.73568100000000003</v>
      </c>
      <c r="C77" s="85">
        <v>3.4473999999999998E-2</v>
      </c>
      <c r="D77" s="85">
        <v>0.73522100000000001</v>
      </c>
      <c r="E77" s="144">
        <v>-2.6957999999999999E-2</v>
      </c>
      <c r="F77" s="57"/>
      <c r="G77" s="162"/>
      <c r="H77" s="58"/>
      <c r="I77" s="162"/>
      <c r="J77" s="57"/>
      <c r="K77" s="162"/>
      <c r="L77" s="58"/>
      <c r="M77" s="164"/>
    </row>
    <row r="78" spans="2:13" x14ac:dyDescent="0.2">
      <c r="B78" s="84">
        <v>0.74588100000000002</v>
      </c>
      <c r="C78" s="85">
        <v>3.3475999999999999E-2</v>
      </c>
      <c r="D78" s="85">
        <v>0.745367</v>
      </c>
      <c r="E78" s="144">
        <v>-2.5395999999999998E-2</v>
      </c>
      <c r="F78" s="57"/>
      <c r="G78" s="162"/>
      <c r="H78" s="58"/>
      <c r="I78" s="162"/>
      <c r="J78" s="57"/>
      <c r="K78" s="162"/>
      <c r="L78" s="58"/>
      <c r="M78" s="164"/>
    </row>
    <row r="79" spans="2:13" x14ac:dyDescent="0.2">
      <c r="B79" s="84">
        <v>0.756077</v>
      </c>
      <c r="C79" s="85">
        <v>3.2451000000000001E-2</v>
      </c>
      <c r="D79" s="85">
        <v>0.75551199999999996</v>
      </c>
      <c r="E79" s="144">
        <v>-2.3826E-2</v>
      </c>
      <c r="F79" s="57"/>
      <c r="G79" s="162"/>
      <c r="H79" s="58"/>
      <c r="I79" s="162"/>
      <c r="J79" s="57"/>
      <c r="K79" s="162"/>
      <c r="L79" s="58"/>
      <c r="M79" s="164"/>
    </row>
    <row r="80" spans="2:13" x14ac:dyDescent="0.2">
      <c r="B80" s="84">
        <v>0.76627199999999995</v>
      </c>
      <c r="C80" s="85">
        <v>3.1399999999999997E-2</v>
      </c>
      <c r="D80" s="85">
        <v>0.76565499999999997</v>
      </c>
      <c r="E80" s="144">
        <v>-2.2252000000000001E-2</v>
      </c>
      <c r="F80" s="57"/>
      <c r="G80" s="162"/>
      <c r="H80" s="58"/>
      <c r="I80" s="162"/>
      <c r="J80" s="57"/>
      <c r="K80" s="162"/>
      <c r="L80" s="58"/>
      <c r="M80" s="164"/>
    </row>
    <row r="81" spans="2:13" x14ac:dyDescent="0.2">
      <c r="B81" s="84">
        <v>0.77646499999999996</v>
      </c>
      <c r="C81" s="85">
        <v>3.0325999999999999E-2</v>
      </c>
      <c r="D81" s="85">
        <v>0.77579799999999999</v>
      </c>
      <c r="E81" s="144">
        <v>-2.0677000000000001E-2</v>
      </c>
      <c r="F81" s="57"/>
      <c r="G81" s="162"/>
      <c r="H81" s="58"/>
      <c r="I81" s="162"/>
      <c r="J81" s="57"/>
      <c r="K81" s="162"/>
      <c r="L81" s="58"/>
      <c r="M81" s="164"/>
    </row>
    <row r="82" spans="2:13" x14ac:dyDescent="0.2">
      <c r="B82" s="84">
        <v>0.78665600000000002</v>
      </c>
      <c r="C82" s="85">
        <v>2.9232000000000001E-2</v>
      </c>
      <c r="D82" s="85">
        <v>0.78593999999999997</v>
      </c>
      <c r="E82" s="144">
        <v>-1.9106000000000001E-2</v>
      </c>
      <c r="F82" s="57"/>
      <c r="G82" s="162"/>
      <c r="H82" s="58"/>
      <c r="I82" s="162"/>
      <c r="J82" s="57"/>
      <c r="K82" s="162"/>
      <c r="L82" s="58"/>
      <c r="M82" s="164"/>
    </row>
    <row r="83" spans="2:13" x14ac:dyDescent="0.2">
      <c r="B83" s="84">
        <v>0.79684500000000003</v>
      </c>
      <c r="C83" s="85">
        <v>2.8122000000000001E-2</v>
      </c>
      <c r="D83" s="85">
        <v>0.79608299999999999</v>
      </c>
      <c r="E83" s="144">
        <v>-1.7541000000000001E-2</v>
      </c>
      <c r="F83" s="57"/>
      <c r="G83" s="162"/>
      <c r="H83" s="58"/>
      <c r="I83" s="162"/>
      <c r="J83" s="57"/>
      <c r="K83" s="162"/>
      <c r="L83" s="58"/>
      <c r="M83" s="164"/>
    </row>
    <row r="84" spans="2:13" x14ac:dyDescent="0.2">
      <c r="B84" s="84">
        <v>0.807033</v>
      </c>
      <c r="C84" s="85">
        <v>2.6998999999999999E-2</v>
      </c>
      <c r="D84" s="85">
        <v>0.806226</v>
      </c>
      <c r="E84" s="144">
        <v>-1.5986E-2</v>
      </c>
      <c r="F84" s="57"/>
      <c r="G84" s="162"/>
      <c r="H84" s="58"/>
      <c r="I84" s="162"/>
      <c r="J84" s="57"/>
      <c r="K84" s="162"/>
      <c r="L84" s="58"/>
      <c r="M84" s="164"/>
    </row>
    <row r="85" spans="2:13" x14ac:dyDescent="0.2">
      <c r="B85" s="84">
        <v>0.81721999999999995</v>
      </c>
      <c r="C85" s="85">
        <v>2.5866E-2</v>
      </c>
      <c r="D85" s="85">
        <v>0.81637000000000004</v>
      </c>
      <c r="E85" s="144">
        <v>-1.4442E-2</v>
      </c>
      <c r="F85" s="57"/>
      <c r="G85" s="162"/>
      <c r="H85" s="58"/>
      <c r="I85" s="162"/>
      <c r="J85" s="57"/>
      <c r="K85" s="162"/>
      <c r="L85" s="58"/>
      <c r="M85" s="164"/>
    </row>
    <row r="86" spans="2:13" x14ac:dyDescent="0.2">
      <c r="B86" s="84">
        <v>0.827407</v>
      </c>
      <c r="C86" s="85">
        <v>2.4726999999999999E-2</v>
      </c>
      <c r="D86" s="85">
        <v>0.82651699999999995</v>
      </c>
      <c r="E86" s="144">
        <v>-1.2914E-2</v>
      </c>
      <c r="F86" s="57"/>
      <c r="G86" s="162"/>
      <c r="H86" s="58"/>
      <c r="I86" s="162"/>
      <c r="J86" s="57"/>
      <c r="K86" s="162"/>
      <c r="L86" s="58"/>
      <c r="M86" s="164"/>
    </row>
    <row r="87" spans="2:13" x14ac:dyDescent="0.2">
      <c r="B87" s="84">
        <v>0.83759300000000003</v>
      </c>
      <c r="C87" s="85">
        <v>2.3585999999999999E-2</v>
      </c>
      <c r="D87" s="85">
        <v>0.83666499999999999</v>
      </c>
      <c r="E87" s="144">
        <v>-1.1405E-2</v>
      </c>
      <c r="F87" s="57"/>
      <c r="G87" s="162"/>
      <c r="H87" s="58"/>
      <c r="I87" s="162"/>
      <c r="J87" s="57"/>
      <c r="K87" s="162"/>
      <c r="L87" s="58"/>
      <c r="M87" s="164"/>
    </row>
    <row r="88" spans="2:13" x14ac:dyDescent="0.2">
      <c r="B88" s="84">
        <v>0.84777899999999995</v>
      </c>
      <c r="C88" s="85">
        <v>2.2446000000000001E-2</v>
      </c>
      <c r="D88" s="85">
        <v>0.84681700000000004</v>
      </c>
      <c r="E88" s="144">
        <v>-9.9190000000000007E-3</v>
      </c>
      <c r="F88" s="57"/>
      <c r="G88" s="162"/>
      <c r="H88" s="58"/>
      <c r="I88" s="162"/>
      <c r="J88" s="57"/>
      <c r="K88" s="162"/>
      <c r="L88" s="58"/>
      <c r="M88" s="164"/>
    </row>
    <row r="89" spans="2:13" x14ac:dyDescent="0.2">
      <c r="B89" s="84">
        <v>0.85796499999999998</v>
      </c>
      <c r="C89" s="85">
        <v>2.1309000000000002E-2</v>
      </c>
      <c r="D89" s="85">
        <v>0.85697299999999998</v>
      </c>
      <c r="E89" s="144">
        <v>-8.4609999999999998E-3</v>
      </c>
      <c r="F89" s="57"/>
      <c r="G89" s="162"/>
      <c r="H89" s="58"/>
      <c r="I89" s="162"/>
      <c r="J89" s="57"/>
      <c r="K89" s="162"/>
      <c r="L89" s="58"/>
      <c r="M89" s="164"/>
    </row>
    <row r="90" spans="2:13" x14ac:dyDescent="0.2">
      <c r="B90" s="84">
        <v>0.86815100000000001</v>
      </c>
      <c r="C90" s="85">
        <v>2.0174000000000001E-2</v>
      </c>
      <c r="D90" s="85">
        <v>0.86713399999999996</v>
      </c>
      <c r="E90" s="144">
        <v>-7.038E-3</v>
      </c>
      <c r="F90" s="57"/>
      <c r="G90" s="162"/>
      <c r="H90" s="58"/>
      <c r="I90" s="162"/>
      <c r="J90" s="57"/>
      <c r="K90" s="162"/>
      <c r="L90" s="58"/>
      <c r="M90" s="164"/>
    </row>
    <row r="91" spans="2:13" x14ac:dyDescent="0.2">
      <c r="B91" s="84">
        <v>0.87833600000000001</v>
      </c>
      <c r="C91" s="85">
        <v>1.9043000000000001E-2</v>
      </c>
      <c r="D91" s="85">
        <v>0.87729999999999997</v>
      </c>
      <c r="E91" s="144">
        <v>-5.659E-3</v>
      </c>
      <c r="F91" s="57"/>
      <c r="G91" s="162"/>
      <c r="H91" s="58"/>
      <c r="I91" s="162"/>
      <c r="J91" s="57"/>
      <c r="K91" s="162"/>
      <c r="L91" s="58"/>
      <c r="M91" s="164"/>
    </row>
    <row r="92" spans="2:13" x14ac:dyDescent="0.2">
      <c r="B92" s="84">
        <v>0.88851899999999995</v>
      </c>
      <c r="C92" s="85">
        <v>1.7911E-2</v>
      </c>
      <c r="D92" s="85">
        <v>0.88747299999999996</v>
      </c>
      <c r="E92" s="144">
        <v>-4.3359999999999996E-3</v>
      </c>
      <c r="F92" s="57"/>
      <c r="G92" s="162"/>
      <c r="H92" s="58"/>
      <c r="I92" s="162"/>
      <c r="J92" s="57"/>
      <c r="K92" s="162"/>
      <c r="L92" s="58"/>
      <c r="M92" s="164"/>
    </row>
    <row r="93" spans="2:13" x14ac:dyDescent="0.2">
      <c r="B93" s="84">
        <v>0.89870099999999997</v>
      </c>
      <c r="C93" s="85">
        <v>1.6774000000000001E-2</v>
      </c>
      <c r="D93" s="85">
        <v>0.89765300000000003</v>
      </c>
      <c r="E93" s="144">
        <v>-3.0829999999999998E-3</v>
      </c>
      <c r="F93" s="57"/>
      <c r="G93" s="162"/>
      <c r="H93" s="58"/>
      <c r="I93" s="162"/>
      <c r="J93" s="57"/>
      <c r="K93" s="162"/>
      <c r="L93" s="58"/>
      <c r="M93" s="164"/>
    </row>
    <row r="94" spans="2:13" x14ac:dyDescent="0.2">
      <c r="B94" s="84">
        <v>0.90887899999999999</v>
      </c>
      <c r="C94" s="85">
        <v>1.5620999999999999E-2</v>
      </c>
      <c r="D94" s="85">
        <v>0.90784100000000001</v>
      </c>
      <c r="E94" s="144">
        <v>-1.9220000000000001E-3</v>
      </c>
      <c r="F94" s="57"/>
      <c r="G94" s="162"/>
      <c r="H94" s="58"/>
      <c r="I94" s="162"/>
      <c r="J94" s="57"/>
      <c r="K94" s="162"/>
      <c r="L94" s="58"/>
      <c r="M94" s="164"/>
    </row>
    <row r="95" spans="2:13" x14ac:dyDescent="0.2">
      <c r="B95" s="84">
        <v>0.91905400000000004</v>
      </c>
      <c r="C95" s="85">
        <v>1.4442999999999999E-2</v>
      </c>
      <c r="D95" s="85">
        <v>0.91803900000000005</v>
      </c>
      <c r="E95" s="144">
        <v>-8.7299999999999997E-4</v>
      </c>
      <c r="F95" s="57"/>
      <c r="G95" s="162"/>
      <c r="H95" s="58"/>
      <c r="I95" s="162"/>
      <c r="J95" s="57"/>
      <c r="K95" s="162"/>
      <c r="L95" s="58"/>
      <c r="M95" s="164"/>
    </row>
    <row r="96" spans="2:13" x14ac:dyDescent="0.2">
      <c r="B96" s="84">
        <v>0.929226</v>
      </c>
      <c r="C96" s="85">
        <v>1.3221999999999999E-2</v>
      </c>
      <c r="D96" s="85">
        <v>0.92824899999999999</v>
      </c>
      <c r="E96" s="144">
        <v>3.8999999999999999E-5</v>
      </c>
      <c r="F96" s="57"/>
      <c r="G96" s="162"/>
      <c r="H96" s="58"/>
      <c r="I96" s="162"/>
      <c r="J96" s="57"/>
      <c r="K96" s="162"/>
      <c r="L96" s="58"/>
      <c r="M96" s="164"/>
    </row>
    <row r="97" spans="2:13" x14ac:dyDescent="0.2">
      <c r="B97" s="84">
        <v>0.93939300000000003</v>
      </c>
      <c r="C97" s="85">
        <v>1.1938000000000001E-2</v>
      </c>
      <c r="D97" s="85">
        <v>0.938473</v>
      </c>
      <c r="E97" s="144">
        <v>7.7800000000000005E-4</v>
      </c>
      <c r="F97" s="57"/>
      <c r="G97" s="162"/>
      <c r="H97" s="58"/>
      <c r="I97" s="162"/>
      <c r="J97" s="57"/>
      <c r="K97" s="162"/>
      <c r="L97" s="58"/>
      <c r="M97" s="164"/>
    </row>
    <row r="98" spans="2:13" x14ac:dyDescent="0.2">
      <c r="B98" s="84">
        <v>0.94955400000000001</v>
      </c>
      <c r="C98" s="85">
        <v>1.0567999999999999E-2</v>
      </c>
      <c r="D98" s="85">
        <v>0.948708</v>
      </c>
      <c r="E98" s="144">
        <v>1.3159999999999999E-3</v>
      </c>
      <c r="F98" s="57"/>
      <c r="G98" s="162"/>
      <c r="H98" s="58"/>
      <c r="I98" s="162"/>
      <c r="J98" s="57"/>
      <c r="K98" s="162"/>
      <c r="L98" s="58"/>
      <c r="M98" s="164"/>
    </row>
    <row r="99" spans="2:13" x14ac:dyDescent="0.2">
      <c r="B99" s="84">
        <v>0.959704</v>
      </c>
      <c r="C99" s="85">
        <v>9.0840000000000001E-3</v>
      </c>
      <c r="D99" s="85">
        <v>0.95895600000000003</v>
      </c>
      <c r="E99" s="144">
        <v>1.6119999999999999E-3</v>
      </c>
      <c r="F99" s="57"/>
      <c r="G99" s="162"/>
      <c r="H99" s="58"/>
      <c r="I99" s="162"/>
      <c r="J99" s="57"/>
      <c r="K99" s="162"/>
      <c r="L99" s="58"/>
      <c r="M99" s="164"/>
    </row>
    <row r="100" spans="2:13" x14ac:dyDescent="0.2">
      <c r="B100" s="84">
        <v>0.96984000000000004</v>
      </c>
      <c r="C100" s="85">
        <v>7.4520000000000003E-3</v>
      </c>
      <c r="D100" s="85">
        <v>0.96921100000000004</v>
      </c>
      <c r="E100" s="144">
        <v>1.6249999999999999E-3</v>
      </c>
      <c r="F100" s="57"/>
      <c r="G100" s="162"/>
      <c r="H100" s="58"/>
      <c r="I100" s="162"/>
      <c r="J100" s="57"/>
      <c r="K100" s="162"/>
      <c r="L100" s="58"/>
      <c r="M100" s="164"/>
    </row>
    <row r="101" spans="2:13" x14ac:dyDescent="0.2">
      <c r="B101" s="84">
        <v>0.97995399999999999</v>
      </c>
      <c r="C101" s="85">
        <v>5.6270000000000001E-3</v>
      </c>
      <c r="D101" s="85">
        <v>0.97946800000000001</v>
      </c>
      <c r="E101" s="144">
        <v>1.302E-3</v>
      </c>
      <c r="F101" s="57"/>
      <c r="G101" s="162"/>
      <c r="H101" s="58"/>
      <c r="I101" s="162"/>
      <c r="J101" s="57"/>
      <c r="K101" s="162"/>
      <c r="L101" s="58"/>
      <c r="M101" s="164"/>
    </row>
    <row r="102" spans="2:13" x14ac:dyDescent="0.2">
      <c r="B102" s="84">
        <v>0.99002999999999997</v>
      </c>
      <c r="C102" s="85">
        <v>3.516E-3</v>
      </c>
      <c r="D102" s="85">
        <v>0.98971799999999999</v>
      </c>
      <c r="E102" s="144">
        <v>5.53E-4</v>
      </c>
      <c r="F102" s="57"/>
      <c r="G102" s="162"/>
      <c r="H102" s="58"/>
      <c r="I102" s="162"/>
      <c r="J102" s="57"/>
      <c r="K102" s="162"/>
      <c r="L102" s="58"/>
      <c r="M102" s="164"/>
    </row>
    <row r="103" spans="2:13" x14ac:dyDescent="0.2">
      <c r="B103" s="84">
        <v>1</v>
      </c>
      <c r="C103" s="85">
        <v>8.25E-4</v>
      </c>
      <c r="D103" s="85">
        <v>1</v>
      </c>
      <c r="E103" s="144">
        <v>-8.25E-4</v>
      </c>
      <c r="F103" s="57"/>
      <c r="G103" s="162"/>
      <c r="H103" s="58"/>
      <c r="I103" s="162"/>
      <c r="J103" s="57"/>
      <c r="K103" s="162"/>
      <c r="L103" s="58"/>
      <c r="M103" s="164"/>
    </row>
    <row r="104" spans="2:13" x14ac:dyDescent="0.2">
      <c r="B104" s="57"/>
      <c r="C104" s="58"/>
      <c r="D104" s="58"/>
      <c r="E104" s="59"/>
      <c r="F104" s="57"/>
      <c r="G104" s="162"/>
      <c r="H104" s="58"/>
      <c r="I104" s="162"/>
      <c r="J104" s="57"/>
      <c r="K104" s="162"/>
      <c r="L104" s="58"/>
      <c r="M104" s="164"/>
    </row>
    <row r="105" spans="2:13" x14ac:dyDescent="0.2">
      <c r="B105" s="57"/>
      <c r="C105" s="58"/>
      <c r="D105" s="58"/>
      <c r="E105" s="59"/>
      <c r="F105" s="57"/>
      <c r="G105" s="162"/>
      <c r="H105" s="58"/>
      <c r="I105" s="162"/>
      <c r="J105" s="57"/>
      <c r="K105" s="162"/>
      <c r="L105" s="58"/>
      <c r="M105" s="164"/>
    </row>
    <row r="106" spans="2:13" x14ac:dyDescent="0.2">
      <c r="B106" s="57"/>
      <c r="C106" s="58"/>
      <c r="D106" s="58"/>
      <c r="E106" s="59"/>
      <c r="F106" s="57"/>
      <c r="G106" s="162"/>
      <c r="H106" s="58"/>
      <c r="I106" s="162"/>
      <c r="J106" s="57"/>
      <c r="K106" s="162"/>
      <c r="L106" s="58"/>
      <c r="M106" s="164"/>
    </row>
    <row r="107" spans="2:13" x14ac:dyDescent="0.2">
      <c r="B107" s="57"/>
      <c r="C107" s="58"/>
      <c r="D107" s="58"/>
      <c r="E107" s="59"/>
      <c r="F107" s="57"/>
      <c r="G107" s="162"/>
      <c r="H107" s="58"/>
      <c r="I107" s="162"/>
      <c r="J107" s="57"/>
      <c r="K107" s="162"/>
      <c r="L107" s="58"/>
      <c r="M107" s="164"/>
    </row>
    <row r="108" spans="2:13" x14ac:dyDescent="0.2">
      <c r="B108" s="57"/>
      <c r="C108" s="58"/>
      <c r="D108" s="58"/>
      <c r="E108" s="59"/>
      <c r="F108" s="57"/>
      <c r="G108" s="162"/>
      <c r="H108" s="58"/>
      <c r="I108" s="162"/>
      <c r="J108" s="57"/>
      <c r="K108" s="162"/>
      <c r="L108" s="58"/>
      <c r="M108" s="164"/>
    </row>
    <row r="109" spans="2:13" x14ac:dyDescent="0.2">
      <c r="B109" s="57"/>
      <c r="C109" s="58"/>
      <c r="D109" s="58"/>
      <c r="E109" s="59"/>
      <c r="F109" s="57"/>
      <c r="G109" s="162"/>
      <c r="H109" s="58"/>
      <c r="I109" s="162"/>
      <c r="J109" s="57"/>
      <c r="K109" s="162"/>
      <c r="L109" s="58"/>
      <c r="M109" s="164"/>
    </row>
    <row r="110" spans="2:13" x14ac:dyDescent="0.2">
      <c r="B110" s="57"/>
      <c r="C110" s="58"/>
      <c r="D110" s="58"/>
      <c r="E110" s="59"/>
      <c r="F110" s="57"/>
      <c r="G110" s="162"/>
      <c r="H110" s="58"/>
      <c r="I110" s="162"/>
      <c r="J110" s="57"/>
      <c r="K110" s="162"/>
      <c r="L110" s="58"/>
      <c r="M110" s="164"/>
    </row>
    <row r="111" spans="2:13" x14ac:dyDescent="0.2">
      <c r="B111" s="57"/>
      <c r="C111" s="58"/>
      <c r="D111" s="58"/>
      <c r="E111" s="59"/>
      <c r="F111" s="57"/>
      <c r="G111" s="162"/>
      <c r="H111" s="58"/>
      <c r="I111" s="162"/>
      <c r="J111" s="57"/>
      <c r="K111" s="162"/>
      <c r="L111" s="58"/>
      <c r="M111" s="164"/>
    </row>
    <row r="112" spans="2:13" x14ac:dyDescent="0.2">
      <c r="B112" s="57"/>
      <c r="C112" s="58"/>
      <c r="D112" s="58"/>
      <c r="E112" s="59"/>
      <c r="F112" s="57"/>
      <c r="G112" s="162"/>
      <c r="H112" s="58"/>
      <c r="I112" s="162"/>
      <c r="J112" s="57"/>
      <c r="K112" s="162"/>
      <c r="L112" s="58"/>
      <c r="M112" s="164"/>
    </row>
    <row r="113" spans="2:13" x14ac:dyDescent="0.2">
      <c r="B113" s="57"/>
      <c r="C113" s="58"/>
      <c r="D113" s="58"/>
      <c r="E113" s="59"/>
      <c r="F113" s="57"/>
      <c r="G113" s="162"/>
      <c r="H113" s="58"/>
      <c r="I113" s="162"/>
      <c r="J113" s="57"/>
      <c r="K113" s="162"/>
      <c r="L113" s="58"/>
      <c r="M113" s="164"/>
    </row>
    <row r="114" spans="2:13" x14ac:dyDescent="0.2">
      <c r="B114" s="57"/>
      <c r="C114" s="58"/>
      <c r="D114" s="58"/>
      <c r="E114" s="59"/>
      <c r="F114" s="57"/>
      <c r="G114" s="162"/>
      <c r="H114" s="58"/>
      <c r="I114" s="162"/>
      <c r="J114" s="57"/>
      <c r="K114" s="162"/>
      <c r="L114" s="58"/>
      <c r="M114" s="164"/>
    </row>
    <row r="115" spans="2:13" x14ac:dyDescent="0.2">
      <c r="B115" s="57"/>
      <c r="C115" s="58"/>
      <c r="D115" s="58"/>
      <c r="E115" s="59"/>
      <c r="F115" s="57"/>
      <c r="G115" s="162"/>
      <c r="H115" s="58"/>
      <c r="I115" s="162"/>
      <c r="J115" s="57"/>
      <c r="K115" s="162"/>
      <c r="L115" s="58"/>
      <c r="M115" s="164"/>
    </row>
    <row r="116" spans="2:13" x14ac:dyDescent="0.2">
      <c r="B116" s="57"/>
      <c r="C116" s="58"/>
      <c r="D116" s="58"/>
      <c r="E116" s="59"/>
      <c r="F116" s="57"/>
      <c r="G116" s="162"/>
      <c r="H116" s="58"/>
      <c r="I116" s="162"/>
      <c r="J116" s="57"/>
      <c r="K116" s="162"/>
      <c r="L116" s="58"/>
      <c r="M116" s="164"/>
    </row>
    <row r="117" spans="2:13" x14ac:dyDescent="0.2">
      <c r="B117" s="57"/>
      <c r="C117" s="58"/>
      <c r="D117" s="58"/>
      <c r="E117" s="59"/>
      <c r="F117" s="57"/>
      <c r="G117" s="162"/>
      <c r="H117" s="58"/>
      <c r="I117" s="162"/>
      <c r="J117" s="57"/>
      <c r="K117" s="162"/>
      <c r="L117" s="58"/>
      <c r="M117" s="164"/>
    </row>
    <row r="118" spans="2:13" x14ac:dyDescent="0.2">
      <c r="B118" s="57"/>
      <c r="C118" s="58"/>
      <c r="D118" s="58"/>
      <c r="E118" s="59"/>
      <c r="F118" s="57"/>
      <c r="G118" s="162"/>
      <c r="H118" s="58"/>
      <c r="I118" s="162"/>
      <c r="J118" s="57"/>
      <c r="K118" s="162"/>
      <c r="L118" s="58"/>
      <c r="M118" s="164"/>
    </row>
    <row r="119" spans="2:13" x14ac:dyDescent="0.2">
      <c r="B119" s="57"/>
      <c r="C119" s="58"/>
      <c r="D119" s="58"/>
      <c r="E119" s="59"/>
      <c r="F119" s="57"/>
      <c r="G119" s="162"/>
      <c r="H119" s="58"/>
      <c r="I119" s="162"/>
      <c r="J119" s="57"/>
      <c r="K119" s="162"/>
      <c r="L119" s="58"/>
      <c r="M119" s="164"/>
    </row>
    <row r="120" spans="2:13" x14ac:dyDescent="0.2">
      <c r="B120" s="57"/>
      <c r="C120" s="58"/>
      <c r="D120" s="58"/>
      <c r="E120" s="59"/>
      <c r="F120" s="57"/>
      <c r="G120" s="162"/>
      <c r="H120" s="58"/>
      <c r="I120" s="162"/>
      <c r="J120" s="57"/>
      <c r="K120" s="162"/>
      <c r="L120" s="58"/>
      <c r="M120" s="164"/>
    </row>
    <row r="121" spans="2:13" x14ac:dyDescent="0.2">
      <c r="B121" s="57"/>
      <c r="C121" s="58"/>
      <c r="D121" s="58"/>
      <c r="E121" s="59"/>
      <c r="F121" s="57"/>
      <c r="G121" s="162"/>
      <c r="H121" s="58"/>
      <c r="I121" s="162"/>
      <c r="J121" s="57"/>
      <c r="K121" s="162"/>
      <c r="L121" s="58"/>
      <c r="M121" s="164"/>
    </row>
    <row r="122" spans="2:13" x14ac:dyDescent="0.2">
      <c r="B122" s="57"/>
      <c r="C122" s="58"/>
      <c r="D122" s="58"/>
      <c r="E122" s="59"/>
      <c r="F122" s="57"/>
      <c r="G122" s="162"/>
      <c r="H122" s="58"/>
      <c r="I122" s="162"/>
      <c r="J122" s="57"/>
      <c r="K122" s="162"/>
      <c r="L122" s="58"/>
      <c r="M122" s="164"/>
    </row>
    <row r="123" spans="2:13" x14ac:dyDescent="0.2">
      <c r="B123" s="57"/>
      <c r="C123" s="58"/>
      <c r="D123" s="58"/>
      <c r="E123" s="59"/>
      <c r="F123" s="57"/>
      <c r="G123" s="162"/>
      <c r="H123" s="58"/>
      <c r="I123" s="162"/>
      <c r="J123" s="57"/>
      <c r="K123" s="162"/>
      <c r="L123" s="58"/>
      <c r="M123" s="164"/>
    </row>
    <row r="124" spans="2:13" x14ac:dyDescent="0.2">
      <c r="B124" s="57"/>
      <c r="C124" s="58"/>
      <c r="D124" s="58"/>
      <c r="E124" s="59"/>
      <c r="F124" s="57"/>
      <c r="G124" s="162"/>
      <c r="H124" s="58"/>
      <c r="I124" s="162"/>
      <c r="J124" s="57"/>
      <c r="K124" s="162"/>
      <c r="L124" s="58"/>
      <c r="M124" s="164"/>
    </row>
    <row r="125" spans="2:13" x14ac:dyDescent="0.2">
      <c r="B125" s="57"/>
      <c r="C125" s="58"/>
      <c r="D125" s="58"/>
      <c r="E125" s="59"/>
      <c r="F125" s="57"/>
      <c r="G125" s="162"/>
      <c r="H125" s="58"/>
      <c r="I125" s="162"/>
      <c r="J125" s="57"/>
      <c r="K125" s="162"/>
      <c r="L125" s="58"/>
      <c r="M125" s="164"/>
    </row>
    <row r="126" spans="2:13" x14ac:dyDescent="0.2">
      <c r="B126" s="57"/>
      <c r="C126" s="58"/>
      <c r="D126" s="58"/>
      <c r="E126" s="59"/>
      <c r="F126" s="57"/>
      <c r="G126" s="162"/>
      <c r="H126" s="58"/>
      <c r="I126" s="162"/>
      <c r="J126" s="57"/>
      <c r="K126" s="162"/>
      <c r="L126" s="58"/>
      <c r="M126" s="164"/>
    </row>
    <row r="127" spans="2:13" x14ac:dyDescent="0.2">
      <c r="B127" s="57"/>
      <c r="C127" s="58"/>
      <c r="D127" s="58"/>
      <c r="E127" s="59"/>
      <c r="F127" s="57"/>
      <c r="G127" s="162"/>
      <c r="H127" s="58"/>
      <c r="I127" s="162"/>
      <c r="J127" s="57"/>
      <c r="K127" s="162"/>
      <c r="L127" s="58"/>
      <c r="M127" s="164"/>
    </row>
    <row r="128" spans="2:13" x14ac:dyDescent="0.2">
      <c r="B128" s="57"/>
      <c r="C128" s="58"/>
      <c r="D128" s="58"/>
      <c r="E128" s="59"/>
      <c r="F128" s="57"/>
      <c r="G128" s="162"/>
      <c r="H128" s="58"/>
      <c r="I128" s="162"/>
      <c r="J128" s="57"/>
      <c r="K128" s="162"/>
      <c r="L128" s="58"/>
      <c r="M128" s="164"/>
    </row>
    <row r="129" spans="2:13" x14ac:dyDescent="0.2">
      <c r="B129" s="57"/>
      <c r="C129" s="58"/>
      <c r="D129" s="58"/>
      <c r="E129" s="59"/>
      <c r="F129" s="57"/>
      <c r="G129" s="162"/>
      <c r="H129" s="58"/>
      <c r="I129" s="162"/>
      <c r="J129" s="57"/>
      <c r="K129" s="162"/>
      <c r="L129" s="58"/>
      <c r="M129" s="164"/>
    </row>
    <row r="130" spans="2:13" x14ac:dyDescent="0.2">
      <c r="B130" s="57"/>
      <c r="C130" s="58"/>
      <c r="D130" s="58"/>
      <c r="E130" s="59"/>
      <c r="F130" s="57"/>
      <c r="G130" s="162"/>
      <c r="H130" s="58"/>
      <c r="I130" s="162"/>
      <c r="J130" s="57"/>
      <c r="K130" s="162"/>
      <c r="L130" s="58"/>
      <c r="M130" s="164"/>
    </row>
    <row r="131" spans="2:13" x14ac:dyDescent="0.2">
      <c r="B131" s="57"/>
      <c r="C131" s="58"/>
      <c r="D131" s="58"/>
      <c r="E131" s="59"/>
      <c r="F131" s="57"/>
      <c r="G131" s="162"/>
      <c r="H131" s="58"/>
      <c r="I131" s="162"/>
      <c r="J131" s="57"/>
      <c r="K131" s="162"/>
      <c r="L131" s="58"/>
      <c r="M131" s="164"/>
    </row>
    <row r="132" spans="2:13" x14ac:dyDescent="0.2">
      <c r="B132" s="57"/>
      <c r="C132" s="58"/>
      <c r="D132" s="58"/>
      <c r="E132" s="59"/>
      <c r="F132" s="57"/>
      <c r="G132" s="162"/>
      <c r="H132" s="58"/>
      <c r="I132" s="162"/>
      <c r="J132" s="57"/>
      <c r="K132" s="162"/>
      <c r="L132" s="58"/>
      <c r="M132" s="164"/>
    </row>
    <row r="133" spans="2:13" x14ac:dyDescent="0.2">
      <c r="B133" s="57"/>
      <c r="C133" s="58"/>
      <c r="D133" s="58"/>
      <c r="E133" s="59"/>
      <c r="F133" s="57"/>
      <c r="G133" s="162"/>
      <c r="H133" s="58"/>
      <c r="I133" s="162"/>
      <c r="J133" s="57"/>
      <c r="K133" s="162"/>
      <c r="L133" s="58"/>
      <c r="M133" s="164"/>
    </row>
    <row r="134" spans="2:13" x14ac:dyDescent="0.2">
      <c r="B134" s="57"/>
      <c r="C134" s="58"/>
      <c r="D134" s="58"/>
      <c r="E134" s="59"/>
      <c r="F134" s="57"/>
      <c r="G134" s="162"/>
      <c r="H134" s="58"/>
      <c r="I134" s="162"/>
      <c r="J134" s="57"/>
      <c r="K134" s="162"/>
      <c r="L134" s="58"/>
      <c r="M134" s="164"/>
    </row>
    <row r="135" spans="2:13" x14ac:dyDescent="0.2">
      <c r="B135" s="57"/>
      <c r="C135" s="58"/>
      <c r="D135" s="58"/>
      <c r="E135" s="59"/>
      <c r="F135" s="57"/>
      <c r="G135" s="162"/>
      <c r="H135" s="58"/>
      <c r="I135" s="162"/>
      <c r="J135" s="57"/>
      <c r="K135" s="162"/>
      <c r="L135" s="58"/>
      <c r="M135" s="164"/>
    </row>
    <row r="136" spans="2:13" x14ac:dyDescent="0.2">
      <c r="B136" s="57"/>
      <c r="C136" s="58"/>
      <c r="D136" s="58"/>
      <c r="E136" s="59"/>
      <c r="F136" s="57"/>
      <c r="G136" s="162"/>
      <c r="H136" s="58"/>
      <c r="I136" s="162"/>
      <c r="J136" s="57"/>
      <c r="K136" s="162"/>
      <c r="L136" s="58"/>
      <c r="M136" s="164"/>
    </row>
    <row r="137" spans="2:13" x14ac:dyDescent="0.2">
      <c r="B137" s="57"/>
      <c r="C137" s="58"/>
      <c r="D137" s="58"/>
      <c r="E137" s="59"/>
      <c r="F137" s="57"/>
      <c r="G137" s="162"/>
      <c r="H137" s="58"/>
      <c r="I137" s="162"/>
      <c r="J137" s="57"/>
      <c r="K137" s="162"/>
      <c r="L137" s="58"/>
      <c r="M137" s="164"/>
    </row>
    <row r="138" spans="2:13" x14ac:dyDescent="0.2">
      <c r="B138" s="57"/>
      <c r="C138" s="58"/>
      <c r="D138" s="58"/>
      <c r="E138" s="59"/>
      <c r="F138" s="57"/>
      <c r="G138" s="162"/>
      <c r="H138" s="58"/>
      <c r="I138" s="162"/>
      <c r="J138" s="57"/>
      <c r="K138" s="162"/>
      <c r="L138" s="58"/>
      <c r="M138" s="164"/>
    </row>
    <row r="139" spans="2:13" x14ac:dyDescent="0.2">
      <c r="B139" s="57"/>
      <c r="C139" s="58"/>
      <c r="D139" s="58"/>
      <c r="E139" s="59"/>
      <c r="F139" s="57"/>
      <c r="G139" s="162"/>
      <c r="H139" s="58"/>
      <c r="I139" s="162"/>
      <c r="J139" s="57"/>
      <c r="K139" s="162"/>
      <c r="L139" s="58"/>
      <c r="M139" s="164"/>
    </row>
    <row r="140" spans="2:13" x14ac:dyDescent="0.2">
      <c r="B140" s="57"/>
      <c r="C140" s="58"/>
      <c r="D140" s="58"/>
      <c r="E140" s="59"/>
      <c r="F140" s="57"/>
      <c r="G140" s="162"/>
      <c r="H140" s="58"/>
      <c r="I140" s="162"/>
      <c r="J140" s="57"/>
      <c r="K140" s="162"/>
      <c r="L140" s="58"/>
      <c r="M140" s="164"/>
    </row>
    <row r="141" spans="2:13" x14ac:dyDescent="0.2">
      <c r="B141" s="57"/>
      <c r="C141" s="58"/>
      <c r="D141" s="58"/>
      <c r="E141" s="59"/>
      <c r="F141" s="57"/>
      <c r="G141" s="162"/>
      <c r="H141" s="58"/>
      <c r="I141" s="162"/>
      <c r="J141" s="57"/>
      <c r="K141" s="162"/>
      <c r="L141" s="58"/>
      <c r="M141" s="164"/>
    </row>
    <row r="142" spans="2:13" x14ac:dyDescent="0.2">
      <c r="B142" s="57"/>
      <c r="C142" s="58"/>
      <c r="D142" s="58"/>
      <c r="E142" s="59"/>
      <c r="F142" s="57"/>
      <c r="G142" s="162"/>
      <c r="H142" s="58"/>
      <c r="I142" s="162"/>
      <c r="J142" s="57"/>
      <c r="K142" s="162"/>
      <c r="L142" s="58"/>
      <c r="M142" s="164"/>
    </row>
    <row r="143" spans="2:13" x14ac:dyDescent="0.2">
      <c r="B143" s="205"/>
      <c r="C143" s="62"/>
      <c r="D143" s="62"/>
      <c r="E143" s="206"/>
      <c r="F143" s="205"/>
      <c r="G143" s="162"/>
      <c r="H143" s="62"/>
      <c r="I143" s="162"/>
      <c r="J143" s="205"/>
      <c r="K143" s="162"/>
      <c r="L143" s="62"/>
      <c r="M143" s="164"/>
    </row>
    <row r="144" spans="2:13" x14ac:dyDescent="0.2">
      <c r="B144" s="205"/>
      <c r="C144" s="62"/>
      <c r="D144" s="62"/>
      <c r="E144" s="206"/>
      <c r="F144" s="205"/>
      <c r="G144" s="162"/>
      <c r="H144" s="62"/>
      <c r="I144" s="162"/>
      <c r="J144" s="205"/>
      <c r="K144" s="162"/>
      <c r="L144" s="62"/>
      <c r="M144" s="164"/>
    </row>
    <row r="145" spans="2:13" x14ac:dyDescent="0.2">
      <c r="B145" s="205"/>
      <c r="C145" s="62"/>
      <c r="D145" s="62"/>
      <c r="E145" s="206"/>
      <c r="F145" s="205"/>
      <c r="G145" s="162"/>
      <c r="H145" s="62"/>
      <c r="I145" s="162"/>
      <c r="J145" s="205"/>
      <c r="K145" s="162"/>
      <c r="L145" s="62"/>
      <c r="M145" s="164"/>
    </row>
    <row r="146" spans="2:13" x14ac:dyDescent="0.2">
      <c r="B146" s="205"/>
      <c r="C146" s="62"/>
      <c r="D146" s="62"/>
      <c r="E146" s="206"/>
      <c r="F146" s="205"/>
      <c r="G146" s="162"/>
      <c r="H146" s="62"/>
      <c r="I146" s="162"/>
      <c r="J146" s="205"/>
      <c r="K146" s="162"/>
      <c r="L146" s="62"/>
      <c r="M146" s="164"/>
    </row>
    <row r="147" spans="2:13" x14ac:dyDescent="0.2">
      <c r="B147" s="205"/>
      <c r="C147" s="62"/>
      <c r="D147" s="62"/>
      <c r="E147" s="206"/>
      <c r="F147" s="205"/>
      <c r="G147" s="162"/>
      <c r="H147" s="62"/>
      <c r="I147" s="162"/>
      <c r="J147" s="205"/>
      <c r="K147" s="162"/>
      <c r="L147" s="62"/>
      <c r="M147" s="164"/>
    </row>
    <row r="148" spans="2:13" x14ac:dyDescent="0.2">
      <c r="B148" s="205"/>
      <c r="C148" s="62"/>
      <c r="D148" s="62"/>
      <c r="E148" s="206"/>
      <c r="F148" s="205"/>
      <c r="G148" s="162"/>
      <c r="H148" s="62"/>
      <c r="I148" s="162"/>
      <c r="J148" s="205"/>
      <c r="K148" s="162"/>
      <c r="L148" s="62"/>
      <c r="M148" s="164"/>
    </row>
    <row r="149" spans="2:13" x14ac:dyDescent="0.2">
      <c r="B149" s="205"/>
      <c r="C149" s="62"/>
      <c r="D149" s="62"/>
      <c r="E149" s="206"/>
      <c r="F149" s="205"/>
      <c r="G149" s="162"/>
      <c r="H149" s="62"/>
      <c r="I149" s="162"/>
      <c r="J149" s="205"/>
      <c r="K149" s="162"/>
      <c r="L149" s="62"/>
      <c r="M149" s="164"/>
    </row>
    <row r="150" spans="2:13" x14ac:dyDescent="0.2">
      <c r="B150" s="205"/>
      <c r="C150" s="62"/>
      <c r="D150" s="62"/>
      <c r="E150" s="206"/>
      <c r="F150" s="205"/>
      <c r="G150" s="162"/>
      <c r="H150" s="62"/>
      <c r="I150" s="162"/>
      <c r="J150" s="205"/>
      <c r="K150" s="162"/>
      <c r="L150" s="62"/>
      <c r="M150" s="164"/>
    </row>
    <row r="151" spans="2:13" x14ac:dyDescent="0.2">
      <c r="B151" s="205"/>
      <c r="C151" s="62"/>
      <c r="D151" s="62"/>
      <c r="E151" s="206"/>
      <c r="F151" s="205"/>
      <c r="G151" s="162"/>
      <c r="H151" s="62"/>
      <c r="I151" s="162"/>
      <c r="J151" s="205"/>
      <c r="K151" s="162"/>
      <c r="L151" s="62"/>
      <c r="M151" s="164"/>
    </row>
    <row r="152" spans="2:13" x14ac:dyDescent="0.2">
      <c r="B152" s="205"/>
      <c r="C152" s="62"/>
      <c r="D152" s="62"/>
      <c r="E152" s="206"/>
      <c r="F152" s="205"/>
      <c r="G152" s="162"/>
      <c r="H152" s="62"/>
      <c r="I152" s="162"/>
      <c r="J152" s="205"/>
      <c r="K152" s="162"/>
      <c r="L152" s="62"/>
      <c r="M152" s="164"/>
    </row>
    <row r="153" spans="2:13" x14ac:dyDescent="0.2">
      <c r="B153" s="205"/>
      <c r="C153" s="62"/>
      <c r="D153" s="62"/>
      <c r="E153" s="206"/>
      <c r="F153" s="205"/>
      <c r="G153" s="162"/>
      <c r="H153" s="62"/>
      <c r="I153" s="162"/>
      <c r="J153" s="205"/>
      <c r="K153" s="162"/>
      <c r="L153" s="62"/>
      <c r="M153" s="164"/>
    </row>
    <row r="154" spans="2:13" x14ac:dyDescent="0.2">
      <c r="B154" s="205"/>
      <c r="C154" s="62"/>
      <c r="D154" s="62"/>
      <c r="E154" s="206"/>
      <c r="F154" s="205"/>
      <c r="G154" s="162"/>
      <c r="H154" s="62"/>
      <c r="I154" s="162"/>
      <c r="J154" s="205"/>
      <c r="K154" s="162"/>
      <c r="L154" s="62"/>
      <c r="M154" s="164"/>
    </row>
    <row r="155" spans="2:13" x14ac:dyDescent="0.2">
      <c r="B155" s="205"/>
      <c r="C155" s="62"/>
      <c r="D155" s="62"/>
      <c r="E155" s="206"/>
      <c r="F155" s="205"/>
      <c r="G155" s="162"/>
      <c r="H155" s="62"/>
      <c r="I155" s="162"/>
      <c r="J155" s="205"/>
      <c r="K155" s="162"/>
      <c r="L155" s="62"/>
      <c r="M155" s="164"/>
    </row>
    <row r="156" spans="2:13" x14ac:dyDescent="0.2">
      <c r="B156" s="205"/>
      <c r="C156" s="62"/>
      <c r="D156" s="62"/>
      <c r="E156" s="206"/>
      <c r="F156" s="205"/>
      <c r="G156" s="162"/>
      <c r="H156" s="62"/>
      <c r="I156" s="162"/>
      <c r="J156" s="205"/>
      <c r="K156" s="162"/>
      <c r="L156" s="62"/>
      <c r="M156" s="164"/>
    </row>
    <row r="157" spans="2:13" x14ac:dyDescent="0.2">
      <c r="B157" s="205"/>
      <c r="C157" s="62"/>
      <c r="D157" s="62"/>
      <c r="E157" s="206"/>
      <c r="F157" s="205"/>
      <c r="G157" s="162"/>
      <c r="H157" s="62"/>
      <c r="I157" s="162"/>
      <c r="J157" s="205"/>
      <c r="K157" s="162"/>
      <c r="L157" s="62"/>
      <c r="M157" s="164"/>
    </row>
    <row r="158" spans="2:13" x14ac:dyDescent="0.2">
      <c r="B158" s="205"/>
      <c r="C158" s="62"/>
      <c r="D158" s="62"/>
      <c r="E158" s="206"/>
      <c r="F158" s="205"/>
      <c r="G158" s="162"/>
      <c r="H158" s="62"/>
      <c r="I158" s="162"/>
      <c r="J158" s="205"/>
      <c r="K158" s="162"/>
      <c r="L158" s="62"/>
      <c r="M158" s="164"/>
    </row>
    <row r="159" spans="2:13" x14ac:dyDescent="0.2">
      <c r="B159" s="205"/>
      <c r="C159" s="62"/>
      <c r="D159" s="62"/>
      <c r="E159" s="206"/>
      <c r="F159" s="205"/>
      <c r="G159" s="162"/>
      <c r="H159" s="62"/>
      <c r="I159" s="162"/>
      <c r="J159" s="205"/>
      <c r="K159" s="162"/>
      <c r="L159" s="62"/>
      <c r="M159" s="164"/>
    </row>
    <row r="160" spans="2:13" x14ac:dyDescent="0.2">
      <c r="B160" s="205"/>
      <c r="C160" s="62"/>
      <c r="D160" s="62"/>
      <c r="E160" s="206"/>
      <c r="F160" s="205"/>
      <c r="G160" s="162"/>
      <c r="H160" s="62"/>
      <c r="I160" s="162"/>
      <c r="J160" s="205"/>
      <c r="K160" s="162"/>
      <c r="L160" s="62"/>
      <c r="M160" s="164"/>
    </row>
    <row r="161" spans="2:13" x14ac:dyDescent="0.2">
      <c r="B161" s="205"/>
      <c r="C161" s="62"/>
      <c r="D161" s="62"/>
      <c r="E161" s="206"/>
      <c r="F161" s="205"/>
      <c r="G161" s="162"/>
      <c r="H161" s="62"/>
      <c r="I161" s="162"/>
      <c r="J161" s="205"/>
      <c r="K161" s="162"/>
      <c r="L161" s="62"/>
      <c r="M161" s="164"/>
    </row>
    <row r="162" spans="2:13" x14ac:dyDescent="0.2">
      <c r="B162" s="205"/>
      <c r="C162" s="62"/>
      <c r="D162" s="62"/>
      <c r="E162" s="206"/>
      <c r="F162" s="205"/>
      <c r="G162" s="162"/>
      <c r="H162" s="62"/>
      <c r="I162" s="162"/>
      <c r="J162" s="205"/>
      <c r="K162" s="162"/>
      <c r="L162" s="62"/>
      <c r="M162" s="164"/>
    </row>
    <row r="163" spans="2:13" x14ac:dyDescent="0.2">
      <c r="B163" s="205"/>
      <c r="C163" s="62"/>
      <c r="D163" s="62"/>
      <c r="E163" s="206"/>
      <c r="F163" s="205"/>
      <c r="G163" s="162"/>
      <c r="H163" s="62"/>
      <c r="I163" s="162"/>
      <c r="J163" s="205"/>
      <c r="K163" s="162"/>
      <c r="L163" s="62"/>
      <c r="M163" s="164"/>
    </row>
    <row r="164" spans="2:13" x14ac:dyDescent="0.2">
      <c r="B164" s="205"/>
      <c r="C164" s="62"/>
      <c r="D164" s="62"/>
      <c r="E164" s="206"/>
      <c r="F164" s="205"/>
      <c r="G164" s="162"/>
      <c r="H164" s="62"/>
      <c r="I164" s="162"/>
      <c r="J164" s="205"/>
      <c r="K164" s="162"/>
      <c r="L164" s="62"/>
      <c r="M164" s="164"/>
    </row>
    <row r="165" spans="2:13" x14ac:dyDescent="0.2">
      <c r="B165" s="205"/>
      <c r="C165" s="62"/>
      <c r="D165" s="62"/>
      <c r="E165" s="206"/>
      <c r="F165" s="205"/>
      <c r="G165" s="162"/>
      <c r="H165" s="62"/>
      <c r="I165" s="162"/>
      <c r="J165" s="205"/>
      <c r="K165" s="162"/>
      <c r="L165" s="62"/>
      <c r="M165" s="164"/>
    </row>
    <row r="166" spans="2:13" x14ac:dyDescent="0.2">
      <c r="B166" s="205"/>
      <c r="C166" s="62"/>
      <c r="D166" s="62"/>
      <c r="E166" s="206"/>
      <c r="F166" s="205"/>
      <c r="G166" s="162"/>
      <c r="H166" s="62"/>
      <c r="I166" s="162"/>
      <c r="J166" s="205"/>
      <c r="K166" s="162"/>
      <c r="L166" s="62"/>
      <c r="M166" s="164"/>
    </row>
    <row r="167" spans="2:13" x14ac:dyDescent="0.2">
      <c r="B167" s="205"/>
      <c r="C167" s="62"/>
      <c r="D167" s="62"/>
      <c r="E167" s="206"/>
      <c r="F167" s="205"/>
      <c r="G167" s="162"/>
      <c r="H167" s="62"/>
      <c r="I167" s="162"/>
      <c r="J167" s="205"/>
      <c r="K167" s="162"/>
      <c r="L167" s="62"/>
      <c r="M167" s="164"/>
    </row>
    <row r="168" spans="2:13" x14ac:dyDescent="0.2">
      <c r="B168" s="205"/>
      <c r="C168" s="62"/>
      <c r="D168" s="62"/>
      <c r="E168" s="206"/>
      <c r="F168" s="205"/>
      <c r="G168" s="162"/>
      <c r="H168" s="62"/>
      <c r="I168" s="162"/>
      <c r="J168" s="205"/>
      <c r="K168" s="162"/>
      <c r="L168" s="62"/>
      <c r="M168" s="164"/>
    </row>
    <row r="169" spans="2:13" x14ac:dyDescent="0.2">
      <c r="B169" s="205"/>
      <c r="C169" s="62"/>
      <c r="D169" s="62"/>
      <c r="E169" s="206"/>
      <c r="F169" s="205"/>
      <c r="G169" s="162"/>
      <c r="H169" s="62"/>
      <c r="I169" s="162"/>
      <c r="J169" s="205"/>
      <c r="K169" s="162"/>
      <c r="L169" s="62"/>
      <c r="M169" s="164"/>
    </row>
    <row r="170" spans="2:13" x14ac:dyDescent="0.2">
      <c r="B170" s="205"/>
      <c r="C170" s="62"/>
      <c r="D170" s="62"/>
      <c r="E170" s="206"/>
      <c r="F170" s="205"/>
      <c r="G170" s="162"/>
      <c r="H170" s="62"/>
      <c r="I170" s="162"/>
      <c r="J170" s="205"/>
      <c r="K170" s="162"/>
      <c r="L170" s="62"/>
      <c r="M170" s="164"/>
    </row>
    <row r="171" spans="2:13" x14ac:dyDescent="0.2">
      <c r="B171" s="205"/>
      <c r="C171" s="62"/>
      <c r="D171" s="62"/>
      <c r="E171" s="206"/>
      <c r="F171" s="205"/>
      <c r="G171" s="162"/>
      <c r="H171" s="62"/>
      <c r="I171" s="162"/>
      <c r="J171" s="205"/>
      <c r="K171" s="162"/>
      <c r="L171" s="62"/>
      <c r="M171" s="164"/>
    </row>
    <row r="172" spans="2:13" x14ac:dyDescent="0.2">
      <c r="B172" s="205"/>
      <c r="C172" s="62"/>
      <c r="D172" s="62"/>
      <c r="E172" s="206"/>
      <c r="F172" s="205"/>
      <c r="G172" s="162"/>
      <c r="H172" s="62"/>
      <c r="I172" s="162"/>
      <c r="J172" s="205"/>
      <c r="K172" s="162"/>
      <c r="L172" s="62"/>
      <c r="M172" s="164"/>
    </row>
    <row r="173" spans="2:13" x14ac:dyDescent="0.2">
      <c r="B173" s="205"/>
      <c r="C173" s="62"/>
      <c r="D173" s="62"/>
      <c r="E173" s="206"/>
      <c r="F173" s="205"/>
      <c r="G173" s="162"/>
      <c r="H173" s="62"/>
      <c r="I173" s="162"/>
      <c r="J173" s="205"/>
      <c r="K173" s="162"/>
      <c r="L173" s="62"/>
      <c r="M173" s="164"/>
    </row>
    <row r="174" spans="2:13" x14ac:dyDescent="0.2">
      <c r="B174" s="205"/>
      <c r="C174" s="62"/>
      <c r="D174" s="62"/>
      <c r="E174" s="206"/>
      <c r="F174" s="205"/>
      <c r="G174" s="162"/>
      <c r="H174" s="62"/>
      <c r="I174" s="162"/>
      <c r="J174" s="205"/>
      <c r="K174" s="162"/>
      <c r="L174" s="62"/>
      <c r="M174" s="164"/>
    </row>
    <row r="175" spans="2:13" x14ac:dyDescent="0.2">
      <c r="B175" s="205"/>
      <c r="C175" s="62"/>
      <c r="D175" s="62"/>
      <c r="E175" s="206"/>
      <c r="F175" s="205"/>
      <c r="G175" s="162"/>
      <c r="H175" s="62"/>
      <c r="I175" s="162"/>
      <c r="J175" s="205"/>
      <c r="K175" s="162"/>
      <c r="L175" s="62"/>
      <c r="M175" s="164"/>
    </row>
    <row r="176" spans="2:13" x14ac:dyDescent="0.2">
      <c r="B176" s="205"/>
      <c r="C176" s="62"/>
      <c r="D176" s="62"/>
      <c r="E176" s="206"/>
      <c r="F176" s="205"/>
      <c r="G176" s="162"/>
      <c r="H176" s="62"/>
      <c r="I176" s="162"/>
      <c r="J176" s="205"/>
      <c r="K176" s="162"/>
      <c r="L176" s="62"/>
      <c r="M176" s="164"/>
    </row>
    <row r="177" spans="2:13" x14ac:dyDescent="0.2">
      <c r="B177" s="205"/>
      <c r="C177" s="62"/>
      <c r="D177" s="62"/>
      <c r="E177" s="206"/>
      <c r="F177" s="205"/>
      <c r="G177" s="162"/>
      <c r="H177" s="62"/>
      <c r="I177" s="162"/>
      <c r="J177" s="205"/>
      <c r="K177" s="162"/>
      <c r="L177" s="62"/>
      <c r="M177" s="164"/>
    </row>
    <row r="178" spans="2:13" x14ac:dyDescent="0.2">
      <c r="B178" s="205"/>
      <c r="C178" s="62"/>
      <c r="D178" s="62"/>
      <c r="E178" s="206"/>
      <c r="F178" s="205"/>
      <c r="G178" s="162"/>
      <c r="H178" s="62"/>
      <c r="I178" s="162"/>
      <c r="J178" s="205"/>
      <c r="K178" s="162"/>
      <c r="L178" s="62"/>
      <c r="M178" s="164"/>
    </row>
    <row r="179" spans="2:13" x14ac:dyDescent="0.2">
      <c r="B179" s="205"/>
      <c r="C179" s="62"/>
      <c r="D179" s="62"/>
      <c r="E179" s="206"/>
      <c r="F179" s="205"/>
      <c r="G179" s="162"/>
      <c r="H179" s="62"/>
      <c r="I179" s="162"/>
      <c r="J179" s="205"/>
      <c r="K179" s="162"/>
      <c r="L179" s="62"/>
      <c r="M179" s="164"/>
    </row>
    <row r="180" spans="2:13" x14ac:dyDescent="0.2">
      <c r="B180" s="205"/>
      <c r="C180" s="62"/>
      <c r="D180" s="62"/>
      <c r="E180" s="206"/>
      <c r="F180" s="205"/>
      <c r="G180" s="162"/>
      <c r="H180" s="62"/>
      <c r="I180" s="162"/>
      <c r="J180" s="205"/>
      <c r="K180" s="162"/>
      <c r="L180" s="62"/>
      <c r="M180" s="164"/>
    </row>
    <row r="181" spans="2:13" x14ac:dyDescent="0.2">
      <c r="B181" s="205"/>
      <c r="C181" s="62"/>
      <c r="D181" s="62"/>
      <c r="E181" s="206"/>
      <c r="F181" s="205"/>
      <c r="G181" s="162"/>
      <c r="H181" s="62"/>
      <c r="I181" s="162"/>
      <c r="J181" s="205"/>
      <c r="K181" s="162"/>
      <c r="L181" s="62"/>
      <c r="M181" s="164"/>
    </row>
    <row r="182" spans="2:13" x14ac:dyDescent="0.2">
      <c r="B182" s="205"/>
      <c r="C182" s="62"/>
      <c r="D182" s="62"/>
      <c r="E182" s="206"/>
      <c r="F182" s="205"/>
      <c r="G182" s="166"/>
      <c r="H182" s="62"/>
      <c r="I182" s="166"/>
      <c r="J182" s="205"/>
      <c r="K182" s="166"/>
      <c r="L182" s="62"/>
      <c r="M182" s="42"/>
    </row>
    <row r="183" spans="2:13" x14ac:dyDescent="0.2">
      <c r="B183" s="205"/>
      <c r="C183" s="62"/>
      <c r="D183" s="62"/>
      <c r="E183" s="206"/>
      <c r="F183" s="205"/>
      <c r="G183" s="166"/>
      <c r="H183" s="62"/>
      <c r="I183" s="166"/>
      <c r="J183" s="205"/>
      <c r="K183" s="166"/>
      <c r="L183" s="62"/>
      <c r="M183" s="42"/>
    </row>
    <row r="184" spans="2:13" x14ac:dyDescent="0.2">
      <c r="B184" s="205"/>
      <c r="C184" s="62"/>
      <c r="D184" s="62"/>
      <c r="E184" s="206"/>
      <c r="F184" s="205"/>
      <c r="G184" s="166"/>
      <c r="H184" s="62"/>
      <c r="I184" s="166"/>
      <c r="J184" s="205"/>
      <c r="K184" s="166"/>
      <c r="L184" s="62"/>
      <c r="M184" s="42"/>
    </row>
    <row r="185" spans="2:13" x14ac:dyDescent="0.2">
      <c r="B185" s="205"/>
      <c r="C185" s="62"/>
      <c r="D185" s="62"/>
      <c r="E185" s="206"/>
      <c r="F185" s="205"/>
      <c r="G185" s="166"/>
      <c r="H185" s="62"/>
      <c r="I185" s="166"/>
      <c r="J185" s="205"/>
      <c r="K185" s="166"/>
      <c r="L185" s="62"/>
      <c r="M185" s="42"/>
    </row>
    <row r="186" spans="2:13" x14ac:dyDescent="0.2">
      <c r="B186" s="205"/>
      <c r="C186" s="62"/>
      <c r="D186" s="62"/>
      <c r="E186" s="206"/>
      <c r="F186" s="205"/>
      <c r="G186" s="166"/>
      <c r="H186" s="62"/>
      <c r="I186" s="166"/>
      <c r="J186" s="205"/>
      <c r="K186" s="166"/>
      <c r="L186" s="62"/>
      <c r="M186" s="42"/>
    </row>
    <row r="187" spans="2:13" x14ac:dyDescent="0.2">
      <c r="B187" s="205"/>
      <c r="C187" s="62"/>
      <c r="D187" s="62"/>
      <c r="E187" s="206"/>
      <c r="F187" s="205"/>
      <c r="G187" s="166"/>
      <c r="H187" s="62"/>
      <c r="I187" s="166"/>
      <c r="J187" s="205"/>
      <c r="K187" s="166"/>
      <c r="L187" s="62"/>
      <c r="M187" s="42"/>
    </row>
    <row r="188" spans="2:13" x14ac:dyDescent="0.2">
      <c r="B188" s="205"/>
      <c r="C188" s="62"/>
      <c r="D188" s="62"/>
      <c r="E188" s="206"/>
      <c r="F188" s="205"/>
      <c r="G188" s="166"/>
      <c r="H188" s="62"/>
      <c r="I188" s="166"/>
      <c r="J188" s="205"/>
      <c r="K188" s="166"/>
      <c r="L188" s="62"/>
      <c r="M188" s="42"/>
    </row>
    <row r="189" spans="2:13" x14ac:dyDescent="0.2">
      <c r="B189" s="205"/>
      <c r="C189" s="62"/>
      <c r="D189" s="62"/>
      <c r="E189" s="206"/>
      <c r="F189" s="205"/>
      <c r="G189" s="166"/>
      <c r="H189" s="62"/>
      <c r="I189" s="166"/>
      <c r="J189" s="205"/>
      <c r="K189" s="166"/>
      <c r="L189" s="62"/>
      <c r="M189" s="42"/>
    </row>
    <row r="190" spans="2:13" x14ac:dyDescent="0.2">
      <c r="B190" s="205"/>
      <c r="C190" s="62"/>
      <c r="D190" s="62"/>
      <c r="E190" s="206"/>
      <c r="F190" s="205"/>
      <c r="G190" s="166"/>
      <c r="H190" s="62"/>
      <c r="I190" s="166"/>
      <c r="J190" s="205"/>
      <c r="K190" s="166"/>
      <c r="L190" s="62"/>
      <c r="M190" s="42"/>
    </row>
    <row r="191" spans="2:13" x14ac:dyDescent="0.2">
      <c r="B191" s="205"/>
      <c r="C191" s="62"/>
      <c r="D191" s="62"/>
      <c r="E191" s="206"/>
      <c r="F191" s="205"/>
      <c r="G191" s="166"/>
      <c r="H191" s="62"/>
      <c r="I191" s="166"/>
      <c r="J191" s="205"/>
      <c r="K191" s="166"/>
      <c r="L191" s="62"/>
      <c r="M191" s="42"/>
    </row>
    <row r="192" spans="2:13" x14ac:dyDescent="0.2">
      <c r="B192" s="205"/>
      <c r="C192" s="62"/>
      <c r="D192" s="62"/>
      <c r="E192" s="206"/>
      <c r="F192" s="205"/>
      <c r="G192" s="166"/>
      <c r="H192" s="62"/>
      <c r="I192" s="166"/>
      <c r="J192" s="205"/>
      <c r="K192" s="166"/>
      <c r="L192" s="62"/>
      <c r="M192" s="42"/>
    </row>
    <row r="193" spans="2:13" x14ac:dyDescent="0.2">
      <c r="B193" s="205"/>
      <c r="C193" s="62"/>
      <c r="D193" s="62"/>
      <c r="E193" s="206"/>
      <c r="F193" s="205"/>
      <c r="G193" s="166"/>
      <c r="H193" s="62"/>
      <c r="I193" s="166"/>
      <c r="J193" s="205"/>
      <c r="K193" s="166"/>
      <c r="L193" s="62"/>
      <c r="M193" s="42"/>
    </row>
    <row r="194" spans="2:13" x14ac:dyDescent="0.2">
      <c r="B194" s="205"/>
      <c r="C194" s="62"/>
      <c r="D194" s="62"/>
      <c r="E194" s="206"/>
      <c r="F194" s="205"/>
      <c r="G194" s="166"/>
      <c r="H194" s="62"/>
      <c r="I194" s="166"/>
      <c r="J194" s="205"/>
      <c r="K194" s="166"/>
      <c r="L194" s="62"/>
      <c r="M194" s="42"/>
    </row>
    <row r="195" spans="2:13" x14ac:dyDescent="0.2">
      <c r="B195" s="205"/>
      <c r="C195" s="62"/>
      <c r="D195" s="62"/>
      <c r="E195" s="206"/>
      <c r="F195" s="205"/>
      <c r="G195" s="166"/>
      <c r="H195" s="62"/>
      <c r="I195" s="166"/>
      <c r="J195" s="205"/>
      <c r="K195" s="166"/>
      <c r="L195" s="62"/>
      <c r="M195" s="42"/>
    </row>
    <row r="196" spans="2:13" x14ac:dyDescent="0.2">
      <c r="B196" s="205"/>
      <c r="C196" s="62"/>
      <c r="D196" s="62"/>
      <c r="E196" s="206"/>
      <c r="F196" s="205"/>
      <c r="G196" s="166"/>
      <c r="H196" s="62"/>
      <c r="I196" s="166"/>
      <c r="J196" s="205"/>
      <c r="K196" s="166"/>
      <c r="L196" s="62"/>
      <c r="M196" s="42"/>
    </row>
    <row r="197" spans="2:13" x14ac:dyDescent="0.2">
      <c r="B197" s="205"/>
      <c r="C197" s="62"/>
      <c r="D197" s="62"/>
      <c r="E197" s="206"/>
      <c r="F197" s="205"/>
      <c r="G197" s="166"/>
      <c r="H197" s="62"/>
      <c r="I197" s="166"/>
      <c r="J197" s="205"/>
      <c r="K197" s="166"/>
      <c r="L197" s="62"/>
      <c r="M197" s="42"/>
    </row>
    <row r="198" spans="2:13" x14ac:dyDescent="0.2">
      <c r="B198" s="205"/>
      <c r="C198" s="62"/>
      <c r="D198" s="62"/>
      <c r="E198" s="206"/>
      <c r="F198" s="205"/>
      <c r="G198" s="166"/>
      <c r="H198" s="62"/>
      <c r="I198" s="166"/>
      <c r="J198" s="205"/>
      <c r="K198" s="166"/>
      <c r="L198" s="62"/>
      <c r="M198" s="42"/>
    </row>
    <row r="199" spans="2:13" x14ac:dyDescent="0.2">
      <c r="B199" s="205"/>
      <c r="C199" s="62"/>
      <c r="D199" s="62"/>
      <c r="E199" s="206"/>
      <c r="F199" s="205"/>
      <c r="G199" s="166"/>
      <c r="H199" s="62"/>
      <c r="I199" s="166"/>
      <c r="J199" s="205"/>
      <c r="K199" s="166"/>
      <c r="L199" s="62"/>
      <c r="M199" s="42"/>
    </row>
    <row r="200" spans="2:13" x14ac:dyDescent="0.2">
      <c r="B200" s="205"/>
      <c r="C200" s="62"/>
      <c r="D200" s="62"/>
      <c r="E200" s="206"/>
      <c r="F200" s="205"/>
      <c r="G200" s="166"/>
      <c r="H200" s="62"/>
      <c r="I200" s="166"/>
      <c r="J200" s="205"/>
      <c r="K200" s="166"/>
      <c r="L200" s="62"/>
      <c r="M200" s="42"/>
    </row>
    <row r="201" spans="2:13" x14ac:dyDescent="0.2">
      <c r="B201" s="205"/>
      <c r="C201" s="62"/>
      <c r="D201" s="62"/>
      <c r="E201" s="206"/>
      <c r="F201" s="205"/>
      <c r="G201" s="166"/>
      <c r="H201" s="62"/>
      <c r="I201" s="166"/>
      <c r="J201" s="205"/>
      <c r="K201" s="166"/>
      <c r="L201" s="62"/>
      <c r="M201" s="42"/>
    </row>
    <row r="202" spans="2:13" x14ac:dyDescent="0.2">
      <c r="B202" s="205"/>
      <c r="C202" s="62"/>
      <c r="D202" s="62"/>
      <c r="E202" s="206"/>
      <c r="F202" s="205"/>
      <c r="G202" s="166"/>
      <c r="H202" s="62"/>
      <c r="I202" s="166"/>
      <c r="J202" s="205"/>
      <c r="K202" s="166"/>
      <c r="L202" s="62"/>
      <c r="M202" s="42"/>
    </row>
    <row r="203" spans="2:13" x14ac:dyDescent="0.2">
      <c r="B203" s="205"/>
      <c r="C203" s="62"/>
      <c r="D203" s="62"/>
      <c r="E203" s="206"/>
      <c r="F203" s="205"/>
      <c r="G203" s="166"/>
      <c r="H203" s="62"/>
      <c r="I203" s="166"/>
      <c r="J203" s="205"/>
      <c r="K203" s="166"/>
      <c r="L203" s="62"/>
      <c r="M203" s="42"/>
    </row>
    <row r="204" spans="2:13" x14ac:dyDescent="0.2">
      <c r="B204" s="205"/>
      <c r="C204" s="62"/>
      <c r="D204" s="62"/>
      <c r="E204" s="206"/>
      <c r="F204" s="205"/>
      <c r="G204" s="166"/>
      <c r="H204" s="62"/>
      <c r="I204" s="166"/>
      <c r="J204" s="205"/>
      <c r="K204" s="166"/>
      <c r="L204" s="62"/>
      <c r="M204" s="42"/>
    </row>
    <row r="205" spans="2:13" x14ac:dyDescent="0.2">
      <c r="B205" s="205"/>
      <c r="C205" s="62"/>
      <c r="D205" s="62"/>
      <c r="E205" s="206"/>
      <c r="F205" s="205"/>
      <c r="G205" s="166"/>
      <c r="H205" s="62"/>
      <c r="I205" s="166"/>
      <c r="J205" s="205"/>
      <c r="K205" s="166"/>
      <c r="L205" s="62"/>
      <c r="M205" s="42"/>
    </row>
    <row r="206" spans="2:13" x14ac:dyDescent="0.2">
      <c r="B206" s="205"/>
      <c r="C206" s="62"/>
      <c r="D206" s="62"/>
      <c r="E206" s="206"/>
      <c r="F206" s="205"/>
      <c r="G206" s="166"/>
      <c r="H206" s="62"/>
      <c r="I206" s="166"/>
      <c r="J206" s="205"/>
      <c r="K206" s="166"/>
      <c r="L206" s="62"/>
      <c r="M206" s="42"/>
    </row>
    <row r="207" spans="2:13" x14ac:dyDescent="0.2">
      <c r="B207" s="205"/>
      <c r="C207" s="62"/>
      <c r="D207" s="62"/>
      <c r="E207" s="206"/>
      <c r="F207" s="205"/>
      <c r="G207" s="166"/>
      <c r="H207" s="62"/>
      <c r="I207" s="166"/>
      <c r="J207" s="205"/>
      <c r="K207" s="166"/>
      <c r="L207" s="62"/>
      <c r="M207" s="42"/>
    </row>
    <row r="208" spans="2:13" x14ac:dyDescent="0.2">
      <c r="B208" s="205"/>
      <c r="C208" s="62"/>
      <c r="D208" s="62"/>
      <c r="E208" s="206"/>
      <c r="F208" s="205"/>
      <c r="G208" s="166"/>
      <c r="H208" s="62"/>
      <c r="I208" s="166"/>
      <c r="J208" s="205"/>
      <c r="K208" s="166"/>
      <c r="L208" s="62"/>
      <c r="M208" s="42"/>
    </row>
    <row r="209" spans="2:13" x14ac:dyDescent="0.2">
      <c r="B209" s="205"/>
      <c r="C209" s="62"/>
      <c r="D209" s="62"/>
      <c r="E209" s="206"/>
      <c r="F209" s="205"/>
      <c r="G209" s="166"/>
      <c r="H209" s="62"/>
      <c r="I209" s="166"/>
      <c r="J209" s="205"/>
      <c r="K209" s="166"/>
      <c r="L209" s="62"/>
      <c r="M209" s="42"/>
    </row>
    <row r="210" spans="2:13" x14ac:dyDescent="0.2">
      <c r="B210" s="205"/>
      <c r="C210" s="62"/>
      <c r="D210" s="62"/>
      <c r="E210" s="206"/>
      <c r="F210" s="205"/>
      <c r="G210" s="166"/>
      <c r="H210" s="62"/>
      <c r="I210" s="166"/>
      <c r="J210" s="205"/>
      <c r="K210" s="166"/>
      <c r="L210" s="62"/>
      <c r="M210" s="42"/>
    </row>
    <row r="211" spans="2:13" x14ac:dyDescent="0.2">
      <c r="B211" s="205"/>
      <c r="C211" s="62"/>
      <c r="D211" s="62"/>
      <c r="E211" s="206"/>
      <c r="F211" s="205"/>
      <c r="G211" s="166"/>
      <c r="H211" s="62"/>
      <c r="I211" s="166"/>
      <c r="J211" s="205"/>
      <c r="K211" s="166"/>
      <c r="L211" s="62"/>
      <c r="M211" s="42"/>
    </row>
    <row r="212" spans="2:13" x14ac:dyDescent="0.2">
      <c r="B212" s="205"/>
      <c r="C212" s="62"/>
      <c r="D212" s="62"/>
      <c r="E212" s="206"/>
      <c r="F212" s="205"/>
      <c r="G212" s="166"/>
      <c r="H212" s="62"/>
      <c r="I212" s="166"/>
      <c r="J212" s="205"/>
      <c r="K212" s="166"/>
      <c r="L212" s="62"/>
      <c r="M212" s="42"/>
    </row>
    <row r="213" spans="2:13" x14ac:dyDescent="0.2">
      <c r="B213" s="205"/>
      <c r="C213" s="62"/>
      <c r="D213" s="62"/>
      <c r="E213" s="206"/>
      <c r="F213" s="205"/>
      <c r="G213" s="166"/>
      <c r="H213" s="62"/>
      <c r="I213" s="166"/>
      <c r="J213" s="205"/>
      <c r="K213" s="166"/>
      <c r="L213" s="62"/>
      <c r="M213" s="42"/>
    </row>
    <row r="214" spans="2:13" x14ac:dyDescent="0.2">
      <c r="B214" s="205"/>
      <c r="C214" s="62"/>
      <c r="D214" s="62"/>
      <c r="E214" s="206"/>
      <c r="F214" s="205"/>
      <c r="G214" s="166"/>
      <c r="H214" s="62"/>
      <c r="I214" s="166"/>
      <c r="J214" s="205"/>
      <c r="K214" s="166"/>
      <c r="L214" s="62"/>
      <c r="M214" s="42"/>
    </row>
    <row r="215" spans="2:13" x14ac:dyDescent="0.2">
      <c r="B215" s="205"/>
      <c r="C215" s="62"/>
      <c r="D215" s="62"/>
      <c r="E215" s="206"/>
      <c r="F215" s="205"/>
      <c r="G215" s="166"/>
      <c r="H215" s="62"/>
      <c r="I215" s="166"/>
      <c r="J215" s="205"/>
      <c r="K215" s="166"/>
      <c r="L215" s="62"/>
      <c r="M215" s="42"/>
    </row>
    <row r="216" spans="2:13" x14ac:dyDescent="0.2">
      <c r="B216" s="205"/>
      <c r="C216" s="62"/>
      <c r="D216" s="62"/>
      <c r="E216" s="206"/>
      <c r="F216" s="205"/>
      <c r="G216" s="166"/>
      <c r="H216" s="62"/>
      <c r="I216" s="166"/>
      <c r="J216" s="205"/>
      <c r="K216" s="166"/>
      <c r="L216" s="62"/>
      <c r="M216" s="42"/>
    </row>
    <row r="217" spans="2:13" x14ac:dyDescent="0.2">
      <c r="B217" s="205"/>
      <c r="C217" s="62"/>
      <c r="D217" s="62"/>
      <c r="E217" s="206"/>
      <c r="F217" s="205"/>
      <c r="G217" s="166"/>
      <c r="H217" s="62"/>
      <c r="I217" s="166"/>
      <c r="J217" s="205"/>
      <c r="K217" s="166"/>
      <c r="L217" s="62"/>
      <c r="M217" s="42"/>
    </row>
    <row r="218" spans="2:13" x14ac:dyDescent="0.2">
      <c r="B218" s="205"/>
      <c r="C218" s="62"/>
      <c r="D218" s="62"/>
      <c r="E218" s="206"/>
      <c r="F218" s="205"/>
      <c r="G218" s="166"/>
      <c r="H218" s="62"/>
      <c r="I218" s="166"/>
      <c r="J218" s="205"/>
      <c r="K218" s="166"/>
      <c r="L218" s="62"/>
      <c r="M218" s="42"/>
    </row>
    <row r="219" spans="2:13" x14ac:dyDescent="0.2">
      <c r="B219" s="205"/>
      <c r="C219" s="62"/>
      <c r="D219" s="62"/>
      <c r="E219" s="206"/>
      <c r="F219" s="205"/>
      <c r="G219" s="166"/>
      <c r="H219" s="62"/>
      <c r="I219" s="166"/>
      <c r="J219" s="205"/>
      <c r="K219" s="166"/>
      <c r="L219" s="62"/>
      <c r="M219" s="42"/>
    </row>
    <row r="220" spans="2:13" x14ac:dyDescent="0.2">
      <c r="B220" s="205"/>
      <c r="C220" s="62"/>
      <c r="D220" s="62"/>
      <c r="E220" s="206"/>
      <c r="F220" s="205"/>
      <c r="G220" s="166"/>
      <c r="H220" s="62"/>
      <c r="I220" s="166"/>
      <c r="J220" s="205"/>
      <c r="K220" s="166"/>
      <c r="L220" s="62"/>
      <c r="M220" s="42"/>
    </row>
    <row r="221" spans="2:13" x14ac:dyDescent="0.2">
      <c r="B221" s="205"/>
      <c r="C221" s="62"/>
      <c r="D221" s="62"/>
      <c r="E221" s="206"/>
      <c r="F221" s="205"/>
      <c r="G221" s="166"/>
      <c r="H221" s="62"/>
      <c r="I221" s="166"/>
      <c r="J221" s="205"/>
      <c r="K221" s="166"/>
      <c r="L221" s="62"/>
      <c r="M221" s="42"/>
    </row>
    <row r="222" spans="2:13" x14ac:dyDescent="0.2">
      <c r="B222" s="205"/>
      <c r="C222" s="62"/>
      <c r="D222" s="62"/>
      <c r="E222" s="206"/>
      <c r="F222" s="205"/>
      <c r="G222" s="166"/>
      <c r="H222" s="62"/>
      <c r="I222" s="166"/>
      <c r="J222" s="205"/>
      <c r="K222" s="166"/>
      <c r="L222" s="62"/>
      <c r="M222" s="42"/>
    </row>
    <row r="223" spans="2:13" x14ac:dyDescent="0.2">
      <c r="B223" s="205"/>
      <c r="C223" s="62"/>
      <c r="D223" s="62"/>
      <c r="E223" s="206"/>
      <c r="F223" s="205"/>
      <c r="G223" s="166"/>
      <c r="H223" s="62"/>
      <c r="I223" s="166"/>
      <c r="J223" s="205"/>
      <c r="K223" s="166"/>
      <c r="L223" s="62"/>
      <c r="M223" s="42"/>
    </row>
    <row r="224" spans="2:13" x14ac:dyDescent="0.2">
      <c r="B224" s="205"/>
      <c r="C224" s="62"/>
      <c r="D224" s="62"/>
      <c r="E224" s="206"/>
      <c r="F224" s="205"/>
      <c r="G224" s="166"/>
      <c r="H224" s="62"/>
      <c r="I224" s="166"/>
      <c r="J224" s="205"/>
      <c r="K224" s="166"/>
      <c r="L224" s="62"/>
      <c r="M224" s="42"/>
    </row>
    <row r="225" spans="2:13" x14ac:dyDescent="0.2">
      <c r="B225" s="205"/>
      <c r="C225" s="62"/>
      <c r="D225" s="62"/>
      <c r="E225" s="206"/>
      <c r="F225" s="205"/>
      <c r="G225" s="166"/>
      <c r="H225" s="62"/>
      <c r="I225" s="166"/>
      <c r="J225" s="205"/>
      <c r="K225" s="166"/>
      <c r="L225" s="62"/>
      <c r="M225" s="42"/>
    </row>
    <row r="226" spans="2:13" x14ac:dyDescent="0.2">
      <c r="B226" s="205"/>
      <c r="C226" s="62"/>
      <c r="D226" s="62"/>
      <c r="E226" s="206"/>
      <c r="F226" s="205"/>
      <c r="G226" s="166"/>
      <c r="H226" s="62"/>
      <c r="I226" s="166"/>
      <c r="J226" s="205"/>
      <c r="K226" s="166"/>
      <c r="L226" s="62"/>
      <c r="M226" s="42"/>
    </row>
    <row r="227" spans="2:13" x14ac:dyDescent="0.2">
      <c r="B227" s="205"/>
      <c r="C227" s="62"/>
      <c r="D227" s="62"/>
      <c r="E227" s="206"/>
      <c r="F227" s="205"/>
      <c r="G227" s="166"/>
      <c r="H227" s="62"/>
      <c r="I227" s="166"/>
      <c r="J227" s="205"/>
      <c r="K227" s="166"/>
      <c r="L227" s="62"/>
      <c r="M227" s="42"/>
    </row>
    <row r="228" spans="2:13" x14ac:dyDescent="0.2">
      <c r="B228" s="205"/>
      <c r="C228" s="62"/>
      <c r="D228" s="62"/>
      <c r="E228" s="206"/>
      <c r="F228" s="205"/>
      <c r="G228" s="166"/>
      <c r="H228" s="62"/>
      <c r="I228" s="166"/>
      <c r="J228" s="205"/>
      <c r="K228" s="166"/>
      <c r="L228" s="62"/>
      <c r="M228" s="42"/>
    </row>
    <row r="229" spans="2:13" x14ac:dyDescent="0.2">
      <c r="B229" s="205"/>
      <c r="C229" s="62"/>
      <c r="D229" s="62"/>
      <c r="E229" s="206"/>
      <c r="F229" s="205"/>
      <c r="G229" s="166"/>
      <c r="H229" s="62"/>
      <c r="I229" s="166"/>
      <c r="J229" s="205"/>
      <c r="K229" s="166"/>
      <c r="L229" s="62"/>
      <c r="M229" s="42"/>
    </row>
    <row r="230" spans="2:13" x14ac:dyDescent="0.2">
      <c r="B230" s="205"/>
      <c r="C230" s="62"/>
      <c r="D230" s="62"/>
      <c r="E230" s="206"/>
      <c r="F230" s="205"/>
      <c r="G230" s="166"/>
      <c r="H230" s="62"/>
      <c r="I230" s="166"/>
      <c r="J230" s="205"/>
      <c r="K230" s="166"/>
      <c r="L230" s="62"/>
      <c r="M230" s="42"/>
    </row>
    <row r="231" spans="2:13" x14ac:dyDescent="0.2">
      <c r="B231" s="205"/>
      <c r="C231" s="62"/>
      <c r="D231" s="62"/>
      <c r="E231" s="206"/>
      <c r="F231" s="205"/>
      <c r="G231" s="166"/>
      <c r="H231" s="62"/>
      <c r="I231" s="166"/>
      <c r="J231" s="205"/>
      <c r="K231" s="166"/>
      <c r="L231" s="62"/>
      <c r="M231" s="42"/>
    </row>
    <row r="232" spans="2:13" x14ac:dyDescent="0.2">
      <c r="B232" s="205"/>
      <c r="C232" s="62"/>
      <c r="D232" s="62"/>
      <c r="E232" s="206"/>
      <c r="F232" s="205"/>
      <c r="G232" s="166"/>
      <c r="H232" s="62"/>
      <c r="I232" s="166"/>
      <c r="J232" s="205"/>
      <c r="K232" s="166"/>
      <c r="L232" s="62"/>
      <c r="M232" s="42"/>
    </row>
    <row r="233" spans="2:13" x14ac:dyDescent="0.2">
      <c r="B233" s="205"/>
      <c r="C233" s="62"/>
      <c r="D233" s="62"/>
      <c r="E233" s="206"/>
      <c r="F233" s="205"/>
      <c r="G233" s="166"/>
      <c r="H233" s="62"/>
      <c r="I233" s="166"/>
      <c r="J233" s="205"/>
      <c r="K233" s="166"/>
      <c r="L233" s="62"/>
      <c r="M233" s="42"/>
    </row>
    <row r="234" spans="2:13" x14ac:dyDescent="0.2">
      <c r="B234" s="205"/>
      <c r="C234" s="62"/>
      <c r="D234" s="62"/>
      <c r="E234" s="206"/>
      <c r="F234" s="205"/>
      <c r="G234" s="166"/>
      <c r="H234" s="62"/>
      <c r="I234" s="166"/>
      <c r="J234" s="205"/>
      <c r="K234" s="166"/>
      <c r="L234" s="62"/>
      <c r="M234" s="42"/>
    </row>
    <row r="235" spans="2:13" x14ac:dyDescent="0.2">
      <c r="B235" s="205"/>
      <c r="C235" s="62"/>
      <c r="D235" s="62"/>
      <c r="E235" s="206"/>
      <c r="F235" s="205"/>
      <c r="G235" s="166"/>
      <c r="H235" s="62"/>
      <c r="I235" s="166"/>
      <c r="J235" s="205"/>
      <c r="K235" s="166"/>
      <c r="L235" s="62"/>
      <c r="M235" s="42"/>
    </row>
    <row r="236" spans="2:13" x14ac:dyDescent="0.2">
      <c r="B236" s="205"/>
      <c r="C236" s="62"/>
      <c r="D236" s="62"/>
      <c r="E236" s="206"/>
      <c r="F236" s="205"/>
      <c r="G236" s="166"/>
      <c r="H236" s="62"/>
      <c r="I236" s="166"/>
      <c r="J236" s="205"/>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D104" sqref="D104"/>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142">
        <v>0</v>
      </c>
      <c r="C4" s="201">
        <v>0</v>
      </c>
      <c r="D4" s="201">
        <v>0</v>
      </c>
      <c r="E4" s="143">
        <v>0</v>
      </c>
      <c r="F4" s="57"/>
      <c r="G4" s="162"/>
      <c r="H4" s="58"/>
      <c r="I4" s="162"/>
      <c r="J4" s="57"/>
      <c r="K4" s="160"/>
      <c r="L4" s="58"/>
      <c r="M4" s="161"/>
    </row>
    <row r="5" spans="2:21" x14ac:dyDescent="0.2">
      <c r="B5" s="84">
        <v>4.2640000000000004E-3</v>
      </c>
      <c r="C5" s="85">
        <v>8.7600000000000004E-3</v>
      </c>
      <c r="D5" s="85">
        <v>4.6940000000000003E-3</v>
      </c>
      <c r="E5" s="144">
        <v>-7.8220000000000008E-3</v>
      </c>
      <c r="F5" s="60"/>
      <c r="G5" s="162"/>
      <c r="H5" s="58"/>
      <c r="I5" s="162"/>
      <c r="J5" s="60"/>
      <c r="K5" s="162"/>
      <c r="L5" s="58"/>
      <c r="M5" s="164"/>
    </row>
    <row r="6" spans="2:21" x14ac:dyDescent="0.2">
      <c r="B6" s="84">
        <v>1.2423999999999999E-2</v>
      </c>
      <c r="C6" s="85">
        <v>1.4664E-2</v>
      </c>
      <c r="D6" s="85">
        <v>1.3354E-2</v>
      </c>
      <c r="E6" s="144">
        <v>-1.2722000000000001E-2</v>
      </c>
      <c r="F6" s="57"/>
      <c r="G6" s="162"/>
      <c r="H6" s="58"/>
      <c r="I6" s="162"/>
      <c r="J6" s="57"/>
      <c r="K6" s="162"/>
      <c r="L6" s="58"/>
      <c r="M6" s="164"/>
    </row>
    <row r="7" spans="2:21" x14ac:dyDescent="0.2">
      <c r="B7" s="84">
        <v>2.1621000000000001E-2</v>
      </c>
      <c r="C7" s="85">
        <v>1.8970000000000001E-2</v>
      </c>
      <c r="D7" s="85">
        <v>2.2714999999999999E-2</v>
      </c>
      <c r="E7" s="144">
        <v>-1.6454E-2</v>
      </c>
      <c r="F7" s="57"/>
      <c r="G7" s="162"/>
      <c r="H7" s="58"/>
      <c r="I7" s="162"/>
      <c r="J7" s="57"/>
      <c r="K7" s="162"/>
      <c r="L7" s="58"/>
      <c r="M7" s="164"/>
    </row>
    <row r="8" spans="2:21" x14ac:dyDescent="0.2">
      <c r="B8" s="84">
        <v>3.1222E-2</v>
      </c>
      <c r="C8" s="85">
        <v>2.239E-2</v>
      </c>
      <c r="D8" s="85">
        <v>3.2339E-2</v>
      </c>
      <c r="E8" s="144">
        <v>-1.9632E-2</v>
      </c>
      <c r="F8" s="57"/>
      <c r="G8" s="162"/>
      <c r="H8" s="58"/>
      <c r="I8" s="162"/>
      <c r="J8" s="57"/>
      <c r="K8" s="162"/>
      <c r="L8" s="58"/>
      <c r="M8" s="164"/>
    </row>
    <row r="9" spans="2:21" x14ac:dyDescent="0.2">
      <c r="B9" s="84">
        <v>4.1023999999999998E-2</v>
      </c>
      <c r="C9" s="85">
        <v>2.5248E-2</v>
      </c>
      <c r="D9" s="85">
        <v>4.2096000000000001E-2</v>
      </c>
      <c r="E9" s="144">
        <v>-2.2491000000000001E-2</v>
      </c>
      <c r="F9" s="57"/>
      <c r="G9" s="162"/>
      <c r="H9" s="58"/>
      <c r="I9" s="162"/>
      <c r="J9" s="57"/>
      <c r="K9" s="162"/>
      <c r="L9" s="58"/>
      <c r="M9" s="164"/>
    </row>
    <row r="10" spans="2:21" x14ac:dyDescent="0.2">
      <c r="B10" s="84">
        <v>5.0942000000000001E-2</v>
      </c>
      <c r="C10" s="85">
        <v>2.7718E-2</v>
      </c>
      <c r="D10" s="85">
        <v>5.194E-2</v>
      </c>
      <c r="E10" s="144">
        <v>-2.5135999999999999E-2</v>
      </c>
      <c r="F10" s="57"/>
      <c r="G10" s="162"/>
      <c r="H10" s="58"/>
      <c r="I10" s="162"/>
      <c r="J10" s="57"/>
      <c r="K10" s="162"/>
      <c r="L10" s="58"/>
      <c r="M10" s="164"/>
    </row>
    <row r="11" spans="2:21" x14ac:dyDescent="0.2">
      <c r="B11" s="84">
        <v>6.0935000000000003E-2</v>
      </c>
      <c r="C11" s="85">
        <v>2.9897E-2</v>
      </c>
      <c r="D11" s="85">
        <v>6.1851000000000003E-2</v>
      </c>
      <c r="E11" s="144">
        <v>-2.7607E-2</v>
      </c>
      <c r="F11" s="57"/>
      <c r="G11" s="162"/>
      <c r="H11" s="58"/>
      <c r="I11" s="162"/>
      <c r="J11" s="57"/>
      <c r="K11" s="162"/>
      <c r="L11" s="58"/>
      <c r="M11" s="164"/>
    </row>
    <row r="12" spans="2:21" x14ac:dyDescent="0.2">
      <c r="B12" s="84">
        <v>7.0982000000000003E-2</v>
      </c>
      <c r="C12" s="85">
        <v>3.1849000000000002E-2</v>
      </c>
      <c r="D12" s="85">
        <v>7.1809999999999999E-2</v>
      </c>
      <c r="E12" s="144">
        <v>-2.9946E-2</v>
      </c>
      <c r="F12" s="57"/>
      <c r="G12" s="162"/>
      <c r="H12" s="58"/>
      <c r="I12" s="162"/>
      <c r="J12" s="57"/>
      <c r="K12" s="162"/>
      <c r="L12" s="58"/>
      <c r="M12" s="164"/>
    </row>
    <row r="13" spans="2:21" x14ac:dyDescent="0.2">
      <c r="B13" s="84">
        <v>8.1069000000000002E-2</v>
      </c>
      <c r="C13" s="85">
        <v>3.3612999999999997E-2</v>
      </c>
      <c r="D13" s="85">
        <v>8.1804000000000002E-2</v>
      </c>
      <c r="E13" s="144">
        <v>-3.2167000000000001E-2</v>
      </c>
      <c r="F13" s="57"/>
      <c r="G13" s="162"/>
      <c r="H13" s="58"/>
      <c r="I13" s="162"/>
      <c r="J13" s="57"/>
      <c r="K13" s="162"/>
      <c r="L13" s="58"/>
      <c r="M13" s="164"/>
    </row>
    <row r="14" spans="2:21" x14ac:dyDescent="0.2">
      <c r="B14" s="84">
        <v>9.1187000000000004E-2</v>
      </c>
      <c r="C14" s="85">
        <v>3.5217999999999999E-2</v>
      </c>
      <c r="D14" s="85">
        <v>9.1827000000000006E-2</v>
      </c>
      <c r="E14" s="144">
        <v>-3.4284000000000002E-2</v>
      </c>
      <c r="F14" s="57"/>
      <c r="G14" s="162"/>
      <c r="H14" s="58"/>
      <c r="I14" s="162"/>
      <c r="J14" s="57"/>
      <c r="K14" s="162"/>
      <c r="L14" s="58"/>
      <c r="M14" s="164"/>
    </row>
    <row r="15" spans="2:21" x14ac:dyDescent="0.2">
      <c r="B15" s="84">
        <v>0.101329</v>
      </c>
      <c r="C15" s="85">
        <v>3.6686999999999997E-2</v>
      </c>
      <c r="D15" s="85">
        <v>0.10187400000000001</v>
      </c>
      <c r="E15" s="144">
        <v>-3.6304000000000003E-2</v>
      </c>
      <c r="F15" s="57"/>
      <c r="G15" s="162"/>
      <c r="H15" s="58"/>
      <c r="I15" s="162"/>
      <c r="J15" s="57"/>
      <c r="K15" s="162"/>
      <c r="L15" s="58"/>
      <c r="M15" s="164"/>
    </row>
    <row r="16" spans="2:21" x14ac:dyDescent="0.2">
      <c r="B16" s="84">
        <v>0.11149000000000001</v>
      </c>
      <c r="C16" s="85">
        <v>3.8034999999999999E-2</v>
      </c>
      <c r="D16" s="85">
        <v>0.111941</v>
      </c>
      <c r="E16" s="144">
        <v>-3.8233000000000003E-2</v>
      </c>
      <c r="F16" s="57"/>
      <c r="G16" s="162"/>
      <c r="H16" s="58"/>
      <c r="I16" s="162"/>
      <c r="J16" s="57"/>
      <c r="K16" s="162"/>
      <c r="L16" s="58"/>
      <c r="M16" s="164"/>
    </row>
    <row r="17" spans="2:13" x14ac:dyDescent="0.2">
      <c r="B17" s="84">
        <v>0.121667</v>
      </c>
      <c r="C17" s="85">
        <v>3.9276999999999999E-2</v>
      </c>
      <c r="D17" s="85">
        <v>0.122028</v>
      </c>
      <c r="E17" s="144">
        <v>-4.0076000000000001E-2</v>
      </c>
      <c r="F17" s="57"/>
      <c r="G17" s="162"/>
      <c r="H17" s="58"/>
      <c r="I17" s="162"/>
      <c r="J17" s="57"/>
      <c r="K17" s="162"/>
      <c r="L17" s="58"/>
      <c r="M17" s="164"/>
    </row>
    <row r="18" spans="2:13" x14ac:dyDescent="0.2">
      <c r="B18" s="84">
        <v>0.131857</v>
      </c>
      <c r="C18" s="85">
        <v>4.0424000000000002E-2</v>
      </c>
      <c r="D18" s="85">
        <v>0.132132</v>
      </c>
      <c r="E18" s="144">
        <v>-4.1835999999999998E-2</v>
      </c>
      <c r="F18" s="57"/>
      <c r="G18" s="162"/>
      <c r="H18" s="58"/>
      <c r="I18" s="162"/>
      <c r="J18" s="57"/>
      <c r="K18" s="162"/>
      <c r="L18" s="58"/>
      <c r="M18" s="164"/>
    </row>
    <row r="19" spans="2:13" x14ac:dyDescent="0.2">
      <c r="B19" s="84">
        <v>0.14205699999999999</v>
      </c>
      <c r="C19" s="85">
        <v>4.1485000000000001E-2</v>
      </c>
      <c r="D19" s="85">
        <v>0.14225099999999999</v>
      </c>
      <c r="E19" s="144">
        <v>-4.3517E-2</v>
      </c>
      <c r="F19" s="57"/>
      <c r="G19" s="162"/>
      <c r="H19" s="58"/>
      <c r="I19" s="162"/>
      <c r="J19" s="57"/>
      <c r="K19" s="162"/>
      <c r="L19" s="58"/>
      <c r="M19" s="164"/>
    </row>
    <row r="20" spans="2:13" x14ac:dyDescent="0.2">
      <c r="B20" s="84">
        <v>0.15226600000000001</v>
      </c>
      <c r="C20" s="85">
        <v>4.2466999999999998E-2</v>
      </c>
      <c r="D20" s="85">
        <v>0.15238499999999999</v>
      </c>
      <c r="E20" s="144">
        <v>-4.512E-2</v>
      </c>
      <c r="F20" s="57"/>
      <c r="G20" s="162"/>
      <c r="H20" s="58"/>
      <c r="I20" s="162"/>
      <c r="J20" s="57"/>
      <c r="K20" s="162"/>
      <c r="L20" s="58"/>
      <c r="M20" s="164"/>
    </row>
    <row r="21" spans="2:13" x14ac:dyDescent="0.2">
      <c r="B21" s="84">
        <v>0.16248299999999999</v>
      </c>
      <c r="C21" s="85">
        <v>4.3378E-2</v>
      </c>
      <c r="D21" s="85">
        <v>0.16253100000000001</v>
      </c>
      <c r="E21" s="144">
        <v>-4.6647000000000001E-2</v>
      </c>
      <c r="F21" s="57"/>
      <c r="G21" s="162"/>
      <c r="H21" s="58"/>
      <c r="I21" s="162"/>
      <c r="J21" s="57"/>
      <c r="K21" s="162"/>
      <c r="L21" s="58"/>
      <c r="M21" s="164"/>
    </row>
    <row r="22" spans="2:13" x14ac:dyDescent="0.2">
      <c r="B22" s="84">
        <v>0.172705</v>
      </c>
      <c r="C22" s="85">
        <v>4.4222999999999998E-2</v>
      </c>
      <c r="D22" s="85">
        <v>0.17268900000000001</v>
      </c>
      <c r="E22" s="144">
        <v>-4.8099999999999997E-2</v>
      </c>
      <c r="F22" s="57"/>
      <c r="G22" s="162"/>
      <c r="H22" s="58"/>
      <c r="I22" s="162"/>
      <c r="J22" s="57"/>
      <c r="K22" s="162"/>
      <c r="L22" s="58"/>
      <c r="M22" s="164"/>
    </row>
    <row r="23" spans="2:13" x14ac:dyDescent="0.2">
      <c r="B23" s="84">
        <v>0.18293200000000001</v>
      </c>
      <c r="C23" s="85">
        <v>4.5005000000000003E-2</v>
      </c>
      <c r="D23" s="85">
        <v>0.18285699999999999</v>
      </c>
      <c r="E23" s="144">
        <v>-4.9479000000000002E-2</v>
      </c>
      <c r="F23" s="57"/>
      <c r="G23" s="162"/>
      <c r="H23" s="58"/>
      <c r="I23" s="162"/>
      <c r="J23" s="57"/>
      <c r="K23" s="162"/>
      <c r="L23" s="58"/>
      <c r="M23" s="164"/>
    </row>
    <row r="24" spans="2:13" x14ac:dyDescent="0.2">
      <c r="B24" s="84">
        <v>0.193164</v>
      </c>
      <c r="C24" s="85">
        <v>4.5727999999999998E-2</v>
      </c>
      <c r="D24" s="85">
        <v>0.19303699999999999</v>
      </c>
      <c r="E24" s="144">
        <v>-5.0783000000000002E-2</v>
      </c>
      <c r="F24" s="57"/>
      <c r="G24" s="162"/>
      <c r="H24" s="58"/>
      <c r="I24" s="162"/>
      <c r="J24" s="57"/>
      <c r="K24" s="162"/>
      <c r="L24" s="58"/>
      <c r="M24" s="164"/>
    </row>
    <row r="25" spans="2:13" x14ac:dyDescent="0.2">
      <c r="B25" s="84">
        <v>0.203399</v>
      </c>
      <c r="C25" s="85">
        <v>4.6396E-2</v>
      </c>
      <c r="D25" s="85">
        <v>0.20322699999999999</v>
      </c>
      <c r="E25" s="144">
        <v>-5.2012999999999997E-2</v>
      </c>
      <c r="F25" s="57"/>
      <c r="G25" s="162"/>
      <c r="H25" s="58"/>
      <c r="I25" s="162"/>
      <c r="J25" s="57"/>
      <c r="K25" s="162"/>
      <c r="L25" s="58"/>
      <c r="M25" s="164"/>
    </row>
    <row r="26" spans="2:13" x14ac:dyDescent="0.2">
      <c r="B26" s="84">
        <v>0.21363699999999999</v>
      </c>
      <c r="C26" s="85">
        <v>4.7010000000000003E-2</v>
      </c>
      <c r="D26" s="85">
        <v>0.213426</v>
      </c>
      <c r="E26" s="144">
        <v>-5.3171000000000003E-2</v>
      </c>
      <c r="F26" s="57"/>
      <c r="G26" s="162"/>
      <c r="H26" s="58"/>
      <c r="I26" s="162"/>
      <c r="J26" s="57"/>
      <c r="K26" s="162"/>
      <c r="L26" s="58"/>
      <c r="M26" s="164"/>
    </row>
    <row r="27" spans="2:13" x14ac:dyDescent="0.2">
      <c r="B27" s="84">
        <v>0.22387699999999999</v>
      </c>
      <c r="C27" s="85">
        <v>4.7572999999999997E-2</v>
      </c>
      <c r="D27" s="85">
        <v>0.223635</v>
      </c>
      <c r="E27" s="144">
        <v>-5.4253999999999997E-2</v>
      </c>
      <c r="F27" s="57"/>
      <c r="G27" s="162"/>
      <c r="H27" s="58"/>
      <c r="I27" s="162"/>
      <c r="J27" s="57"/>
      <c r="K27" s="162"/>
      <c r="L27" s="58"/>
      <c r="M27" s="164"/>
    </row>
    <row r="28" spans="2:13" x14ac:dyDescent="0.2">
      <c r="B28" s="84">
        <v>0.23411999999999999</v>
      </c>
      <c r="C28" s="85">
        <v>4.8085999999999997E-2</v>
      </c>
      <c r="D28" s="85">
        <v>0.23385300000000001</v>
      </c>
      <c r="E28" s="144">
        <v>-5.5261999999999999E-2</v>
      </c>
      <c r="F28" s="57"/>
      <c r="G28" s="162"/>
      <c r="H28" s="58"/>
      <c r="I28" s="162"/>
      <c r="J28" s="57"/>
      <c r="K28" s="162"/>
      <c r="L28" s="58"/>
      <c r="M28" s="164"/>
    </row>
    <row r="29" spans="2:13" x14ac:dyDescent="0.2">
      <c r="B29" s="84">
        <v>0.244364</v>
      </c>
      <c r="C29" s="85">
        <v>4.8550999999999997E-2</v>
      </c>
      <c r="D29" s="85">
        <v>0.24407999999999999</v>
      </c>
      <c r="E29" s="144">
        <v>-5.6196000000000003E-2</v>
      </c>
      <c r="F29" s="57"/>
      <c r="G29" s="162"/>
      <c r="H29" s="58"/>
      <c r="I29" s="162"/>
      <c r="J29" s="57"/>
      <c r="K29" s="162"/>
      <c r="L29" s="58"/>
      <c r="M29" s="164"/>
    </row>
    <row r="30" spans="2:13" x14ac:dyDescent="0.2">
      <c r="B30" s="84">
        <v>0.25461</v>
      </c>
      <c r="C30" s="85">
        <v>4.897E-2</v>
      </c>
      <c r="D30" s="85">
        <v>0.25431300000000001</v>
      </c>
      <c r="E30" s="144">
        <v>-5.7055000000000002E-2</v>
      </c>
      <c r="F30" s="57"/>
      <c r="G30" s="162"/>
      <c r="H30" s="58"/>
      <c r="I30" s="162"/>
      <c r="J30" s="57"/>
      <c r="K30" s="162"/>
      <c r="L30" s="58"/>
      <c r="M30" s="164"/>
    </row>
    <row r="31" spans="2:13" x14ac:dyDescent="0.2">
      <c r="B31" s="84">
        <v>0.26485700000000001</v>
      </c>
      <c r="C31" s="85">
        <v>4.9341999999999997E-2</v>
      </c>
      <c r="D31" s="85">
        <v>0.26455400000000001</v>
      </c>
      <c r="E31" s="144">
        <v>-5.7840999999999997E-2</v>
      </c>
      <c r="F31" s="57"/>
      <c r="G31" s="162"/>
      <c r="H31" s="58"/>
      <c r="I31" s="162"/>
      <c r="J31" s="57"/>
      <c r="K31" s="162"/>
      <c r="L31" s="58"/>
      <c r="M31" s="164"/>
    </row>
    <row r="32" spans="2:13" x14ac:dyDescent="0.2">
      <c r="B32" s="84">
        <v>0.27510400000000002</v>
      </c>
      <c r="C32" s="85">
        <v>4.9667000000000003E-2</v>
      </c>
      <c r="D32" s="85">
        <v>0.27480199999999999</v>
      </c>
      <c r="E32" s="144">
        <v>-5.8550999999999999E-2</v>
      </c>
      <c r="F32" s="57"/>
      <c r="G32" s="162"/>
      <c r="H32" s="58"/>
      <c r="I32" s="162"/>
      <c r="J32" s="57"/>
      <c r="K32" s="162"/>
      <c r="L32" s="58"/>
      <c r="M32" s="164"/>
    </row>
    <row r="33" spans="2:13" x14ac:dyDescent="0.2">
      <c r="B33" s="84">
        <v>0.28535199999999999</v>
      </c>
      <c r="C33" s="85">
        <v>4.9947999999999999E-2</v>
      </c>
      <c r="D33" s="85">
        <v>0.285055</v>
      </c>
      <c r="E33" s="144">
        <v>-5.9186999999999997E-2</v>
      </c>
      <c r="F33" s="57"/>
      <c r="G33" s="162"/>
      <c r="H33" s="58"/>
      <c r="I33" s="162"/>
      <c r="J33" s="57"/>
      <c r="K33" s="162"/>
      <c r="L33" s="58"/>
      <c r="M33" s="164"/>
    </row>
    <row r="34" spans="2:13" x14ac:dyDescent="0.2">
      <c r="B34" s="84">
        <v>0.295601</v>
      </c>
      <c r="C34" s="85">
        <v>5.0185E-2</v>
      </c>
      <c r="D34" s="85">
        <v>0.29531299999999999</v>
      </c>
      <c r="E34" s="144">
        <v>-5.9749999999999998E-2</v>
      </c>
      <c r="F34" s="57"/>
      <c r="G34" s="162"/>
      <c r="H34" s="58"/>
      <c r="I34" s="162"/>
      <c r="J34" s="57"/>
      <c r="K34" s="162"/>
      <c r="L34" s="58"/>
      <c r="M34" s="164"/>
    </row>
    <row r="35" spans="2:13" x14ac:dyDescent="0.2">
      <c r="B35" s="84">
        <v>0.30585000000000001</v>
      </c>
      <c r="C35" s="85">
        <v>5.0380000000000001E-2</v>
      </c>
      <c r="D35" s="85">
        <v>0.30557600000000001</v>
      </c>
      <c r="E35" s="144">
        <v>-6.0241999999999997E-2</v>
      </c>
      <c r="F35" s="57"/>
      <c r="G35" s="162"/>
      <c r="H35" s="58"/>
      <c r="I35" s="162"/>
      <c r="J35" s="57"/>
      <c r="K35" s="162"/>
      <c r="L35" s="58"/>
      <c r="M35" s="164"/>
    </row>
    <row r="36" spans="2:13" x14ac:dyDescent="0.2">
      <c r="B36" s="84">
        <v>0.31609999999999999</v>
      </c>
      <c r="C36" s="85">
        <v>5.0534000000000003E-2</v>
      </c>
      <c r="D36" s="85">
        <v>0.31584299999999998</v>
      </c>
      <c r="E36" s="144">
        <v>-6.0662000000000001E-2</v>
      </c>
      <c r="F36" s="57"/>
      <c r="G36" s="162"/>
      <c r="H36" s="58"/>
      <c r="I36" s="162"/>
      <c r="J36" s="57"/>
      <c r="K36" s="162"/>
      <c r="L36" s="58"/>
      <c r="M36" s="164"/>
    </row>
    <row r="37" spans="2:13" x14ac:dyDescent="0.2">
      <c r="B37" s="84">
        <v>0.326349</v>
      </c>
      <c r="C37" s="85">
        <v>5.0646999999999998E-2</v>
      </c>
      <c r="D37" s="85">
        <v>0.32611299999999999</v>
      </c>
      <c r="E37" s="144">
        <v>-6.1011000000000003E-2</v>
      </c>
      <c r="F37" s="57"/>
      <c r="G37" s="162"/>
      <c r="H37" s="58"/>
      <c r="I37" s="162"/>
      <c r="J37" s="57"/>
      <c r="K37" s="162"/>
      <c r="L37" s="58"/>
      <c r="M37" s="164"/>
    </row>
    <row r="38" spans="2:13" x14ac:dyDescent="0.2">
      <c r="B38" s="84">
        <v>0.33659800000000001</v>
      </c>
      <c r="C38" s="85">
        <v>5.0722000000000003E-2</v>
      </c>
      <c r="D38" s="85">
        <v>0.33638499999999999</v>
      </c>
      <c r="E38" s="144">
        <v>-6.1289999999999997E-2</v>
      </c>
      <c r="F38" s="57"/>
      <c r="G38" s="162"/>
      <c r="H38" s="58"/>
      <c r="I38" s="162"/>
      <c r="J38" s="57"/>
      <c r="K38" s="162"/>
      <c r="L38" s="58"/>
      <c r="M38" s="164"/>
    </row>
    <row r="39" spans="2:13" x14ac:dyDescent="0.2">
      <c r="B39" s="84">
        <v>0.34684700000000002</v>
      </c>
      <c r="C39" s="85">
        <v>5.0757999999999998E-2</v>
      </c>
      <c r="D39" s="85">
        <v>0.34666000000000002</v>
      </c>
      <c r="E39" s="144">
        <v>-6.1502000000000001E-2</v>
      </c>
      <c r="F39" s="57"/>
      <c r="G39" s="162"/>
      <c r="H39" s="58"/>
      <c r="I39" s="162"/>
      <c r="J39" s="57"/>
      <c r="K39" s="162"/>
      <c r="L39" s="58"/>
      <c r="M39" s="164"/>
    </row>
    <row r="40" spans="2:13" x14ac:dyDescent="0.2">
      <c r="B40" s="84">
        <v>0.35709600000000002</v>
      </c>
      <c r="C40" s="85">
        <v>5.0757999999999998E-2</v>
      </c>
      <c r="D40" s="85">
        <v>0.35693599999999998</v>
      </c>
      <c r="E40" s="144">
        <v>-6.1649000000000002E-2</v>
      </c>
      <c r="F40" s="57"/>
      <c r="G40" s="162"/>
      <c r="H40" s="58"/>
      <c r="I40" s="162"/>
      <c r="J40" s="57"/>
      <c r="K40" s="162"/>
      <c r="L40" s="58"/>
      <c r="M40" s="164"/>
    </row>
    <row r="41" spans="2:13" x14ac:dyDescent="0.2">
      <c r="B41" s="84">
        <v>0.36734499999999998</v>
      </c>
      <c r="C41" s="85">
        <v>5.0721000000000002E-2</v>
      </c>
      <c r="D41" s="85">
        <v>0.36721300000000001</v>
      </c>
      <c r="E41" s="144">
        <v>-6.173E-2</v>
      </c>
      <c r="F41" s="57"/>
      <c r="G41" s="162"/>
      <c r="H41" s="58"/>
      <c r="I41" s="162"/>
      <c r="J41" s="57"/>
      <c r="K41" s="162"/>
      <c r="L41" s="58"/>
      <c r="M41" s="164"/>
    </row>
    <row r="42" spans="2:13" x14ac:dyDescent="0.2">
      <c r="B42" s="84">
        <v>0.37759399999999999</v>
      </c>
      <c r="C42" s="85">
        <v>5.0651000000000002E-2</v>
      </c>
      <c r="D42" s="85">
        <v>0.37748999999999999</v>
      </c>
      <c r="E42" s="144">
        <v>-6.1746000000000002E-2</v>
      </c>
      <c r="F42" s="57"/>
      <c r="G42" s="162"/>
      <c r="H42" s="58"/>
      <c r="I42" s="162"/>
      <c r="J42" s="57"/>
      <c r="K42" s="162"/>
      <c r="L42" s="58"/>
      <c r="M42" s="164"/>
    </row>
    <row r="43" spans="2:13" x14ac:dyDescent="0.2">
      <c r="B43" s="84">
        <v>0.38784299999999999</v>
      </c>
      <c r="C43" s="85">
        <v>5.0547000000000002E-2</v>
      </c>
      <c r="D43" s="85">
        <v>0.38776699999999997</v>
      </c>
      <c r="E43" s="144">
        <v>-6.1703000000000001E-2</v>
      </c>
      <c r="F43" s="57"/>
      <c r="G43" s="162"/>
      <c r="H43" s="58"/>
      <c r="I43" s="162"/>
      <c r="J43" s="57"/>
      <c r="K43" s="162"/>
      <c r="L43" s="58"/>
      <c r="M43" s="164"/>
    </row>
    <row r="44" spans="2:13" x14ac:dyDescent="0.2">
      <c r="B44" s="84">
        <v>0.39809099999999997</v>
      </c>
      <c r="C44" s="85">
        <v>5.0410999999999997E-2</v>
      </c>
      <c r="D44" s="85">
        <v>0.39804299999999998</v>
      </c>
      <c r="E44" s="144">
        <v>-6.1598E-2</v>
      </c>
      <c r="F44" s="57"/>
      <c r="G44" s="162"/>
      <c r="H44" s="58"/>
      <c r="I44" s="162"/>
      <c r="J44" s="57"/>
      <c r="K44" s="162"/>
      <c r="L44" s="58"/>
      <c r="M44" s="164"/>
    </row>
    <row r="45" spans="2:13" x14ac:dyDescent="0.2">
      <c r="B45" s="84">
        <v>0.40833900000000001</v>
      </c>
      <c r="C45" s="85">
        <v>5.0243000000000003E-2</v>
      </c>
      <c r="D45" s="85">
        <v>0.40831899999999999</v>
      </c>
      <c r="E45" s="144">
        <v>-6.1429999999999998E-2</v>
      </c>
      <c r="F45" s="57"/>
      <c r="G45" s="162"/>
      <c r="H45" s="58"/>
      <c r="I45" s="162"/>
      <c r="J45" s="57"/>
      <c r="K45" s="162"/>
      <c r="L45" s="58"/>
      <c r="M45" s="164"/>
    </row>
    <row r="46" spans="2:13" x14ac:dyDescent="0.2">
      <c r="B46" s="84">
        <v>0.41858600000000001</v>
      </c>
      <c r="C46" s="85">
        <v>5.0044999999999999E-2</v>
      </c>
      <c r="D46" s="85">
        <v>0.41859299999999999</v>
      </c>
      <c r="E46" s="144">
        <v>-6.1205000000000002E-2</v>
      </c>
      <c r="F46" s="57"/>
      <c r="G46" s="162"/>
      <c r="H46" s="58"/>
      <c r="I46" s="162"/>
      <c r="J46" s="57"/>
      <c r="K46" s="162"/>
      <c r="L46" s="58"/>
      <c r="M46" s="164"/>
    </row>
    <row r="47" spans="2:13" x14ac:dyDescent="0.2">
      <c r="B47" s="84">
        <v>0.42883300000000002</v>
      </c>
      <c r="C47" s="85">
        <v>4.9817E-2</v>
      </c>
      <c r="D47" s="85">
        <v>0.428865</v>
      </c>
      <c r="E47" s="144">
        <v>-6.0921999999999997E-2</v>
      </c>
      <c r="F47" s="57"/>
      <c r="G47" s="162"/>
      <c r="H47" s="58"/>
      <c r="I47" s="162"/>
      <c r="J47" s="57"/>
      <c r="K47" s="162"/>
      <c r="L47" s="58"/>
      <c r="M47" s="164"/>
    </row>
    <row r="48" spans="2:13" x14ac:dyDescent="0.2">
      <c r="B48" s="84">
        <v>0.439079</v>
      </c>
      <c r="C48" s="85">
        <v>4.9561000000000001E-2</v>
      </c>
      <c r="D48" s="85">
        <v>0.43913400000000002</v>
      </c>
      <c r="E48" s="144">
        <v>-6.0582999999999998E-2</v>
      </c>
      <c r="F48" s="57"/>
      <c r="G48" s="162"/>
      <c r="H48" s="58"/>
      <c r="I48" s="162"/>
      <c r="J48" s="57"/>
      <c r="K48" s="162"/>
      <c r="L48" s="58"/>
      <c r="M48" s="164"/>
    </row>
    <row r="49" spans="2:13" x14ac:dyDescent="0.2">
      <c r="B49" s="84">
        <v>0.44932499999999997</v>
      </c>
      <c r="C49" s="85">
        <v>4.9277000000000001E-2</v>
      </c>
      <c r="D49" s="85">
        <v>0.44940099999999999</v>
      </c>
      <c r="E49" s="144">
        <v>-6.0187999999999998E-2</v>
      </c>
      <c r="F49" s="57"/>
      <c r="G49" s="162"/>
      <c r="H49" s="58"/>
      <c r="I49" s="162"/>
      <c r="J49" s="57"/>
      <c r="K49" s="162"/>
      <c r="L49" s="58"/>
      <c r="M49" s="164"/>
    </row>
    <row r="50" spans="2:13" x14ac:dyDescent="0.2">
      <c r="B50" s="84">
        <v>0.45956999999999998</v>
      </c>
      <c r="C50" s="85">
        <v>4.8966000000000003E-2</v>
      </c>
      <c r="D50" s="85">
        <v>0.45966400000000002</v>
      </c>
      <c r="E50" s="144">
        <v>-5.9735000000000003E-2</v>
      </c>
      <c r="F50" s="57"/>
      <c r="G50" s="162"/>
      <c r="H50" s="58"/>
      <c r="I50" s="162"/>
      <c r="J50" s="57"/>
      <c r="K50" s="162"/>
      <c r="L50" s="58"/>
      <c r="M50" s="164"/>
    </row>
    <row r="51" spans="2:13" x14ac:dyDescent="0.2">
      <c r="B51" s="84">
        <v>0.46981400000000001</v>
      </c>
      <c r="C51" s="85">
        <v>4.8628999999999999E-2</v>
      </c>
      <c r="D51" s="85">
        <v>0.46992400000000001</v>
      </c>
      <c r="E51" s="144">
        <v>-5.9228000000000003E-2</v>
      </c>
      <c r="F51" s="57"/>
      <c r="G51" s="162"/>
      <c r="H51" s="58"/>
      <c r="I51" s="162"/>
      <c r="J51" s="57"/>
      <c r="K51" s="162"/>
      <c r="L51" s="58"/>
      <c r="M51" s="164"/>
    </row>
    <row r="52" spans="2:13" x14ac:dyDescent="0.2">
      <c r="B52" s="84">
        <v>0.48005700000000001</v>
      </c>
      <c r="C52" s="85">
        <v>4.8266999999999997E-2</v>
      </c>
      <c r="D52" s="85">
        <v>0.48018100000000002</v>
      </c>
      <c r="E52" s="144">
        <v>-5.8667999999999998E-2</v>
      </c>
      <c r="F52" s="57"/>
      <c r="G52" s="162"/>
      <c r="H52" s="58"/>
      <c r="I52" s="162"/>
      <c r="J52" s="57"/>
      <c r="K52" s="162"/>
      <c r="L52" s="58"/>
      <c r="M52" s="164"/>
    </row>
    <row r="53" spans="2:13" x14ac:dyDescent="0.2">
      <c r="B53" s="84">
        <v>0.49029899999999998</v>
      </c>
      <c r="C53" s="85">
        <v>4.7878999999999998E-2</v>
      </c>
      <c r="D53" s="85">
        <v>0.49043399999999998</v>
      </c>
      <c r="E53" s="144">
        <v>-5.8055000000000002E-2</v>
      </c>
      <c r="F53" s="57"/>
      <c r="G53" s="162"/>
      <c r="H53" s="58"/>
      <c r="I53" s="162"/>
      <c r="J53" s="57"/>
      <c r="K53" s="162"/>
      <c r="L53" s="58"/>
      <c r="M53" s="164"/>
    </row>
    <row r="54" spans="2:13" x14ac:dyDescent="0.2">
      <c r="B54" s="84">
        <v>0.50053999999999998</v>
      </c>
      <c r="C54" s="85">
        <v>4.7467000000000002E-2</v>
      </c>
      <c r="D54" s="85">
        <v>0.50068199999999996</v>
      </c>
      <c r="E54" s="144">
        <v>-5.7389000000000003E-2</v>
      </c>
      <c r="F54" s="57"/>
      <c r="G54" s="162"/>
      <c r="H54" s="58"/>
      <c r="I54" s="162"/>
      <c r="J54" s="57"/>
      <c r="K54" s="162"/>
      <c r="L54" s="58"/>
      <c r="M54" s="164"/>
    </row>
    <row r="55" spans="2:13" x14ac:dyDescent="0.2">
      <c r="B55" s="84">
        <v>0.51077899999999998</v>
      </c>
      <c r="C55" s="85">
        <v>4.7031000000000003E-2</v>
      </c>
      <c r="D55" s="85">
        <v>0.51092700000000002</v>
      </c>
      <c r="E55" s="144">
        <v>-5.6669999999999998E-2</v>
      </c>
      <c r="F55" s="57"/>
      <c r="G55" s="162"/>
      <c r="H55" s="58"/>
      <c r="I55" s="162"/>
      <c r="J55" s="57"/>
      <c r="K55" s="162"/>
      <c r="L55" s="58"/>
      <c r="M55" s="164"/>
    </row>
    <row r="56" spans="2:13" x14ac:dyDescent="0.2">
      <c r="B56" s="84">
        <v>0.52101799999999998</v>
      </c>
      <c r="C56" s="85">
        <v>4.6571000000000001E-2</v>
      </c>
      <c r="D56" s="85">
        <v>0.52116799999999996</v>
      </c>
      <c r="E56" s="144">
        <v>-5.5898999999999997E-2</v>
      </c>
      <c r="F56" s="57"/>
      <c r="G56" s="162"/>
      <c r="H56" s="58"/>
      <c r="I56" s="162"/>
      <c r="J56" s="57"/>
      <c r="K56" s="162"/>
      <c r="L56" s="58"/>
      <c r="M56" s="164"/>
    </row>
    <row r="57" spans="2:13" x14ac:dyDescent="0.2">
      <c r="B57" s="84">
        <v>0.53125500000000003</v>
      </c>
      <c r="C57" s="85">
        <v>4.6088999999999998E-2</v>
      </c>
      <c r="D57" s="85">
        <v>0.53140500000000002</v>
      </c>
      <c r="E57" s="144">
        <v>-5.5078000000000002E-2</v>
      </c>
      <c r="F57" s="57"/>
      <c r="G57" s="162"/>
      <c r="H57" s="58"/>
      <c r="I57" s="162"/>
      <c r="J57" s="57"/>
      <c r="K57" s="162"/>
      <c r="L57" s="58"/>
      <c r="M57" s="164"/>
    </row>
    <row r="58" spans="2:13" x14ac:dyDescent="0.2">
      <c r="B58" s="84">
        <v>0.54149099999999994</v>
      </c>
      <c r="C58" s="85">
        <v>4.5584E-2</v>
      </c>
      <c r="D58" s="85">
        <v>0.54163700000000004</v>
      </c>
      <c r="E58" s="144">
        <v>-5.4206999999999998E-2</v>
      </c>
      <c r="F58" s="57"/>
      <c r="G58" s="162"/>
      <c r="H58" s="58"/>
      <c r="I58" s="162"/>
      <c r="J58" s="57"/>
      <c r="K58" s="162"/>
      <c r="L58" s="58"/>
      <c r="M58" s="164"/>
    </row>
    <row r="59" spans="2:13" x14ac:dyDescent="0.2">
      <c r="B59" s="84">
        <v>0.55172600000000005</v>
      </c>
      <c r="C59" s="85">
        <v>4.5057E-2</v>
      </c>
      <c r="D59" s="85">
        <v>0.55186500000000005</v>
      </c>
      <c r="E59" s="144">
        <v>-5.3286E-2</v>
      </c>
      <c r="F59" s="57"/>
      <c r="G59" s="162"/>
      <c r="H59" s="58"/>
      <c r="I59" s="162"/>
      <c r="J59" s="57"/>
      <c r="K59" s="162"/>
      <c r="L59" s="58"/>
      <c r="M59" s="164"/>
    </row>
    <row r="60" spans="2:13" x14ac:dyDescent="0.2">
      <c r="B60" s="84">
        <v>0.56195899999999999</v>
      </c>
      <c r="C60" s="85">
        <v>4.4506999999999998E-2</v>
      </c>
      <c r="D60" s="85">
        <v>0.56208800000000003</v>
      </c>
      <c r="E60" s="144">
        <v>-5.2316000000000001E-2</v>
      </c>
      <c r="F60" s="57"/>
      <c r="G60" s="162"/>
      <c r="H60" s="58"/>
      <c r="I60" s="162"/>
      <c r="J60" s="57"/>
      <c r="K60" s="162"/>
      <c r="L60" s="58"/>
      <c r="M60" s="164"/>
    </row>
    <row r="61" spans="2:13" x14ac:dyDescent="0.2">
      <c r="B61" s="84">
        <v>0.57219200000000003</v>
      </c>
      <c r="C61" s="85">
        <v>4.3936000000000003E-2</v>
      </c>
      <c r="D61" s="85">
        <v>0.57230599999999998</v>
      </c>
      <c r="E61" s="144">
        <v>-5.1297000000000002E-2</v>
      </c>
      <c r="F61" s="57"/>
      <c r="G61" s="162"/>
      <c r="H61" s="58"/>
      <c r="I61" s="162"/>
      <c r="J61" s="57"/>
      <c r="K61" s="162"/>
      <c r="L61" s="58"/>
      <c r="M61" s="164"/>
    </row>
    <row r="62" spans="2:13" x14ac:dyDescent="0.2">
      <c r="B62" s="84">
        <v>0.58242300000000002</v>
      </c>
      <c r="C62" s="85">
        <v>4.3341999999999999E-2</v>
      </c>
      <c r="D62" s="85">
        <v>0.58252000000000004</v>
      </c>
      <c r="E62" s="144">
        <v>-5.0230999999999998E-2</v>
      </c>
      <c r="F62" s="57"/>
      <c r="G62" s="162"/>
      <c r="H62" s="58"/>
      <c r="I62" s="162"/>
      <c r="J62" s="57"/>
      <c r="K62" s="162"/>
      <c r="L62" s="58"/>
      <c r="M62" s="164"/>
    </row>
    <row r="63" spans="2:13" x14ac:dyDescent="0.2">
      <c r="B63" s="84">
        <v>0.59265299999999999</v>
      </c>
      <c r="C63" s="85">
        <v>4.2726E-2</v>
      </c>
      <c r="D63" s="85">
        <v>0.59272899999999995</v>
      </c>
      <c r="E63" s="144">
        <v>-4.9119000000000003E-2</v>
      </c>
      <c r="F63" s="57"/>
      <c r="G63" s="162"/>
      <c r="H63" s="58"/>
      <c r="I63" s="162"/>
      <c r="J63" s="57"/>
      <c r="K63" s="162"/>
      <c r="L63" s="58"/>
      <c r="M63" s="164"/>
    </row>
    <row r="64" spans="2:13" x14ac:dyDescent="0.2">
      <c r="B64" s="84">
        <v>0.602881</v>
      </c>
      <c r="C64" s="85">
        <v>4.2086999999999999E-2</v>
      </c>
      <c r="D64" s="85">
        <v>0.60293300000000005</v>
      </c>
      <c r="E64" s="144">
        <v>-4.7961999999999998E-2</v>
      </c>
      <c r="F64" s="57"/>
      <c r="G64" s="162"/>
      <c r="H64" s="58"/>
      <c r="I64" s="162"/>
      <c r="J64" s="57"/>
      <c r="K64" s="162"/>
      <c r="L64" s="58"/>
      <c r="M64" s="164"/>
    </row>
    <row r="65" spans="2:13" x14ac:dyDescent="0.2">
      <c r="B65" s="84">
        <v>0.61310799999999999</v>
      </c>
      <c r="C65" s="85">
        <v>4.1424000000000002E-2</v>
      </c>
      <c r="D65" s="85">
        <v>0.61313200000000001</v>
      </c>
      <c r="E65" s="144">
        <v>-4.6760999999999997E-2</v>
      </c>
      <c r="F65" s="57"/>
      <c r="G65" s="162"/>
      <c r="H65" s="58"/>
      <c r="I65" s="162"/>
      <c r="J65" s="57"/>
      <c r="K65" s="162"/>
      <c r="L65" s="58"/>
      <c r="M65" s="164"/>
    </row>
    <row r="66" spans="2:13" x14ac:dyDescent="0.2">
      <c r="B66" s="84">
        <v>0.62333400000000005</v>
      </c>
      <c r="C66" s="85">
        <v>4.0737000000000002E-2</v>
      </c>
      <c r="D66" s="85">
        <v>0.62332600000000005</v>
      </c>
      <c r="E66" s="144">
        <v>-4.5517000000000002E-2</v>
      </c>
      <c r="F66" s="57"/>
      <c r="G66" s="162"/>
      <c r="H66" s="58"/>
      <c r="I66" s="162"/>
      <c r="J66" s="57"/>
      <c r="K66" s="162"/>
      <c r="L66" s="58"/>
      <c r="M66" s="164"/>
    </row>
    <row r="67" spans="2:13" x14ac:dyDescent="0.2">
      <c r="B67" s="84">
        <v>0.63355799999999995</v>
      </c>
      <c r="C67" s="85">
        <v>4.0025999999999999E-2</v>
      </c>
      <c r="D67" s="85">
        <v>0.63351599999999997</v>
      </c>
      <c r="E67" s="144">
        <v>-4.4232E-2</v>
      </c>
      <c r="F67" s="57"/>
      <c r="G67" s="162"/>
      <c r="H67" s="58"/>
      <c r="I67" s="162"/>
      <c r="J67" s="57"/>
      <c r="K67" s="162"/>
      <c r="L67" s="58"/>
      <c r="M67" s="164"/>
    </row>
    <row r="68" spans="2:13" x14ac:dyDescent="0.2">
      <c r="B68" s="84">
        <v>0.64378000000000002</v>
      </c>
      <c r="C68" s="85">
        <v>3.9288999999999998E-2</v>
      </c>
      <c r="D68" s="85">
        <v>0.64370000000000005</v>
      </c>
      <c r="E68" s="144">
        <v>-4.2908000000000002E-2</v>
      </c>
      <c r="F68" s="57"/>
      <c r="G68" s="162"/>
      <c r="H68" s="58"/>
      <c r="I68" s="162"/>
      <c r="J68" s="57"/>
      <c r="K68" s="162"/>
      <c r="L68" s="58"/>
      <c r="M68" s="164"/>
    </row>
    <row r="69" spans="2:13" x14ac:dyDescent="0.2">
      <c r="B69" s="84">
        <v>0.65400000000000003</v>
      </c>
      <c r="C69" s="85">
        <v>3.8524999999999997E-2</v>
      </c>
      <c r="D69" s="85">
        <v>0.65388000000000002</v>
      </c>
      <c r="E69" s="144">
        <v>-4.1548000000000002E-2</v>
      </c>
      <c r="F69" s="57"/>
      <c r="G69" s="162"/>
      <c r="H69" s="58"/>
      <c r="I69" s="162"/>
      <c r="J69" s="57"/>
      <c r="K69" s="162"/>
      <c r="L69" s="58"/>
      <c r="M69" s="164"/>
    </row>
    <row r="70" spans="2:13" x14ac:dyDescent="0.2">
      <c r="B70" s="84">
        <v>0.66421799999999998</v>
      </c>
      <c r="C70" s="85">
        <v>3.7734999999999998E-2</v>
      </c>
      <c r="D70" s="85">
        <v>0.66405499999999995</v>
      </c>
      <c r="E70" s="144">
        <v>-4.0153000000000001E-2</v>
      </c>
      <c r="F70" s="57"/>
      <c r="G70" s="162"/>
      <c r="H70" s="58"/>
      <c r="I70" s="162"/>
      <c r="J70" s="57"/>
      <c r="K70" s="162"/>
      <c r="L70" s="58"/>
      <c r="M70" s="164"/>
    </row>
    <row r="71" spans="2:13" x14ac:dyDescent="0.2">
      <c r="B71" s="84">
        <v>0.67443500000000001</v>
      </c>
      <c r="C71" s="85">
        <v>3.6915999999999997E-2</v>
      </c>
      <c r="D71" s="85">
        <v>0.67422599999999999</v>
      </c>
      <c r="E71" s="144">
        <v>-3.8725000000000002E-2</v>
      </c>
      <c r="F71" s="57"/>
      <c r="G71" s="162"/>
      <c r="H71" s="58"/>
      <c r="I71" s="162"/>
      <c r="J71" s="57"/>
      <c r="K71" s="162"/>
      <c r="L71" s="58"/>
      <c r="M71" s="164"/>
    </row>
    <row r="72" spans="2:13" x14ac:dyDescent="0.2">
      <c r="B72" s="84">
        <v>0.68464800000000003</v>
      </c>
      <c r="C72" s="85">
        <v>3.6069999999999998E-2</v>
      </c>
      <c r="D72" s="85">
        <v>0.68439300000000003</v>
      </c>
      <c r="E72" s="144">
        <v>-3.7268999999999997E-2</v>
      </c>
      <c r="F72" s="57"/>
      <c r="G72" s="162"/>
      <c r="H72" s="58"/>
      <c r="I72" s="162"/>
      <c r="J72" s="57"/>
      <c r="K72" s="162"/>
      <c r="L72" s="58"/>
      <c r="M72" s="164"/>
    </row>
    <row r="73" spans="2:13" x14ac:dyDescent="0.2">
      <c r="B73" s="84">
        <v>0.69486000000000003</v>
      </c>
      <c r="C73" s="85">
        <v>3.5195999999999998E-2</v>
      </c>
      <c r="D73" s="85">
        <v>0.69455500000000003</v>
      </c>
      <c r="E73" s="144">
        <v>-3.5786999999999999E-2</v>
      </c>
      <c r="F73" s="57"/>
      <c r="G73" s="162"/>
      <c r="H73" s="58"/>
      <c r="I73" s="162"/>
      <c r="J73" s="57"/>
      <c r="K73" s="162"/>
      <c r="L73" s="58"/>
      <c r="M73" s="164"/>
    </row>
    <row r="74" spans="2:13" x14ac:dyDescent="0.2">
      <c r="B74" s="84">
        <v>0.70506899999999995</v>
      </c>
      <c r="C74" s="85">
        <v>3.4293999999999998E-2</v>
      </c>
      <c r="D74" s="85">
        <v>0.70471399999999995</v>
      </c>
      <c r="E74" s="144">
        <v>-3.4282E-2</v>
      </c>
      <c r="F74" s="57"/>
      <c r="G74" s="162"/>
      <c r="H74" s="58"/>
      <c r="I74" s="162"/>
      <c r="J74" s="57"/>
      <c r="K74" s="162"/>
      <c r="L74" s="58"/>
      <c r="M74" s="164"/>
    </row>
    <row r="75" spans="2:13" x14ac:dyDescent="0.2">
      <c r="B75" s="84">
        <v>0.71527499999999999</v>
      </c>
      <c r="C75" s="85">
        <v>3.3364999999999999E-2</v>
      </c>
      <c r="D75" s="85">
        <v>0.71487000000000001</v>
      </c>
      <c r="E75" s="144">
        <v>-3.2757000000000001E-2</v>
      </c>
      <c r="F75" s="57"/>
      <c r="G75" s="162"/>
      <c r="H75" s="58"/>
      <c r="I75" s="162"/>
      <c r="J75" s="57"/>
      <c r="K75" s="162"/>
      <c r="L75" s="58"/>
      <c r="M75" s="164"/>
    </row>
    <row r="76" spans="2:13" x14ac:dyDescent="0.2">
      <c r="B76" s="84">
        <v>0.72547899999999998</v>
      </c>
      <c r="C76" s="85">
        <v>3.2410000000000001E-2</v>
      </c>
      <c r="D76" s="85">
        <v>0.72502299999999997</v>
      </c>
      <c r="E76" s="144">
        <v>-3.1216000000000001E-2</v>
      </c>
      <c r="F76" s="57"/>
      <c r="G76" s="162"/>
      <c r="H76" s="58"/>
      <c r="I76" s="162"/>
      <c r="J76" s="57"/>
      <c r="K76" s="162"/>
      <c r="L76" s="58"/>
      <c r="M76" s="164"/>
    </row>
    <row r="77" spans="2:13" x14ac:dyDescent="0.2">
      <c r="B77" s="84">
        <v>0.73568</v>
      </c>
      <c r="C77" s="85">
        <v>3.1428999999999999E-2</v>
      </c>
      <c r="D77" s="85">
        <v>0.73517299999999997</v>
      </c>
      <c r="E77" s="144">
        <v>-2.9662000000000001E-2</v>
      </c>
      <c r="F77" s="57"/>
      <c r="G77" s="162"/>
      <c r="H77" s="58"/>
      <c r="I77" s="162"/>
      <c r="J77" s="57"/>
      <c r="K77" s="162"/>
      <c r="L77" s="58"/>
      <c r="M77" s="164"/>
    </row>
    <row r="78" spans="2:13" x14ac:dyDescent="0.2">
      <c r="B78" s="84">
        <v>0.74587899999999996</v>
      </c>
      <c r="C78" s="85">
        <v>3.0426000000000002E-2</v>
      </c>
      <c r="D78" s="85">
        <v>0.74531999999999998</v>
      </c>
      <c r="E78" s="144">
        <v>-2.8098999999999999E-2</v>
      </c>
      <c r="F78" s="57"/>
      <c r="G78" s="162"/>
      <c r="H78" s="58"/>
      <c r="I78" s="162"/>
      <c r="J78" s="57"/>
      <c r="K78" s="162"/>
      <c r="L78" s="58"/>
      <c r="M78" s="164"/>
    </row>
    <row r="79" spans="2:13" x14ac:dyDescent="0.2">
      <c r="B79" s="84">
        <v>0.75607599999999997</v>
      </c>
      <c r="C79" s="85">
        <v>2.9401E-2</v>
      </c>
      <c r="D79" s="85">
        <v>0.755467</v>
      </c>
      <c r="E79" s="144">
        <v>-2.6530000000000001E-2</v>
      </c>
      <c r="F79" s="57"/>
      <c r="G79" s="162"/>
      <c r="H79" s="58"/>
      <c r="I79" s="162"/>
      <c r="J79" s="57"/>
      <c r="K79" s="162"/>
      <c r="L79" s="58"/>
      <c r="M79" s="164"/>
    </row>
    <row r="80" spans="2:13" x14ac:dyDescent="0.2">
      <c r="B80" s="84">
        <v>0.76627100000000004</v>
      </c>
      <c r="C80" s="85">
        <v>2.8358000000000001E-2</v>
      </c>
      <c r="D80" s="85">
        <v>0.76561199999999996</v>
      </c>
      <c r="E80" s="144">
        <v>-2.4958000000000001E-2</v>
      </c>
      <c r="F80" s="57"/>
      <c r="G80" s="162"/>
      <c r="H80" s="58"/>
      <c r="I80" s="162"/>
      <c r="J80" s="57"/>
      <c r="K80" s="162"/>
      <c r="L80" s="58"/>
      <c r="M80" s="164"/>
    </row>
    <row r="81" spans="2:13" x14ac:dyDescent="0.2">
      <c r="B81" s="84">
        <v>0.77646300000000001</v>
      </c>
      <c r="C81" s="85">
        <v>2.7296999999999998E-2</v>
      </c>
      <c r="D81" s="85">
        <v>0.775756</v>
      </c>
      <c r="E81" s="144">
        <v>-2.3387000000000002E-2</v>
      </c>
      <c r="F81" s="57"/>
      <c r="G81" s="162"/>
      <c r="H81" s="58"/>
      <c r="I81" s="162"/>
      <c r="J81" s="57"/>
      <c r="K81" s="162"/>
      <c r="L81" s="58"/>
      <c r="M81" s="164"/>
    </row>
    <row r="82" spans="2:13" x14ac:dyDescent="0.2">
      <c r="B82" s="84">
        <v>0.78665399999999996</v>
      </c>
      <c r="C82" s="85">
        <v>2.6223E-2</v>
      </c>
      <c r="D82" s="85">
        <v>0.78590000000000004</v>
      </c>
      <c r="E82" s="144">
        <v>-2.1821E-2</v>
      </c>
      <c r="F82" s="57"/>
      <c r="G82" s="162"/>
      <c r="H82" s="58"/>
      <c r="I82" s="162"/>
      <c r="J82" s="57"/>
      <c r="K82" s="162"/>
      <c r="L82" s="58"/>
      <c r="M82" s="164"/>
    </row>
    <row r="83" spans="2:13" x14ac:dyDescent="0.2">
      <c r="B83" s="84">
        <v>0.796844</v>
      </c>
      <c r="C83" s="85">
        <v>2.5138000000000001E-2</v>
      </c>
      <c r="D83" s="85">
        <v>0.796045</v>
      </c>
      <c r="E83" s="144">
        <v>-2.0261000000000001E-2</v>
      </c>
      <c r="F83" s="57"/>
      <c r="G83" s="162"/>
      <c r="H83" s="58"/>
      <c r="I83" s="162"/>
      <c r="J83" s="57"/>
      <c r="K83" s="162"/>
      <c r="L83" s="58"/>
      <c r="M83" s="164"/>
    </row>
    <row r="84" spans="2:13" x14ac:dyDescent="0.2">
      <c r="B84" s="84">
        <v>0.80703199999999997</v>
      </c>
      <c r="C84" s="85">
        <v>2.4043999999999999E-2</v>
      </c>
      <c r="D84" s="85">
        <v>0.80618999999999996</v>
      </c>
      <c r="E84" s="144">
        <v>-1.8710999999999998E-2</v>
      </c>
      <c r="F84" s="57"/>
      <c r="G84" s="162"/>
      <c r="H84" s="58"/>
      <c r="I84" s="162"/>
      <c r="J84" s="57"/>
      <c r="K84" s="162"/>
      <c r="L84" s="58"/>
      <c r="M84" s="164"/>
    </row>
    <row r="85" spans="2:13" x14ac:dyDescent="0.2">
      <c r="B85" s="84">
        <v>0.81721900000000003</v>
      </c>
      <c r="C85" s="85">
        <v>2.2943999999999999E-2</v>
      </c>
      <c r="D85" s="85">
        <v>0.81633599999999995</v>
      </c>
      <c r="E85" s="144">
        <v>-1.7173999999999998E-2</v>
      </c>
      <c r="F85" s="57"/>
      <c r="G85" s="162"/>
      <c r="H85" s="58"/>
      <c r="I85" s="162"/>
      <c r="J85" s="57"/>
      <c r="K85" s="162"/>
      <c r="L85" s="58"/>
      <c r="M85" s="164"/>
    </row>
    <row r="86" spans="2:13" x14ac:dyDescent="0.2">
      <c r="B86" s="84">
        <v>0.82740499999999995</v>
      </c>
      <c r="C86" s="85">
        <v>2.1839999999999998E-2</v>
      </c>
      <c r="D86" s="85">
        <v>0.82648500000000003</v>
      </c>
      <c r="E86" s="144">
        <v>-1.5651999999999999E-2</v>
      </c>
      <c r="F86" s="57"/>
      <c r="G86" s="162"/>
      <c r="H86" s="58"/>
      <c r="I86" s="162"/>
      <c r="J86" s="57"/>
      <c r="K86" s="162"/>
      <c r="L86" s="58"/>
      <c r="M86" s="164"/>
    </row>
    <row r="87" spans="2:13" x14ac:dyDescent="0.2">
      <c r="B87" s="84">
        <v>0.83759099999999997</v>
      </c>
      <c r="C87" s="85">
        <v>2.0735E-2</v>
      </c>
      <c r="D87" s="85">
        <v>0.83663600000000005</v>
      </c>
      <c r="E87" s="144">
        <v>-1.4151E-2</v>
      </c>
      <c r="F87" s="57"/>
      <c r="G87" s="162"/>
      <c r="H87" s="58"/>
      <c r="I87" s="162"/>
      <c r="J87" s="57"/>
      <c r="K87" s="162"/>
      <c r="L87" s="58"/>
      <c r="M87" s="164"/>
    </row>
    <row r="88" spans="2:13" x14ac:dyDescent="0.2">
      <c r="B88" s="84">
        <v>0.847777</v>
      </c>
      <c r="C88" s="85">
        <v>1.9629000000000001E-2</v>
      </c>
      <c r="D88" s="85">
        <v>0.84679000000000004</v>
      </c>
      <c r="E88" s="144">
        <v>-1.2673E-2</v>
      </c>
      <c r="F88" s="57"/>
      <c r="G88" s="162"/>
      <c r="H88" s="58"/>
      <c r="I88" s="162"/>
      <c r="J88" s="57"/>
      <c r="K88" s="162"/>
      <c r="L88" s="58"/>
      <c r="M88" s="164"/>
    </row>
    <row r="89" spans="2:13" x14ac:dyDescent="0.2">
      <c r="B89" s="84">
        <v>0.85796300000000003</v>
      </c>
      <c r="C89" s="85">
        <v>1.8523999999999999E-2</v>
      </c>
      <c r="D89" s="85">
        <v>0.85694800000000004</v>
      </c>
      <c r="E89" s="144">
        <v>-1.1223E-2</v>
      </c>
      <c r="F89" s="57"/>
      <c r="G89" s="162"/>
      <c r="H89" s="58"/>
      <c r="I89" s="162"/>
      <c r="J89" s="57"/>
      <c r="K89" s="162"/>
      <c r="L89" s="58"/>
      <c r="M89" s="164"/>
    </row>
    <row r="90" spans="2:13" x14ac:dyDescent="0.2">
      <c r="B90" s="84">
        <v>0.86814899999999995</v>
      </c>
      <c r="C90" s="85">
        <v>1.7420000000000001E-2</v>
      </c>
      <c r="D90" s="85">
        <v>0.86711099999999997</v>
      </c>
      <c r="E90" s="144">
        <v>-9.8080000000000007E-3</v>
      </c>
      <c r="F90" s="57"/>
      <c r="G90" s="162"/>
      <c r="H90" s="58"/>
      <c r="I90" s="162"/>
      <c r="J90" s="57"/>
      <c r="K90" s="162"/>
      <c r="L90" s="58"/>
      <c r="M90" s="164"/>
    </row>
    <row r="91" spans="2:13" x14ac:dyDescent="0.2">
      <c r="B91" s="84">
        <v>0.87833399999999995</v>
      </c>
      <c r="C91" s="85">
        <v>1.6317000000000002E-2</v>
      </c>
      <c r="D91" s="85">
        <v>0.87727900000000003</v>
      </c>
      <c r="E91" s="144">
        <v>-8.4390000000000003E-3</v>
      </c>
      <c r="F91" s="57"/>
      <c r="G91" s="162"/>
      <c r="H91" s="58"/>
      <c r="I91" s="162"/>
      <c r="J91" s="57"/>
      <c r="K91" s="162"/>
      <c r="L91" s="58"/>
      <c r="M91" s="164"/>
    </row>
    <row r="92" spans="2:13" x14ac:dyDescent="0.2">
      <c r="B92" s="84">
        <v>0.88851800000000003</v>
      </c>
      <c r="C92" s="85">
        <v>1.5213000000000001E-2</v>
      </c>
      <c r="D92" s="85">
        <v>0.88745200000000002</v>
      </c>
      <c r="E92" s="144">
        <v>-7.1209999999999997E-3</v>
      </c>
      <c r="F92" s="57"/>
      <c r="G92" s="162"/>
      <c r="H92" s="58"/>
      <c r="I92" s="162"/>
      <c r="J92" s="57"/>
      <c r="K92" s="162"/>
      <c r="L92" s="58"/>
      <c r="M92" s="164"/>
    </row>
    <row r="93" spans="2:13" x14ac:dyDescent="0.2">
      <c r="B93" s="84">
        <v>0.89870000000000005</v>
      </c>
      <c r="C93" s="85">
        <v>1.4106E-2</v>
      </c>
      <c r="D93" s="85">
        <v>0.89763199999999999</v>
      </c>
      <c r="E93" s="144">
        <v>-5.868E-3</v>
      </c>
      <c r="F93" s="57"/>
      <c r="G93" s="162"/>
      <c r="H93" s="58"/>
      <c r="I93" s="162"/>
      <c r="J93" s="57"/>
      <c r="K93" s="162"/>
      <c r="L93" s="58"/>
      <c r="M93" s="164"/>
    </row>
    <row r="94" spans="2:13" x14ac:dyDescent="0.2">
      <c r="B94" s="84">
        <v>0.90887799999999996</v>
      </c>
      <c r="C94" s="85">
        <v>1.2991000000000001E-2</v>
      </c>
      <c r="D94" s="85">
        <v>0.90781900000000004</v>
      </c>
      <c r="E94" s="144">
        <v>-4.6909999999999999E-3</v>
      </c>
      <c r="F94" s="57"/>
      <c r="G94" s="162"/>
      <c r="H94" s="58"/>
      <c r="I94" s="162"/>
      <c r="J94" s="57"/>
      <c r="K94" s="162"/>
      <c r="L94" s="58"/>
      <c r="M94" s="164"/>
    </row>
    <row r="95" spans="2:13" x14ac:dyDescent="0.2">
      <c r="B95" s="84">
        <v>0.91905300000000001</v>
      </c>
      <c r="C95" s="85">
        <v>1.1864E-2</v>
      </c>
      <c r="D95" s="85">
        <v>0.91801699999999997</v>
      </c>
      <c r="E95" s="144">
        <v>-3.6020000000000002E-3</v>
      </c>
      <c r="F95" s="57"/>
      <c r="G95" s="162"/>
      <c r="H95" s="58"/>
      <c r="I95" s="162"/>
      <c r="J95" s="57"/>
      <c r="K95" s="162"/>
      <c r="L95" s="58"/>
      <c r="M95" s="164"/>
    </row>
    <row r="96" spans="2:13" x14ac:dyDescent="0.2">
      <c r="B96" s="84">
        <v>0.92922499999999997</v>
      </c>
      <c r="C96" s="85">
        <v>1.0718E-2</v>
      </c>
      <c r="D96" s="85">
        <v>0.92822700000000002</v>
      </c>
      <c r="E96" s="144">
        <v>-2.6189999999999998E-3</v>
      </c>
      <c r="F96" s="57"/>
      <c r="G96" s="162"/>
      <c r="H96" s="58"/>
      <c r="I96" s="162"/>
      <c r="J96" s="57"/>
      <c r="K96" s="162"/>
      <c r="L96" s="58"/>
      <c r="M96" s="164"/>
    </row>
    <row r="97" spans="2:13" x14ac:dyDescent="0.2">
      <c r="B97" s="84">
        <v>0.939392</v>
      </c>
      <c r="C97" s="85">
        <v>9.5449999999999997E-3</v>
      </c>
      <c r="D97" s="85">
        <v>0.93845000000000001</v>
      </c>
      <c r="E97" s="144">
        <v>-1.761E-3</v>
      </c>
      <c r="F97" s="57"/>
      <c r="G97" s="162"/>
      <c r="H97" s="58"/>
      <c r="I97" s="162"/>
      <c r="J97" s="57"/>
      <c r="K97" s="162"/>
      <c r="L97" s="58"/>
      <c r="M97" s="164"/>
    </row>
    <row r="98" spans="2:13" x14ac:dyDescent="0.2">
      <c r="B98" s="84">
        <v>0.94955199999999995</v>
      </c>
      <c r="C98" s="85">
        <v>8.3350000000000004E-3</v>
      </c>
      <c r="D98" s="85">
        <v>0.94868600000000003</v>
      </c>
      <c r="E98" s="144">
        <v>-1.0460000000000001E-3</v>
      </c>
      <c r="F98" s="57"/>
      <c r="G98" s="162"/>
      <c r="H98" s="58"/>
      <c r="I98" s="162"/>
      <c r="J98" s="57"/>
      <c r="K98" s="162"/>
      <c r="L98" s="58"/>
      <c r="M98" s="164"/>
    </row>
    <row r="99" spans="2:13" x14ac:dyDescent="0.2">
      <c r="B99" s="84">
        <v>0.95970299999999997</v>
      </c>
      <c r="C99" s="85">
        <v>7.0730000000000003E-3</v>
      </c>
      <c r="D99" s="85">
        <v>0.95893300000000004</v>
      </c>
      <c r="E99" s="144">
        <v>-4.9899999999999999E-4</v>
      </c>
      <c r="F99" s="57"/>
      <c r="G99" s="162"/>
      <c r="H99" s="58"/>
      <c r="I99" s="162"/>
      <c r="J99" s="57"/>
      <c r="K99" s="162"/>
      <c r="L99" s="58"/>
      <c r="M99" s="164"/>
    </row>
    <row r="100" spans="2:13" x14ac:dyDescent="0.2">
      <c r="B100" s="84">
        <v>0.96983799999999998</v>
      </c>
      <c r="C100" s="85">
        <v>5.7409999999999996E-3</v>
      </c>
      <c r="D100" s="85">
        <v>0.96918800000000005</v>
      </c>
      <c r="E100" s="144">
        <v>-1.47E-4</v>
      </c>
      <c r="F100" s="57"/>
      <c r="G100" s="162"/>
      <c r="H100" s="58"/>
      <c r="I100" s="162"/>
      <c r="J100" s="57"/>
      <c r="K100" s="162"/>
      <c r="L100" s="58"/>
      <c r="M100" s="164"/>
    </row>
    <row r="101" spans="2:13" x14ac:dyDescent="0.2">
      <c r="B101" s="84">
        <v>0.97995299999999996</v>
      </c>
      <c r="C101" s="85">
        <v>4.3099999999999996E-3</v>
      </c>
      <c r="D101" s="85">
        <v>0.97944600000000004</v>
      </c>
      <c r="E101" s="144">
        <v>-2.8E-5</v>
      </c>
      <c r="F101" s="57"/>
      <c r="G101" s="162"/>
      <c r="H101" s="58"/>
      <c r="I101" s="162"/>
      <c r="J101" s="57"/>
      <c r="K101" s="162"/>
      <c r="L101" s="58"/>
      <c r="M101" s="164"/>
    </row>
    <row r="102" spans="2:13" x14ac:dyDescent="0.2">
      <c r="B102" s="84">
        <v>0.99002900000000005</v>
      </c>
      <c r="C102" s="85">
        <v>2.7200000000000002E-3</v>
      </c>
      <c r="D102" s="85">
        <v>0.98969600000000002</v>
      </c>
      <c r="E102" s="144">
        <v>-1.9699999999999999E-4</v>
      </c>
      <c r="F102" s="57"/>
      <c r="G102" s="162"/>
      <c r="H102" s="58"/>
      <c r="I102" s="162"/>
      <c r="J102" s="57"/>
      <c r="K102" s="162"/>
      <c r="L102" s="58"/>
      <c r="M102" s="164"/>
    </row>
    <row r="103" spans="2:13" x14ac:dyDescent="0.2">
      <c r="B103" s="84">
        <v>1</v>
      </c>
      <c r="C103" s="85">
        <v>7.5600000000000005E-4</v>
      </c>
      <c r="D103" s="85">
        <v>1</v>
      </c>
      <c r="E103" s="144">
        <v>-7.5600000000000005E-4</v>
      </c>
      <c r="F103" s="57"/>
      <c r="G103" s="162"/>
      <c r="H103" s="58"/>
      <c r="I103" s="162"/>
      <c r="J103" s="57"/>
      <c r="K103" s="162"/>
      <c r="L103" s="58"/>
      <c r="M103" s="164"/>
    </row>
    <row r="104" spans="2:13" x14ac:dyDescent="0.2">
      <c r="B104" s="57"/>
      <c r="C104" s="58"/>
      <c r="D104" s="58"/>
      <c r="E104" s="59"/>
      <c r="F104" s="57"/>
      <c r="G104" s="162"/>
      <c r="H104" s="58"/>
      <c r="I104" s="162"/>
      <c r="J104" s="57"/>
      <c r="K104" s="162"/>
      <c r="L104" s="58"/>
      <c r="M104" s="164"/>
    </row>
    <row r="105" spans="2:13" x14ac:dyDescent="0.2">
      <c r="B105" s="57"/>
      <c r="C105" s="58"/>
      <c r="D105" s="58"/>
      <c r="E105" s="59"/>
      <c r="F105" s="57"/>
      <c r="G105" s="162"/>
      <c r="H105" s="58"/>
      <c r="I105" s="162"/>
      <c r="J105" s="57"/>
      <c r="K105" s="162"/>
      <c r="L105" s="58"/>
      <c r="M105" s="164"/>
    </row>
    <row r="106" spans="2:13" x14ac:dyDescent="0.2">
      <c r="B106" s="57"/>
      <c r="C106" s="58"/>
      <c r="D106" s="58"/>
      <c r="E106" s="59"/>
      <c r="F106" s="57"/>
      <c r="G106" s="162"/>
      <c r="H106" s="58"/>
      <c r="I106" s="162"/>
      <c r="J106" s="57"/>
      <c r="K106" s="162"/>
      <c r="L106" s="58"/>
      <c r="M106" s="164"/>
    </row>
    <row r="107" spans="2:13" x14ac:dyDescent="0.2">
      <c r="B107" s="57"/>
      <c r="C107" s="58"/>
      <c r="D107" s="58"/>
      <c r="E107" s="59"/>
      <c r="F107" s="57"/>
      <c r="G107" s="162"/>
      <c r="H107" s="58"/>
      <c r="I107" s="162"/>
      <c r="J107" s="57"/>
      <c r="K107" s="162"/>
      <c r="L107" s="58"/>
      <c r="M107" s="164"/>
    </row>
    <row r="108" spans="2:13" x14ac:dyDescent="0.2">
      <c r="B108" s="57"/>
      <c r="C108" s="58"/>
      <c r="D108" s="58"/>
      <c r="E108" s="59"/>
      <c r="F108" s="57"/>
      <c r="G108" s="162"/>
      <c r="H108" s="58"/>
      <c r="I108" s="162"/>
      <c r="J108" s="57"/>
      <c r="K108" s="162"/>
      <c r="L108" s="58"/>
      <c r="M108" s="164"/>
    </row>
    <row r="109" spans="2:13" x14ac:dyDescent="0.2">
      <c r="B109" s="57"/>
      <c r="C109" s="58"/>
      <c r="D109" s="58"/>
      <c r="E109" s="59"/>
      <c r="F109" s="57"/>
      <c r="G109" s="162"/>
      <c r="H109" s="58"/>
      <c r="I109" s="162"/>
      <c r="J109" s="57"/>
      <c r="K109" s="162"/>
      <c r="L109" s="58"/>
      <c r="M109" s="164"/>
    </row>
    <row r="110" spans="2:13" x14ac:dyDescent="0.2">
      <c r="B110" s="57"/>
      <c r="C110" s="58"/>
      <c r="D110" s="58"/>
      <c r="E110" s="59"/>
      <c r="F110" s="57"/>
      <c r="G110" s="162"/>
      <c r="H110" s="58"/>
      <c r="I110" s="162"/>
      <c r="J110" s="57"/>
      <c r="K110" s="162"/>
      <c r="L110" s="58"/>
      <c r="M110" s="164"/>
    </row>
    <row r="111" spans="2:13" x14ac:dyDescent="0.2">
      <c r="B111" s="57"/>
      <c r="C111" s="58"/>
      <c r="D111" s="58"/>
      <c r="E111" s="59"/>
      <c r="F111" s="57"/>
      <c r="G111" s="162"/>
      <c r="H111" s="58"/>
      <c r="I111" s="162"/>
      <c r="J111" s="57"/>
      <c r="K111" s="162"/>
      <c r="L111" s="58"/>
      <c r="M111" s="164"/>
    </row>
    <row r="112" spans="2:13" x14ac:dyDescent="0.2">
      <c r="B112" s="57"/>
      <c r="C112" s="58"/>
      <c r="D112" s="58"/>
      <c r="E112" s="59"/>
      <c r="F112" s="57"/>
      <c r="G112" s="162"/>
      <c r="H112" s="58"/>
      <c r="I112" s="162"/>
      <c r="J112" s="57"/>
      <c r="K112" s="162"/>
      <c r="L112" s="58"/>
      <c r="M112" s="164"/>
    </row>
    <row r="113" spans="2:13" x14ac:dyDescent="0.2">
      <c r="B113" s="57"/>
      <c r="C113" s="58"/>
      <c r="D113" s="58"/>
      <c r="E113" s="59"/>
      <c r="F113" s="57"/>
      <c r="G113" s="162"/>
      <c r="H113" s="58"/>
      <c r="I113" s="162"/>
      <c r="J113" s="57"/>
      <c r="K113" s="162"/>
      <c r="L113" s="58"/>
      <c r="M113" s="164"/>
    </row>
    <row r="114" spans="2:13" x14ac:dyDescent="0.2">
      <c r="B114" s="57"/>
      <c r="C114" s="58"/>
      <c r="D114" s="58"/>
      <c r="E114" s="59"/>
      <c r="F114" s="57"/>
      <c r="G114" s="162"/>
      <c r="H114" s="58"/>
      <c r="I114" s="162"/>
      <c r="J114" s="57"/>
      <c r="K114" s="162"/>
      <c r="L114" s="58"/>
      <c r="M114" s="164"/>
    </row>
    <row r="115" spans="2:13" x14ac:dyDescent="0.2">
      <c r="B115" s="57"/>
      <c r="C115" s="58"/>
      <c r="D115" s="58"/>
      <c r="E115" s="59"/>
      <c r="F115" s="57"/>
      <c r="G115" s="162"/>
      <c r="H115" s="58"/>
      <c r="I115" s="162"/>
      <c r="J115" s="57"/>
      <c r="K115" s="162"/>
      <c r="L115" s="58"/>
      <c r="M115" s="164"/>
    </row>
    <row r="116" spans="2:13" x14ac:dyDescent="0.2">
      <c r="B116" s="57"/>
      <c r="C116" s="58"/>
      <c r="D116" s="58"/>
      <c r="E116" s="59"/>
      <c r="F116" s="57"/>
      <c r="G116" s="162"/>
      <c r="H116" s="58"/>
      <c r="I116" s="162"/>
      <c r="J116" s="57"/>
      <c r="K116" s="162"/>
      <c r="L116" s="58"/>
      <c r="M116" s="164"/>
    </row>
    <row r="117" spans="2:13" x14ac:dyDescent="0.2">
      <c r="B117" s="57"/>
      <c r="C117" s="58"/>
      <c r="D117" s="58"/>
      <c r="E117" s="59"/>
      <c r="F117" s="57"/>
      <c r="G117" s="162"/>
      <c r="H117" s="58"/>
      <c r="I117" s="162"/>
      <c r="J117" s="57"/>
      <c r="K117" s="162"/>
      <c r="L117" s="58"/>
      <c r="M117" s="164"/>
    </row>
    <row r="118" spans="2:13" x14ac:dyDescent="0.2">
      <c r="B118" s="57"/>
      <c r="C118" s="58"/>
      <c r="D118" s="58"/>
      <c r="E118" s="59"/>
      <c r="F118" s="57"/>
      <c r="G118" s="162"/>
      <c r="H118" s="58"/>
      <c r="I118" s="162"/>
      <c r="J118" s="57"/>
      <c r="K118" s="162"/>
      <c r="L118" s="58"/>
      <c r="M118" s="164"/>
    </row>
    <row r="119" spans="2:13" x14ac:dyDescent="0.2">
      <c r="B119" s="57"/>
      <c r="C119" s="58"/>
      <c r="D119" s="58"/>
      <c r="E119" s="59"/>
      <c r="F119" s="57"/>
      <c r="G119" s="162"/>
      <c r="H119" s="58"/>
      <c r="I119" s="162"/>
      <c r="J119" s="57"/>
      <c r="K119" s="162"/>
      <c r="L119" s="58"/>
      <c r="M119" s="164"/>
    </row>
    <row r="120" spans="2:13" x14ac:dyDescent="0.2">
      <c r="B120" s="57"/>
      <c r="C120" s="58"/>
      <c r="D120" s="58"/>
      <c r="E120" s="59"/>
      <c r="F120" s="57"/>
      <c r="G120" s="162"/>
      <c r="H120" s="58"/>
      <c r="I120" s="162"/>
      <c r="J120" s="57"/>
      <c r="K120" s="162"/>
      <c r="L120" s="58"/>
      <c r="M120" s="164"/>
    </row>
    <row r="121" spans="2:13" x14ac:dyDescent="0.2">
      <c r="B121" s="57"/>
      <c r="C121" s="58"/>
      <c r="D121" s="58"/>
      <c r="E121" s="59"/>
      <c r="F121" s="57"/>
      <c r="G121" s="162"/>
      <c r="H121" s="58"/>
      <c r="I121" s="162"/>
      <c r="J121" s="57"/>
      <c r="K121" s="162"/>
      <c r="L121" s="58"/>
      <c r="M121" s="164"/>
    </row>
    <row r="122" spans="2:13" x14ac:dyDescent="0.2">
      <c r="B122" s="57"/>
      <c r="C122" s="58"/>
      <c r="D122" s="58"/>
      <c r="E122" s="59"/>
      <c r="F122" s="57"/>
      <c r="G122" s="162"/>
      <c r="H122" s="58"/>
      <c r="I122" s="162"/>
      <c r="J122" s="57"/>
      <c r="K122" s="162"/>
      <c r="L122" s="58"/>
      <c r="M122" s="164"/>
    </row>
    <row r="123" spans="2:13" x14ac:dyDescent="0.2">
      <c r="B123" s="57"/>
      <c r="C123" s="58"/>
      <c r="D123" s="58"/>
      <c r="E123" s="59"/>
      <c r="F123" s="57"/>
      <c r="G123" s="162"/>
      <c r="H123" s="58"/>
      <c r="I123" s="162"/>
      <c r="J123" s="57"/>
      <c r="K123" s="162"/>
      <c r="L123" s="58"/>
      <c r="M123" s="164"/>
    </row>
    <row r="124" spans="2:13" x14ac:dyDescent="0.2">
      <c r="B124" s="57"/>
      <c r="C124" s="58"/>
      <c r="D124" s="58"/>
      <c r="E124" s="59"/>
      <c r="F124" s="57"/>
      <c r="G124" s="162"/>
      <c r="H124" s="58"/>
      <c r="I124" s="162"/>
      <c r="J124" s="57"/>
      <c r="K124" s="162"/>
      <c r="L124" s="58"/>
      <c r="M124" s="164"/>
    </row>
    <row r="125" spans="2:13" x14ac:dyDescent="0.2">
      <c r="B125" s="57"/>
      <c r="C125" s="58"/>
      <c r="D125" s="58"/>
      <c r="E125" s="59"/>
      <c r="F125" s="57"/>
      <c r="G125" s="162"/>
      <c r="H125" s="58"/>
      <c r="I125" s="162"/>
      <c r="J125" s="57"/>
      <c r="K125" s="162"/>
      <c r="L125" s="58"/>
      <c r="M125" s="164"/>
    </row>
    <row r="126" spans="2:13" x14ac:dyDescent="0.2">
      <c r="B126" s="57"/>
      <c r="C126" s="58"/>
      <c r="D126" s="58"/>
      <c r="E126" s="59"/>
      <c r="F126" s="57"/>
      <c r="G126" s="162"/>
      <c r="H126" s="58"/>
      <c r="I126" s="162"/>
      <c r="J126" s="57"/>
      <c r="K126" s="162"/>
      <c r="L126" s="58"/>
      <c r="M126" s="164"/>
    </row>
    <row r="127" spans="2:13" x14ac:dyDescent="0.2">
      <c r="B127" s="57"/>
      <c r="C127" s="58"/>
      <c r="D127" s="58"/>
      <c r="E127" s="59"/>
      <c r="F127" s="57"/>
      <c r="G127" s="162"/>
      <c r="H127" s="58"/>
      <c r="I127" s="162"/>
      <c r="J127" s="57"/>
      <c r="K127" s="162"/>
      <c r="L127" s="58"/>
      <c r="M127" s="164"/>
    </row>
    <row r="128" spans="2:13" x14ac:dyDescent="0.2">
      <c r="B128" s="57"/>
      <c r="C128" s="58"/>
      <c r="D128" s="58"/>
      <c r="E128" s="59"/>
      <c r="F128" s="57"/>
      <c r="G128" s="162"/>
      <c r="H128" s="58"/>
      <c r="I128" s="162"/>
      <c r="J128" s="57"/>
      <c r="K128" s="162"/>
      <c r="L128" s="58"/>
      <c r="M128" s="164"/>
    </row>
    <row r="129" spans="2:13" x14ac:dyDescent="0.2">
      <c r="B129" s="57"/>
      <c r="C129" s="58"/>
      <c r="D129" s="58"/>
      <c r="E129" s="59"/>
      <c r="F129" s="57"/>
      <c r="G129" s="162"/>
      <c r="H129" s="58"/>
      <c r="I129" s="162"/>
      <c r="J129" s="57"/>
      <c r="K129" s="162"/>
      <c r="L129" s="58"/>
      <c r="M129" s="164"/>
    </row>
    <row r="130" spans="2:13" x14ac:dyDescent="0.2">
      <c r="B130" s="57"/>
      <c r="C130" s="58"/>
      <c r="D130" s="58"/>
      <c r="E130" s="59"/>
      <c r="F130" s="57"/>
      <c r="G130" s="162"/>
      <c r="H130" s="58"/>
      <c r="I130" s="162"/>
      <c r="J130" s="57"/>
      <c r="K130" s="162"/>
      <c r="L130" s="58"/>
      <c r="M130" s="164"/>
    </row>
    <row r="131" spans="2:13" x14ac:dyDescent="0.2">
      <c r="B131" s="57"/>
      <c r="C131" s="58"/>
      <c r="D131" s="58"/>
      <c r="E131" s="59"/>
      <c r="F131" s="57"/>
      <c r="G131" s="162"/>
      <c r="H131" s="58"/>
      <c r="I131" s="162"/>
      <c r="J131" s="57"/>
      <c r="K131" s="162"/>
      <c r="L131" s="58"/>
      <c r="M131" s="164"/>
    </row>
    <row r="132" spans="2:13" x14ac:dyDescent="0.2">
      <c r="B132" s="57"/>
      <c r="C132" s="58"/>
      <c r="D132" s="58"/>
      <c r="E132" s="59"/>
      <c r="F132" s="57"/>
      <c r="G132" s="162"/>
      <c r="H132" s="58"/>
      <c r="I132" s="162"/>
      <c r="J132" s="57"/>
      <c r="K132" s="162"/>
      <c r="L132" s="58"/>
      <c r="M132" s="164"/>
    </row>
    <row r="133" spans="2:13" x14ac:dyDescent="0.2">
      <c r="B133" s="57"/>
      <c r="C133" s="58"/>
      <c r="D133" s="58"/>
      <c r="E133" s="59"/>
      <c r="F133" s="57"/>
      <c r="G133" s="162"/>
      <c r="H133" s="58"/>
      <c r="I133" s="162"/>
      <c r="J133" s="57"/>
      <c r="K133" s="162"/>
      <c r="L133" s="58"/>
      <c r="M133" s="164"/>
    </row>
    <row r="134" spans="2:13" x14ac:dyDescent="0.2">
      <c r="B134" s="57"/>
      <c r="C134" s="58"/>
      <c r="D134" s="58"/>
      <c r="E134" s="59"/>
      <c r="F134" s="57"/>
      <c r="G134" s="162"/>
      <c r="H134" s="58"/>
      <c r="I134" s="162"/>
      <c r="J134" s="57"/>
      <c r="K134" s="162"/>
      <c r="L134" s="58"/>
      <c r="M134" s="164"/>
    </row>
    <row r="135" spans="2:13" x14ac:dyDescent="0.2">
      <c r="B135" s="57"/>
      <c r="C135" s="58"/>
      <c r="D135" s="58"/>
      <c r="E135" s="59"/>
      <c r="F135" s="57"/>
      <c r="G135" s="162"/>
      <c r="H135" s="58"/>
      <c r="I135" s="162"/>
      <c r="J135" s="57"/>
      <c r="K135" s="162"/>
      <c r="L135" s="58"/>
      <c r="M135" s="164"/>
    </row>
    <row r="136" spans="2:13" x14ac:dyDescent="0.2">
      <c r="B136" s="57"/>
      <c r="C136" s="58"/>
      <c r="D136" s="58"/>
      <c r="E136" s="59"/>
      <c r="F136" s="57"/>
      <c r="G136" s="162"/>
      <c r="H136" s="58"/>
      <c r="I136" s="162"/>
      <c r="J136" s="57"/>
      <c r="K136" s="162"/>
      <c r="L136" s="58"/>
      <c r="M136" s="164"/>
    </row>
    <row r="137" spans="2:13" x14ac:dyDescent="0.2">
      <c r="B137" s="57"/>
      <c r="C137" s="58"/>
      <c r="D137" s="58"/>
      <c r="E137" s="59"/>
      <c r="F137" s="57"/>
      <c r="G137" s="162"/>
      <c r="H137" s="58"/>
      <c r="I137" s="162"/>
      <c r="J137" s="57"/>
      <c r="K137" s="162"/>
      <c r="L137" s="58"/>
      <c r="M137" s="164"/>
    </row>
    <row r="138" spans="2:13" x14ac:dyDescent="0.2">
      <c r="B138" s="57"/>
      <c r="C138" s="58"/>
      <c r="D138" s="58"/>
      <c r="E138" s="59"/>
      <c r="F138" s="57"/>
      <c r="G138" s="162"/>
      <c r="H138" s="58"/>
      <c r="I138" s="162"/>
      <c r="J138" s="57"/>
      <c r="K138" s="162"/>
      <c r="L138" s="58"/>
      <c r="M138" s="164"/>
    </row>
    <row r="139" spans="2:13" x14ac:dyDescent="0.2">
      <c r="B139" s="57"/>
      <c r="C139" s="58"/>
      <c r="D139" s="58"/>
      <c r="E139" s="59"/>
      <c r="F139" s="57"/>
      <c r="G139" s="162"/>
      <c r="H139" s="58"/>
      <c r="I139" s="162"/>
      <c r="J139" s="57"/>
      <c r="K139" s="162"/>
      <c r="L139" s="58"/>
      <c r="M139" s="164"/>
    </row>
    <row r="140" spans="2:13" x14ac:dyDescent="0.2">
      <c r="B140" s="57"/>
      <c r="C140" s="58"/>
      <c r="D140" s="58"/>
      <c r="E140" s="59"/>
      <c r="F140" s="57"/>
      <c r="G140" s="162"/>
      <c r="H140" s="58"/>
      <c r="I140" s="162"/>
      <c r="J140" s="57"/>
      <c r="K140" s="162"/>
      <c r="L140" s="58"/>
      <c r="M140" s="164"/>
    </row>
    <row r="141" spans="2:13" x14ac:dyDescent="0.2">
      <c r="B141" s="57"/>
      <c r="C141" s="58"/>
      <c r="D141" s="58"/>
      <c r="E141" s="59"/>
      <c r="F141" s="57"/>
      <c r="G141" s="162"/>
      <c r="H141" s="58"/>
      <c r="I141" s="162"/>
      <c r="J141" s="57"/>
      <c r="K141" s="162"/>
      <c r="L141" s="58"/>
      <c r="M141" s="164"/>
    </row>
    <row r="142" spans="2:13" x14ac:dyDescent="0.2">
      <c r="B142" s="57"/>
      <c r="C142" s="58"/>
      <c r="D142" s="58"/>
      <c r="E142" s="59"/>
      <c r="F142" s="57"/>
      <c r="G142" s="162"/>
      <c r="H142" s="58"/>
      <c r="I142" s="162"/>
      <c r="J142" s="57"/>
      <c r="K142" s="162"/>
      <c r="L142" s="58"/>
      <c r="M142" s="164"/>
    </row>
    <row r="143" spans="2:13" x14ac:dyDescent="0.2">
      <c r="B143" s="205"/>
      <c r="C143" s="62"/>
      <c r="D143" s="62"/>
      <c r="E143" s="206"/>
      <c r="F143" s="205"/>
      <c r="G143" s="162"/>
      <c r="H143" s="62"/>
      <c r="I143" s="162"/>
      <c r="J143" s="205"/>
      <c r="K143" s="162"/>
      <c r="L143" s="62"/>
      <c r="M143" s="164"/>
    </row>
    <row r="144" spans="2:13" x14ac:dyDescent="0.2">
      <c r="B144" s="205"/>
      <c r="C144" s="62"/>
      <c r="D144" s="62"/>
      <c r="E144" s="206"/>
      <c r="F144" s="205"/>
      <c r="G144" s="162"/>
      <c r="H144" s="62"/>
      <c r="I144" s="162"/>
      <c r="J144" s="205"/>
      <c r="K144" s="162"/>
      <c r="L144" s="62"/>
      <c r="M144" s="164"/>
    </row>
    <row r="145" spans="2:13" x14ac:dyDescent="0.2">
      <c r="B145" s="205"/>
      <c r="C145" s="62"/>
      <c r="D145" s="62"/>
      <c r="E145" s="206"/>
      <c r="F145" s="205"/>
      <c r="G145" s="162"/>
      <c r="H145" s="62"/>
      <c r="I145" s="162"/>
      <c r="J145" s="205"/>
      <c r="K145" s="162"/>
      <c r="L145" s="62"/>
      <c r="M145" s="164"/>
    </row>
    <row r="146" spans="2:13" x14ac:dyDescent="0.2">
      <c r="B146" s="205"/>
      <c r="C146" s="62"/>
      <c r="D146" s="62"/>
      <c r="E146" s="206"/>
      <c r="F146" s="205"/>
      <c r="G146" s="162"/>
      <c r="H146" s="62"/>
      <c r="I146" s="162"/>
      <c r="J146" s="205"/>
      <c r="K146" s="162"/>
      <c r="L146" s="62"/>
      <c r="M146" s="164"/>
    </row>
    <row r="147" spans="2:13" x14ac:dyDescent="0.2">
      <c r="B147" s="205"/>
      <c r="C147" s="62"/>
      <c r="D147" s="62"/>
      <c r="E147" s="206"/>
      <c r="F147" s="205"/>
      <c r="G147" s="162"/>
      <c r="H147" s="62"/>
      <c r="I147" s="162"/>
      <c r="J147" s="205"/>
      <c r="K147" s="162"/>
      <c r="L147" s="62"/>
      <c r="M147" s="164"/>
    </row>
    <row r="148" spans="2:13" x14ac:dyDescent="0.2">
      <c r="B148" s="205"/>
      <c r="C148" s="62"/>
      <c r="D148" s="62"/>
      <c r="E148" s="206"/>
      <c r="F148" s="205"/>
      <c r="G148" s="162"/>
      <c r="H148" s="62"/>
      <c r="I148" s="162"/>
      <c r="J148" s="205"/>
      <c r="K148" s="162"/>
      <c r="L148" s="62"/>
      <c r="M148" s="164"/>
    </row>
    <row r="149" spans="2:13" x14ac:dyDescent="0.2">
      <c r="B149" s="205"/>
      <c r="C149" s="62"/>
      <c r="D149" s="62"/>
      <c r="E149" s="206"/>
      <c r="F149" s="205"/>
      <c r="G149" s="162"/>
      <c r="H149" s="62"/>
      <c r="I149" s="162"/>
      <c r="J149" s="205"/>
      <c r="K149" s="162"/>
      <c r="L149" s="62"/>
      <c r="M149" s="164"/>
    </row>
    <row r="150" spans="2:13" x14ac:dyDescent="0.2">
      <c r="B150" s="205"/>
      <c r="C150" s="62"/>
      <c r="D150" s="62"/>
      <c r="E150" s="206"/>
      <c r="F150" s="205"/>
      <c r="G150" s="162"/>
      <c r="H150" s="62"/>
      <c r="I150" s="162"/>
      <c r="J150" s="205"/>
      <c r="K150" s="162"/>
      <c r="L150" s="62"/>
      <c r="M150" s="164"/>
    </row>
    <row r="151" spans="2:13" x14ac:dyDescent="0.2">
      <c r="B151" s="205"/>
      <c r="C151" s="62"/>
      <c r="D151" s="62"/>
      <c r="E151" s="206"/>
      <c r="F151" s="205"/>
      <c r="G151" s="162"/>
      <c r="H151" s="62"/>
      <c r="I151" s="162"/>
      <c r="J151" s="205"/>
      <c r="K151" s="162"/>
      <c r="L151" s="62"/>
      <c r="M151" s="164"/>
    </row>
    <row r="152" spans="2:13" x14ac:dyDescent="0.2">
      <c r="B152" s="205"/>
      <c r="C152" s="62"/>
      <c r="D152" s="62"/>
      <c r="E152" s="206"/>
      <c r="F152" s="205"/>
      <c r="G152" s="162"/>
      <c r="H152" s="62"/>
      <c r="I152" s="162"/>
      <c r="J152" s="205"/>
      <c r="K152" s="162"/>
      <c r="L152" s="62"/>
      <c r="M152" s="164"/>
    </row>
    <row r="153" spans="2:13" x14ac:dyDescent="0.2">
      <c r="B153" s="205"/>
      <c r="C153" s="62"/>
      <c r="D153" s="62"/>
      <c r="E153" s="206"/>
      <c r="F153" s="205"/>
      <c r="G153" s="162"/>
      <c r="H153" s="62"/>
      <c r="I153" s="162"/>
      <c r="J153" s="205"/>
      <c r="K153" s="162"/>
      <c r="L153" s="62"/>
      <c r="M153" s="164"/>
    </row>
    <row r="154" spans="2:13" x14ac:dyDescent="0.2">
      <c r="B154" s="205"/>
      <c r="C154" s="62"/>
      <c r="D154" s="62"/>
      <c r="E154" s="206"/>
      <c r="F154" s="205"/>
      <c r="G154" s="162"/>
      <c r="H154" s="62"/>
      <c r="I154" s="162"/>
      <c r="J154" s="205"/>
      <c r="K154" s="162"/>
      <c r="L154" s="62"/>
      <c r="M154" s="164"/>
    </row>
    <row r="155" spans="2:13" x14ac:dyDescent="0.2">
      <c r="B155" s="205"/>
      <c r="C155" s="62"/>
      <c r="D155" s="62"/>
      <c r="E155" s="206"/>
      <c r="F155" s="205"/>
      <c r="G155" s="162"/>
      <c r="H155" s="62"/>
      <c r="I155" s="162"/>
      <c r="J155" s="205"/>
      <c r="K155" s="162"/>
      <c r="L155" s="62"/>
      <c r="M155" s="164"/>
    </row>
    <row r="156" spans="2:13" x14ac:dyDescent="0.2">
      <c r="B156" s="205"/>
      <c r="C156" s="62"/>
      <c r="D156" s="62"/>
      <c r="E156" s="206"/>
      <c r="F156" s="205"/>
      <c r="G156" s="162"/>
      <c r="H156" s="62"/>
      <c r="I156" s="162"/>
      <c r="J156" s="205"/>
      <c r="K156" s="162"/>
      <c r="L156" s="62"/>
      <c r="M156" s="164"/>
    </row>
    <row r="157" spans="2:13" x14ac:dyDescent="0.2">
      <c r="B157" s="205"/>
      <c r="C157" s="62"/>
      <c r="D157" s="62"/>
      <c r="E157" s="206"/>
      <c r="F157" s="205"/>
      <c r="G157" s="162"/>
      <c r="H157" s="62"/>
      <c r="I157" s="162"/>
      <c r="J157" s="205"/>
      <c r="K157" s="162"/>
      <c r="L157" s="62"/>
      <c r="M157" s="164"/>
    </row>
    <row r="158" spans="2:13" x14ac:dyDescent="0.2">
      <c r="B158" s="205"/>
      <c r="C158" s="62"/>
      <c r="D158" s="62"/>
      <c r="E158" s="206"/>
      <c r="F158" s="205"/>
      <c r="G158" s="162"/>
      <c r="H158" s="62"/>
      <c r="I158" s="162"/>
      <c r="J158" s="205"/>
      <c r="K158" s="162"/>
      <c r="L158" s="62"/>
      <c r="M158" s="164"/>
    </row>
    <row r="159" spans="2:13" x14ac:dyDescent="0.2">
      <c r="B159" s="205"/>
      <c r="C159" s="62"/>
      <c r="D159" s="62"/>
      <c r="E159" s="206"/>
      <c r="F159" s="205"/>
      <c r="G159" s="162"/>
      <c r="H159" s="62"/>
      <c r="I159" s="162"/>
      <c r="J159" s="205"/>
      <c r="K159" s="162"/>
      <c r="L159" s="62"/>
      <c r="M159" s="164"/>
    </row>
    <row r="160" spans="2:13" x14ac:dyDescent="0.2">
      <c r="B160" s="205"/>
      <c r="C160" s="62"/>
      <c r="D160" s="62"/>
      <c r="E160" s="206"/>
      <c r="F160" s="205"/>
      <c r="G160" s="162"/>
      <c r="H160" s="62"/>
      <c r="I160" s="162"/>
      <c r="J160" s="205"/>
      <c r="K160" s="162"/>
      <c r="L160" s="62"/>
      <c r="M160" s="164"/>
    </row>
    <row r="161" spans="2:13" x14ac:dyDescent="0.2">
      <c r="B161" s="205"/>
      <c r="C161" s="62"/>
      <c r="D161" s="62"/>
      <c r="E161" s="206"/>
      <c r="F161" s="205"/>
      <c r="G161" s="162"/>
      <c r="H161" s="62"/>
      <c r="I161" s="162"/>
      <c r="J161" s="205"/>
      <c r="K161" s="162"/>
      <c r="L161" s="62"/>
      <c r="M161" s="164"/>
    </row>
    <row r="162" spans="2:13" x14ac:dyDescent="0.2">
      <c r="B162" s="205"/>
      <c r="C162" s="62"/>
      <c r="D162" s="62"/>
      <c r="E162" s="206"/>
      <c r="F162" s="205"/>
      <c r="G162" s="162"/>
      <c r="H162" s="62"/>
      <c r="I162" s="162"/>
      <c r="J162" s="205"/>
      <c r="K162" s="162"/>
      <c r="L162" s="62"/>
      <c r="M162" s="164"/>
    </row>
    <row r="163" spans="2:13" x14ac:dyDescent="0.2">
      <c r="B163" s="205"/>
      <c r="C163" s="62"/>
      <c r="D163" s="62"/>
      <c r="E163" s="206"/>
      <c r="F163" s="205"/>
      <c r="G163" s="162"/>
      <c r="H163" s="62"/>
      <c r="I163" s="162"/>
      <c r="J163" s="205"/>
      <c r="K163" s="162"/>
      <c r="L163" s="62"/>
      <c r="M163" s="164"/>
    </row>
    <row r="164" spans="2:13" x14ac:dyDescent="0.2">
      <c r="B164" s="205"/>
      <c r="C164" s="62"/>
      <c r="D164" s="62"/>
      <c r="E164" s="206"/>
      <c r="F164" s="205"/>
      <c r="G164" s="162"/>
      <c r="H164" s="62"/>
      <c r="I164" s="162"/>
      <c r="J164" s="205"/>
      <c r="K164" s="162"/>
      <c r="L164" s="62"/>
      <c r="M164" s="164"/>
    </row>
    <row r="165" spans="2:13" x14ac:dyDescent="0.2">
      <c r="B165" s="205"/>
      <c r="C165" s="62"/>
      <c r="D165" s="62"/>
      <c r="E165" s="206"/>
      <c r="F165" s="205"/>
      <c r="G165" s="162"/>
      <c r="H165" s="62"/>
      <c r="I165" s="162"/>
      <c r="J165" s="205"/>
      <c r="K165" s="162"/>
      <c r="L165" s="62"/>
      <c r="M165" s="164"/>
    </row>
    <row r="166" spans="2:13" x14ac:dyDescent="0.2">
      <c r="B166" s="205"/>
      <c r="C166" s="62"/>
      <c r="D166" s="62"/>
      <c r="E166" s="206"/>
      <c r="F166" s="205"/>
      <c r="G166" s="162"/>
      <c r="H166" s="62"/>
      <c r="I166" s="162"/>
      <c r="J166" s="205"/>
      <c r="K166" s="162"/>
      <c r="L166" s="62"/>
      <c r="M166" s="164"/>
    </row>
    <row r="167" spans="2:13" x14ac:dyDescent="0.2">
      <c r="B167" s="205"/>
      <c r="C167" s="62"/>
      <c r="D167" s="62"/>
      <c r="E167" s="206"/>
      <c r="F167" s="205"/>
      <c r="G167" s="162"/>
      <c r="H167" s="62"/>
      <c r="I167" s="162"/>
      <c r="J167" s="205"/>
      <c r="K167" s="162"/>
      <c r="L167" s="62"/>
      <c r="M167" s="164"/>
    </row>
    <row r="168" spans="2:13" x14ac:dyDescent="0.2">
      <c r="B168" s="205"/>
      <c r="C168" s="62"/>
      <c r="D168" s="62"/>
      <c r="E168" s="206"/>
      <c r="F168" s="205"/>
      <c r="G168" s="162"/>
      <c r="H168" s="62"/>
      <c r="I168" s="162"/>
      <c r="J168" s="205"/>
      <c r="K168" s="162"/>
      <c r="L168" s="62"/>
      <c r="M168" s="164"/>
    </row>
    <row r="169" spans="2:13" x14ac:dyDescent="0.2">
      <c r="B169" s="205"/>
      <c r="C169" s="62"/>
      <c r="D169" s="62"/>
      <c r="E169" s="206"/>
      <c r="F169" s="205"/>
      <c r="G169" s="162"/>
      <c r="H169" s="62"/>
      <c r="I169" s="162"/>
      <c r="J169" s="205"/>
      <c r="K169" s="162"/>
      <c r="L169" s="62"/>
      <c r="M169" s="164"/>
    </row>
    <row r="170" spans="2:13" x14ac:dyDescent="0.2">
      <c r="B170" s="205"/>
      <c r="C170" s="62"/>
      <c r="D170" s="62"/>
      <c r="E170" s="206"/>
      <c r="F170" s="205"/>
      <c r="G170" s="162"/>
      <c r="H170" s="62"/>
      <c r="I170" s="162"/>
      <c r="J170" s="205"/>
      <c r="K170" s="162"/>
      <c r="L170" s="62"/>
      <c r="M170" s="164"/>
    </row>
    <row r="171" spans="2:13" x14ac:dyDescent="0.2">
      <c r="B171" s="205"/>
      <c r="C171" s="62"/>
      <c r="D171" s="62"/>
      <c r="E171" s="206"/>
      <c r="F171" s="205"/>
      <c r="G171" s="162"/>
      <c r="H171" s="62"/>
      <c r="I171" s="162"/>
      <c r="J171" s="205"/>
      <c r="K171" s="162"/>
      <c r="L171" s="62"/>
      <c r="M171" s="164"/>
    </row>
    <row r="172" spans="2:13" x14ac:dyDescent="0.2">
      <c r="B172" s="205"/>
      <c r="C172" s="62"/>
      <c r="D172" s="62"/>
      <c r="E172" s="206"/>
      <c r="F172" s="205"/>
      <c r="G172" s="162"/>
      <c r="H172" s="62"/>
      <c r="I172" s="162"/>
      <c r="J172" s="205"/>
      <c r="K172" s="162"/>
      <c r="L172" s="62"/>
      <c r="M172" s="164"/>
    </row>
    <row r="173" spans="2:13" x14ac:dyDescent="0.2">
      <c r="B173" s="205"/>
      <c r="C173" s="62"/>
      <c r="D173" s="62"/>
      <c r="E173" s="206"/>
      <c r="F173" s="205"/>
      <c r="G173" s="162"/>
      <c r="H173" s="62"/>
      <c r="I173" s="162"/>
      <c r="J173" s="205"/>
      <c r="K173" s="162"/>
      <c r="L173" s="62"/>
      <c r="M173" s="164"/>
    </row>
    <row r="174" spans="2:13" x14ac:dyDescent="0.2">
      <c r="B174" s="205"/>
      <c r="C174" s="62"/>
      <c r="D174" s="62"/>
      <c r="E174" s="206"/>
      <c r="F174" s="205"/>
      <c r="G174" s="162"/>
      <c r="H174" s="62"/>
      <c r="I174" s="162"/>
      <c r="J174" s="205"/>
      <c r="K174" s="162"/>
      <c r="L174" s="62"/>
      <c r="M174" s="164"/>
    </row>
    <row r="175" spans="2:13" x14ac:dyDescent="0.2">
      <c r="B175" s="205"/>
      <c r="C175" s="62"/>
      <c r="D175" s="62"/>
      <c r="E175" s="206"/>
      <c r="F175" s="205"/>
      <c r="G175" s="162"/>
      <c r="H175" s="62"/>
      <c r="I175" s="162"/>
      <c r="J175" s="205"/>
      <c r="K175" s="162"/>
      <c r="L175" s="62"/>
      <c r="M175" s="164"/>
    </row>
    <row r="176" spans="2:13" x14ac:dyDescent="0.2">
      <c r="B176" s="205"/>
      <c r="C176" s="62"/>
      <c r="D176" s="62"/>
      <c r="E176" s="206"/>
      <c r="F176" s="205"/>
      <c r="G176" s="162"/>
      <c r="H176" s="62"/>
      <c r="I176" s="162"/>
      <c r="J176" s="205"/>
      <c r="K176" s="162"/>
      <c r="L176" s="62"/>
      <c r="M176" s="164"/>
    </row>
    <row r="177" spans="2:13" x14ac:dyDescent="0.2">
      <c r="B177" s="205"/>
      <c r="C177" s="62"/>
      <c r="D177" s="62"/>
      <c r="E177" s="206"/>
      <c r="F177" s="205"/>
      <c r="G177" s="162"/>
      <c r="H177" s="62"/>
      <c r="I177" s="162"/>
      <c r="J177" s="205"/>
      <c r="K177" s="162"/>
      <c r="L177" s="62"/>
      <c r="M177" s="164"/>
    </row>
    <row r="178" spans="2:13" x14ac:dyDescent="0.2">
      <c r="B178" s="205"/>
      <c r="C178" s="62"/>
      <c r="D178" s="62"/>
      <c r="E178" s="206"/>
      <c r="F178" s="205"/>
      <c r="G178" s="162"/>
      <c r="H178" s="62"/>
      <c r="I178" s="162"/>
      <c r="J178" s="205"/>
      <c r="K178" s="162"/>
      <c r="L178" s="62"/>
      <c r="M178" s="164"/>
    </row>
    <row r="179" spans="2:13" x14ac:dyDescent="0.2">
      <c r="B179" s="205"/>
      <c r="C179" s="62"/>
      <c r="D179" s="62"/>
      <c r="E179" s="206"/>
      <c r="F179" s="205"/>
      <c r="G179" s="162"/>
      <c r="H179" s="62"/>
      <c r="I179" s="162"/>
      <c r="J179" s="205"/>
      <c r="K179" s="162"/>
      <c r="L179" s="62"/>
      <c r="M179" s="164"/>
    </row>
    <row r="180" spans="2:13" x14ac:dyDescent="0.2">
      <c r="B180" s="205"/>
      <c r="C180" s="62"/>
      <c r="D180" s="62"/>
      <c r="E180" s="206"/>
      <c r="F180" s="205"/>
      <c r="G180" s="162"/>
      <c r="H180" s="62"/>
      <c r="I180" s="162"/>
      <c r="J180" s="205"/>
      <c r="K180" s="162"/>
      <c r="L180" s="62"/>
      <c r="M180" s="164"/>
    </row>
    <row r="181" spans="2:13" x14ac:dyDescent="0.2">
      <c r="B181" s="205"/>
      <c r="C181" s="62"/>
      <c r="D181" s="62"/>
      <c r="E181" s="206"/>
      <c r="F181" s="205"/>
      <c r="G181" s="162"/>
      <c r="H181" s="62"/>
      <c r="I181" s="162"/>
      <c r="J181" s="205"/>
      <c r="K181" s="162"/>
      <c r="L181" s="62"/>
      <c r="M181" s="164"/>
    </row>
    <row r="182" spans="2:13" x14ac:dyDescent="0.2">
      <c r="B182" s="205"/>
      <c r="C182" s="62"/>
      <c r="D182" s="62"/>
      <c r="E182" s="206"/>
      <c r="F182" s="205"/>
      <c r="G182" s="166"/>
      <c r="H182" s="62"/>
      <c r="I182" s="166"/>
      <c r="J182" s="205"/>
      <c r="K182" s="166"/>
      <c r="L182" s="62"/>
      <c r="M182" s="42"/>
    </row>
    <row r="183" spans="2:13" x14ac:dyDescent="0.2">
      <c r="B183" s="205"/>
      <c r="C183" s="62"/>
      <c r="D183" s="62"/>
      <c r="E183" s="206"/>
      <c r="F183" s="205"/>
      <c r="G183" s="166"/>
      <c r="H183" s="62"/>
      <c r="I183" s="166"/>
      <c r="J183" s="205"/>
      <c r="K183" s="166"/>
      <c r="L183" s="62"/>
      <c r="M183" s="42"/>
    </row>
    <row r="184" spans="2:13" x14ac:dyDescent="0.2">
      <c r="B184" s="205"/>
      <c r="C184" s="62"/>
      <c r="D184" s="62"/>
      <c r="E184" s="206"/>
      <c r="F184" s="205"/>
      <c r="G184" s="166"/>
      <c r="H184" s="62"/>
      <c r="I184" s="166"/>
      <c r="J184" s="205"/>
      <c r="K184" s="166"/>
      <c r="L184" s="62"/>
      <c r="M184" s="42"/>
    </row>
    <row r="185" spans="2:13" x14ac:dyDescent="0.2">
      <c r="B185" s="205"/>
      <c r="C185" s="62"/>
      <c r="D185" s="62"/>
      <c r="E185" s="206"/>
      <c r="F185" s="205"/>
      <c r="G185" s="166"/>
      <c r="H185" s="62"/>
      <c r="I185" s="166"/>
      <c r="J185" s="205"/>
      <c r="K185" s="166"/>
      <c r="L185" s="62"/>
      <c r="M185" s="42"/>
    </row>
    <row r="186" spans="2:13" x14ac:dyDescent="0.2">
      <c r="B186" s="205"/>
      <c r="C186" s="62"/>
      <c r="D186" s="62"/>
      <c r="E186" s="206"/>
      <c r="F186" s="205"/>
      <c r="G186" s="166"/>
      <c r="H186" s="62"/>
      <c r="I186" s="166"/>
      <c r="J186" s="205"/>
      <c r="K186" s="166"/>
      <c r="L186" s="62"/>
      <c r="M186" s="42"/>
    </row>
    <row r="187" spans="2:13" x14ac:dyDescent="0.2">
      <c r="B187" s="205"/>
      <c r="C187" s="62"/>
      <c r="D187" s="62"/>
      <c r="E187" s="206"/>
      <c r="F187" s="205"/>
      <c r="G187" s="166"/>
      <c r="H187" s="62"/>
      <c r="I187" s="166"/>
      <c r="J187" s="205"/>
      <c r="K187" s="166"/>
      <c r="L187" s="62"/>
      <c r="M187" s="42"/>
    </row>
    <row r="188" spans="2:13" x14ac:dyDescent="0.2">
      <c r="B188" s="205"/>
      <c r="C188" s="62"/>
      <c r="D188" s="62"/>
      <c r="E188" s="206"/>
      <c r="F188" s="205"/>
      <c r="G188" s="166"/>
      <c r="H188" s="62"/>
      <c r="I188" s="166"/>
      <c r="J188" s="205"/>
      <c r="K188" s="166"/>
      <c r="L188" s="62"/>
      <c r="M188" s="42"/>
    </row>
    <row r="189" spans="2:13" x14ac:dyDescent="0.2">
      <c r="B189" s="205"/>
      <c r="C189" s="62"/>
      <c r="D189" s="62"/>
      <c r="E189" s="206"/>
      <c r="F189" s="205"/>
      <c r="G189" s="166"/>
      <c r="H189" s="62"/>
      <c r="I189" s="166"/>
      <c r="J189" s="205"/>
      <c r="K189" s="166"/>
      <c r="L189" s="62"/>
      <c r="M189" s="42"/>
    </row>
    <row r="190" spans="2:13" x14ac:dyDescent="0.2">
      <c r="B190" s="205"/>
      <c r="C190" s="62"/>
      <c r="D190" s="62"/>
      <c r="E190" s="206"/>
      <c r="F190" s="205"/>
      <c r="G190" s="166"/>
      <c r="H190" s="62"/>
      <c r="I190" s="166"/>
      <c r="J190" s="205"/>
      <c r="K190" s="166"/>
      <c r="L190" s="62"/>
      <c r="M190" s="42"/>
    </row>
    <row r="191" spans="2:13" x14ac:dyDescent="0.2">
      <c r="B191" s="205"/>
      <c r="C191" s="62"/>
      <c r="D191" s="62"/>
      <c r="E191" s="206"/>
      <c r="F191" s="205"/>
      <c r="G191" s="166"/>
      <c r="H191" s="62"/>
      <c r="I191" s="166"/>
      <c r="J191" s="205"/>
      <c r="K191" s="166"/>
      <c r="L191" s="62"/>
      <c r="M191" s="42"/>
    </row>
    <row r="192" spans="2:13" x14ac:dyDescent="0.2">
      <c r="B192" s="205"/>
      <c r="C192" s="62"/>
      <c r="D192" s="62"/>
      <c r="E192" s="206"/>
      <c r="F192" s="205"/>
      <c r="G192" s="166"/>
      <c r="H192" s="62"/>
      <c r="I192" s="166"/>
      <c r="J192" s="205"/>
      <c r="K192" s="166"/>
      <c r="L192" s="62"/>
      <c r="M192" s="42"/>
    </row>
    <row r="193" spans="2:13" x14ac:dyDescent="0.2">
      <c r="B193" s="205"/>
      <c r="C193" s="62"/>
      <c r="D193" s="62"/>
      <c r="E193" s="206"/>
      <c r="F193" s="205"/>
      <c r="G193" s="166"/>
      <c r="H193" s="62"/>
      <c r="I193" s="166"/>
      <c r="J193" s="205"/>
      <c r="K193" s="166"/>
      <c r="L193" s="62"/>
      <c r="M193" s="42"/>
    </row>
    <row r="194" spans="2:13" x14ac:dyDescent="0.2">
      <c r="B194" s="205"/>
      <c r="C194" s="62"/>
      <c r="D194" s="62"/>
      <c r="E194" s="206"/>
      <c r="F194" s="205"/>
      <c r="G194" s="166"/>
      <c r="H194" s="62"/>
      <c r="I194" s="166"/>
      <c r="J194" s="205"/>
      <c r="K194" s="166"/>
      <c r="L194" s="62"/>
      <c r="M194" s="42"/>
    </row>
    <row r="195" spans="2:13" x14ac:dyDescent="0.2">
      <c r="B195" s="205"/>
      <c r="C195" s="62"/>
      <c r="D195" s="62"/>
      <c r="E195" s="206"/>
      <c r="F195" s="205"/>
      <c r="G195" s="166"/>
      <c r="H195" s="62"/>
      <c r="I195" s="166"/>
      <c r="J195" s="205"/>
      <c r="K195" s="166"/>
      <c r="L195" s="62"/>
      <c r="M195" s="42"/>
    </row>
    <row r="196" spans="2:13" x14ac:dyDescent="0.2">
      <c r="B196" s="205"/>
      <c r="C196" s="62"/>
      <c r="D196" s="62"/>
      <c r="E196" s="206"/>
      <c r="F196" s="205"/>
      <c r="G196" s="166"/>
      <c r="H196" s="62"/>
      <c r="I196" s="166"/>
      <c r="J196" s="205"/>
      <c r="K196" s="166"/>
      <c r="L196" s="62"/>
      <c r="M196" s="42"/>
    </row>
    <row r="197" spans="2:13" x14ac:dyDescent="0.2">
      <c r="B197" s="205"/>
      <c r="C197" s="62"/>
      <c r="D197" s="62"/>
      <c r="E197" s="206"/>
      <c r="F197" s="205"/>
      <c r="G197" s="166"/>
      <c r="H197" s="62"/>
      <c r="I197" s="166"/>
      <c r="J197" s="205"/>
      <c r="K197" s="166"/>
      <c r="L197" s="62"/>
      <c r="M197" s="42"/>
    </row>
    <row r="198" spans="2:13" x14ac:dyDescent="0.2">
      <c r="B198" s="205"/>
      <c r="C198" s="62"/>
      <c r="D198" s="62"/>
      <c r="E198" s="206"/>
      <c r="F198" s="205"/>
      <c r="G198" s="166"/>
      <c r="H198" s="62"/>
      <c r="I198" s="166"/>
      <c r="J198" s="205"/>
      <c r="K198" s="166"/>
      <c r="L198" s="62"/>
      <c r="M198" s="42"/>
    </row>
    <row r="199" spans="2:13" x14ac:dyDescent="0.2">
      <c r="B199" s="205"/>
      <c r="C199" s="62"/>
      <c r="D199" s="62"/>
      <c r="E199" s="206"/>
      <c r="F199" s="205"/>
      <c r="G199" s="166"/>
      <c r="H199" s="62"/>
      <c r="I199" s="166"/>
      <c r="J199" s="205"/>
      <c r="K199" s="166"/>
      <c r="L199" s="62"/>
      <c r="M199" s="42"/>
    </row>
    <row r="200" spans="2:13" x14ac:dyDescent="0.2">
      <c r="B200" s="205"/>
      <c r="C200" s="62"/>
      <c r="D200" s="62"/>
      <c r="E200" s="206"/>
      <c r="F200" s="205"/>
      <c r="G200" s="166"/>
      <c r="H200" s="62"/>
      <c r="I200" s="166"/>
      <c r="J200" s="205"/>
      <c r="K200" s="166"/>
      <c r="L200" s="62"/>
      <c r="M200" s="42"/>
    </row>
    <row r="201" spans="2:13" x14ac:dyDescent="0.2">
      <c r="B201" s="205"/>
      <c r="C201" s="62"/>
      <c r="D201" s="62"/>
      <c r="E201" s="206"/>
      <c r="F201" s="205"/>
      <c r="G201" s="166"/>
      <c r="H201" s="62"/>
      <c r="I201" s="166"/>
      <c r="J201" s="205"/>
      <c r="K201" s="166"/>
      <c r="L201" s="62"/>
      <c r="M201" s="42"/>
    </row>
    <row r="202" spans="2:13" x14ac:dyDescent="0.2">
      <c r="B202" s="205"/>
      <c r="C202" s="62"/>
      <c r="D202" s="62"/>
      <c r="E202" s="206"/>
      <c r="F202" s="205"/>
      <c r="G202" s="166"/>
      <c r="H202" s="62"/>
      <c r="I202" s="166"/>
      <c r="J202" s="205"/>
      <c r="K202" s="166"/>
      <c r="L202" s="62"/>
      <c r="M202" s="42"/>
    </row>
    <row r="203" spans="2:13" x14ac:dyDescent="0.2">
      <c r="B203" s="205"/>
      <c r="C203" s="62"/>
      <c r="D203" s="62"/>
      <c r="E203" s="206"/>
      <c r="F203" s="205"/>
      <c r="G203" s="166"/>
      <c r="H203" s="62"/>
      <c r="I203" s="166"/>
      <c r="J203" s="205"/>
      <c r="K203" s="166"/>
      <c r="L203" s="62"/>
      <c r="M203" s="42"/>
    </row>
    <row r="204" spans="2:13" x14ac:dyDescent="0.2">
      <c r="B204" s="205"/>
      <c r="C204" s="62"/>
      <c r="D204" s="62"/>
      <c r="E204" s="206"/>
      <c r="F204" s="205"/>
      <c r="G204" s="166"/>
      <c r="H204" s="62"/>
      <c r="I204" s="166"/>
      <c r="J204" s="205"/>
      <c r="K204" s="166"/>
      <c r="L204" s="62"/>
      <c r="M204" s="42"/>
    </row>
    <row r="205" spans="2:13" x14ac:dyDescent="0.2">
      <c r="B205" s="205"/>
      <c r="C205" s="62"/>
      <c r="D205" s="62"/>
      <c r="E205" s="206"/>
      <c r="F205" s="205"/>
      <c r="G205" s="166"/>
      <c r="H205" s="62"/>
      <c r="I205" s="166"/>
      <c r="J205" s="205"/>
      <c r="K205" s="166"/>
      <c r="L205" s="62"/>
      <c r="M205" s="42"/>
    </row>
    <row r="206" spans="2:13" x14ac:dyDescent="0.2">
      <c r="B206" s="205"/>
      <c r="C206" s="62"/>
      <c r="D206" s="62"/>
      <c r="E206" s="206"/>
      <c r="F206" s="205"/>
      <c r="G206" s="166"/>
      <c r="H206" s="62"/>
      <c r="I206" s="166"/>
      <c r="J206" s="205"/>
      <c r="K206" s="166"/>
      <c r="L206" s="62"/>
      <c r="M206" s="42"/>
    </row>
    <row r="207" spans="2:13" x14ac:dyDescent="0.2">
      <c r="B207" s="205"/>
      <c r="C207" s="62"/>
      <c r="D207" s="62"/>
      <c r="E207" s="206"/>
      <c r="F207" s="205"/>
      <c r="G207" s="166"/>
      <c r="H207" s="62"/>
      <c r="I207" s="166"/>
      <c r="J207" s="205"/>
      <c r="K207" s="166"/>
      <c r="L207" s="62"/>
      <c r="M207" s="42"/>
    </row>
    <row r="208" spans="2:13" x14ac:dyDescent="0.2">
      <c r="B208" s="205"/>
      <c r="C208" s="62"/>
      <c r="D208" s="62"/>
      <c r="E208" s="206"/>
      <c r="F208" s="205"/>
      <c r="G208" s="166"/>
      <c r="H208" s="62"/>
      <c r="I208" s="166"/>
      <c r="J208" s="205"/>
      <c r="K208" s="166"/>
      <c r="L208" s="62"/>
      <c r="M208" s="42"/>
    </row>
    <row r="209" spans="2:13" x14ac:dyDescent="0.2">
      <c r="B209" s="205"/>
      <c r="C209" s="62"/>
      <c r="D209" s="62"/>
      <c r="E209" s="206"/>
      <c r="F209" s="205"/>
      <c r="G209" s="166"/>
      <c r="H209" s="62"/>
      <c r="I209" s="166"/>
      <c r="J209" s="205"/>
      <c r="K209" s="166"/>
      <c r="L209" s="62"/>
      <c r="M209" s="42"/>
    </row>
    <row r="210" spans="2:13" x14ac:dyDescent="0.2">
      <c r="B210" s="205"/>
      <c r="C210" s="62"/>
      <c r="D210" s="62"/>
      <c r="E210" s="206"/>
      <c r="F210" s="205"/>
      <c r="G210" s="166"/>
      <c r="H210" s="62"/>
      <c r="I210" s="166"/>
      <c r="J210" s="205"/>
      <c r="K210" s="166"/>
      <c r="L210" s="62"/>
      <c r="M210" s="42"/>
    </row>
    <row r="211" spans="2:13" x14ac:dyDescent="0.2">
      <c r="B211" s="205"/>
      <c r="C211" s="62"/>
      <c r="D211" s="62"/>
      <c r="E211" s="206"/>
      <c r="F211" s="205"/>
      <c r="G211" s="166"/>
      <c r="H211" s="62"/>
      <c r="I211" s="166"/>
      <c r="J211" s="205"/>
      <c r="K211" s="166"/>
      <c r="L211" s="62"/>
      <c r="M211" s="42"/>
    </row>
    <row r="212" spans="2:13" x14ac:dyDescent="0.2">
      <c r="B212" s="205"/>
      <c r="C212" s="62"/>
      <c r="D212" s="62"/>
      <c r="E212" s="206"/>
      <c r="F212" s="205"/>
      <c r="G212" s="166"/>
      <c r="H212" s="62"/>
      <c r="I212" s="166"/>
      <c r="J212" s="205"/>
      <c r="K212" s="166"/>
      <c r="L212" s="62"/>
      <c r="M212" s="42"/>
    </row>
    <row r="213" spans="2:13" x14ac:dyDescent="0.2">
      <c r="B213" s="205"/>
      <c r="C213" s="62"/>
      <c r="D213" s="62"/>
      <c r="E213" s="206"/>
      <c r="F213" s="205"/>
      <c r="G213" s="166"/>
      <c r="H213" s="62"/>
      <c r="I213" s="166"/>
      <c r="J213" s="205"/>
      <c r="K213" s="166"/>
      <c r="L213" s="62"/>
      <c r="M213" s="42"/>
    </row>
    <row r="214" spans="2:13" x14ac:dyDescent="0.2">
      <c r="B214" s="205"/>
      <c r="C214" s="62"/>
      <c r="D214" s="62"/>
      <c r="E214" s="206"/>
      <c r="F214" s="205"/>
      <c r="G214" s="166"/>
      <c r="H214" s="62"/>
      <c r="I214" s="166"/>
      <c r="J214" s="205"/>
      <c r="K214" s="166"/>
      <c r="L214" s="62"/>
      <c r="M214" s="42"/>
    </row>
    <row r="215" spans="2:13" x14ac:dyDescent="0.2">
      <c r="B215" s="205"/>
      <c r="C215" s="62"/>
      <c r="D215" s="62"/>
      <c r="E215" s="206"/>
      <c r="F215" s="205"/>
      <c r="G215" s="166"/>
      <c r="H215" s="62"/>
      <c r="I215" s="166"/>
      <c r="J215" s="205"/>
      <c r="K215" s="166"/>
      <c r="L215" s="62"/>
      <c r="M215" s="42"/>
    </row>
    <row r="216" spans="2:13" x14ac:dyDescent="0.2">
      <c r="B216" s="205"/>
      <c r="C216" s="62"/>
      <c r="D216" s="62"/>
      <c r="E216" s="206"/>
      <c r="F216" s="205"/>
      <c r="G216" s="166"/>
      <c r="H216" s="62"/>
      <c r="I216" s="166"/>
      <c r="J216" s="205"/>
      <c r="K216" s="166"/>
      <c r="L216" s="62"/>
      <c r="M216" s="42"/>
    </row>
    <row r="217" spans="2:13" x14ac:dyDescent="0.2">
      <c r="B217" s="205"/>
      <c r="C217" s="62"/>
      <c r="D217" s="62"/>
      <c r="E217" s="206"/>
      <c r="F217" s="205"/>
      <c r="G217" s="166"/>
      <c r="H217" s="62"/>
      <c r="I217" s="166"/>
      <c r="J217" s="205"/>
      <c r="K217" s="166"/>
      <c r="L217" s="62"/>
      <c r="M217" s="42"/>
    </row>
    <row r="218" spans="2:13" x14ac:dyDescent="0.2">
      <c r="B218" s="205"/>
      <c r="C218" s="62"/>
      <c r="D218" s="62"/>
      <c r="E218" s="206"/>
      <c r="F218" s="205"/>
      <c r="G218" s="166"/>
      <c r="H218" s="62"/>
      <c r="I218" s="166"/>
      <c r="J218" s="205"/>
      <c r="K218" s="166"/>
      <c r="L218" s="62"/>
      <c r="M218" s="42"/>
    </row>
    <row r="219" spans="2:13" x14ac:dyDescent="0.2">
      <c r="B219" s="205"/>
      <c r="C219" s="62"/>
      <c r="D219" s="62"/>
      <c r="E219" s="206"/>
      <c r="F219" s="205"/>
      <c r="G219" s="166"/>
      <c r="H219" s="62"/>
      <c r="I219" s="166"/>
      <c r="J219" s="205"/>
      <c r="K219" s="166"/>
      <c r="L219" s="62"/>
      <c r="M219" s="42"/>
    </row>
    <row r="220" spans="2:13" x14ac:dyDescent="0.2">
      <c r="B220" s="205"/>
      <c r="C220" s="62"/>
      <c r="D220" s="62"/>
      <c r="E220" s="206"/>
      <c r="F220" s="205"/>
      <c r="G220" s="166"/>
      <c r="H220" s="62"/>
      <c r="I220" s="166"/>
      <c r="J220" s="205"/>
      <c r="K220" s="166"/>
      <c r="L220" s="62"/>
      <c r="M220" s="42"/>
    </row>
    <row r="221" spans="2:13" x14ac:dyDescent="0.2">
      <c r="B221" s="205"/>
      <c r="C221" s="62"/>
      <c r="D221" s="62"/>
      <c r="E221" s="206"/>
      <c r="F221" s="205"/>
      <c r="G221" s="166"/>
      <c r="H221" s="62"/>
      <c r="I221" s="166"/>
      <c r="J221" s="205"/>
      <c r="K221" s="166"/>
      <c r="L221" s="62"/>
      <c r="M221" s="42"/>
    </row>
    <row r="222" spans="2:13" x14ac:dyDescent="0.2">
      <c r="B222" s="205"/>
      <c r="C222" s="62"/>
      <c r="D222" s="62"/>
      <c r="E222" s="206"/>
      <c r="F222" s="205"/>
      <c r="G222" s="166"/>
      <c r="H222" s="62"/>
      <c r="I222" s="166"/>
      <c r="J222" s="205"/>
      <c r="K222" s="166"/>
      <c r="L222" s="62"/>
      <c r="M222" s="42"/>
    </row>
    <row r="223" spans="2:13" x14ac:dyDescent="0.2">
      <c r="B223" s="205"/>
      <c r="C223" s="62"/>
      <c r="D223" s="62"/>
      <c r="E223" s="206"/>
      <c r="F223" s="205"/>
      <c r="G223" s="166"/>
      <c r="H223" s="62"/>
      <c r="I223" s="166"/>
      <c r="J223" s="205"/>
      <c r="K223" s="166"/>
      <c r="L223" s="62"/>
      <c r="M223" s="42"/>
    </row>
    <row r="224" spans="2:13" x14ac:dyDescent="0.2">
      <c r="B224" s="205"/>
      <c r="C224" s="62"/>
      <c r="D224" s="62"/>
      <c r="E224" s="206"/>
      <c r="F224" s="205"/>
      <c r="G224" s="166"/>
      <c r="H224" s="62"/>
      <c r="I224" s="166"/>
      <c r="J224" s="205"/>
      <c r="K224" s="166"/>
      <c r="L224" s="62"/>
      <c r="M224" s="42"/>
    </row>
    <row r="225" spans="2:13" x14ac:dyDescent="0.2">
      <c r="B225" s="205"/>
      <c r="C225" s="62"/>
      <c r="D225" s="62"/>
      <c r="E225" s="206"/>
      <c r="F225" s="205"/>
      <c r="G225" s="166"/>
      <c r="H225" s="62"/>
      <c r="I225" s="166"/>
      <c r="J225" s="205"/>
      <c r="K225" s="166"/>
      <c r="L225" s="62"/>
      <c r="M225" s="42"/>
    </row>
    <row r="226" spans="2:13" x14ac:dyDescent="0.2">
      <c r="B226" s="205"/>
      <c r="C226" s="62"/>
      <c r="D226" s="62"/>
      <c r="E226" s="206"/>
      <c r="F226" s="205"/>
      <c r="G226" s="166"/>
      <c r="H226" s="62"/>
      <c r="I226" s="166"/>
      <c r="J226" s="205"/>
      <c r="K226" s="166"/>
      <c r="L226" s="62"/>
      <c r="M226" s="42"/>
    </row>
    <row r="227" spans="2:13" x14ac:dyDescent="0.2">
      <c r="B227" s="205"/>
      <c r="C227" s="62"/>
      <c r="D227" s="62"/>
      <c r="E227" s="206"/>
      <c r="F227" s="205"/>
      <c r="G227" s="166"/>
      <c r="H227" s="62"/>
      <c r="I227" s="166"/>
      <c r="J227" s="205"/>
      <c r="K227" s="166"/>
      <c r="L227" s="62"/>
      <c r="M227" s="42"/>
    </row>
    <row r="228" spans="2:13" x14ac:dyDescent="0.2">
      <c r="B228" s="205"/>
      <c r="C228" s="62"/>
      <c r="D228" s="62"/>
      <c r="E228" s="206"/>
      <c r="F228" s="205"/>
      <c r="G228" s="166"/>
      <c r="H228" s="62"/>
      <c r="I228" s="166"/>
      <c r="J228" s="205"/>
      <c r="K228" s="166"/>
      <c r="L228" s="62"/>
      <c r="M228" s="42"/>
    </row>
    <row r="229" spans="2:13" x14ac:dyDescent="0.2">
      <c r="B229" s="205"/>
      <c r="C229" s="62"/>
      <c r="D229" s="62"/>
      <c r="E229" s="206"/>
      <c r="F229" s="205"/>
      <c r="G229" s="166"/>
      <c r="H229" s="62"/>
      <c r="I229" s="166"/>
      <c r="J229" s="205"/>
      <c r="K229" s="166"/>
      <c r="L229" s="62"/>
      <c r="M229" s="42"/>
    </row>
    <row r="230" spans="2:13" x14ac:dyDescent="0.2">
      <c r="B230" s="205"/>
      <c r="C230" s="62"/>
      <c r="D230" s="62"/>
      <c r="E230" s="206"/>
      <c r="F230" s="205"/>
      <c r="G230" s="166"/>
      <c r="H230" s="62"/>
      <c r="I230" s="166"/>
      <c r="J230" s="205"/>
      <c r="K230" s="166"/>
      <c r="L230" s="62"/>
      <c r="M230" s="42"/>
    </row>
    <row r="231" spans="2:13" x14ac:dyDescent="0.2">
      <c r="B231" s="205"/>
      <c r="C231" s="62"/>
      <c r="D231" s="62"/>
      <c r="E231" s="206"/>
      <c r="F231" s="205"/>
      <c r="G231" s="166"/>
      <c r="H231" s="62"/>
      <c r="I231" s="166"/>
      <c r="J231" s="205"/>
      <c r="K231" s="166"/>
      <c r="L231" s="62"/>
      <c r="M231" s="42"/>
    </row>
    <row r="232" spans="2:13" x14ac:dyDescent="0.2">
      <c r="B232" s="205"/>
      <c r="C232" s="62"/>
      <c r="D232" s="62"/>
      <c r="E232" s="206"/>
      <c r="F232" s="205"/>
      <c r="G232" s="166"/>
      <c r="H232" s="62"/>
      <c r="I232" s="166"/>
      <c r="J232" s="205"/>
      <c r="K232" s="166"/>
      <c r="L232" s="62"/>
      <c r="M232" s="42"/>
    </row>
    <row r="233" spans="2:13" x14ac:dyDescent="0.2">
      <c r="B233" s="205"/>
      <c r="C233" s="62"/>
      <c r="D233" s="62"/>
      <c r="E233" s="206"/>
      <c r="F233" s="205"/>
      <c r="G233" s="166"/>
      <c r="H233" s="62"/>
      <c r="I233" s="166"/>
      <c r="J233" s="205"/>
      <c r="K233" s="166"/>
      <c r="L233" s="62"/>
      <c r="M233" s="42"/>
    </row>
    <row r="234" spans="2:13" x14ac:dyDescent="0.2">
      <c r="B234" s="205"/>
      <c r="C234" s="62"/>
      <c r="D234" s="62"/>
      <c r="E234" s="206"/>
      <c r="F234" s="205"/>
      <c r="G234" s="166"/>
      <c r="H234" s="62"/>
      <c r="I234" s="166"/>
      <c r="J234" s="205"/>
      <c r="K234" s="166"/>
      <c r="L234" s="62"/>
      <c r="M234" s="42"/>
    </row>
    <row r="235" spans="2:13" x14ac:dyDescent="0.2">
      <c r="B235" s="205"/>
      <c r="C235" s="62"/>
      <c r="D235" s="62"/>
      <c r="E235" s="206"/>
      <c r="F235" s="205"/>
      <c r="G235" s="166"/>
      <c r="H235" s="62"/>
      <c r="I235" s="166"/>
      <c r="J235" s="205"/>
      <c r="K235" s="166"/>
      <c r="L235" s="62"/>
      <c r="M235" s="42"/>
    </row>
    <row r="236" spans="2:13" x14ac:dyDescent="0.2">
      <c r="B236" s="205"/>
      <c r="C236" s="62"/>
      <c r="D236" s="62"/>
      <c r="E236" s="206"/>
      <c r="F236" s="205"/>
      <c r="G236" s="166"/>
      <c r="H236" s="62"/>
      <c r="I236" s="166"/>
      <c r="J236" s="205"/>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D104" sqref="D104"/>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142">
        <v>0</v>
      </c>
      <c r="C4" s="201">
        <v>0</v>
      </c>
      <c r="D4" s="201">
        <v>0</v>
      </c>
      <c r="E4" s="143">
        <v>0</v>
      </c>
      <c r="F4" s="57"/>
      <c r="G4" s="162"/>
      <c r="H4" s="58"/>
      <c r="I4" s="162"/>
      <c r="J4" s="57"/>
      <c r="K4" s="160"/>
      <c r="L4" s="58"/>
      <c r="M4" s="161"/>
    </row>
    <row r="5" spans="2:21" x14ac:dyDescent="0.2">
      <c r="B5" s="84">
        <v>4.2680000000000001E-3</v>
      </c>
      <c r="C5" s="85">
        <v>9.0740000000000005E-3</v>
      </c>
      <c r="D5" s="85">
        <v>4.8120000000000003E-3</v>
      </c>
      <c r="E5" s="144">
        <v>-8.5559999999999994E-3</v>
      </c>
      <c r="F5" s="60"/>
      <c r="G5" s="162"/>
      <c r="H5" s="58"/>
      <c r="I5" s="162"/>
      <c r="J5" s="60"/>
      <c r="K5" s="162"/>
      <c r="L5" s="58"/>
      <c r="M5" s="164"/>
    </row>
    <row r="6" spans="2:21" x14ac:dyDescent="0.2">
      <c r="B6" s="84">
        <v>1.2430999999999999E-2</v>
      </c>
      <c r="C6" s="85">
        <v>1.5272000000000001E-2</v>
      </c>
      <c r="D6" s="85">
        <v>1.3483999999999999E-2</v>
      </c>
      <c r="E6" s="144">
        <v>-1.4055E-2</v>
      </c>
      <c r="F6" s="57"/>
      <c r="G6" s="162"/>
      <c r="H6" s="58"/>
      <c r="I6" s="162"/>
      <c r="J6" s="57"/>
      <c r="K6" s="162"/>
      <c r="L6" s="58"/>
      <c r="M6" s="164"/>
    </row>
    <row r="7" spans="2:21" x14ac:dyDescent="0.2">
      <c r="B7" s="84">
        <v>2.163E-2</v>
      </c>
      <c r="C7" s="85">
        <v>1.9847E-2</v>
      </c>
      <c r="D7" s="85">
        <v>2.2852000000000001E-2</v>
      </c>
      <c r="E7" s="144">
        <v>-1.8322999999999999E-2</v>
      </c>
      <c r="F7" s="57"/>
      <c r="G7" s="162"/>
      <c r="H7" s="58"/>
      <c r="I7" s="162"/>
      <c r="J7" s="57"/>
      <c r="K7" s="162"/>
      <c r="L7" s="58"/>
      <c r="M7" s="164"/>
    </row>
    <row r="8" spans="2:21" x14ac:dyDescent="0.2">
      <c r="B8" s="84">
        <v>3.1231999999999999E-2</v>
      </c>
      <c r="C8" s="85">
        <v>2.3501999999999999E-2</v>
      </c>
      <c r="D8" s="85">
        <v>3.2478E-2</v>
      </c>
      <c r="E8" s="144">
        <v>-2.1981000000000001E-2</v>
      </c>
      <c r="F8" s="57"/>
      <c r="G8" s="162"/>
      <c r="H8" s="58"/>
      <c r="I8" s="162"/>
      <c r="J8" s="57"/>
      <c r="K8" s="162"/>
      <c r="L8" s="58"/>
      <c r="M8" s="164"/>
    </row>
    <row r="9" spans="2:21" x14ac:dyDescent="0.2">
      <c r="B9" s="84">
        <v>4.1034000000000001E-2</v>
      </c>
      <c r="C9" s="85">
        <v>2.6558999999999999E-2</v>
      </c>
      <c r="D9" s="85">
        <v>4.2236999999999997E-2</v>
      </c>
      <c r="E9" s="144">
        <v>-2.5266E-2</v>
      </c>
      <c r="F9" s="57"/>
      <c r="G9" s="162"/>
      <c r="H9" s="58"/>
      <c r="I9" s="162"/>
      <c r="J9" s="57"/>
      <c r="K9" s="162"/>
      <c r="L9" s="58"/>
      <c r="M9" s="164"/>
    </row>
    <row r="10" spans="2:21" x14ac:dyDescent="0.2">
      <c r="B10" s="84">
        <v>5.0952999999999998E-2</v>
      </c>
      <c r="C10" s="85">
        <v>2.9190000000000001E-2</v>
      </c>
      <c r="D10" s="85">
        <v>5.2082999999999997E-2</v>
      </c>
      <c r="E10" s="144">
        <v>-2.8298E-2</v>
      </c>
      <c r="F10" s="57"/>
      <c r="G10" s="162"/>
      <c r="H10" s="58"/>
      <c r="I10" s="162"/>
      <c r="J10" s="57"/>
      <c r="K10" s="162"/>
      <c r="L10" s="58"/>
      <c r="M10" s="164"/>
    </row>
    <row r="11" spans="2:21" x14ac:dyDescent="0.2">
      <c r="B11" s="84">
        <v>6.0946E-2</v>
      </c>
      <c r="C11" s="85">
        <v>3.1495000000000002E-2</v>
      </c>
      <c r="D11" s="85">
        <v>6.1989000000000002E-2</v>
      </c>
      <c r="E11" s="144">
        <v>-3.1132E-2</v>
      </c>
      <c r="F11" s="57"/>
      <c r="G11" s="162"/>
      <c r="H11" s="58"/>
      <c r="I11" s="162"/>
      <c r="J11" s="57"/>
      <c r="K11" s="162"/>
      <c r="L11" s="58"/>
      <c r="M11" s="164"/>
    </row>
    <row r="12" spans="2:21" x14ac:dyDescent="0.2">
      <c r="B12" s="84">
        <v>7.0994000000000002E-2</v>
      </c>
      <c r="C12" s="85">
        <v>3.3542000000000002E-2</v>
      </c>
      <c r="D12" s="85">
        <v>7.1943999999999994E-2</v>
      </c>
      <c r="E12" s="144">
        <v>-3.3799000000000003E-2</v>
      </c>
      <c r="F12" s="57"/>
      <c r="G12" s="162"/>
      <c r="H12" s="58"/>
      <c r="I12" s="162"/>
      <c r="J12" s="57"/>
      <c r="K12" s="162"/>
      <c r="L12" s="58"/>
      <c r="M12" s="164"/>
    </row>
    <row r="13" spans="2:21" x14ac:dyDescent="0.2">
      <c r="B13" s="84">
        <v>8.1081E-2</v>
      </c>
      <c r="C13" s="85">
        <v>3.5374999999999997E-2</v>
      </c>
      <c r="D13" s="85">
        <v>8.1935999999999995E-2</v>
      </c>
      <c r="E13" s="144">
        <v>-3.6318000000000003E-2</v>
      </c>
      <c r="F13" s="57"/>
      <c r="G13" s="162"/>
      <c r="H13" s="58"/>
      <c r="I13" s="162"/>
      <c r="J13" s="57"/>
      <c r="K13" s="162"/>
      <c r="L13" s="58"/>
      <c r="M13" s="164"/>
    </row>
    <row r="14" spans="2:21" x14ac:dyDescent="0.2">
      <c r="B14" s="84">
        <v>9.1199000000000002E-2</v>
      </c>
      <c r="C14" s="85">
        <v>3.7024000000000001E-2</v>
      </c>
      <c r="D14" s="85">
        <v>9.1957999999999998E-2</v>
      </c>
      <c r="E14" s="144">
        <v>-3.8702E-2</v>
      </c>
      <c r="F14" s="57"/>
      <c r="G14" s="162"/>
      <c r="H14" s="58"/>
      <c r="I14" s="162"/>
      <c r="J14" s="57"/>
      <c r="K14" s="162"/>
      <c r="L14" s="58"/>
      <c r="M14" s="164"/>
    </row>
    <row r="15" spans="2:21" x14ac:dyDescent="0.2">
      <c r="B15" s="84">
        <v>0.101341</v>
      </c>
      <c r="C15" s="85">
        <v>3.8515000000000001E-2</v>
      </c>
      <c r="D15" s="85">
        <v>0.102003</v>
      </c>
      <c r="E15" s="144">
        <v>-4.0961999999999998E-2</v>
      </c>
      <c r="F15" s="57"/>
      <c r="G15" s="162"/>
      <c r="H15" s="58"/>
      <c r="I15" s="162"/>
      <c r="J15" s="57"/>
      <c r="K15" s="162"/>
      <c r="L15" s="58"/>
      <c r="M15" s="164"/>
    </row>
    <row r="16" spans="2:21" x14ac:dyDescent="0.2">
      <c r="B16" s="84">
        <v>0.111502</v>
      </c>
      <c r="C16" s="85">
        <v>3.9868000000000001E-2</v>
      </c>
      <c r="D16" s="85">
        <v>0.112069</v>
      </c>
      <c r="E16" s="144">
        <v>-4.3108E-2</v>
      </c>
      <c r="F16" s="57"/>
      <c r="G16" s="162"/>
      <c r="H16" s="58"/>
      <c r="I16" s="162"/>
      <c r="J16" s="57"/>
      <c r="K16" s="162"/>
      <c r="L16" s="58"/>
      <c r="M16" s="164"/>
    </row>
    <row r="17" spans="2:13" x14ac:dyDescent="0.2">
      <c r="B17" s="84">
        <v>0.121679</v>
      </c>
      <c r="C17" s="85">
        <v>4.1096000000000001E-2</v>
      </c>
      <c r="D17" s="85">
        <v>0.122155</v>
      </c>
      <c r="E17" s="144">
        <v>-4.5145999999999999E-2</v>
      </c>
      <c r="F17" s="57"/>
      <c r="G17" s="162"/>
      <c r="H17" s="58"/>
      <c r="I17" s="162"/>
      <c r="J17" s="57"/>
      <c r="K17" s="162"/>
      <c r="L17" s="58"/>
      <c r="M17" s="164"/>
    </row>
    <row r="18" spans="2:13" x14ac:dyDescent="0.2">
      <c r="B18" s="84">
        <v>0.13186800000000001</v>
      </c>
      <c r="C18" s="85">
        <v>4.2215000000000003E-2</v>
      </c>
      <c r="D18" s="85">
        <v>0.13225799999999999</v>
      </c>
      <c r="E18" s="144">
        <v>-4.7083E-2</v>
      </c>
      <c r="F18" s="57"/>
      <c r="G18" s="162"/>
      <c r="H18" s="58"/>
      <c r="I18" s="162"/>
      <c r="J18" s="57"/>
      <c r="K18" s="162"/>
      <c r="L18" s="58"/>
      <c r="M18" s="164"/>
    </row>
    <row r="19" spans="2:13" x14ac:dyDescent="0.2">
      <c r="B19" s="84">
        <v>0.142067</v>
      </c>
      <c r="C19" s="85">
        <v>4.3235999999999997E-2</v>
      </c>
      <c r="D19" s="85">
        <v>0.142377</v>
      </c>
      <c r="E19" s="144">
        <v>-4.8924000000000002E-2</v>
      </c>
      <c r="F19" s="57"/>
      <c r="G19" s="162"/>
      <c r="H19" s="58"/>
      <c r="I19" s="162"/>
      <c r="J19" s="57"/>
      <c r="K19" s="162"/>
      <c r="L19" s="58"/>
      <c r="M19" s="164"/>
    </row>
    <row r="20" spans="2:13" x14ac:dyDescent="0.2">
      <c r="B20" s="84">
        <v>0.15227499999999999</v>
      </c>
      <c r="C20" s="85">
        <v>4.4165999999999997E-2</v>
      </c>
      <c r="D20" s="85">
        <v>0.15250900000000001</v>
      </c>
      <c r="E20" s="144">
        <v>-5.0673999999999997E-2</v>
      </c>
      <c r="F20" s="57"/>
      <c r="G20" s="162"/>
      <c r="H20" s="58"/>
      <c r="I20" s="162"/>
      <c r="J20" s="57"/>
      <c r="K20" s="162"/>
      <c r="L20" s="58"/>
      <c r="M20" s="164"/>
    </row>
    <row r="21" spans="2:13" x14ac:dyDescent="0.2">
      <c r="B21" s="84">
        <v>0.16249</v>
      </c>
      <c r="C21" s="85">
        <v>4.5016E-2</v>
      </c>
      <c r="D21" s="85">
        <v>0.16265499999999999</v>
      </c>
      <c r="E21" s="144">
        <v>-5.2335E-2</v>
      </c>
      <c r="F21" s="57"/>
      <c r="G21" s="162"/>
      <c r="H21" s="58"/>
      <c r="I21" s="162"/>
      <c r="J21" s="57"/>
      <c r="K21" s="162"/>
      <c r="L21" s="58"/>
      <c r="M21" s="164"/>
    </row>
    <row r="22" spans="2:13" x14ac:dyDescent="0.2">
      <c r="B22" s="84">
        <v>0.172711</v>
      </c>
      <c r="C22" s="85">
        <v>4.5791999999999999E-2</v>
      </c>
      <c r="D22" s="85">
        <v>0.17281199999999999</v>
      </c>
      <c r="E22" s="144">
        <v>-5.3911000000000001E-2</v>
      </c>
      <c r="F22" s="57"/>
      <c r="G22" s="162"/>
      <c r="H22" s="58"/>
      <c r="I22" s="162"/>
      <c r="J22" s="57"/>
      <c r="K22" s="162"/>
      <c r="L22" s="58"/>
      <c r="M22" s="164"/>
    </row>
    <row r="23" spans="2:13" x14ac:dyDescent="0.2">
      <c r="B23" s="84">
        <v>0.18293699999999999</v>
      </c>
      <c r="C23" s="85">
        <v>4.6498999999999999E-2</v>
      </c>
      <c r="D23" s="85">
        <v>0.18298</v>
      </c>
      <c r="E23" s="144">
        <v>-5.5403000000000001E-2</v>
      </c>
      <c r="F23" s="57"/>
      <c r="G23" s="162"/>
      <c r="H23" s="58"/>
      <c r="I23" s="162"/>
      <c r="J23" s="57"/>
      <c r="K23" s="162"/>
      <c r="L23" s="58"/>
      <c r="M23" s="164"/>
    </row>
    <row r="24" spans="2:13" x14ac:dyDescent="0.2">
      <c r="B24" s="84">
        <v>0.19316700000000001</v>
      </c>
      <c r="C24" s="85">
        <v>4.7142000000000003E-2</v>
      </c>
      <c r="D24" s="85">
        <v>0.193159</v>
      </c>
      <c r="E24" s="144">
        <v>-5.6812000000000001E-2</v>
      </c>
      <c r="F24" s="57"/>
      <c r="G24" s="162"/>
      <c r="H24" s="58"/>
      <c r="I24" s="162"/>
      <c r="J24" s="57"/>
      <c r="K24" s="162"/>
      <c r="L24" s="58"/>
      <c r="M24" s="164"/>
    </row>
    <row r="25" spans="2:13" x14ac:dyDescent="0.2">
      <c r="B25" s="84">
        <v>0.203402</v>
      </c>
      <c r="C25" s="85">
        <v>4.7724999999999997E-2</v>
      </c>
      <c r="D25" s="85">
        <v>0.203349</v>
      </c>
      <c r="E25" s="144">
        <v>-5.8138000000000002E-2</v>
      </c>
      <c r="F25" s="57"/>
      <c r="G25" s="162"/>
      <c r="H25" s="58"/>
      <c r="I25" s="162"/>
      <c r="J25" s="57"/>
      <c r="K25" s="162"/>
      <c r="L25" s="58"/>
      <c r="M25" s="164"/>
    </row>
    <row r="26" spans="2:13" x14ac:dyDescent="0.2">
      <c r="B26" s="84">
        <v>0.213639</v>
      </c>
      <c r="C26" s="85">
        <v>4.8251000000000002E-2</v>
      </c>
      <c r="D26" s="85">
        <v>0.21354699999999999</v>
      </c>
      <c r="E26" s="144">
        <v>-5.9381999999999997E-2</v>
      </c>
      <c r="F26" s="57"/>
      <c r="G26" s="162"/>
      <c r="H26" s="58"/>
      <c r="I26" s="162"/>
      <c r="J26" s="57"/>
      <c r="K26" s="162"/>
      <c r="L26" s="58"/>
      <c r="M26" s="164"/>
    </row>
    <row r="27" spans="2:13" x14ac:dyDescent="0.2">
      <c r="B27" s="84">
        <v>0.22387899999999999</v>
      </c>
      <c r="C27" s="85">
        <v>4.8723000000000002E-2</v>
      </c>
      <c r="D27" s="85">
        <v>0.22375500000000001</v>
      </c>
      <c r="E27" s="144">
        <v>-6.0543E-2</v>
      </c>
      <c r="F27" s="57"/>
      <c r="G27" s="162"/>
      <c r="H27" s="58"/>
      <c r="I27" s="162"/>
      <c r="J27" s="57"/>
      <c r="K27" s="162"/>
      <c r="L27" s="58"/>
      <c r="M27" s="164"/>
    </row>
    <row r="28" spans="2:13" x14ac:dyDescent="0.2">
      <c r="B28" s="84">
        <v>0.234122</v>
      </c>
      <c r="C28" s="85">
        <v>4.9140999999999997E-2</v>
      </c>
      <c r="D28" s="85">
        <v>0.23397200000000001</v>
      </c>
      <c r="E28" s="144">
        <v>-6.1619E-2</v>
      </c>
      <c r="F28" s="57"/>
      <c r="G28" s="162"/>
      <c r="H28" s="58"/>
      <c r="I28" s="162"/>
      <c r="J28" s="57"/>
      <c r="K28" s="162"/>
      <c r="L28" s="58"/>
      <c r="M28" s="164"/>
    </row>
    <row r="29" spans="2:13" x14ac:dyDescent="0.2">
      <c r="B29" s="84">
        <v>0.244367</v>
      </c>
      <c r="C29" s="85">
        <v>4.9506000000000001E-2</v>
      </c>
      <c r="D29" s="85">
        <v>0.244198</v>
      </c>
      <c r="E29" s="144">
        <v>-6.2609999999999999E-2</v>
      </c>
      <c r="F29" s="57"/>
      <c r="G29" s="162"/>
      <c r="H29" s="58"/>
      <c r="I29" s="162"/>
      <c r="J29" s="57"/>
      <c r="K29" s="162"/>
      <c r="L29" s="58"/>
      <c r="M29" s="164"/>
    </row>
    <row r="30" spans="2:13" x14ac:dyDescent="0.2">
      <c r="B30" s="84">
        <v>0.25461299999999998</v>
      </c>
      <c r="C30" s="85">
        <v>4.9821999999999998E-2</v>
      </c>
      <c r="D30" s="85">
        <v>0.25443100000000002</v>
      </c>
      <c r="E30" s="144">
        <v>-6.3518000000000005E-2</v>
      </c>
      <c r="F30" s="57"/>
      <c r="G30" s="162"/>
      <c r="H30" s="58"/>
      <c r="I30" s="162"/>
      <c r="J30" s="57"/>
      <c r="K30" s="162"/>
      <c r="L30" s="58"/>
      <c r="M30" s="164"/>
    </row>
    <row r="31" spans="2:13" x14ac:dyDescent="0.2">
      <c r="B31" s="84">
        <v>0.26486100000000001</v>
      </c>
      <c r="C31" s="85">
        <v>5.0089000000000002E-2</v>
      </c>
      <c r="D31" s="85">
        <v>0.26467099999999999</v>
      </c>
      <c r="E31" s="144">
        <v>-6.4339999999999994E-2</v>
      </c>
      <c r="F31" s="57"/>
      <c r="G31" s="162"/>
      <c r="H31" s="58"/>
      <c r="I31" s="162"/>
      <c r="J31" s="57"/>
      <c r="K31" s="162"/>
      <c r="L31" s="58"/>
      <c r="M31" s="164"/>
    </row>
    <row r="32" spans="2:13" x14ac:dyDescent="0.2">
      <c r="B32" s="84">
        <v>0.27511000000000002</v>
      </c>
      <c r="C32" s="85">
        <v>5.0306999999999998E-2</v>
      </c>
      <c r="D32" s="85">
        <v>0.27491700000000002</v>
      </c>
      <c r="E32" s="144">
        <v>-6.5074999999999994E-2</v>
      </c>
      <c r="F32" s="57"/>
      <c r="G32" s="162"/>
      <c r="H32" s="58"/>
      <c r="I32" s="162"/>
      <c r="J32" s="57"/>
      <c r="K32" s="162"/>
      <c r="L32" s="58"/>
      <c r="M32" s="164"/>
    </row>
    <row r="33" spans="2:13" x14ac:dyDescent="0.2">
      <c r="B33" s="84">
        <v>0.28536</v>
      </c>
      <c r="C33" s="85">
        <v>5.0479000000000003E-2</v>
      </c>
      <c r="D33" s="85">
        <v>0.28516999999999998</v>
      </c>
      <c r="E33" s="144">
        <v>-6.5724000000000005E-2</v>
      </c>
      <c r="F33" s="57"/>
      <c r="G33" s="162"/>
      <c r="H33" s="58"/>
      <c r="I33" s="162"/>
      <c r="J33" s="57"/>
      <c r="K33" s="162"/>
      <c r="L33" s="58"/>
      <c r="M33" s="164"/>
    </row>
    <row r="34" spans="2:13" x14ac:dyDescent="0.2">
      <c r="B34" s="84">
        <v>0.29560999999999998</v>
      </c>
      <c r="C34" s="85">
        <v>5.0604999999999997E-2</v>
      </c>
      <c r="D34" s="85">
        <v>0.295427</v>
      </c>
      <c r="E34" s="144">
        <v>-6.6288E-2</v>
      </c>
      <c r="F34" s="57"/>
      <c r="G34" s="162"/>
      <c r="H34" s="58"/>
      <c r="I34" s="162"/>
      <c r="J34" s="57"/>
      <c r="K34" s="162"/>
      <c r="L34" s="58"/>
      <c r="M34" s="164"/>
    </row>
    <row r="35" spans="2:13" x14ac:dyDescent="0.2">
      <c r="B35" s="84">
        <v>0.30586000000000002</v>
      </c>
      <c r="C35" s="85">
        <v>5.0687999999999997E-2</v>
      </c>
      <c r="D35" s="85">
        <v>0.30568899999999999</v>
      </c>
      <c r="E35" s="144">
        <v>-6.6768999999999995E-2</v>
      </c>
      <c r="F35" s="57"/>
      <c r="G35" s="162"/>
      <c r="H35" s="58"/>
      <c r="I35" s="162"/>
      <c r="J35" s="57"/>
      <c r="K35" s="162"/>
      <c r="L35" s="58"/>
      <c r="M35" s="164"/>
    </row>
    <row r="36" spans="2:13" x14ac:dyDescent="0.2">
      <c r="B36" s="84">
        <v>0.31611</v>
      </c>
      <c r="C36" s="85">
        <v>5.0727000000000001E-2</v>
      </c>
      <c r="D36" s="85">
        <v>0.31595499999999999</v>
      </c>
      <c r="E36" s="144">
        <v>-6.7168000000000005E-2</v>
      </c>
      <c r="F36" s="57"/>
      <c r="G36" s="162"/>
      <c r="H36" s="58"/>
      <c r="I36" s="162"/>
      <c r="J36" s="57"/>
      <c r="K36" s="162"/>
      <c r="L36" s="58"/>
      <c r="M36" s="164"/>
    </row>
    <row r="37" spans="2:13" x14ac:dyDescent="0.2">
      <c r="B37" s="84">
        <v>0.32636100000000001</v>
      </c>
      <c r="C37" s="85">
        <v>5.0724999999999999E-2</v>
      </c>
      <c r="D37" s="85">
        <v>0.32622400000000001</v>
      </c>
      <c r="E37" s="144">
        <v>-6.7483000000000001E-2</v>
      </c>
      <c r="F37" s="57"/>
      <c r="G37" s="162"/>
      <c r="H37" s="58"/>
      <c r="I37" s="162"/>
      <c r="J37" s="57"/>
      <c r="K37" s="162"/>
      <c r="L37" s="58"/>
      <c r="M37" s="164"/>
    </row>
    <row r="38" spans="2:13" x14ac:dyDescent="0.2">
      <c r="B38" s="84">
        <v>0.33661200000000002</v>
      </c>
      <c r="C38" s="85">
        <v>5.0682999999999999E-2</v>
      </c>
      <c r="D38" s="85">
        <v>0.33649499999999999</v>
      </c>
      <c r="E38" s="144">
        <v>-6.7716999999999999E-2</v>
      </c>
      <c r="F38" s="57"/>
      <c r="G38" s="162"/>
      <c r="H38" s="58"/>
      <c r="I38" s="162"/>
      <c r="J38" s="57"/>
      <c r="K38" s="162"/>
      <c r="L38" s="58"/>
      <c r="M38" s="164"/>
    </row>
    <row r="39" spans="2:13" x14ac:dyDescent="0.2">
      <c r="B39" s="84">
        <v>0.34686299999999998</v>
      </c>
      <c r="C39" s="85">
        <v>5.0604999999999997E-2</v>
      </c>
      <c r="D39" s="85">
        <v>0.34676899999999999</v>
      </c>
      <c r="E39" s="144">
        <v>-6.7874000000000004E-2</v>
      </c>
      <c r="F39" s="57"/>
      <c r="G39" s="162"/>
      <c r="H39" s="58"/>
      <c r="I39" s="162"/>
      <c r="J39" s="57"/>
      <c r="K39" s="162"/>
      <c r="L39" s="58"/>
      <c r="M39" s="164"/>
    </row>
    <row r="40" spans="2:13" x14ac:dyDescent="0.2">
      <c r="B40" s="84">
        <v>0.35710999999999998</v>
      </c>
      <c r="C40" s="85">
        <v>5.0494999999999998E-2</v>
      </c>
      <c r="D40" s="85">
        <v>0.35704399999999997</v>
      </c>
      <c r="E40" s="144">
        <v>-6.7958000000000005E-2</v>
      </c>
      <c r="F40" s="57"/>
      <c r="G40" s="162"/>
      <c r="H40" s="58"/>
      <c r="I40" s="162"/>
      <c r="J40" s="57"/>
      <c r="K40" s="162"/>
      <c r="L40" s="58"/>
      <c r="M40" s="164"/>
    </row>
    <row r="41" spans="2:13" x14ac:dyDescent="0.2">
      <c r="B41" s="84">
        <v>0.36735800000000002</v>
      </c>
      <c r="C41" s="85">
        <v>5.0351E-2</v>
      </c>
      <c r="D41" s="85">
        <v>0.36731900000000001</v>
      </c>
      <c r="E41" s="144">
        <v>-6.7964999999999998E-2</v>
      </c>
      <c r="F41" s="57"/>
      <c r="G41" s="162"/>
      <c r="H41" s="58"/>
      <c r="I41" s="162"/>
      <c r="J41" s="57"/>
      <c r="K41" s="162"/>
      <c r="L41" s="58"/>
      <c r="M41" s="164"/>
    </row>
    <row r="42" spans="2:13" x14ac:dyDescent="0.2">
      <c r="B42" s="84">
        <v>0.37760500000000002</v>
      </c>
      <c r="C42" s="85">
        <v>5.0173000000000002E-2</v>
      </c>
      <c r="D42" s="85">
        <v>0.37759500000000001</v>
      </c>
      <c r="E42" s="144">
        <v>-6.7902000000000004E-2</v>
      </c>
      <c r="F42" s="57"/>
      <c r="G42" s="162"/>
      <c r="H42" s="58"/>
      <c r="I42" s="162"/>
      <c r="J42" s="57"/>
      <c r="K42" s="162"/>
      <c r="L42" s="58"/>
      <c r="M42" s="164"/>
    </row>
    <row r="43" spans="2:13" x14ac:dyDescent="0.2">
      <c r="B43" s="84">
        <v>0.387853</v>
      </c>
      <c r="C43" s="85">
        <v>4.9963E-2</v>
      </c>
      <c r="D43" s="85">
        <v>0.38787100000000002</v>
      </c>
      <c r="E43" s="144">
        <v>-6.7770999999999998E-2</v>
      </c>
      <c r="F43" s="57"/>
      <c r="G43" s="162"/>
      <c r="H43" s="58"/>
      <c r="I43" s="162"/>
      <c r="J43" s="57"/>
      <c r="K43" s="162"/>
      <c r="L43" s="58"/>
      <c r="M43" s="164"/>
    </row>
    <row r="44" spans="2:13" x14ac:dyDescent="0.2">
      <c r="B44" s="84">
        <v>0.39810000000000001</v>
      </c>
      <c r="C44" s="85">
        <v>4.9721000000000001E-2</v>
      </c>
      <c r="D44" s="85">
        <v>0.39814699999999997</v>
      </c>
      <c r="E44" s="144">
        <v>-6.7571000000000006E-2</v>
      </c>
      <c r="F44" s="57"/>
      <c r="G44" s="162"/>
      <c r="H44" s="58"/>
      <c r="I44" s="162"/>
      <c r="J44" s="57"/>
      <c r="K44" s="162"/>
      <c r="L44" s="58"/>
      <c r="M44" s="164"/>
    </row>
    <row r="45" spans="2:13" x14ac:dyDescent="0.2">
      <c r="B45" s="84">
        <v>0.40834700000000002</v>
      </c>
      <c r="C45" s="85">
        <v>4.9449E-2</v>
      </c>
      <c r="D45" s="85">
        <v>0.40842099999999998</v>
      </c>
      <c r="E45" s="144">
        <v>-6.7302000000000001E-2</v>
      </c>
      <c r="F45" s="57"/>
      <c r="G45" s="162"/>
      <c r="H45" s="58"/>
      <c r="I45" s="162"/>
      <c r="J45" s="57"/>
      <c r="K45" s="162"/>
      <c r="L45" s="58"/>
      <c r="M45" s="164"/>
    </row>
    <row r="46" spans="2:13" x14ac:dyDescent="0.2">
      <c r="B46" s="84">
        <v>0.41859299999999999</v>
      </c>
      <c r="C46" s="85">
        <v>4.9148999999999998E-2</v>
      </c>
      <c r="D46" s="85">
        <v>0.41869299999999998</v>
      </c>
      <c r="E46" s="144">
        <v>-6.6970000000000002E-2</v>
      </c>
      <c r="F46" s="57"/>
      <c r="G46" s="162"/>
      <c r="H46" s="58"/>
      <c r="I46" s="162"/>
      <c r="J46" s="57"/>
      <c r="K46" s="162"/>
      <c r="L46" s="58"/>
      <c r="M46" s="164"/>
    </row>
    <row r="47" spans="2:13" x14ac:dyDescent="0.2">
      <c r="B47" s="84">
        <v>0.42883900000000003</v>
      </c>
      <c r="C47" s="85">
        <v>4.8822999999999998E-2</v>
      </c>
      <c r="D47" s="85">
        <v>0.42896400000000001</v>
      </c>
      <c r="E47" s="144">
        <v>-6.6575999999999996E-2</v>
      </c>
      <c r="F47" s="57"/>
      <c r="G47" s="162"/>
      <c r="H47" s="58"/>
      <c r="I47" s="162"/>
      <c r="J47" s="57"/>
      <c r="K47" s="162"/>
      <c r="L47" s="58"/>
      <c r="M47" s="164"/>
    </row>
    <row r="48" spans="2:13" x14ac:dyDescent="0.2">
      <c r="B48" s="84">
        <v>0.43908399999999997</v>
      </c>
      <c r="C48" s="85">
        <v>4.8471E-2</v>
      </c>
      <c r="D48" s="85">
        <v>0.43923200000000001</v>
      </c>
      <c r="E48" s="144">
        <v>-6.6122E-2</v>
      </c>
      <c r="F48" s="57"/>
      <c r="G48" s="162"/>
      <c r="H48" s="58"/>
      <c r="I48" s="162"/>
      <c r="J48" s="57"/>
      <c r="K48" s="162"/>
      <c r="L48" s="58"/>
      <c r="M48" s="164"/>
    </row>
    <row r="49" spans="2:13" x14ac:dyDescent="0.2">
      <c r="B49" s="84">
        <v>0.44932800000000001</v>
      </c>
      <c r="C49" s="85">
        <v>4.8093999999999998E-2</v>
      </c>
      <c r="D49" s="85">
        <v>0.44949800000000001</v>
      </c>
      <c r="E49" s="144">
        <v>-6.5606999999999999E-2</v>
      </c>
      <c r="F49" s="57"/>
      <c r="G49" s="162"/>
      <c r="H49" s="58"/>
      <c r="I49" s="162"/>
      <c r="J49" s="57"/>
      <c r="K49" s="162"/>
      <c r="L49" s="58"/>
      <c r="M49" s="164"/>
    </row>
    <row r="50" spans="2:13" x14ac:dyDescent="0.2">
      <c r="B50" s="84">
        <v>0.45957100000000001</v>
      </c>
      <c r="C50" s="85">
        <v>4.7692999999999999E-2</v>
      </c>
      <c r="D50" s="85">
        <v>0.45976</v>
      </c>
      <c r="E50" s="144">
        <v>-6.5032999999999994E-2</v>
      </c>
      <c r="F50" s="57"/>
      <c r="G50" s="162"/>
      <c r="H50" s="58"/>
      <c r="I50" s="162"/>
      <c r="J50" s="57"/>
      <c r="K50" s="162"/>
      <c r="L50" s="58"/>
      <c r="M50" s="164"/>
    </row>
    <row r="51" spans="2:13" x14ac:dyDescent="0.2">
      <c r="B51" s="84">
        <v>0.46981400000000001</v>
      </c>
      <c r="C51" s="85">
        <v>4.7268999999999999E-2</v>
      </c>
      <c r="D51" s="85">
        <v>0.47001799999999999</v>
      </c>
      <c r="E51" s="144">
        <v>-6.4403000000000002E-2</v>
      </c>
      <c r="F51" s="57"/>
      <c r="G51" s="162"/>
      <c r="H51" s="58"/>
      <c r="I51" s="162"/>
      <c r="J51" s="57"/>
      <c r="K51" s="162"/>
      <c r="L51" s="58"/>
      <c r="M51" s="164"/>
    </row>
    <row r="52" spans="2:13" x14ac:dyDescent="0.2">
      <c r="B52" s="84">
        <v>0.48005500000000001</v>
      </c>
      <c r="C52" s="85">
        <v>4.6823999999999998E-2</v>
      </c>
      <c r="D52" s="85">
        <v>0.48027399999999998</v>
      </c>
      <c r="E52" s="144">
        <v>-6.3717999999999997E-2</v>
      </c>
      <c r="F52" s="57"/>
      <c r="G52" s="162"/>
      <c r="H52" s="58"/>
      <c r="I52" s="162"/>
      <c r="J52" s="57"/>
      <c r="K52" s="162"/>
      <c r="L52" s="58"/>
      <c r="M52" s="164"/>
    </row>
    <row r="53" spans="2:13" x14ac:dyDescent="0.2">
      <c r="B53" s="84">
        <v>0.49029600000000001</v>
      </c>
      <c r="C53" s="85">
        <v>4.6357000000000002E-2</v>
      </c>
      <c r="D53" s="85">
        <v>0.49052499999999999</v>
      </c>
      <c r="E53" s="144">
        <v>-6.2979999999999994E-2</v>
      </c>
      <c r="F53" s="57"/>
      <c r="G53" s="162"/>
      <c r="H53" s="58"/>
      <c r="I53" s="162"/>
      <c r="J53" s="57"/>
      <c r="K53" s="162"/>
      <c r="L53" s="58"/>
      <c r="M53" s="164"/>
    </row>
    <row r="54" spans="2:13" x14ac:dyDescent="0.2">
      <c r="B54" s="84">
        <v>0.50053599999999998</v>
      </c>
      <c r="C54" s="85">
        <v>4.5871000000000002E-2</v>
      </c>
      <c r="D54" s="85">
        <v>0.50077300000000002</v>
      </c>
      <c r="E54" s="144">
        <v>-6.2189000000000001E-2</v>
      </c>
      <c r="F54" s="57"/>
      <c r="G54" s="162"/>
      <c r="H54" s="58"/>
      <c r="I54" s="162"/>
      <c r="J54" s="57"/>
      <c r="K54" s="162"/>
      <c r="L54" s="58"/>
      <c r="M54" s="164"/>
    </row>
    <row r="55" spans="2:13" x14ac:dyDescent="0.2">
      <c r="B55" s="84">
        <v>0.51077600000000001</v>
      </c>
      <c r="C55" s="85">
        <v>4.5364000000000002E-2</v>
      </c>
      <c r="D55" s="85">
        <v>0.51101700000000005</v>
      </c>
      <c r="E55" s="144">
        <v>-6.1346999999999999E-2</v>
      </c>
      <c r="F55" s="57"/>
      <c r="G55" s="162"/>
      <c r="H55" s="58"/>
      <c r="I55" s="162"/>
      <c r="J55" s="57"/>
      <c r="K55" s="162"/>
      <c r="L55" s="58"/>
      <c r="M55" s="164"/>
    </row>
    <row r="56" spans="2:13" x14ac:dyDescent="0.2">
      <c r="B56" s="84">
        <v>0.52101399999999998</v>
      </c>
      <c r="C56" s="85">
        <v>4.4838999999999997E-2</v>
      </c>
      <c r="D56" s="85">
        <v>0.52125600000000005</v>
      </c>
      <c r="E56" s="144">
        <v>-6.0455000000000002E-2</v>
      </c>
      <c r="F56" s="57"/>
      <c r="G56" s="162"/>
      <c r="H56" s="58"/>
      <c r="I56" s="162"/>
      <c r="J56" s="57"/>
      <c r="K56" s="162"/>
      <c r="L56" s="58"/>
      <c r="M56" s="164"/>
    </row>
    <row r="57" spans="2:13" x14ac:dyDescent="0.2">
      <c r="B57" s="84">
        <v>0.53125100000000003</v>
      </c>
      <c r="C57" s="85">
        <v>4.4296000000000002E-2</v>
      </c>
      <c r="D57" s="85">
        <v>0.53149100000000005</v>
      </c>
      <c r="E57" s="144">
        <v>-5.9515999999999999E-2</v>
      </c>
      <c r="F57" s="57"/>
      <c r="G57" s="162"/>
      <c r="H57" s="58"/>
      <c r="I57" s="162"/>
      <c r="J57" s="57"/>
      <c r="K57" s="162"/>
      <c r="L57" s="58"/>
      <c r="M57" s="164"/>
    </row>
    <row r="58" spans="2:13" x14ac:dyDescent="0.2">
      <c r="B58" s="84">
        <v>0.54148700000000005</v>
      </c>
      <c r="C58" s="85">
        <v>4.3734000000000002E-2</v>
      </c>
      <c r="D58" s="85">
        <v>0.54172200000000004</v>
      </c>
      <c r="E58" s="144">
        <v>-5.8529999999999999E-2</v>
      </c>
      <c r="F58" s="57"/>
      <c r="G58" s="162"/>
      <c r="H58" s="58"/>
      <c r="I58" s="162"/>
      <c r="J58" s="57"/>
      <c r="K58" s="162"/>
      <c r="L58" s="58"/>
      <c r="M58" s="164"/>
    </row>
    <row r="59" spans="2:13" x14ac:dyDescent="0.2">
      <c r="B59" s="84">
        <v>0.55172200000000005</v>
      </c>
      <c r="C59" s="85">
        <v>4.3154999999999999E-2</v>
      </c>
      <c r="D59" s="85">
        <v>0.55194799999999999</v>
      </c>
      <c r="E59" s="144">
        <v>-5.7499000000000001E-2</v>
      </c>
      <c r="F59" s="57"/>
      <c r="G59" s="162"/>
      <c r="H59" s="58"/>
      <c r="I59" s="162"/>
      <c r="J59" s="57"/>
      <c r="K59" s="162"/>
      <c r="L59" s="58"/>
      <c r="M59" s="164"/>
    </row>
    <row r="60" spans="2:13" x14ac:dyDescent="0.2">
      <c r="B60" s="84">
        <v>0.56195600000000001</v>
      </c>
      <c r="C60" s="85">
        <v>4.2557999999999999E-2</v>
      </c>
      <c r="D60" s="85">
        <v>0.56216999999999995</v>
      </c>
      <c r="E60" s="144">
        <v>-5.6423000000000001E-2</v>
      </c>
      <c r="F60" s="57"/>
      <c r="G60" s="162"/>
      <c r="H60" s="58"/>
      <c r="I60" s="162"/>
      <c r="J60" s="57"/>
      <c r="K60" s="162"/>
      <c r="L60" s="58"/>
      <c r="M60" s="164"/>
    </row>
    <row r="61" spans="2:13" x14ac:dyDescent="0.2">
      <c r="B61" s="84">
        <v>0.57218899999999995</v>
      </c>
      <c r="C61" s="85">
        <v>4.1944000000000002E-2</v>
      </c>
      <c r="D61" s="85">
        <v>0.57238699999999998</v>
      </c>
      <c r="E61" s="144">
        <v>-5.5303999999999999E-2</v>
      </c>
      <c r="F61" s="57"/>
      <c r="G61" s="162"/>
      <c r="H61" s="58"/>
      <c r="I61" s="162"/>
      <c r="J61" s="57"/>
      <c r="K61" s="162"/>
      <c r="L61" s="58"/>
      <c r="M61" s="164"/>
    </row>
    <row r="62" spans="2:13" x14ac:dyDescent="0.2">
      <c r="B62" s="84">
        <v>0.58242099999999997</v>
      </c>
      <c r="C62" s="85">
        <v>4.1311E-2</v>
      </c>
      <c r="D62" s="85">
        <v>0.58259899999999998</v>
      </c>
      <c r="E62" s="144">
        <v>-5.4142999999999997E-2</v>
      </c>
      <c r="F62" s="57"/>
      <c r="G62" s="162"/>
      <c r="H62" s="58"/>
      <c r="I62" s="162"/>
      <c r="J62" s="57"/>
      <c r="K62" s="162"/>
      <c r="L62" s="58"/>
      <c r="M62" s="164"/>
    </row>
    <row r="63" spans="2:13" x14ac:dyDescent="0.2">
      <c r="B63" s="84">
        <v>0.59265199999999996</v>
      </c>
      <c r="C63" s="85">
        <v>4.0659000000000001E-2</v>
      </c>
      <c r="D63" s="85">
        <v>0.59280600000000006</v>
      </c>
      <c r="E63" s="144">
        <v>-5.2942000000000003E-2</v>
      </c>
      <c r="F63" s="57"/>
      <c r="G63" s="162"/>
      <c r="H63" s="58"/>
      <c r="I63" s="162"/>
      <c r="J63" s="57"/>
      <c r="K63" s="162"/>
      <c r="L63" s="58"/>
      <c r="M63" s="164"/>
    </row>
    <row r="64" spans="2:13" x14ac:dyDescent="0.2">
      <c r="B64" s="84">
        <v>0.602881</v>
      </c>
      <c r="C64" s="85">
        <v>3.9988999999999997E-2</v>
      </c>
      <c r="D64" s="85">
        <v>0.60300900000000002</v>
      </c>
      <c r="E64" s="144">
        <v>-5.1701999999999998E-2</v>
      </c>
      <c r="F64" s="57"/>
      <c r="G64" s="162"/>
      <c r="H64" s="58"/>
      <c r="I64" s="162"/>
      <c r="J64" s="57"/>
      <c r="K64" s="162"/>
      <c r="L64" s="58"/>
      <c r="M64" s="164"/>
    </row>
    <row r="65" spans="2:13" x14ac:dyDescent="0.2">
      <c r="B65" s="84">
        <v>0.61310900000000002</v>
      </c>
      <c r="C65" s="85">
        <v>3.9298E-2</v>
      </c>
      <c r="D65" s="85">
        <v>0.61320600000000003</v>
      </c>
      <c r="E65" s="144">
        <v>-5.0423999999999997E-2</v>
      </c>
      <c r="F65" s="57"/>
      <c r="G65" s="162"/>
      <c r="H65" s="58"/>
      <c r="I65" s="162"/>
      <c r="J65" s="57"/>
      <c r="K65" s="162"/>
      <c r="L65" s="58"/>
      <c r="M65" s="164"/>
    </row>
    <row r="66" spans="2:13" x14ac:dyDescent="0.2">
      <c r="B66" s="84">
        <v>0.62333499999999997</v>
      </c>
      <c r="C66" s="85">
        <v>3.8586000000000002E-2</v>
      </c>
      <c r="D66" s="85">
        <v>0.62339900000000004</v>
      </c>
      <c r="E66" s="144">
        <v>-4.9107999999999999E-2</v>
      </c>
      <c r="F66" s="57"/>
      <c r="G66" s="162"/>
      <c r="H66" s="58"/>
      <c r="I66" s="162"/>
      <c r="J66" s="57"/>
      <c r="K66" s="162"/>
      <c r="L66" s="58"/>
      <c r="M66" s="164"/>
    </row>
    <row r="67" spans="2:13" x14ac:dyDescent="0.2">
      <c r="B67" s="84">
        <v>0.63356000000000001</v>
      </c>
      <c r="C67" s="85">
        <v>3.7851999999999997E-2</v>
      </c>
      <c r="D67" s="85">
        <v>0.63358599999999998</v>
      </c>
      <c r="E67" s="144">
        <v>-4.7757000000000001E-2</v>
      </c>
      <c r="F67" s="57"/>
      <c r="G67" s="162"/>
      <c r="H67" s="58"/>
      <c r="I67" s="162"/>
      <c r="J67" s="57"/>
      <c r="K67" s="162"/>
      <c r="L67" s="58"/>
      <c r="M67" s="164"/>
    </row>
    <row r="68" spans="2:13" x14ac:dyDescent="0.2">
      <c r="B68" s="84">
        <v>0.64378199999999997</v>
      </c>
      <c r="C68" s="85">
        <v>3.7095999999999997E-2</v>
      </c>
      <c r="D68" s="85">
        <v>0.64376900000000004</v>
      </c>
      <c r="E68" s="144">
        <v>-4.6372999999999998E-2</v>
      </c>
      <c r="F68" s="57"/>
      <c r="G68" s="162"/>
      <c r="H68" s="58"/>
      <c r="I68" s="162"/>
      <c r="J68" s="57"/>
      <c r="K68" s="162"/>
      <c r="L68" s="58"/>
      <c r="M68" s="164"/>
    </row>
    <row r="69" spans="2:13" x14ac:dyDescent="0.2">
      <c r="B69" s="84">
        <v>0.65400400000000003</v>
      </c>
      <c r="C69" s="85">
        <v>3.6316000000000001E-2</v>
      </c>
      <c r="D69" s="85">
        <v>0.65394699999999994</v>
      </c>
      <c r="E69" s="144">
        <v>-4.4956999999999997E-2</v>
      </c>
      <c r="F69" s="57"/>
      <c r="G69" s="162"/>
      <c r="H69" s="58"/>
      <c r="I69" s="162"/>
      <c r="J69" s="57"/>
      <c r="K69" s="162"/>
      <c r="L69" s="58"/>
      <c r="M69" s="164"/>
    </row>
    <row r="70" spans="2:13" x14ac:dyDescent="0.2">
      <c r="B70" s="84">
        <v>0.66422300000000001</v>
      </c>
      <c r="C70" s="85">
        <v>3.5512000000000002E-2</v>
      </c>
      <c r="D70" s="85">
        <v>0.66412099999999996</v>
      </c>
      <c r="E70" s="144">
        <v>-4.3508999999999999E-2</v>
      </c>
      <c r="F70" s="57"/>
      <c r="G70" s="162"/>
      <c r="H70" s="58"/>
      <c r="I70" s="162"/>
      <c r="J70" s="57"/>
      <c r="K70" s="162"/>
      <c r="L70" s="58"/>
      <c r="M70" s="164"/>
    </row>
    <row r="71" spans="2:13" x14ac:dyDescent="0.2">
      <c r="B71" s="84">
        <v>0.67443900000000001</v>
      </c>
      <c r="C71" s="85">
        <v>3.4684E-2</v>
      </c>
      <c r="D71" s="85">
        <v>0.67428900000000003</v>
      </c>
      <c r="E71" s="144">
        <v>-4.2033000000000001E-2</v>
      </c>
      <c r="F71" s="57"/>
      <c r="G71" s="162"/>
      <c r="H71" s="58"/>
      <c r="I71" s="162"/>
      <c r="J71" s="57"/>
      <c r="K71" s="162"/>
      <c r="L71" s="58"/>
      <c r="M71" s="164"/>
    </row>
    <row r="72" spans="2:13" x14ac:dyDescent="0.2">
      <c r="B72" s="84">
        <v>0.68465399999999998</v>
      </c>
      <c r="C72" s="85">
        <v>3.3832000000000001E-2</v>
      </c>
      <c r="D72" s="85">
        <v>0.68445400000000001</v>
      </c>
      <c r="E72" s="144">
        <v>-4.0530999999999998E-2</v>
      </c>
      <c r="F72" s="57"/>
      <c r="G72" s="162"/>
      <c r="H72" s="58"/>
      <c r="I72" s="162"/>
      <c r="J72" s="57"/>
      <c r="K72" s="162"/>
      <c r="L72" s="58"/>
      <c r="M72" s="164"/>
    </row>
    <row r="73" spans="2:13" x14ac:dyDescent="0.2">
      <c r="B73" s="84">
        <v>0.69486599999999998</v>
      </c>
      <c r="C73" s="85">
        <v>3.2954999999999998E-2</v>
      </c>
      <c r="D73" s="85">
        <v>0.69461499999999998</v>
      </c>
      <c r="E73" s="144">
        <v>-3.9004999999999998E-2</v>
      </c>
      <c r="F73" s="57"/>
      <c r="G73" s="162"/>
      <c r="H73" s="58"/>
      <c r="I73" s="162"/>
      <c r="J73" s="57"/>
      <c r="K73" s="162"/>
      <c r="L73" s="58"/>
      <c r="M73" s="164"/>
    </row>
    <row r="74" spans="2:13" x14ac:dyDescent="0.2">
      <c r="B74" s="84">
        <v>0.70507600000000004</v>
      </c>
      <c r="C74" s="85">
        <v>3.2053999999999999E-2</v>
      </c>
      <c r="D74" s="85">
        <v>0.70477199999999995</v>
      </c>
      <c r="E74" s="144">
        <v>-3.7457999999999998E-2</v>
      </c>
      <c r="F74" s="57"/>
      <c r="G74" s="162"/>
      <c r="H74" s="58"/>
      <c r="I74" s="162"/>
      <c r="J74" s="57"/>
      <c r="K74" s="162"/>
      <c r="L74" s="58"/>
      <c r="M74" s="164"/>
    </row>
    <row r="75" spans="2:13" x14ac:dyDescent="0.2">
      <c r="B75" s="84">
        <v>0.715283</v>
      </c>
      <c r="C75" s="85">
        <v>3.1130999999999999E-2</v>
      </c>
      <c r="D75" s="85">
        <v>0.71492599999999995</v>
      </c>
      <c r="E75" s="144">
        <v>-3.5890999999999999E-2</v>
      </c>
      <c r="F75" s="57"/>
      <c r="G75" s="162"/>
      <c r="H75" s="58"/>
      <c r="I75" s="162"/>
      <c r="J75" s="57"/>
      <c r="K75" s="162"/>
      <c r="L75" s="58"/>
      <c r="M75" s="164"/>
    </row>
    <row r="76" spans="2:13" x14ac:dyDescent="0.2">
      <c r="B76" s="84">
        <v>0.72548800000000002</v>
      </c>
      <c r="C76" s="85">
        <v>3.0185E-2</v>
      </c>
      <c r="D76" s="85">
        <v>0.72507600000000005</v>
      </c>
      <c r="E76" s="144">
        <v>-3.4308999999999999E-2</v>
      </c>
      <c r="F76" s="57"/>
      <c r="G76" s="162"/>
      <c r="H76" s="58"/>
      <c r="I76" s="162"/>
      <c r="J76" s="57"/>
      <c r="K76" s="162"/>
      <c r="L76" s="58"/>
      <c r="M76" s="164"/>
    </row>
    <row r="77" spans="2:13" x14ac:dyDescent="0.2">
      <c r="B77" s="84">
        <v>0.73568999999999996</v>
      </c>
      <c r="C77" s="85">
        <v>2.9219999999999999E-2</v>
      </c>
      <c r="D77" s="85">
        <v>0.73522500000000002</v>
      </c>
      <c r="E77" s="144">
        <v>-3.2712999999999999E-2</v>
      </c>
      <c r="F77" s="57"/>
      <c r="G77" s="162"/>
      <c r="H77" s="58"/>
      <c r="I77" s="162"/>
      <c r="J77" s="57"/>
      <c r="K77" s="162"/>
      <c r="L77" s="58"/>
      <c r="M77" s="164"/>
    </row>
    <row r="78" spans="2:13" x14ac:dyDescent="0.2">
      <c r="B78" s="84">
        <v>0.74589000000000005</v>
      </c>
      <c r="C78" s="85">
        <v>2.8237000000000002E-2</v>
      </c>
      <c r="D78" s="85">
        <v>0.74536999999999998</v>
      </c>
      <c r="E78" s="144">
        <v>-3.1108E-2</v>
      </c>
      <c r="F78" s="57"/>
      <c r="G78" s="162"/>
      <c r="H78" s="58"/>
      <c r="I78" s="162"/>
      <c r="J78" s="57"/>
      <c r="K78" s="162"/>
      <c r="L78" s="58"/>
      <c r="M78" s="164"/>
    </row>
    <row r="79" spans="2:13" x14ac:dyDescent="0.2">
      <c r="B79" s="84">
        <v>0.75608699999999995</v>
      </c>
      <c r="C79" s="85">
        <v>2.7237000000000001E-2</v>
      </c>
      <c r="D79" s="85">
        <v>0.75551400000000002</v>
      </c>
      <c r="E79" s="144">
        <v>-2.9495E-2</v>
      </c>
      <c r="F79" s="57"/>
      <c r="G79" s="162"/>
      <c r="H79" s="58"/>
      <c r="I79" s="162"/>
      <c r="J79" s="57"/>
      <c r="K79" s="162"/>
      <c r="L79" s="58"/>
      <c r="M79" s="164"/>
    </row>
    <row r="80" spans="2:13" x14ac:dyDescent="0.2">
      <c r="B80" s="84">
        <v>0.76628300000000005</v>
      </c>
      <c r="C80" s="85">
        <v>2.6224000000000001E-2</v>
      </c>
      <c r="D80" s="85">
        <v>0.76565700000000003</v>
      </c>
      <c r="E80" s="144">
        <v>-2.7878E-2</v>
      </c>
      <c r="F80" s="57"/>
      <c r="G80" s="162"/>
      <c r="H80" s="58"/>
      <c r="I80" s="162"/>
      <c r="J80" s="57"/>
      <c r="K80" s="162"/>
      <c r="L80" s="58"/>
      <c r="M80" s="164"/>
    </row>
    <row r="81" spans="2:13" x14ac:dyDescent="0.2">
      <c r="B81" s="84">
        <v>0.77647600000000006</v>
      </c>
      <c r="C81" s="85">
        <v>2.5198999999999999E-2</v>
      </c>
      <c r="D81" s="85">
        <v>0.77579900000000002</v>
      </c>
      <c r="E81" s="144">
        <v>-2.6259000000000001E-2</v>
      </c>
      <c r="F81" s="57"/>
      <c r="G81" s="162"/>
      <c r="H81" s="58"/>
      <c r="I81" s="162"/>
      <c r="J81" s="57"/>
      <c r="K81" s="162"/>
      <c r="L81" s="58"/>
      <c r="M81" s="164"/>
    </row>
    <row r="82" spans="2:13" x14ac:dyDescent="0.2">
      <c r="B82" s="84">
        <v>0.78666700000000001</v>
      </c>
      <c r="C82" s="85">
        <v>2.4166E-2</v>
      </c>
      <c r="D82" s="85">
        <v>0.785941</v>
      </c>
      <c r="E82" s="144">
        <v>-2.4641E-2</v>
      </c>
      <c r="F82" s="57"/>
      <c r="G82" s="162"/>
      <c r="H82" s="58"/>
      <c r="I82" s="162"/>
      <c r="J82" s="57"/>
      <c r="K82" s="162"/>
      <c r="L82" s="58"/>
      <c r="M82" s="164"/>
    </row>
    <row r="83" spans="2:13" x14ac:dyDescent="0.2">
      <c r="B83" s="84">
        <v>0.79685700000000004</v>
      </c>
      <c r="C83" s="85">
        <v>2.3127000000000002E-2</v>
      </c>
      <c r="D83" s="85">
        <v>0.79608299999999999</v>
      </c>
      <c r="E83" s="144">
        <v>-2.3029000000000001E-2</v>
      </c>
      <c r="F83" s="57"/>
      <c r="G83" s="162"/>
      <c r="H83" s="58"/>
      <c r="I83" s="162"/>
      <c r="J83" s="57"/>
      <c r="K83" s="162"/>
      <c r="L83" s="58"/>
      <c r="M83" s="164"/>
    </row>
    <row r="84" spans="2:13" x14ac:dyDescent="0.2">
      <c r="B84" s="84">
        <v>0.80704600000000004</v>
      </c>
      <c r="C84" s="85">
        <v>2.2083999999999999E-2</v>
      </c>
      <c r="D84" s="85">
        <v>0.806226</v>
      </c>
      <c r="E84" s="144">
        <v>-2.1423000000000001E-2</v>
      </c>
      <c r="F84" s="57"/>
      <c r="G84" s="162"/>
      <c r="H84" s="58"/>
      <c r="I84" s="162"/>
      <c r="J84" s="57"/>
      <c r="K84" s="162"/>
      <c r="L84" s="58"/>
      <c r="M84" s="164"/>
    </row>
    <row r="85" spans="2:13" x14ac:dyDescent="0.2">
      <c r="B85" s="84">
        <v>0.81723299999999999</v>
      </c>
      <c r="C85" s="85">
        <v>2.104E-2</v>
      </c>
      <c r="D85" s="85">
        <v>0.81636900000000001</v>
      </c>
      <c r="E85" s="144">
        <v>-1.9827999999999998E-2</v>
      </c>
      <c r="F85" s="57"/>
      <c r="G85" s="162"/>
      <c r="H85" s="58"/>
      <c r="I85" s="162"/>
      <c r="J85" s="57"/>
      <c r="K85" s="162"/>
      <c r="L85" s="58"/>
      <c r="M85" s="164"/>
    </row>
    <row r="86" spans="2:13" x14ac:dyDescent="0.2">
      <c r="B86" s="84">
        <v>0.82742000000000004</v>
      </c>
      <c r="C86" s="85">
        <v>1.9997000000000001E-2</v>
      </c>
      <c r="D86" s="85">
        <v>0.826515</v>
      </c>
      <c r="E86" s="144">
        <v>-1.8246999999999999E-2</v>
      </c>
      <c r="F86" s="57"/>
      <c r="G86" s="162"/>
      <c r="H86" s="58"/>
      <c r="I86" s="162"/>
      <c r="J86" s="57"/>
      <c r="K86" s="162"/>
      <c r="L86" s="58"/>
      <c r="M86" s="164"/>
    </row>
    <row r="87" spans="2:13" x14ac:dyDescent="0.2">
      <c r="B87" s="84">
        <v>0.83760699999999999</v>
      </c>
      <c r="C87" s="85">
        <v>1.8956000000000001E-2</v>
      </c>
      <c r="D87" s="85">
        <v>0.83666300000000005</v>
      </c>
      <c r="E87" s="144">
        <v>-1.6684000000000001E-2</v>
      </c>
      <c r="F87" s="57"/>
      <c r="G87" s="162"/>
      <c r="H87" s="58"/>
      <c r="I87" s="162"/>
      <c r="J87" s="57"/>
      <c r="K87" s="162"/>
      <c r="L87" s="58"/>
      <c r="M87" s="164"/>
    </row>
    <row r="88" spans="2:13" x14ac:dyDescent="0.2">
      <c r="B88" s="84">
        <v>0.84779300000000002</v>
      </c>
      <c r="C88" s="85">
        <v>1.7919000000000001E-2</v>
      </c>
      <c r="D88" s="85">
        <v>0.84681399999999996</v>
      </c>
      <c r="E88" s="144">
        <v>-1.5141999999999999E-2</v>
      </c>
      <c r="F88" s="57"/>
      <c r="G88" s="162"/>
      <c r="H88" s="58"/>
      <c r="I88" s="162"/>
      <c r="J88" s="57"/>
      <c r="K88" s="162"/>
      <c r="L88" s="58"/>
      <c r="M88" s="164"/>
    </row>
    <row r="89" spans="2:13" x14ac:dyDescent="0.2">
      <c r="B89" s="84">
        <v>0.85797999999999996</v>
      </c>
      <c r="C89" s="85">
        <v>1.6885000000000001E-2</v>
      </c>
      <c r="D89" s="85">
        <v>0.85696899999999998</v>
      </c>
      <c r="E89" s="144">
        <v>-1.3625E-2</v>
      </c>
      <c r="F89" s="57"/>
      <c r="G89" s="162"/>
      <c r="H89" s="58"/>
      <c r="I89" s="162"/>
      <c r="J89" s="57"/>
      <c r="K89" s="162"/>
      <c r="L89" s="58"/>
      <c r="M89" s="164"/>
    </row>
    <row r="90" spans="2:13" x14ac:dyDescent="0.2">
      <c r="B90" s="84">
        <v>0.86816599999999999</v>
      </c>
      <c r="C90" s="85">
        <v>1.5855000000000001E-2</v>
      </c>
      <c r="D90" s="85">
        <v>0.86712999999999996</v>
      </c>
      <c r="E90" s="144">
        <v>-1.214E-2</v>
      </c>
      <c r="F90" s="57"/>
      <c r="G90" s="162"/>
      <c r="H90" s="58"/>
      <c r="I90" s="162"/>
      <c r="J90" s="57"/>
      <c r="K90" s="162"/>
      <c r="L90" s="58"/>
      <c r="M90" s="164"/>
    </row>
    <row r="91" spans="2:13" x14ac:dyDescent="0.2">
      <c r="B91" s="84">
        <v>0.87835099999999999</v>
      </c>
      <c r="C91" s="85">
        <v>1.4827999999999999E-2</v>
      </c>
      <c r="D91" s="85">
        <v>0.87729599999999996</v>
      </c>
      <c r="E91" s="144">
        <v>-1.0692999999999999E-2</v>
      </c>
      <c r="F91" s="57"/>
      <c r="G91" s="162"/>
      <c r="H91" s="58"/>
      <c r="I91" s="162"/>
      <c r="J91" s="57"/>
      <c r="K91" s="162"/>
      <c r="L91" s="58"/>
      <c r="M91" s="164"/>
    </row>
    <row r="92" spans="2:13" x14ac:dyDescent="0.2">
      <c r="B92" s="84">
        <v>0.88853400000000005</v>
      </c>
      <c r="C92" s="85">
        <v>1.3802E-2</v>
      </c>
      <c r="D92" s="85">
        <v>0.88746899999999995</v>
      </c>
      <c r="E92" s="144">
        <v>-9.2910000000000006E-3</v>
      </c>
      <c r="F92" s="57"/>
      <c r="G92" s="162"/>
      <c r="H92" s="58"/>
      <c r="I92" s="162"/>
      <c r="J92" s="57"/>
      <c r="K92" s="162"/>
      <c r="L92" s="58"/>
      <c r="M92" s="164"/>
    </row>
    <row r="93" spans="2:13" x14ac:dyDescent="0.2">
      <c r="B93" s="84">
        <v>0.89871599999999996</v>
      </c>
      <c r="C93" s="85">
        <v>1.2774000000000001E-2</v>
      </c>
      <c r="D93" s="85">
        <v>0.89764999999999995</v>
      </c>
      <c r="E93" s="144">
        <v>-7.9430000000000004E-3</v>
      </c>
      <c r="F93" s="57"/>
      <c r="G93" s="162"/>
      <c r="H93" s="58"/>
      <c r="I93" s="162"/>
      <c r="J93" s="57"/>
      <c r="K93" s="162"/>
      <c r="L93" s="58"/>
      <c r="M93" s="164"/>
    </row>
    <row r="94" spans="2:13" x14ac:dyDescent="0.2">
      <c r="B94" s="84">
        <v>0.90889500000000001</v>
      </c>
      <c r="C94" s="85">
        <v>1.1741E-2</v>
      </c>
      <c r="D94" s="85">
        <v>0.90783999999999998</v>
      </c>
      <c r="E94" s="144">
        <v>-6.6620000000000004E-3</v>
      </c>
      <c r="F94" s="57"/>
      <c r="G94" s="162"/>
      <c r="H94" s="58"/>
      <c r="I94" s="162"/>
      <c r="J94" s="57"/>
      <c r="K94" s="162"/>
      <c r="L94" s="58"/>
      <c r="M94" s="164"/>
    </row>
    <row r="95" spans="2:13" x14ac:dyDescent="0.2">
      <c r="B95" s="84">
        <v>0.91906900000000002</v>
      </c>
      <c r="C95" s="85">
        <v>1.0697999999999999E-2</v>
      </c>
      <c r="D95" s="85">
        <v>0.91803900000000005</v>
      </c>
      <c r="E95" s="144">
        <v>-5.457E-3</v>
      </c>
      <c r="F95" s="57"/>
      <c r="G95" s="162"/>
      <c r="H95" s="58"/>
      <c r="I95" s="162"/>
      <c r="J95" s="57"/>
      <c r="K95" s="162"/>
      <c r="L95" s="58"/>
      <c r="M95" s="164"/>
    </row>
    <row r="96" spans="2:13" x14ac:dyDescent="0.2">
      <c r="B96" s="84">
        <v>0.92924099999999998</v>
      </c>
      <c r="C96" s="85">
        <v>9.6410000000000003E-3</v>
      </c>
      <c r="D96" s="85">
        <v>0.92825100000000005</v>
      </c>
      <c r="E96" s="144">
        <v>-4.3429999999999996E-3</v>
      </c>
      <c r="F96" s="57"/>
      <c r="G96" s="162"/>
      <c r="H96" s="58"/>
      <c r="I96" s="162"/>
      <c r="J96" s="57"/>
      <c r="K96" s="162"/>
      <c r="L96" s="58"/>
      <c r="M96" s="164"/>
    </row>
    <row r="97" spans="2:13" x14ac:dyDescent="0.2">
      <c r="B97" s="84">
        <v>0.93940699999999999</v>
      </c>
      <c r="C97" s="85">
        <v>8.5609999999999992E-3</v>
      </c>
      <c r="D97" s="85">
        <v>0.93847499999999995</v>
      </c>
      <c r="E97" s="144">
        <v>-3.3370000000000001E-3</v>
      </c>
      <c r="F97" s="57"/>
      <c r="G97" s="162"/>
      <c r="H97" s="58"/>
      <c r="I97" s="162"/>
      <c r="J97" s="57"/>
      <c r="K97" s="162"/>
      <c r="L97" s="58"/>
      <c r="M97" s="164"/>
    </row>
    <row r="98" spans="2:13" x14ac:dyDescent="0.2">
      <c r="B98" s="84">
        <v>0.94956700000000005</v>
      </c>
      <c r="C98" s="85">
        <v>7.4530000000000004E-3</v>
      </c>
      <c r="D98" s="85">
        <v>0.948712</v>
      </c>
      <c r="E98" s="144">
        <v>-2.4550000000000002E-3</v>
      </c>
      <c r="F98" s="57"/>
      <c r="G98" s="162"/>
      <c r="H98" s="58"/>
      <c r="I98" s="162"/>
      <c r="J98" s="57"/>
      <c r="K98" s="162"/>
      <c r="L98" s="58"/>
      <c r="M98" s="164"/>
    </row>
    <row r="99" spans="2:13" x14ac:dyDescent="0.2">
      <c r="B99" s="84">
        <v>0.95971499999999998</v>
      </c>
      <c r="C99" s="85">
        <v>6.306E-3</v>
      </c>
      <c r="D99" s="85">
        <v>0.95895900000000001</v>
      </c>
      <c r="E99" s="144">
        <v>-1.717E-3</v>
      </c>
      <c r="F99" s="57"/>
      <c r="G99" s="162"/>
      <c r="H99" s="58"/>
      <c r="I99" s="162"/>
      <c r="J99" s="57"/>
      <c r="K99" s="162"/>
      <c r="L99" s="58"/>
      <c r="M99" s="164"/>
    </row>
    <row r="100" spans="2:13" x14ac:dyDescent="0.2">
      <c r="B100" s="84">
        <v>0.96984899999999996</v>
      </c>
      <c r="C100" s="85">
        <v>5.1060000000000003E-3</v>
      </c>
      <c r="D100" s="85">
        <v>0.96921500000000005</v>
      </c>
      <c r="E100" s="144">
        <v>-1.1440000000000001E-3</v>
      </c>
      <c r="F100" s="57"/>
      <c r="G100" s="162"/>
      <c r="H100" s="58"/>
      <c r="I100" s="162"/>
      <c r="J100" s="57"/>
      <c r="K100" s="162"/>
      <c r="L100" s="58"/>
      <c r="M100" s="164"/>
    </row>
    <row r="101" spans="2:13" x14ac:dyDescent="0.2">
      <c r="B101" s="84">
        <v>0.97996099999999997</v>
      </c>
      <c r="C101" s="85">
        <v>3.8289999999999999E-3</v>
      </c>
      <c r="D101" s="85">
        <v>0.97947300000000004</v>
      </c>
      <c r="E101" s="144">
        <v>-7.6099999999999996E-4</v>
      </c>
      <c r="F101" s="57"/>
      <c r="G101" s="162"/>
      <c r="H101" s="58"/>
      <c r="I101" s="162"/>
      <c r="J101" s="57"/>
      <c r="K101" s="162"/>
      <c r="L101" s="58"/>
      <c r="M101" s="164"/>
    </row>
    <row r="102" spans="2:13" x14ac:dyDescent="0.2">
      <c r="B102" s="84">
        <v>0.99003300000000005</v>
      </c>
      <c r="C102" s="85">
        <v>2.4190000000000001E-3</v>
      </c>
      <c r="D102" s="85">
        <v>0.98972099999999996</v>
      </c>
      <c r="E102" s="144">
        <v>-5.9699999999999998E-4</v>
      </c>
      <c r="F102" s="57"/>
      <c r="G102" s="162"/>
      <c r="H102" s="58"/>
      <c r="I102" s="162"/>
      <c r="J102" s="57"/>
      <c r="K102" s="162"/>
      <c r="L102" s="58"/>
      <c r="M102" s="164"/>
    </row>
    <row r="103" spans="2:13" x14ac:dyDescent="0.2">
      <c r="B103" s="84">
        <v>1</v>
      </c>
      <c r="C103" s="85">
        <v>6.8199999999999999E-4</v>
      </c>
      <c r="D103" s="85">
        <v>1</v>
      </c>
      <c r="E103" s="144">
        <v>-6.8199999999999999E-4</v>
      </c>
      <c r="F103" s="57"/>
      <c r="G103" s="162"/>
      <c r="H103" s="58"/>
      <c r="I103" s="162"/>
      <c r="J103" s="57"/>
      <c r="K103" s="162"/>
      <c r="L103" s="58"/>
      <c r="M103" s="164"/>
    </row>
    <row r="104" spans="2:13" x14ac:dyDescent="0.2">
      <c r="B104" s="57"/>
      <c r="C104" s="58"/>
      <c r="D104" s="58"/>
      <c r="E104" s="59"/>
      <c r="F104" s="57"/>
      <c r="G104" s="162"/>
      <c r="H104" s="58"/>
      <c r="I104" s="162"/>
      <c r="J104" s="57"/>
      <c r="K104" s="162"/>
      <c r="L104" s="58"/>
      <c r="M104" s="164"/>
    </row>
    <row r="105" spans="2:13" x14ac:dyDescent="0.2">
      <c r="B105" s="57"/>
      <c r="C105" s="58"/>
      <c r="D105" s="58"/>
      <c r="E105" s="59"/>
      <c r="F105" s="57"/>
      <c r="G105" s="162"/>
      <c r="H105" s="58"/>
      <c r="I105" s="162"/>
      <c r="J105" s="57"/>
      <c r="K105" s="162"/>
      <c r="L105" s="58"/>
      <c r="M105" s="164"/>
    </row>
    <row r="106" spans="2:13" x14ac:dyDescent="0.2">
      <c r="B106" s="57"/>
      <c r="C106" s="58"/>
      <c r="D106" s="58"/>
      <c r="E106" s="59"/>
      <c r="F106" s="57"/>
      <c r="G106" s="162"/>
      <c r="H106" s="58"/>
      <c r="I106" s="162"/>
      <c r="J106" s="57"/>
      <c r="K106" s="162"/>
      <c r="L106" s="58"/>
      <c r="M106" s="164"/>
    </row>
    <row r="107" spans="2:13" x14ac:dyDescent="0.2">
      <c r="B107" s="57"/>
      <c r="C107" s="58"/>
      <c r="D107" s="58"/>
      <c r="E107" s="59"/>
      <c r="F107" s="57"/>
      <c r="G107" s="162"/>
      <c r="H107" s="58"/>
      <c r="I107" s="162"/>
      <c r="J107" s="57"/>
      <c r="K107" s="162"/>
      <c r="L107" s="58"/>
      <c r="M107" s="164"/>
    </row>
    <row r="108" spans="2:13" x14ac:dyDescent="0.2">
      <c r="B108" s="57"/>
      <c r="C108" s="58"/>
      <c r="D108" s="58"/>
      <c r="E108" s="59"/>
      <c r="F108" s="57"/>
      <c r="G108" s="162"/>
      <c r="H108" s="58"/>
      <c r="I108" s="162"/>
      <c r="J108" s="57"/>
      <c r="K108" s="162"/>
      <c r="L108" s="58"/>
      <c r="M108" s="164"/>
    </row>
    <row r="109" spans="2:13" x14ac:dyDescent="0.2">
      <c r="B109" s="57"/>
      <c r="C109" s="58"/>
      <c r="D109" s="58"/>
      <c r="E109" s="59"/>
      <c r="F109" s="57"/>
      <c r="G109" s="162"/>
      <c r="H109" s="58"/>
      <c r="I109" s="162"/>
      <c r="J109" s="57"/>
      <c r="K109" s="162"/>
      <c r="L109" s="58"/>
      <c r="M109" s="164"/>
    </row>
    <row r="110" spans="2:13" x14ac:dyDescent="0.2">
      <c r="B110" s="57"/>
      <c r="C110" s="58"/>
      <c r="D110" s="58"/>
      <c r="E110" s="59"/>
      <c r="F110" s="57"/>
      <c r="G110" s="162"/>
      <c r="H110" s="58"/>
      <c r="I110" s="162"/>
      <c r="J110" s="57"/>
      <c r="K110" s="162"/>
      <c r="L110" s="58"/>
      <c r="M110" s="164"/>
    </row>
    <row r="111" spans="2:13" x14ac:dyDescent="0.2">
      <c r="B111" s="57"/>
      <c r="C111" s="58"/>
      <c r="D111" s="58"/>
      <c r="E111" s="59"/>
      <c r="F111" s="57"/>
      <c r="G111" s="162"/>
      <c r="H111" s="58"/>
      <c r="I111" s="162"/>
      <c r="J111" s="57"/>
      <c r="K111" s="162"/>
      <c r="L111" s="58"/>
      <c r="M111" s="164"/>
    </row>
    <row r="112" spans="2:13" x14ac:dyDescent="0.2">
      <c r="B112" s="57"/>
      <c r="C112" s="58"/>
      <c r="D112" s="58"/>
      <c r="E112" s="59"/>
      <c r="F112" s="57"/>
      <c r="G112" s="162"/>
      <c r="H112" s="58"/>
      <c r="I112" s="162"/>
      <c r="J112" s="57"/>
      <c r="K112" s="162"/>
      <c r="L112" s="58"/>
      <c r="M112" s="164"/>
    </row>
    <row r="113" spans="2:13" x14ac:dyDescent="0.2">
      <c r="B113" s="57"/>
      <c r="C113" s="58"/>
      <c r="D113" s="58"/>
      <c r="E113" s="59"/>
      <c r="F113" s="57"/>
      <c r="G113" s="162"/>
      <c r="H113" s="58"/>
      <c r="I113" s="162"/>
      <c r="J113" s="57"/>
      <c r="K113" s="162"/>
      <c r="L113" s="58"/>
      <c r="M113" s="164"/>
    </row>
    <row r="114" spans="2:13" x14ac:dyDescent="0.2">
      <c r="B114" s="57"/>
      <c r="C114" s="58"/>
      <c r="D114" s="58"/>
      <c r="E114" s="59"/>
      <c r="F114" s="57"/>
      <c r="G114" s="162"/>
      <c r="H114" s="58"/>
      <c r="I114" s="162"/>
      <c r="J114" s="57"/>
      <c r="K114" s="162"/>
      <c r="L114" s="58"/>
      <c r="M114" s="164"/>
    </row>
    <row r="115" spans="2:13" x14ac:dyDescent="0.2">
      <c r="B115" s="57"/>
      <c r="C115" s="58"/>
      <c r="D115" s="58"/>
      <c r="E115" s="59"/>
      <c r="F115" s="57"/>
      <c r="G115" s="162"/>
      <c r="H115" s="58"/>
      <c r="I115" s="162"/>
      <c r="J115" s="57"/>
      <c r="K115" s="162"/>
      <c r="L115" s="58"/>
      <c r="M115" s="164"/>
    </row>
    <row r="116" spans="2:13" x14ac:dyDescent="0.2">
      <c r="B116" s="57"/>
      <c r="C116" s="58"/>
      <c r="D116" s="58"/>
      <c r="E116" s="59"/>
      <c r="F116" s="57"/>
      <c r="G116" s="162"/>
      <c r="H116" s="58"/>
      <c r="I116" s="162"/>
      <c r="J116" s="57"/>
      <c r="K116" s="162"/>
      <c r="L116" s="58"/>
      <c r="M116" s="164"/>
    </row>
    <row r="117" spans="2:13" x14ac:dyDescent="0.2">
      <c r="B117" s="57"/>
      <c r="C117" s="58"/>
      <c r="D117" s="58"/>
      <c r="E117" s="59"/>
      <c r="F117" s="57"/>
      <c r="G117" s="162"/>
      <c r="H117" s="58"/>
      <c r="I117" s="162"/>
      <c r="J117" s="57"/>
      <c r="K117" s="162"/>
      <c r="L117" s="58"/>
      <c r="M117" s="164"/>
    </row>
    <row r="118" spans="2:13" x14ac:dyDescent="0.2">
      <c r="B118" s="57"/>
      <c r="C118" s="58"/>
      <c r="D118" s="58"/>
      <c r="E118" s="59"/>
      <c r="F118" s="57"/>
      <c r="G118" s="162"/>
      <c r="H118" s="58"/>
      <c r="I118" s="162"/>
      <c r="J118" s="57"/>
      <c r="K118" s="162"/>
      <c r="L118" s="58"/>
      <c r="M118" s="164"/>
    </row>
    <row r="119" spans="2:13" x14ac:dyDescent="0.2">
      <c r="B119" s="57"/>
      <c r="C119" s="58"/>
      <c r="D119" s="58"/>
      <c r="E119" s="59"/>
      <c r="F119" s="57"/>
      <c r="G119" s="162"/>
      <c r="H119" s="58"/>
      <c r="I119" s="162"/>
      <c r="J119" s="57"/>
      <c r="K119" s="162"/>
      <c r="L119" s="58"/>
      <c r="M119" s="164"/>
    </row>
    <row r="120" spans="2:13" x14ac:dyDescent="0.2">
      <c r="B120" s="57"/>
      <c r="C120" s="58"/>
      <c r="D120" s="58"/>
      <c r="E120" s="59"/>
      <c r="F120" s="57"/>
      <c r="G120" s="162"/>
      <c r="H120" s="58"/>
      <c r="I120" s="162"/>
      <c r="J120" s="57"/>
      <c r="K120" s="162"/>
      <c r="L120" s="58"/>
      <c r="M120" s="164"/>
    </row>
    <row r="121" spans="2:13" x14ac:dyDescent="0.2">
      <c r="B121" s="57"/>
      <c r="C121" s="58"/>
      <c r="D121" s="58"/>
      <c r="E121" s="59"/>
      <c r="F121" s="57"/>
      <c r="G121" s="162"/>
      <c r="H121" s="58"/>
      <c r="I121" s="162"/>
      <c r="J121" s="57"/>
      <c r="K121" s="162"/>
      <c r="L121" s="58"/>
      <c r="M121" s="164"/>
    </row>
    <row r="122" spans="2:13" x14ac:dyDescent="0.2">
      <c r="B122" s="57"/>
      <c r="C122" s="58"/>
      <c r="D122" s="58"/>
      <c r="E122" s="59"/>
      <c r="F122" s="57"/>
      <c r="G122" s="162"/>
      <c r="H122" s="58"/>
      <c r="I122" s="162"/>
      <c r="J122" s="57"/>
      <c r="K122" s="162"/>
      <c r="L122" s="58"/>
      <c r="M122" s="164"/>
    </row>
    <row r="123" spans="2:13" x14ac:dyDescent="0.2">
      <c r="B123" s="57"/>
      <c r="C123" s="58"/>
      <c r="D123" s="58"/>
      <c r="E123" s="59"/>
      <c r="F123" s="57"/>
      <c r="G123" s="162"/>
      <c r="H123" s="58"/>
      <c r="I123" s="162"/>
      <c r="J123" s="57"/>
      <c r="K123" s="162"/>
      <c r="L123" s="58"/>
      <c r="M123" s="164"/>
    </row>
    <row r="124" spans="2:13" x14ac:dyDescent="0.2">
      <c r="B124" s="57"/>
      <c r="C124" s="58"/>
      <c r="D124" s="58"/>
      <c r="E124" s="59"/>
      <c r="F124" s="57"/>
      <c r="G124" s="162"/>
      <c r="H124" s="58"/>
      <c r="I124" s="162"/>
      <c r="J124" s="57"/>
      <c r="K124" s="162"/>
      <c r="L124" s="58"/>
      <c r="M124" s="164"/>
    </row>
    <row r="125" spans="2:13" x14ac:dyDescent="0.2">
      <c r="B125" s="57"/>
      <c r="C125" s="58"/>
      <c r="D125" s="58"/>
      <c r="E125" s="59"/>
      <c r="F125" s="57"/>
      <c r="G125" s="162"/>
      <c r="H125" s="58"/>
      <c r="I125" s="162"/>
      <c r="J125" s="57"/>
      <c r="K125" s="162"/>
      <c r="L125" s="58"/>
      <c r="M125" s="164"/>
    </row>
    <row r="126" spans="2:13" x14ac:dyDescent="0.2">
      <c r="B126" s="57"/>
      <c r="C126" s="58"/>
      <c r="D126" s="58"/>
      <c r="E126" s="59"/>
      <c r="F126" s="57"/>
      <c r="G126" s="162"/>
      <c r="H126" s="58"/>
      <c r="I126" s="162"/>
      <c r="J126" s="57"/>
      <c r="K126" s="162"/>
      <c r="L126" s="58"/>
      <c r="M126" s="164"/>
    </row>
    <row r="127" spans="2:13" x14ac:dyDescent="0.2">
      <c r="B127" s="57"/>
      <c r="C127" s="58"/>
      <c r="D127" s="58"/>
      <c r="E127" s="59"/>
      <c r="F127" s="57"/>
      <c r="G127" s="162"/>
      <c r="H127" s="58"/>
      <c r="I127" s="162"/>
      <c r="J127" s="57"/>
      <c r="K127" s="162"/>
      <c r="L127" s="58"/>
      <c r="M127" s="164"/>
    </row>
    <row r="128" spans="2:13" x14ac:dyDescent="0.2">
      <c r="B128" s="57"/>
      <c r="C128" s="58"/>
      <c r="D128" s="58"/>
      <c r="E128" s="59"/>
      <c r="F128" s="57"/>
      <c r="G128" s="162"/>
      <c r="H128" s="58"/>
      <c r="I128" s="162"/>
      <c r="J128" s="57"/>
      <c r="K128" s="162"/>
      <c r="L128" s="58"/>
      <c r="M128" s="164"/>
    </row>
    <row r="129" spans="2:13" x14ac:dyDescent="0.2">
      <c r="B129" s="57"/>
      <c r="C129" s="58"/>
      <c r="D129" s="58"/>
      <c r="E129" s="59"/>
      <c r="F129" s="57"/>
      <c r="G129" s="162"/>
      <c r="H129" s="58"/>
      <c r="I129" s="162"/>
      <c r="J129" s="57"/>
      <c r="K129" s="162"/>
      <c r="L129" s="58"/>
      <c r="M129" s="164"/>
    </row>
    <row r="130" spans="2:13" x14ac:dyDescent="0.2">
      <c r="B130" s="57"/>
      <c r="C130" s="58"/>
      <c r="D130" s="58"/>
      <c r="E130" s="59"/>
      <c r="F130" s="57"/>
      <c r="G130" s="162"/>
      <c r="H130" s="58"/>
      <c r="I130" s="162"/>
      <c r="J130" s="57"/>
      <c r="K130" s="162"/>
      <c r="L130" s="58"/>
      <c r="M130" s="164"/>
    </row>
    <row r="131" spans="2:13" x14ac:dyDescent="0.2">
      <c r="B131" s="57"/>
      <c r="C131" s="58"/>
      <c r="D131" s="58"/>
      <c r="E131" s="59"/>
      <c r="F131" s="57"/>
      <c r="G131" s="162"/>
      <c r="H131" s="58"/>
      <c r="I131" s="162"/>
      <c r="J131" s="57"/>
      <c r="K131" s="162"/>
      <c r="L131" s="58"/>
      <c r="M131" s="164"/>
    </row>
    <row r="132" spans="2:13" x14ac:dyDescent="0.2">
      <c r="B132" s="57"/>
      <c r="C132" s="58"/>
      <c r="D132" s="58"/>
      <c r="E132" s="59"/>
      <c r="F132" s="57"/>
      <c r="G132" s="162"/>
      <c r="H132" s="58"/>
      <c r="I132" s="162"/>
      <c r="J132" s="57"/>
      <c r="K132" s="162"/>
      <c r="L132" s="58"/>
      <c r="M132" s="164"/>
    </row>
    <row r="133" spans="2:13" x14ac:dyDescent="0.2">
      <c r="B133" s="57"/>
      <c r="C133" s="58"/>
      <c r="D133" s="58"/>
      <c r="E133" s="59"/>
      <c r="F133" s="57"/>
      <c r="G133" s="162"/>
      <c r="H133" s="58"/>
      <c r="I133" s="162"/>
      <c r="J133" s="57"/>
      <c r="K133" s="162"/>
      <c r="L133" s="58"/>
      <c r="M133" s="164"/>
    </row>
    <row r="134" spans="2:13" x14ac:dyDescent="0.2">
      <c r="B134" s="57"/>
      <c r="C134" s="58"/>
      <c r="D134" s="58"/>
      <c r="E134" s="59"/>
      <c r="F134" s="57"/>
      <c r="G134" s="162"/>
      <c r="H134" s="58"/>
      <c r="I134" s="162"/>
      <c r="J134" s="57"/>
      <c r="K134" s="162"/>
      <c r="L134" s="58"/>
      <c r="M134" s="164"/>
    </row>
    <row r="135" spans="2:13" x14ac:dyDescent="0.2">
      <c r="B135" s="57"/>
      <c r="C135" s="58"/>
      <c r="D135" s="58"/>
      <c r="E135" s="59"/>
      <c r="F135" s="57"/>
      <c r="G135" s="162"/>
      <c r="H135" s="58"/>
      <c r="I135" s="162"/>
      <c r="J135" s="57"/>
      <c r="K135" s="162"/>
      <c r="L135" s="58"/>
      <c r="M135" s="164"/>
    </row>
    <row r="136" spans="2:13" x14ac:dyDescent="0.2">
      <c r="B136" s="57"/>
      <c r="C136" s="58"/>
      <c r="D136" s="58"/>
      <c r="E136" s="59"/>
      <c r="F136" s="57"/>
      <c r="G136" s="162"/>
      <c r="H136" s="58"/>
      <c r="I136" s="162"/>
      <c r="J136" s="57"/>
      <c r="K136" s="162"/>
      <c r="L136" s="58"/>
      <c r="M136" s="164"/>
    </row>
    <row r="137" spans="2:13" x14ac:dyDescent="0.2">
      <c r="B137" s="57"/>
      <c r="C137" s="58"/>
      <c r="D137" s="58"/>
      <c r="E137" s="59"/>
      <c r="F137" s="57"/>
      <c r="G137" s="162"/>
      <c r="H137" s="58"/>
      <c r="I137" s="162"/>
      <c r="J137" s="57"/>
      <c r="K137" s="162"/>
      <c r="L137" s="58"/>
      <c r="M137" s="164"/>
    </row>
    <row r="138" spans="2:13" x14ac:dyDescent="0.2">
      <c r="B138" s="57"/>
      <c r="C138" s="58"/>
      <c r="D138" s="58"/>
      <c r="E138" s="59"/>
      <c r="F138" s="57"/>
      <c r="G138" s="162"/>
      <c r="H138" s="58"/>
      <c r="I138" s="162"/>
      <c r="J138" s="57"/>
      <c r="K138" s="162"/>
      <c r="L138" s="58"/>
      <c r="M138" s="164"/>
    </row>
    <row r="139" spans="2:13" x14ac:dyDescent="0.2">
      <c r="B139" s="57"/>
      <c r="C139" s="58"/>
      <c r="D139" s="58"/>
      <c r="E139" s="59"/>
      <c r="F139" s="57"/>
      <c r="G139" s="162"/>
      <c r="H139" s="58"/>
      <c r="I139" s="162"/>
      <c r="J139" s="57"/>
      <c r="K139" s="162"/>
      <c r="L139" s="58"/>
      <c r="M139" s="164"/>
    </row>
    <row r="140" spans="2:13" x14ac:dyDescent="0.2">
      <c r="B140" s="57"/>
      <c r="C140" s="58"/>
      <c r="D140" s="58"/>
      <c r="E140" s="59"/>
      <c r="F140" s="57"/>
      <c r="G140" s="162"/>
      <c r="H140" s="58"/>
      <c r="I140" s="162"/>
      <c r="J140" s="57"/>
      <c r="K140" s="162"/>
      <c r="L140" s="58"/>
      <c r="M140" s="164"/>
    </row>
    <row r="141" spans="2:13" x14ac:dyDescent="0.2">
      <c r="B141" s="57"/>
      <c r="C141" s="58"/>
      <c r="D141" s="58"/>
      <c r="E141" s="59"/>
      <c r="F141" s="57"/>
      <c r="G141" s="162"/>
      <c r="H141" s="58"/>
      <c r="I141" s="162"/>
      <c r="J141" s="57"/>
      <c r="K141" s="162"/>
      <c r="L141" s="58"/>
      <c r="M141" s="164"/>
    </row>
    <row r="142" spans="2:13" x14ac:dyDescent="0.2">
      <c r="B142" s="57"/>
      <c r="C142" s="58"/>
      <c r="D142" s="58"/>
      <c r="E142" s="59"/>
      <c r="F142" s="57"/>
      <c r="G142" s="162"/>
      <c r="H142" s="58"/>
      <c r="I142" s="162"/>
      <c r="J142" s="57"/>
      <c r="K142" s="162"/>
      <c r="L142" s="58"/>
      <c r="M142" s="164"/>
    </row>
    <row r="143" spans="2:13" x14ac:dyDescent="0.2">
      <c r="B143" s="205"/>
      <c r="C143" s="62"/>
      <c r="D143" s="62"/>
      <c r="E143" s="206"/>
      <c r="F143" s="205"/>
      <c r="G143" s="162"/>
      <c r="H143" s="62"/>
      <c r="I143" s="162"/>
      <c r="J143" s="205"/>
      <c r="K143" s="162"/>
      <c r="L143" s="62"/>
      <c r="M143" s="164"/>
    </row>
    <row r="144" spans="2:13" x14ac:dyDescent="0.2">
      <c r="B144" s="205"/>
      <c r="C144" s="62"/>
      <c r="D144" s="62"/>
      <c r="E144" s="206"/>
      <c r="F144" s="205"/>
      <c r="G144" s="162"/>
      <c r="H144" s="62"/>
      <c r="I144" s="162"/>
      <c r="J144" s="205"/>
      <c r="K144" s="162"/>
      <c r="L144" s="62"/>
      <c r="M144" s="164"/>
    </row>
    <row r="145" spans="2:13" x14ac:dyDescent="0.2">
      <c r="B145" s="205"/>
      <c r="C145" s="62"/>
      <c r="D145" s="62"/>
      <c r="E145" s="206"/>
      <c r="F145" s="205"/>
      <c r="G145" s="162"/>
      <c r="H145" s="62"/>
      <c r="I145" s="162"/>
      <c r="J145" s="205"/>
      <c r="K145" s="162"/>
      <c r="L145" s="62"/>
      <c r="M145" s="164"/>
    </row>
    <row r="146" spans="2:13" x14ac:dyDescent="0.2">
      <c r="B146" s="205"/>
      <c r="C146" s="62"/>
      <c r="D146" s="62"/>
      <c r="E146" s="206"/>
      <c r="F146" s="205"/>
      <c r="G146" s="162"/>
      <c r="H146" s="62"/>
      <c r="I146" s="162"/>
      <c r="J146" s="205"/>
      <c r="K146" s="162"/>
      <c r="L146" s="62"/>
      <c r="M146" s="164"/>
    </row>
    <row r="147" spans="2:13" x14ac:dyDescent="0.2">
      <c r="B147" s="205"/>
      <c r="C147" s="62"/>
      <c r="D147" s="62"/>
      <c r="E147" s="206"/>
      <c r="F147" s="205"/>
      <c r="G147" s="162"/>
      <c r="H147" s="62"/>
      <c r="I147" s="162"/>
      <c r="J147" s="205"/>
      <c r="K147" s="162"/>
      <c r="L147" s="62"/>
      <c r="M147" s="164"/>
    </row>
    <row r="148" spans="2:13" x14ac:dyDescent="0.2">
      <c r="B148" s="205"/>
      <c r="C148" s="62"/>
      <c r="D148" s="62"/>
      <c r="E148" s="206"/>
      <c r="F148" s="205"/>
      <c r="G148" s="162"/>
      <c r="H148" s="62"/>
      <c r="I148" s="162"/>
      <c r="J148" s="205"/>
      <c r="K148" s="162"/>
      <c r="L148" s="62"/>
      <c r="M148" s="164"/>
    </row>
    <row r="149" spans="2:13" x14ac:dyDescent="0.2">
      <c r="B149" s="205"/>
      <c r="C149" s="62"/>
      <c r="D149" s="62"/>
      <c r="E149" s="206"/>
      <c r="F149" s="205"/>
      <c r="G149" s="162"/>
      <c r="H149" s="62"/>
      <c r="I149" s="162"/>
      <c r="J149" s="205"/>
      <c r="K149" s="162"/>
      <c r="L149" s="62"/>
      <c r="M149" s="164"/>
    </row>
    <row r="150" spans="2:13" x14ac:dyDescent="0.2">
      <c r="B150" s="205"/>
      <c r="C150" s="62"/>
      <c r="D150" s="62"/>
      <c r="E150" s="206"/>
      <c r="F150" s="205"/>
      <c r="G150" s="162"/>
      <c r="H150" s="62"/>
      <c r="I150" s="162"/>
      <c r="J150" s="205"/>
      <c r="K150" s="162"/>
      <c r="L150" s="62"/>
      <c r="M150" s="164"/>
    </row>
    <row r="151" spans="2:13" x14ac:dyDescent="0.2">
      <c r="B151" s="205"/>
      <c r="C151" s="62"/>
      <c r="D151" s="62"/>
      <c r="E151" s="206"/>
      <c r="F151" s="205"/>
      <c r="G151" s="162"/>
      <c r="H151" s="62"/>
      <c r="I151" s="162"/>
      <c r="J151" s="205"/>
      <c r="K151" s="162"/>
      <c r="L151" s="62"/>
      <c r="M151" s="164"/>
    </row>
    <row r="152" spans="2:13" x14ac:dyDescent="0.2">
      <c r="B152" s="205"/>
      <c r="C152" s="62"/>
      <c r="D152" s="62"/>
      <c r="E152" s="206"/>
      <c r="F152" s="205"/>
      <c r="G152" s="162"/>
      <c r="H152" s="62"/>
      <c r="I152" s="162"/>
      <c r="J152" s="205"/>
      <c r="K152" s="162"/>
      <c r="L152" s="62"/>
      <c r="M152" s="164"/>
    </row>
    <row r="153" spans="2:13" x14ac:dyDescent="0.2">
      <c r="B153" s="205"/>
      <c r="C153" s="62"/>
      <c r="D153" s="62"/>
      <c r="E153" s="206"/>
      <c r="F153" s="205"/>
      <c r="G153" s="162"/>
      <c r="H153" s="62"/>
      <c r="I153" s="162"/>
      <c r="J153" s="205"/>
      <c r="K153" s="162"/>
      <c r="L153" s="62"/>
      <c r="M153" s="164"/>
    </row>
    <row r="154" spans="2:13" x14ac:dyDescent="0.2">
      <c r="B154" s="205"/>
      <c r="C154" s="62"/>
      <c r="D154" s="62"/>
      <c r="E154" s="206"/>
      <c r="F154" s="205"/>
      <c r="G154" s="162"/>
      <c r="H154" s="62"/>
      <c r="I154" s="162"/>
      <c r="J154" s="205"/>
      <c r="K154" s="162"/>
      <c r="L154" s="62"/>
      <c r="M154" s="164"/>
    </row>
    <row r="155" spans="2:13" x14ac:dyDescent="0.2">
      <c r="B155" s="205"/>
      <c r="C155" s="62"/>
      <c r="D155" s="62"/>
      <c r="E155" s="206"/>
      <c r="F155" s="205"/>
      <c r="G155" s="162"/>
      <c r="H155" s="62"/>
      <c r="I155" s="162"/>
      <c r="J155" s="205"/>
      <c r="K155" s="162"/>
      <c r="L155" s="62"/>
      <c r="M155" s="164"/>
    </row>
    <row r="156" spans="2:13" x14ac:dyDescent="0.2">
      <c r="B156" s="205"/>
      <c r="C156" s="62"/>
      <c r="D156" s="62"/>
      <c r="E156" s="206"/>
      <c r="F156" s="205"/>
      <c r="G156" s="162"/>
      <c r="H156" s="62"/>
      <c r="I156" s="162"/>
      <c r="J156" s="205"/>
      <c r="K156" s="162"/>
      <c r="L156" s="62"/>
      <c r="M156" s="164"/>
    </row>
    <row r="157" spans="2:13" x14ac:dyDescent="0.2">
      <c r="B157" s="205"/>
      <c r="C157" s="62"/>
      <c r="D157" s="62"/>
      <c r="E157" s="206"/>
      <c r="F157" s="205"/>
      <c r="G157" s="162"/>
      <c r="H157" s="62"/>
      <c r="I157" s="162"/>
      <c r="J157" s="205"/>
      <c r="K157" s="162"/>
      <c r="L157" s="62"/>
      <c r="M157" s="164"/>
    </row>
    <row r="158" spans="2:13" x14ac:dyDescent="0.2">
      <c r="B158" s="205"/>
      <c r="C158" s="62"/>
      <c r="D158" s="62"/>
      <c r="E158" s="206"/>
      <c r="F158" s="205"/>
      <c r="G158" s="162"/>
      <c r="H158" s="62"/>
      <c r="I158" s="162"/>
      <c r="J158" s="205"/>
      <c r="K158" s="162"/>
      <c r="L158" s="62"/>
      <c r="M158" s="164"/>
    </row>
    <row r="159" spans="2:13" x14ac:dyDescent="0.2">
      <c r="B159" s="205"/>
      <c r="C159" s="62"/>
      <c r="D159" s="62"/>
      <c r="E159" s="206"/>
      <c r="F159" s="205"/>
      <c r="G159" s="162"/>
      <c r="H159" s="62"/>
      <c r="I159" s="162"/>
      <c r="J159" s="205"/>
      <c r="K159" s="162"/>
      <c r="L159" s="62"/>
      <c r="M159" s="164"/>
    </row>
    <row r="160" spans="2:13" x14ac:dyDescent="0.2">
      <c r="B160" s="205"/>
      <c r="C160" s="62"/>
      <c r="D160" s="62"/>
      <c r="E160" s="206"/>
      <c r="F160" s="205"/>
      <c r="G160" s="162"/>
      <c r="H160" s="62"/>
      <c r="I160" s="162"/>
      <c r="J160" s="205"/>
      <c r="K160" s="162"/>
      <c r="L160" s="62"/>
      <c r="M160" s="164"/>
    </row>
    <row r="161" spans="2:13" x14ac:dyDescent="0.2">
      <c r="B161" s="205"/>
      <c r="C161" s="62"/>
      <c r="D161" s="62"/>
      <c r="E161" s="206"/>
      <c r="F161" s="205"/>
      <c r="G161" s="162"/>
      <c r="H161" s="62"/>
      <c r="I161" s="162"/>
      <c r="J161" s="205"/>
      <c r="K161" s="162"/>
      <c r="L161" s="62"/>
      <c r="M161" s="164"/>
    </row>
    <row r="162" spans="2:13" x14ac:dyDescent="0.2">
      <c r="B162" s="205"/>
      <c r="C162" s="62"/>
      <c r="D162" s="62"/>
      <c r="E162" s="206"/>
      <c r="F162" s="205"/>
      <c r="G162" s="162"/>
      <c r="H162" s="62"/>
      <c r="I162" s="162"/>
      <c r="J162" s="205"/>
      <c r="K162" s="162"/>
      <c r="L162" s="62"/>
      <c r="M162" s="164"/>
    </row>
    <row r="163" spans="2:13" x14ac:dyDescent="0.2">
      <c r="B163" s="205"/>
      <c r="C163" s="62"/>
      <c r="D163" s="62"/>
      <c r="E163" s="206"/>
      <c r="F163" s="205"/>
      <c r="G163" s="162"/>
      <c r="H163" s="62"/>
      <c r="I163" s="162"/>
      <c r="J163" s="205"/>
      <c r="K163" s="162"/>
      <c r="L163" s="62"/>
      <c r="M163" s="164"/>
    </row>
    <row r="164" spans="2:13" x14ac:dyDescent="0.2">
      <c r="B164" s="205"/>
      <c r="C164" s="62"/>
      <c r="D164" s="62"/>
      <c r="E164" s="206"/>
      <c r="F164" s="205"/>
      <c r="G164" s="162"/>
      <c r="H164" s="62"/>
      <c r="I164" s="162"/>
      <c r="J164" s="205"/>
      <c r="K164" s="162"/>
      <c r="L164" s="62"/>
      <c r="M164" s="164"/>
    </row>
    <row r="165" spans="2:13" x14ac:dyDescent="0.2">
      <c r="B165" s="205"/>
      <c r="C165" s="62"/>
      <c r="D165" s="62"/>
      <c r="E165" s="206"/>
      <c r="F165" s="205"/>
      <c r="G165" s="162"/>
      <c r="H165" s="62"/>
      <c r="I165" s="162"/>
      <c r="J165" s="205"/>
      <c r="K165" s="162"/>
      <c r="L165" s="62"/>
      <c r="M165" s="164"/>
    </row>
    <row r="166" spans="2:13" x14ac:dyDescent="0.2">
      <c r="B166" s="205"/>
      <c r="C166" s="62"/>
      <c r="D166" s="62"/>
      <c r="E166" s="206"/>
      <c r="F166" s="205"/>
      <c r="G166" s="162"/>
      <c r="H166" s="62"/>
      <c r="I166" s="162"/>
      <c r="J166" s="205"/>
      <c r="K166" s="162"/>
      <c r="L166" s="62"/>
      <c r="M166" s="164"/>
    </row>
    <row r="167" spans="2:13" x14ac:dyDescent="0.2">
      <c r="B167" s="205"/>
      <c r="C167" s="62"/>
      <c r="D167" s="62"/>
      <c r="E167" s="206"/>
      <c r="F167" s="205"/>
      <c r="G167" s="162"/>
      <c r="H167" s="62"/>
      <c r="I167" s="162"/>
      <c r="J167" s="205"/>
      <c r="K167" s="162"/>
      <c r="L167" s="62"/>
      <c r="M167" s="164"/>
    </row>
    <row r="168" spans="2:13" x14ac:dyDescent="0.2">
      <c r="B168" s="205"/>
      <c r="C168" s="62"/>
      <c r="D168" s="62"/>
      <c r="E168" s="206"/>
      <c r="F168" s="205"/>
      <c r="G168" s="162"/>
      <c r="H168" s="62"/>
      <c r="I168" s="162"/>
      <c r="J168" s="205"/>
      <c r="K168" s="162"/>
      <c r="L168" s="62"/>
      <c r="M168" s="164"/>
    </row>
    <row r="169" spans="2:13" x14ac:dyDescent="0.2">
      <c r="B169" s="205"/>
      <c r="C169" s="62"/>
      <c r="D169" s="62"/>
      <c r="E169" s="206"/>
      <c r="F169" s="205"/>
      <c r="G169" s="162"/>
      <c r="H169" s="62"/>
      <c r="I169" s="162"/>
      <c r="J169" s="205"/>
      <c r="K169" s="162"/>
      <c r="L169" s="62"/>
      <c r="M169" s="164"/>
    </row>
    <row r="170" spans="2:13" x14ac:dyDescent="0.2">
      <c r="B170" s="205"/>
      <c r="C170" s="62"/>
      <c r="D170" s="62"/>
      <c r="E170" s="206"/>
      <c r="F170" s="205"/>
      <c r="G170" s="162"/>
      <c r="H170" s="62"/>
      <c r="I170" s="162"/>
      <c r="J170" s="205"/>
      <c r="K170" s="162"/>
      <c r="L170" s="62"/>
      <c r="M170" s="164"/>
    </row>
    <row r="171" spans="2:13" x14ac:dyDescent="0.2">
      <c r="B171" s="205"/>
      <c r="C171" s="62"/>
      <c r="D171" s="62"/>
      <c r="E171" s="206"/>
      <c r="F171" s="205"/>
      <c r="G171" s="162"/>
      <c r="H171" s="62"/>
      <c r="I171" s="162"/>
      <c r="J171" s="205"/>
      <c r="K171" s="162"/>
      <c r="L171" s="62"/>
      <c r="M171" s="164"/>
    </row>
    <row r="172" spans="2:13" x14ac:dyDescent="0.2">
      <c r="B172" s="205"/>
      <c r="C172" s="62"/>
      <c r="D172" s="62"/>
      <c r="E172" s="206"/>
      <c r="F172" s="205"/>
      <c r="G172" s="162"/>
      <c r="H172" s="62"/>
      <c r="I172" s="162"/>
      <c r="J172" s="205"/>
      <c r="K172" s="162"/>
      <c r="L172" s="62"/>
      <c r="M172" s="164"/>
    </row>
    <row r="173" spans="2:13" x14ac:dyDescent="0.2">
      <c r="B173" s="205"/>
      <c r="C173" s="62"/>
      <c r="D173" s="62"/>
      <c r="E173" s="206"/>
      <c r="F173" s="205"/>
      <c r="G173" s="162"/>
      <c r="H173" s="62"/>
      <c r="I173" s="162"/>
      <c r="J173" s="205"/>
      <c r="K173" s="162"/>
      <c r="L173" s="62"/>
      <c r="M173" s="164"/>
    </row>
    <row r="174" spans="2:13" x14ac:dyDescent="0.2">
      <c r="B174" s="205"/>
      <c r="C174" s="62"/>
      <c r="D174" s="62"/>
      <c r="E174" s="206"/>
      <c r="F174" s="205"/>
      <c r="G174" s="162"/>
      <c r="H174" s="62"/>
      <c r="I174" s="162"/>
      <c r="J174" s="205"/>
      <c r="K174" s="162"/>
      <c r="L174" s="62"/>
      <c r="M174" s="164"/>
    </row>
    <row r="175" spans="2:13" x14ac:dyDescent="0.2">
      <c r="B175" s="205"/>
      <c r="C175" s="62"/>
      <c r="D175" s="62"/>
      <c r="E175" s="206"/>
      <c r="F175" s="205"/>
      <c r="G175" s="162"/>
      <c r="H175" s="62"/>
      <c r="I175" s="162"/>
      <c r="J175" s="205"/>
      <c r="K175" s="162"/>
      <c r="L175" s="62"/>
      <c r="M175" s="164"/>
    </row>
    <row r="176" spans="2:13" x14ac:dyDescent="0.2">
      <c r="B176" s="205"/>
      <c r="C176" s="62"/>
      <c r="D176" s="62"/>
      <c r="E176" s="206"/>
      <c r="F176" s="205"/>
      <c r="G176" s="162"/>
      <c r="H176" s="62"/>
      <c r="I176" s="162"/>
      <c r="J176" s="205"/>
      <c r="K176" s="162"/>
      <c r="L176" s="62"/>
      <c r="M176" s="164"/>
    </row>
    <row r="177" spans="2:13" x14ac:dyDescent="0.2">
      <c r="B177" s="205"/>
      <c r="C177" s="62"/>
      <c r="D177" s="62"/>
      <c r="E177" s="206"/>
      <c r="F177" s="205"/>
      <c r="G177" s="162"/>
      <c r="H177" s="62"/>
      <c r="I177" s="162"/>
      <c r="J177" s="205"/>
      <c r="K177" s="162"/>
      <c r="L177" s="62"/>
      <c r="M177" s="164"/>
    </row>
    <row r="178" spans="2:13" x14ac:dyDescent="0.2">
      <c r="B178" s="205"/>
      <c r="C178" s="62"/>
      <c r="D178" s="62"/>
      <c r="E178" s="206"/>
      <c r="F178" s="205"/>
      <c r="G178" s="162"/>
      <c r="H178" s="62"/>
      <c r="I178" s="162"/>
      <c r="J178" s="205"/>
      <c r="K178" s="162"/>
      <c r="L178" s="62"/>
      <c r="M178" s="164"/>
    </row>
    <row r="179" spans="2:13" x14ac:dyDescent="0.2">
      <c r="B179" s="205"/>
      <c r="C179" s="62"/>
      <c r="D179" s="62"/>
      <c r="E179" s="206"/>
      <c r="F179" s="205"/>
      <c r="G179" s="162"/>
      <c r="H179" s="62"/>
      <c r="I179" s="162"/>
      <c r="J179" s="205"/>
      <c r="K179" s="162"/>
      <c r="L179" s="62"/>
      <c r="M179" s="164"/>
    </row>
    <row r="180" spans="2:13" x14ac:dyDescent="0.2">
      <c r="B180" s="205"/>
      <c r="C180" s="62"/>
      <c r="D180" s="62"/>
      <c r="E180" s="206"/>
      <c r="F180" s="205"/>
      <c r="G180" s="162"/>
      <c r="H180" s="62"/>
      <c r="I180" s="162"/>
      <c r="J180" s="205"/>
      <c r="K180" s="162"/>
      <c r="L180" s="62"/>
      <c r="M180" s="164"/>
    </row>
    <row r="181" spans="2:13" x14ac:dyDescent="0.2">
      <c r="B181" s="205"/>
      <c r="C181" s="62"/>
      <c r="D181" s="62"/>
      <c r="E181" s="206"/>
      <c r="F181" s="205"/>
      <c r="G181" s="162"/>
      <c r="H181" s="62"/>
      <c r="I181" s="162"/>
      <c r="J181" s="205"/>
      <c r="K181" s="162"/>
      <c r="L181" s="62"/>
      <c r="M181" s="164"/>
    </row>
    <row r="182" spans="2:13" x14ac:dyDescent="0.2">
      <c r="B182" s="205"/>
      <c r="C182" s="62"/>
      <c r="D182" s="62"/>
      <c r="E182" s="206"/>
      <c r="F182" s="205"/>
      <c r="G182" s="166"/>
      <c r="H182" s="62"/>
      <c r="I182" s="166"/>
      <c r="J182" s="205"/>
      <c r="K182" s="166"/>
      <c r="L182" s="62"/>
      <c r="M182" s="42"/>
    </row>
    <row r="183" spans="2:13" x14ac:dyDescent="0.2">
      <c r="B183" s="205"/>
      <c r="C183" s="62"/>
      <c r="D183" s="62"/>
      <c r="E183" s="206"/>
      <c r="F183" s="205"/>
      <c r="G183" s="166"/>
      <c r="H183" s="62"/>
      <c r="I183" s="166"/>
      <c r="J183" s="205"/>
      <c r="K183" s="166"/>
      <c r="L183" s="62"/>
      <c r="M183" s="42"/>
    </row>
    <row r="184" spans="2:13" x14ac:dyDescent="0.2">
      <c r="B184" s="205"/>
      <c r="C184" s="62"/>
      <c r="D184" s="62"/>
      <c r="E184" s="206"/>
      <c r="F184" s="205"/>
      <c r="G184" s="166"/>
      <c r="H184" s="62"/>
      <c r="I184" s="166"/>
      <c r="J184" s="205"/>
      <c r="K184" s="166"/>
      <c r="L184" s="62"/>
      <c r="M184" s="42"/>
    </row>
    <row r="185" spans="2:13" x14ac:dyDescent="0.2">
      <c r="B185" s="205"/>
      <c r="C185" s="62"/>
      <c r="D185" s="62"/>
      <c r="E185" s="206"/>
      <c r="F185" s="205"/>
      <c r="G185" s="166"/>
      <c r="H185" s="62"/>
      <c r="I185" s="166"/>
      <c r="J185" s="205"/>
      <c r="K185" s="166"/>
      <c r="L185" s="62"/>
      <c r="M185" s="42"/>
    </row>
    <row r="186" spans="2:13" x14ac:dyDescent="0.2">
      <c r="B186" s="205"/>
      <c r="C186" s="62"/>
      <c r="D186" s="62"/>
      <c r="E186" s="206"/>
      <c r="F186" s="205"/>
      <c r="G186" s="166"/>
      <c r="H186" s="62"/>
      <c r="I186" s="166"/>
      <c r="J186" s="205"/>
      <c r="K186" s="166"/>
      <c r="L186" s="62"/>
      <c r="M186" s="42"/>
    </row>
    <row r="187" spans="2:13" x14ac:dyDescent="0.2">
      <c r="B187" s="205"/>
      <c r="C187" s="62"/>
      <c r="D187" s="62"/>
      <c r="E187" s="206"/>
      <c r="F187" s="205"/>
      <c r="G187" s="166"/>
      <c r="H187" s="62"/>
      <c r="I187" s="166"/>
      <c r="J187" s="205"/>
      <c r="K187" s="166"/>
      <c r="L187" s="62"/>
      <c r="M187" s="42"/>
    </row>
    <row r="188" spans="2:13" x14ac:dyDescent="0.2">
      <c r="B188" s="205"/>
      <c r="C188" s="62"/>
      <c r="D188" s="62"/>
      <c r="E188" s="206"/>
      <c r="F188" s="205"/>
      <c r="G188" s="166"/>
      <c r="H188" s="62"/>
      <c r="I188" s="166"/>
      <c r="J188" s="205"/>
      <c r="K188" s="166"/>
      <c r="L188" s="62"/>
      <c r="M188" s="42"/>
    </row>
    <row r="189" spans="2:13" x14ac:dyDescent="0.2">
      <c r="B189" s="205"/>
      <c r="C189" s="62"/>
      <c r="D189" s="62"/>
      <c r="E189" s="206"/>
      <c r="F189" s="205"/>
      <c r="G189" s="166"/>
      <c r="H189" s="62"/>
      <c r="I189" s="166"/>
      <c r="J189" s="205"/>
      <c r="K189" s="166"/>
      <c r="L189" s="62"/>
      <c r="M189" s="42"/>
    </row>
    <row r="190" spans="2:13" x14ac:dyDescent="0.2">
      <c r="B190" s="205"/>
      <c r="C190" s="62"/>
      <c r="D190" s="62"/>
      <c r="E190" s="206"/>
      <c r="F190" s="205"/>
      <c r="G190" s="166"/>
      <c r="H190" s="62"/>
      <c r="I190" s="166"/>
      <c r="J190" s="205"/>
      <c r="K190" s="166"/>
      <c r="L190" s="62"/>
      <c r="M190" s="42"/>
    </row>
    <row r="191" spans="2:13" x14ac:dyDescent="0.2">
      <c r="B191" s="205"/>
      <c r="C191" s="62"/>
      <c r="D191" s="62"/>
      <c r="E191" s="206"/>
      <c r="F191" s="205"/>
      <c r="G191" s="166"/>
      <c r="H191" s="62"/>
      <c r="I191" s="166"/>
      <c r="J191" s="205"/>
      <c r="K191" s="166"/>
      <c r="L191" s="62"/>
      <c r="M191" s="42"/>
    </row>
    <row r="192" spans="2:13" x14ac:dyDescent="0.2">
      <c r="B192" s="205"/>
      <c r="C192" s="62"/>
      <c r="D192" s="62"/>
      <c r="E192" s="206"/>
      <c r="F192" s="205"/>
      <c r="G192" s="166"/>
      <c r="H192" s="62"/>
      <c r="I192" s="166"/>
      <c r="J192" s="205"/>
      <c r="K192" s="166"/>
      <c r="L192" s="62"/>
      <c r="M192" s="42"/>
    </row>
    <row r="193" spans="2:13" x14ac:dyDescent="0.2">
      <c r="B193" s="205"/>
      <c r="C193" s="62"/>
      <c r="D193" s="62"/>
      <c r="E193" s="206"/>
      <c r="F193" s="205"/>
      <c r="G193" s="166"/>
      <c r="H193" s="62"/>
      <c r="I193" s="166"/>
      <c r="J193" s="205"/>
      <c r="K193" s="166"/>
      <c r="L193" s="62"/>
      <c r="M193" s="42"/>
    </row>
    <row r="194" spans="2:13" x14ac:dyDescent="0.2">
      <c r="B194" s="205"/>
      <c r="C194" s="62"/>
      <c r="D194" s="62"/>
      <c r="E194" s="206"/>
      <c r="F194" s="205"/>
      <c r="G194" s="166"/>
      <c r="H194" s="62"/>
      <c r="I194" s="166"/>
      <c r="J194" s="205"/>
      <c r="K194" s="166"/>
      <c r="L194" s="62"/>
      <c r="M194" s="42"/>
    </row>
    <row r="195" spans="2:13" x14ac:dyDescent="0.2">
      <c r="B195" s="205"/>
      <c r="C195" s="62"/>
      <c r="D195" s="62"/>
      <c r="E195" s="206"/>
      <c r="F195" s="205"/>
      <c r="G195" s="166"/>
      <c r="H195" s="62"/>
      <c r="I195" s="166"/>
      <c r="J195" s="205"/>
      <c r="K195" s="166"/>
      <c r="L195" s="62"/>
      <c r="M195" s="42"/>
    </row>
    <row r="196" spans="2:13" x14ac:dyDescent="0.2">
      <c r="B196" s="205"/>
      <c r="C196" s="62"/>
      <c r="D196" s="62"/>
      <c r="E196" s="206"/>
      <c r="F196" s="205"/>
      <c r="G196" s="166"/>
      <c r="H196" s="62"/>
      <c r="I196" s="166"/>
      <c r="J196" s="205"/>
      <c r="K196" s="166"/>
      <c r="L196" s="62"/>
      <c r="M196" s="42"/>
    </row>
    <row r="197" spans="2:13" x14ac:dyDescent="0.2">
      <c r="B197" s="205"/>
      <c r="C197" s="62"/>
      <c r="D197" s="62"/>
      <c r="E197" s="206"/>
      <c r="F197" s="205"/>
      <c r="G197" s="166"/>
      <c r="H197" s="62"/>
      <c r="I197" s="166"/>
      <c r="J197" s="205"/>
      <c r="K197" s="166"/>
      <c r="L197" s="62"/>
      <c r="M197" s="42"/>
    </row>
    <row r="198" spans="2:13" x14ac:dyDescent="0.2">
      <c r="B198" s="205"/>
      <c r="C198" s="62"/>
      <c r="D198" s="62"/>
      <c r="E198" s="206"/>
      <c r="F198" s="205"/>
      <c r="G198" s="166"/>
      <c r="H198" s="62"/>
      <c r="I198" s="166"/>
      <c r="J198" s="205"/>
      <c r="K198" s="166"/>
      <c r="L198" s="62"/>
      <c r="M198" s="42"/>
    </row>
    <row r="199" spans="2:13" x14ac:dyDescent="0.2">
      <c r="B199" s="205"/>
      <c r="C199" s="62"/>
      <c r="D199" s="62"/>
      <c r="E199" s="206"/>
      <c r="F199" s="205"/>
      <c r="G199" s="166"/>
      <c r="H199" s="62"/>
      <c r="I199" s="166"/>
      <c r="J199" s="205"/>
      <c r="K199" s="166"/>
      <c r="L199" s="62"/>
      <c r="M199" s="42"/>
    </row>
    <row r="200" spans="2:13" x14ac:dyDescent="0.2">
      <c r="B200" s="205"/>
      <c r="C200" s="62"/>
      <c r="D200" s="62"/>
      <c r="E200" s="206"/>
      <c r="F200" s="205"/>
      <c r="G200" s="166"/>
      <c r="H200" s="62"/>
      <c r="I200" s="166"/>
      <c r="J200" s="205"/>
      <c r="K200" s="166"/>
      <c r="L200" s="62"/>
      <c r="M200" s="42"/>
    </row>
    <row r="201" spans="2:13" x14ac:dyDescent="0.2">
      <c r="B201" s="205"/>
      <c r="C201" s="62"/>
      <c r="D201" s="62"/>
      <c r="E201" s="206"/>
      <c r="F201" s="205"/>
      <c r="G201" s="166"/>
      <c r="H201" s="62"/>
      <c r="I201" s="166"/>
      <c r="J201" s="205"/>
      <c r="K201" s="166"/>
      <c r="L201" s="62"/>
      <c r="M201" s="42"/>
    </row>
    <row r="202" spans="2:13" x14ac:dyDescent="0.2">
      <c r="B202" s="205"/>
      <c r="C202" s="62"/>
      <c r="D202" s="62"/>
      <c r="E202" s="206"/>
      <c r="F202" s="205"/>
      <c r="G202" s="166"/>
      <c r="H202" s="62"/>
      <c r="I202" s="166"/>
      <c r="J202" s="205"/>
      <c r="K202" s="166"/>
      <c r="L202" s="62"/>
      <c r="M202" s="42"/>
    </row>
    <row r="203" spans="2:13" x14ac:dyDescent="0.2">
      <c r="B203" s="205"/>
      <c r="C203" s="62"/>
      <c r="D203" s="62"/>
      <c r="E203" s="206"/>
      <c r="F203" s="205"/>
      <c r="G203" s="166"/>
      <c r="H203" s="62"/>
      <c r="I203" s="166"/>
      <c r="J203" s="205"/>
      <c r="K203" s="166"/>
      <c r="L203" s="62"/>
      <c r="M203" s="42"/>
    </row>
    <row r="204" spans="2:13" x14ac:dyDescent="0.2">
      <c r="B204" s="205"/>
      <c r="C204" s="62"/>
      <c r="D204" s="62"/>
      <c r="E204" s="206"/>
      <c r="F204" s="205"/>
      <c r="G204" s="166"/>
      <c r="H204" s="62"/>
      <c r="I204" s="166"/>
      <c r="J204" s="205"/>
      <c r="K204" s="166"/>
      <c r="L204" s="62"/>
      <c r="M204" s="42"/>
    </row>
    <row r="205" spans="2:13" x14ac:dyDescent="0.2">
      <c r="B205" s="205"/>
      <c r="C205" s="62"/>
      <c r="D205" s="62"/>
      <c r="E205" s="206"/>
      <c r="F205" s="205"/>
      <c r="G205" s="166"/>
      <c r="H205" s="62"/>
      <c r="I205" s="166"/>
      <c r="J205" s="205"/>
      <c r="K205" s="166"/>
      <c r="L205" s="62"/>
      <c r="M205" s="42"/>
    </row>
    <row r="206" spans="2:13" x14ac:dyDescent="0.2">
      <c r="B206" s="205"/>
      <c r="C206" s="62"/>
      <c r="D206" s="62"/>
      <c r="E206" s="206"/>
      <c r="F206" s="205"/>
      <c r="G206" s="166"/>
      <c r="H206" s="62"/>
      <c r="I206" s="166"/>
      <c r="J206" s="205"/>
      <c r="K206" s="166"/>
      <c r="L206" s="62"/>
      <c r="M206" s="42"/>
    </row>
    <row r="207" spans="2:13" x14ac:dyDescent="0.2">
      <c r="B207" s="205"/>
      <c r="C207" s="62"/>
      <c r="D207" s="62"/>
      <c r="E207" s="206"/>
      <c r="F207" s="205"/>
      <c r="G207" s="166"/>
      <c r="H207" s="62"/>
      <c r="I207" s="166"/>
      <c r="J207" s="205"/>
      <c r="K207" s="166"/>
      <c r="L207" s="62"/>
      <c r="M207" s="42"/>
    </row>
    <row r="208" spans="2:13" x14ac:dyDescent="0.2">
      <c r="B208" s="205"/>
      <c r="C208" s="62"/>
      <c r="D208" s="62"/>
      <c r="E208" s="206"/>
      <c r="F208" s="205"/>
      <c r="G208" s="166"/>
      <c r="H208" s="62"/>
      <c r="I208" s="166"/>
      <c r="J208" s="205"/>
      <c r="K208" s="166"/>
      <c r="L208" s="62"/>
      <c r="M208" s="42"/>
    </row>
    <row r="209" spans="2:13" x14ac:dyDescent="0.2">
      <c r="B209" s="205"/>
      <c r="C209" s="62"/>
      <c r="D209" s="62"/>
      <c r="E209" s="206"/>
      <c r="F209" s="205"/>
      <c r="G209" s="166"/>
      <c r="H209" s="62"/>
      <c r="I209" s="166"/>
      <c r="J209" s="205"/>
      <c r="K209" s="166"/>
      <c r="L209" s="62"/>
      <c r="M209" s="42"/>
    </row>
    <row r="210" spans="2:13" x14ac:dyDescent="0.2">
      <c r="B210" s="205"/>
      <c r="C210" s="62"/>
      <c r="D210" s="62"/>
      <c r="E210" s="206"/>
      <c r="F210" s="205"/>
      <c r="G210" s="166"/>
      <c r="H210" s="62"/>
      <c r="I210" s="166"/>
      <c r="J210" s="205"/>
      <c r="K210" s="166"/>
      <c r="L210" s="62"/>
      <c r="M210" s="42"/>
    </row>
    <row r="211" spans="2:13" x14ac:dyDescent="0.2">
      <c r="B211" s="205"/>
      <c r="C211" s="62"/>
      <c r="D211" s="62"/>
      <c r="E211" s="206"/>
      <c r="F211" s="205"/>
      <c r="G211" s="166"/>
      <c r="H211" s="62"/>
      <c r="I211" s="166"/>
      <c r="J211" s="205"/>
      <c r="K211" s="166"/>
      <c r="L211" s="62"/>
      <c r="M211" s="42"/>
    </row>
    <row r="212" spans="2:13" x14ac:dyDescent="0.2">
      <c r="B212" s="205"/>
      <c r="C212" s="62"/>
      <c r="D212" s="62"/>
      <c r="E212" s="206"/>
      <c r="F212" s="205"/>
      <c r="G212" s="166"/>
      <c r="H212" s="62"/>
      <c r="I212" s="166"/>
      <c r="J212" s="205"/>
      <c r="K212" s="166"/>
      <c r="L212" s="62"/>
      <c r="M212" s="42"/>
    </row>
    <row r="213" spans="2:13" x14ac:dyDescent="0.2">
      <c r="B213" s="205"/>
      <c r="C213" s="62"/>
      <c r="D213" s="62"/>
      <c r="E213" s="206"/>
      <c r="F213" s="205"/>
      <c r="G213" s="166"/>
      <c r="H213" s="62"/>
      <c r="I213" s="166"/>
      <c r="J213" s="205"/>
      <c r="K213" s="166"/>
      <c r="L213" s="62"/>
      <c r="M213" s="42"/>
    </row>
    <row r="214" spans="2:13" x14ac:dyDescent="0.2">
      <c r="B214" s="205"/>
      <c r="C214" s="62"/>
      <c r="D214" s="62"/>
      <c r="E214" s="206"/>
      <c r="F214" s="205"/>
      <c r="G214" s="166"/>
      <c r="H214" s="62"/>
      <c r="I214" s="166"/>
      <c r="J214" s="205"/>
      <c r="K214" s="166"/>
      <c r="L214" s="62"/>
      <c r="M214" s="42"/>
    </row>
    <row r="215" spans="2:13" x14ac:dyDescent="0.2">
      <c r="B215" s="205"/>
      <c r="C215" s="62"/>
      <c r="D215" s="62"/>
      <c r="E215" s="206"/>
      <c r="F215" s="205"/>
      <c r="G215" s="166"/>
      <c r="H215" s="62"/>
      <c r="I215" s="166"/>
      <c r="J215" s="205"/>
      <c r="K215" s="166"/>
      <c r="L215" s="62"/>
      <c r="M215" s="42"/>
    </row>
    <row r="216" spans="2:13" x14ac:dyDescent="0.2">
      <c r="B216" s="205"/>
      <c r="C216" s="62"/>
      <c r="D216" s="62"/>
      <c r="E216" s="206"/>
      <c r="F216" s="205"/>
      <c r="G216" s="166"/>
      <c r="H216" s="62"/>
      <c r="I216" s="166"/>
      <c r="J216" s="205"/>
      <c r="K216" s="166"/>
      <c r="L216" s="62"/>
      <c r="M216" s="42"/>
    </row>
    <row r="217" spans="2:13" x14ac:dyDescent="0.2">
      <c r="B217" s="205"/>
      <c r="C217" s="62"/>
      <c r="D217" s="62"/>
      <c r="E217" s="206"/>
      <c r="F217" s="205"/>
      <c r="G217" s="166"/>
      <c r="H217" s="62"/>
      <c r="I217" s="166"/>
      <c r="J217" s="205"/>
      <c r="K217" s="166"/>
      <c r="L217" s="62"/>
      <c r="M217" s="42"/>
    </row>
    <row r="218" spans="2:13" x14ac:dyDescent="0.2">
      <c r="B218" s="205"/>
      <c r="C218" s="62"/>
      <c r="D218" s="62"/>
      <c r="E218" s="206"/>
      <c r="F218" s="205"/>
      <c r="G218" s="166"/>
      <c r="H218" s="62"/>
      <c r="I218" s="166"/>
      <c r="J218" s="205"/>
      <c r="K218" s="166"/>
      <c r="L218" s="62"/>
      <c r="M218" s="42"/>
    </row>
    <row r="219" spans="2:13" x14ac:dyDescent="0.2">
      <c r="B219" s="205"/>
      <c r="C219" s="62"/>
      <c r="D219" s="62"/>
      <c r="E219" s="206"/>
      <c r="F219" s="205"/>
      <c r="G219" s="166"/>
      <c r="H219" s="62"/>
      <c r="I219" s="166"/>
      <c r="J219" s="205"/>
      <c r="K219" s="166"/>
      <c r="L219" s="62"/>
      <c r="M219" s="42"/>
    </row>
    <row r="220" spans="2:13" x14ac:dyDescent="0.2">
      <c r="B220" s="205"/>
      <c r="C220" s="62"/>
      <c r="D220" s="62"/>
      <c r="E220" s="206"/>
      <c r="F220" s="205"/>
      <c r="G220" s="166"/>
      <c r="H220" s="62"/>
      <c r="I220" s="166"/>
      <c r="J220" s="205"/>
      <c r="K220" s="166"/>
      <c r="L220" s="62"/>
      <c r="M220" s="42"/>
    </row>
    <row r="221" spans="2:13" x14ac:dyDescent="0.2">
      <c r="B221" s="205"/>
      <c r="C221" s="62"/>
      <c r="D221" s="62"/>
      <c r="E221" s="206"/>
      <c r="F221" s="205"/>
      <c r="G221" s="166"/>
      <c r="H221" s="62"/>
      <c r="I221" s="166"/>
      <c r="J221" s="205"/>
      <c r="K221" s="166"/>
      <c r="L221" s="62"/>
      <c r="M221" s="42"/>
    </row>
    <row r="222" spans="2:13" x14ac:dyDescent="0.2">
      <c r="B222" s="205"/>
      <c r="C222" s="62"/>
      <c r="D222" s="62"/>
      <c r="E222" s="206"/>
      <c r="F222" s="205"/>
      <c r="G222" s="166"/>
      <c r="H222" s="62"/>
      <c r="I222" s="166"/>
      <c r="J222" s="205"/>
      <c r="K222" s="166"/>
      <c r="L222" s="62"/>
      <c r="M222" s="42"/>
    </row>
    <row r="223" spans="2:13" x14ac:dyDescent="0.2">
      <c r="B223" s="205"/>
      <c r="C223" s="62"/>
      <c r="D223" s="62"/>
      <c r="E223" s="206"/>
      <c r="F223" s="205"/>
      <c r="G223" s="166"/>
      <c r="H223" s="62"/>
      <c r="I223" s="166"/>
      <c r="J223" s="205"/>
      <c r="K223" s="166"/>
      <c r="L223" s="62"/>
      <c r="M223" s="42"/>
    </row>
    <row r="224" spans="2:13" x14ac:dyDescent="0.2">
      <c r="B224" s="205"/>
      <c r="C224" s="62"/>
      <c r="D224" s="62"/>
      <c r="E224" s="206"/>
      <c r="F224" s="205"/>
      <c r="G224" s="166"/>
      <c r="H224" s="62"/>
      <c r="I224" s="166"/>
      <c r="J224" s="205"/>
      <c r="K224" s="166"/>
      <c r="L224" s="62"/>
      <c r="M224" s="42"/>
    </row>
    <row r="225" spans="2:13" x14ac:dyDescent="0.2">
      <c r="B225" s="205"/>
      <c r="C225" s="62"/>
      <c r="D225" s="62"/>
      <c r="E225" s="206"/>
      <c r="F225" s="205"/>
      <c r="G225" s="166"/>
      <c r="H225" s="62"/>
      <c r="I225" s="166"/>
      <c r="J225" s="205"/>
      <c r="K225" s="166"/>
      <c r="L225" s="62"/>
      <c r="M225" s="42"/>
    </row>
    <row r="226" spans="2:13" x14ac:dyDescent="0.2">
      <c r="B226" s="205"/>
      <c r="C226" s="62"/>
      <c r="D226" s="62"/>
      <c r="E226" s="206"/>
      <c r="F226" s="205"/>
      <c r="G226" s="166"/>
      <c r="H226" s="62"/>
      <c r="I226" s="166"/>
      <c r="J226" s="205"/>
      <c r="K226" s="166"/>
      <c r="L226" s="62"/>
      <c r="M226" s="42"/>
    </row>
    <row r="227" spans="2:13" x14ac:dyDescent="0.2">
      <c r="B227" s="205"/>
      <c r="C227" s="62"/>
      <c r="D227" s="62"/>
      <c r="E227" s="206"/>
      <c r="F227" s="205"/>
      <c r="G227" s="166"/>
      <c r="H227" s="62"/>
      <c r="I227" s="166"/>
      <c r="J227" s="205"/>
      <c r="K227" s="166"/>
      <c r="L227" s="62"/>
      <c r="M227" s="42"/>
    </row>
    <row r="228" spans="2:13" x14ac:dyDescent="0.2">
      <c r="B228" s="205"/>
      <c r="C228" s="62"/>
      <c r="D228" s="62"/>
      <c r="E228" s="206"/>
      <c r="F228" s="205"/>
      <c r="G228" s="166"/>
      <c r="H228" s="62"/>
      <c r="I228" s="166"/>
      <c r="J228" s="205"/>
      <c r="K228" s="166"/>
      <c r="L228" s="62"/>
      <c r="M228" s="42"/>
    </row>
    <row r="229" spans="2:13" x14ac:dyDescent="0.2">
      <c r="B229" s="205"/>
      <c r="C229" s="62"/>
      <c r="D229" s="62"/>
      <c r="E229" s="206"/>
      <c r="F229" s="205"/>
      <c r="G229" s="166"/>
      <c r="H229" s="62"/>
      <c r="I229" s="166"/>
      <c r="J229" s="205"/>
      <c r="K229" s="166"/>
      <c r="L229" s="62"/>
      <c r="M229" s="42"/>
    </row>
    <row r="230" spans="2:13" x14ac:dyDescent="0.2">
      <c r="B230" s="205"/>
      <c r="C230" s="62"/>
      <c r="D230" s="62"/>
      <c r="E230" s="206"/>
      <c r="F230" s="205"/>
      <c r="G230" s="166"/>
      <c r="H230" s="62"/>
      <c r="I230" s="166"/>
      <c r="J230" s="205"/>
      <c r="K230" s="166"/>
      <c r="L230" s="62"/>
      <c r="M230" s="42"/>
    </row>
    <row r="231" spans="2:13" x14ac:dyDescent="0.2">
      <c r="B231" s="205"/>
      <c r="C231" s="62"/>
      <c r="D231" s="62"/>
      <c r="E231" s="206"/>
      <c r="F231" s="205"/>
      <c r="G231" s="166"/>
      <c r="H231" s="62"/>
      <c r="I231" s="166"/>
      <c r="J231" s="205"/>
      <c r="K231" s="166"/>
      <c r="L231" s="62"/>
      <c r="M231" s="42"/>
    </row>
    <row r="232" spans="2:13" x14ac:dyDescent="0.2">
      <c r="B232" s="205"/>
      <c r="C232" s="62"/>
      <c r="D232" s="62"/>
      <c r="E232" s="206"/>
      <c r="F232" s="205"/>
      <c r="G232" s="166"/>
      <c r="H232" s="62"/>
      <c r="I232" s="166"/>
      <c r="J232" s="205"/>
      <c r="K232" s="166"/>
      <c r="L232" s="62"/>
      <c r="M232" s="42"/>
    </row>
    <row r="233" spans="2:13" x14ac:dyDescent="0.2">
      <c r="B233" s="205"/>
      <c r="C233" s="62"/>
      <c r="D233" s="62"/>
      <c r="E233" s="206"/>
      <c r="F233" s="205"/>
      <c r="G233" s="166"/>
      <c r="H233" s="62"/>
      <c r="I233" s="166"/>
      <c r="J233" s="205"/>
      <c r="K233" s="166"/>
      <c r="L233" s="62"/>
      <c r="M233" s="42"/>
    </row>
    <row r="234" spans="2:13" x14ac:dyDescent="0.2">
      <c r="B234" s="205"/>
      <c r="C234" s="62"/>
      <c r="D234" s="62"/>
      <c r="E234" s="206"/>
      <c r="F234" s="205"/>
      <c r="G234" s="166"/>
      <c r="H234" s="62"/>
      <c r="I234" s="166"/>
      <c r="J234" s="205"/>
      <c r="K234" s="166"/>
      <c r="L234" s="62"/>
      <c r="M234" s="42"/>
    </row>
    <row r="235" spans="2:13" x14ac:dyDescent="0.2">
      <c r="B235" s="205"/>
      <c r="C235" s="62"/>
      <c r="D235" s="62"/>
      <c r="E235" s="206"/>
      <c r="F235" s="205"/>
      <c r="G235" s="166"/>
      <c r="H235" s="62"/>
      <c r="I235" s="166"/>
      <c r="J235" s="205"/>
      <c r="K235" s="166"/>
      <c r="L235" s="62"/>
      <c r="M235" s="42"/>
    </row>
    <row r="236" spans="2:13" x14ac:dyDescent="0.2">
      <c r="B236" s="205"/>
      <c r="C236" s="62"/>
      <c r="D236" s="62"/>
      <c r="E236" s="206"/>
      <c r="F236" s="205"/>
      <c r="G236" s="166"/>
      <c r="H236" s="62"/>
      <c r="I236" s="166"/>
      <c r="J236" s="205"/>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D104" sqref="D104"/>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57">
        <v>0</v>
      </c>
      <c r="C4" s="58">
        <v>0</v>
      </c>
      <c r="D4" s="58">
        <v>0</v>
      </c>
      <c r="E4" s="59">
        <v>0</v>
      </c>
      <c r="F4" s="57"/>
      <c r="G4" s="162"/>
      <c r="H4" s="58"/>
      <c r="I4" s="162"/>
      <c r="J4" s="57"/>
      <c r="K4" s="160"/>
      <c r="L4" s="58"/>
      <c r="M4" s="161"/>
    </row>
    <row r="5" spans="2:21" x14ac:dyDescent="0.2">
      <c r="B5" s="60">
        <v>4.2579999999999996E-3</v>
      </c>
      <c r="C5" s="58">
        <v>9.5860000000000008E-3</v>
      </c>
      <c r="D5" s="58">
        <v>5.0899999999999999E-3</v>
      </c>
      <c r="E5" s="59">
        <v>-9.6880000000000004E-3</v>
      </c>
      <c r="F5" s="60"/>
      <c r="G5" s="162"/>
      <c r="H5" s="58"/>
      <c r="I5" s="162"/>
      <c r="J5" s="60"/>
      <c r="K5" s="162"/>
      <c r="L5" s="58"/>
      <c r="M5" s="164"/>
    </row>
    <row r="6" spans="2:21" x14ac:dyDescent="0.2">
      <c r="B6" s="57">
        <v>1.2413E-2</v>
      </c>
      <c r="C6" s="58">
        <v>1.6174999999999998E-2</v>
      </c>
      <c r="D6" s="58">
        <v>1.3742000000000001E-2</v>
      </c>
      <c r="E6" s="59">
        <v>-1.6043999999999999E-2</v>
      </c>
      <c r="F6" s="57"/>
      <c r="G6" s="162"/>
      <c r="H6" s="58"/>
      <c r="I6" s="162"/>
      <c r="J6" s="57"/>
      <c r="K6" s="162"/>
      <c r="L6" s="58"/>
      <c r="M6" s="164"/>
    </row>
    <row r="7" spans="2:21" x14ac:dyDescent="0.2">
      <c r="B7" s="57">
        <v>2.1607000000000001E-2</v>
      </c>
      <c r="C7" s="58">
        <v>2.1055000000000001E-2</v>
      </c>
      <c r="D7" s="58">
        <v>2.3098E-2</v>
      </c>
      <c r="E7" s="59">
        <v>-2.1026E-2</v>
      </c>
      <c r="F7" s="57"/>
      <c r="G7" s="162"/>
      <c r="H7" s="58"/>
      <c r="I7" s="162"/>
      <c r="J7" s="57"/>
      <c r="K7" s="162"/>
      <c r="L7" s="58"/>
      <c r="M7" s="164"/>
    </row>
    <row r="8" spans="2:21" x14ac:dyDescent="0.2">
      <c r="B8" s="57">
        <v>3.1206999999999999E-2</v>
      </c>
      <c r="C8" s="58">
        <v>2.4955999999999999E-2</v>
      </c>
      <c r="D8" s="58">
        <v>3.2721E-2</v>
      </c>
      <c r="E8" s="59">
        <v>-2.5315000000000001E-2</v>
      </c>
      <c r="F8" s="57"/>
      <c r="G8" s="162"/>
      <c r="H8" s="58"/>
      <c r="I8" s="162"/>
      <c r="J8" s="57"/>
      <c r="K8" s="162"/>
      <c r="L8" s="58"/>
      <c r="M8" s="164"/>
    </row>
    <row r="9" spans="2:21" x14ac:dyDescent="0.2">
      <c r="B9" s="57">
        <v>4.1008000000000003E-2</v>
      </c>
      <c r="C9" s="58">
        <v>2.8211E-2</v>
      </c>
      <c r="D9" s="58">
        <v>4.2478000000000002E-2</v>
      </c>
      <c r="E9" s="59">
        <v>-2.9163000000000001E-2</v>
      </c>
      <c r="F9" s="57"/>
      <c r="G9" s="162"/>
      <c r="H9" s="58"/>
      <c r="I9" s="162"/>
      <c r="J9" s="57"/>
      <c r="K9" s="162"/>
      <c r="L9" s="58"/>
      <c r="M9" s="164"/>
    </row>
    <row r="10" spans="2:21" x14ac:dyDescent="0.2">
      <c r="B10" s="57">
        <v>5.0924999999999998E-2</v>
      </c>
      <c r="C10" s="58">
        <v>3.1001000000000001E-2</v>
      </c>
      <c r="D10" s="58">
        <v>5.2324000000000002E-2</v>
      </c>
      <c r="E10" s="59">
        <v>-3.2691999999999999E-2</v>
      </c>
      <c r="F10" s="57"/>
      <c r="G10" s="162"/>
      <c r="H10" s="58"/>
      <c r="I10" s="162"/>
      <c r="J10" s="57"/>
      <c r="K10" s="162"/>
      <c r="L10" s="58"/>
      <c r="M10" s="164"/>
    </row>
    <row r="11" spans="2:21" x14ac:dyDescent="0.2">
      <c r="B11" s="57">
        <v>6.0918E-2</v>
      </c>
      <c r="C11" s="58">
        <v>3.3429E-2</v>
      </c>
      <c r="D11" s="58">
        <v>6.2231000000000002E-2</v>
      </c>
      <c r="E11" s="59">
        <v>-3.5965999999999998E-2</v>
      </c>
      <c r="F11" s="57"/>
      <c r="G11" s="162"/>
      <c r="H11" s="58"/>
      <c r="I11" s="162"/>
      <c r="J11" s="57"/>
      <c r="K11" s="162"/>
      <c r="L11" s="58"/>
      <c r="M11" s="164"/>
    </row>
    <row r="12" spans="2:21" x14ac:dyDescent="0.2">
      <c r="B12" s="57">
        <v>7.0963999999999999E-2</v>
      </c>
      <c r="C12" s="58">
        <v>3.5567000000000001E-2</v>
      </c>
      <c r="D12" s="58">
        <v>7.2186E-2</v>
      </c>
      <c r="E12" s="59">
        <v>-3.9023000000000002E-2</v>
      </c>
      <c r="F12" s="57"/>
      <c r="G12" s="162"/>
      <c r="H12" s="58"/>
      <c r="I12" s="162"/>
      <c r="J12" s="57"/>
      <c r="K12" s="162"/>
      <c r="L12" s="58"/>
      <c r="M12" s="164"/>
    </row>
    <row r="13" spans="2:21" x14ac:dyDescent="0.2">
      <c r="B13" s="57">
        <v>8.1050999999999998E-2</v>
      </c>
      <c r="C13" s="58">
        <v>3.746E-2</v>
      </c>
      <c r="D13" s="58">
        <v>8.2178000000000001E-2</v>
      </c>
      <c r="E13" s="59">
        <v>-4.1889999999999997E-2</v>
      </c>
      <c r="F13" s="57"/>
      <c r="G13" s="162"/>
      <c r="H13" s="58"/>
      <c r="I13" s="162"/>
      <c r="J13" s="57"/>
      <c r="K13" s="162"/>
      <c r="L13" s="58"/>
      <c r="M13" s="164"/>
    </row>
    <row r="14" spans="2:21" x14ac:dyDescent="0.2">
      <c r="B14" s="57">
        <v>9.1169E-2</v>
      </c>
      <c r="C14" s="58">
        <v>3.9141000000000002E-2</v>
      </c>
      <c r="D14" s="58">
        <v>9.2198000000000002E-2</v>
      </c>
      <c r="E14" s="59">
        <v>-4.4587000000000002E-2</v>
      </c>
      <c r="F14" s="57"/>
      <c r="G14" s="162"/>
      <c r="H14" s="58"/>
      <c r="I14" s="162"/>
      <c r="J14" s="57"/>
      <c r="K14" s="162"/>
      <c r="L14" s="58"/>
      <c r="M14" s="164"/>
    </row>
    <row r="15" spans="2:21" x14ac:dyDescent="0.2">
      <c r="B15" s="57">
        <v>0.101312</v>
      </c>
      <c r="C15" s="58">
        <v>4.0639000000000002E-2</v>
      </c>
      <c r="D15" s="58">
        <v>0.102241</v>
      </c>
      <c r="E15" s="59">
        <v>-4.7130999999999999E-2</v>
      </c>
      <c r="F15" s="57"/>
      <c r="G15" s="162"/>
      <c r="H15" s="58"/>
      <c r="I15" s="162"/>
      <c r="J15" s="57"/>
      <c r="K15" s="162"/>
      <c r="L15" s="58"/>
      <c r="M15" s="164"/>
    </row>
    <row r="16" spans="2:21" x14ac:dyDescent="0.2">
      <c r="B16" s="57">
        <v>0.111475</v>
      </c>
      <c r="C16" s="58">
        <v>4.1973000000000003E-2</v>
      </c>
      <c r="D16" s="58">
        <v>0.112304</v>
      </c>
      <c r="E16" s="59">
        <v>-4.9535000000000003E-2</v>
      </c>
      <c r="F16" s="57"/>
      <c r="G16" s="162"/>
      <c r="H16" s="58"/>
      <c r="I16" s="162"/>
      <c r="J16" s="57"/>
      <c r="K16" s="162"/>
      <c r="L16" s="58"/>
      <c r="M16" s="164"/>
    </row>
    <row r="17" spans="2:13" x14ac:dyDescent="0.2">
      <c r="B17" s="57">
        <v>0.121654</v>
      </c>
      <c r="C17" s="58">
        <v>4.3159999999999997E-2</v>
      </c>
      <c r="D17" s="58">
        <v>0.12238599999999999</v>
      </c>
      <c r="E17" s="59">
        <v>-5.1810000000000002E-2</v>
      </c>
      <c r="F17" s="57"/>
      <c r="G17" s="162"/>
      <c r="H17" s="58"/>
      <c r="I17" s="162"/>
      <c r="J17" s="57"/>
      <c r="K17" s="162"/>
      <c r="L17" s="58"/>
      <c r="M17" s="164"/>
    </row>
    <row r="18" spans="2:13" x14ac:dyDescent="0.2">
      <c r="B18" s="57">
        <v>0.13184599999999999</v>
      </c>
      <c r="C18" s="58">
        <v>4.4215999999999998E-2</v>
      </c>
      <c r="D18" s="58">
        <v>0.13248499999999999</v>
      </c>
      <c r="E18" s="59">
        <v>-5.3967000000000001E-2</v>
      </c>
      <c r="F18" s="57"/>
      <c r="G18" s="162"/>
      <c r="H18" s="58"/>
      <c r="I18" s="162"/>
      <c r="J18" s="57"/>
      <c r="K18" s="162"/>
      <c r="L18" s="58"/>
      <c r="M18" s="164"/>
    </row>
    <row r="19" spans="2:13" x14ac:dyDescent="0.2">
      <c r="B19" s="57">
        <v>0.14204800000000001</v>
      </c>
      <c r="C19" s="58">
        <v>4.5154E-2</v>
      </c>
      <c r="D19" s="58">
        <v>0.1426</v>
      </c>
      <c r="E19" s="59">
        <v>-5.6014000000000001E-2</v>
      </c>
      <c r="F19" s="57"/>
      <c r="G19" s="162"/>
      <c r="H19" s="58"/>
      <c r="I19" s="162"/>
      <c r="J19" s="57"/>
      <c r="K19" s="162"/>
      <c r="L19" s="58"/>
      <c r="M19" s="164"/>
    </row>
    <row r="20" spans="2:13" x14ac:dyDescent="0.2">
      <c r="B20" s="57">
        <v>0.15226100000000001</v>
      </c>
      <c r="C20" s="58">
        <v>4.5983999999999997E-2</v>
      </c>
      <c r="D20" s="58">
        <v>0.152729</v>
      </c>
      <c r="E20" s="59">
        <v>-5.7957000000000002E-2</v>
      </c>
      <c r="F20" s="57"/>
      <c r="G20" s="162"/>
      <c r="H20" s="58"/>
      <c r="I20" s="162"/>
      <c r="J20" s="57"/>
      <c r="K20" s="162"/>
      <c r="L20" s="58"/>
      <c r="M20" s="164"/>
    </row>
    <row r="21" spans="2:13" x14ac:dyDescent="0.2">
      <c r="B21" s="57">
        <v>0.16248099999999999</v>
      </c>
      <c r="C21" s="58">
        <v>4.6717000000000002E-2</v>
      </c>
      <c r="D21" s="58">
        <v>0.16287099999999999</v>
      </c>
      <c r="E21" s="59">
        <v>-5.9802000000000001E-2</v>
      </c>
      <c r="F21" s="57"/>
      <c r="G21" s="162"/>
      <c r="H21" s="58"/>
      <c r="I21" s="162"/>
      <c r="J21" s="57"/>
      <c r="K21" s="162"/>
      <c r="L21" s="58"/>
      <c r="M21" s="164"/>
    </row>
    <row r="22" spans="2:13" x14ac:dyDescent="0.2">
      <c r="B22" s="57">
        <v>0.172707</v>
      </c>
      <c r="C22" s="58">
        <v>4.7363000000000002E-2</v>
      </c>
      <c r="D22" s="58">
        <v>0.17302400000000001</v>
      </c>
      <c r="E22" s="59">
        <v>-6.1552999999999997E-2</v>
      </c>
      <c r="F22" s="57"/>
      <c r="G22" s="162"/>
      <c r="H22" s="58"/>
      <c r="I22" s="162"/>
      <c r="J22" s="57"/>
      <c r="K22" s="162"/>
      <c r="L22" s="58"/>
      <c r="M22" s="164"/>
    </row>
    <row r="23" spans="2:13" x14ac:dyDescent="0.2">
      <c r="B23" s="57">
        <v>0.18293799999999999</v>
      </c>
      <c r="C23" s="58">
        <v>4.793E-2</v>
      </c>
      <c r="D23" s="58">
        <v>0.18318999999999999</v>
      </c>
      <c r="E23" s="59">
        <v>-6.3211000000000003E-2</v>
      </c>
      <c r="F23" s="57"/>
      <c r="G23" s="162"/>
      <c r="H23" s="58"/>
      <c r="I23" s="162"/>
      <c r="J23" s="57"/>
      <c r="K23" s="162"/>
      <c r="L23" s="58"/>
      <c r="M23" s="164"/>
    </row>
    <row r="24" spans="2:13" x14ac:dyDescent="0.2">
      <c r="B24" s="57">
        <v>0.19317400000000001</v>
      </c>
      <c r="C24" s="58">
        <v>4.8423000000000001E-2</v>
      </c>
      <c r="D24" s="58">
        <v>0.19336500000000001</v>
      </c>
      <c r="E24" s="59">
        <v>-6.4778000000000002E-2</v>
      </c>
      <c r="F24" s="57"/>
      <c r="G24" s="162"/>
      <c r="H24" s="58"/>
      <c r="I24" s="162"/>
      <c r="J24" s="57"/>
      <c r="K24" s="162"/>
      <c r="L24" s="58"/>
      <c r="M24" s="164"/>
    </row>
    <row r="25" spans="2:13" x14ac:dyDescent="0.2">
      <c r="B25" s="57">
        <v>0.20341300000000001</v>
      </c>
      <c r="C25" s="58">
        <v>4.8848999999999997E-2</v>
      </c>
      <c r="D25" s="58">
        <v>0.20355100000000001</v>
      </c>
      <c r="E25" s="59">
        <v>-6.6254999999999994E-2</v>
      </c>
      <c r="F25" s="57"/>
      <c r="G25" s="162"/>
      <c r="H25" s="58"/>
      <c r="I25" s="162"/>
      <c r="J25" s="57"/>
      <c r="K25" s="162"/>
      <c r="L25" s="58"/>
      <c r="M25" s="164"/>
    </row>
    <row r="26" spans="2:13" x14ac:dyDescent="0.2">
      <c r="B26" s="57">
        <v>0.21365400000000001</v>
      </c>
      <c r="C26" s="58">
        <v>4.9214000000000001E-2</v>
      </c>
      <c r="D26" s="58">
        <v>0.21374699999999999</v>
      </c>
      <c r="E26" s="59">
        <v>-6.7641000000000007E-2</v>
      </c>
      <c r="F26" s="57"/>
      <c r="G26" s="162"/>
      <c r="H26" s="58"/>
      <c r="I26" s="162"/>
      <c r="J26" s="57"/>
      <c r="K26" s="162"/>
      <c r="L26" s="58"/>
      <c r="M26" s="164"/>
    </row>
    <row r="27" spans="2:13" x14ac:dyDescent="0.2">
      <c r="B27" s="57">
        <v>0.22389800000000001</v>
      </c>
      <c r="C27" s="58">
        <v>4.9521999999999997E-2</v>
      </c>
      <c r="D27" s="58">
        <v>0.22395200000000001</v>
      </c>
      <c r="E27" s="59">
        <v>-6.8935999999999997E-2</v>
      </c>
      <c r="F27" s="57"/>
      <c r="G27" s="162"/>
      <c r="H27" s="58"/>
      <c r="I27" s="162"/>
      <c r="J27" s="57"/>
      <c r="K27" s="162"/>
      <c r="L27" s="58"/>
      <c r="M27" s="164"/>
    </row>
    <row r="28" spans="2:13" x14ac:dyDescent="0.2">
      <c r="B28" s="57">
        <v>0.23414299999999999</v>
      </c>
      <c r="C28" s="58">
        <v>4.9775E-2</v>
      </c>
      <c r="D28" s="58">
        <v>0.23416699999999999</v>
      </c>
      <c r="E28" s="59">
        <v>-7.0136000000000004E-2</v>
      </c>
      <c r="F28" s="57"/>
      <c r="G28" s="162"/>
      <c r="H28" s="58"/>
      <c r="I28" s="162"/>
      <c r="J28" s="57"/>
      <c r="K28" s="162"/>
      <c r="L28" s="58"/>
      <c r="M28" s="164"/>
    </row>
    <row r="29" spans="2:13" x14ac:dyDescent="0.2">
      <c r="B29" s="57">
        <v>0.244389</v>
      </c>
      <c r="C29" s="58">
        <v>4.9978000000000002E-2</v>
      </c>
      <c r="D29" s="58">
        <v>0.24439</v>
      </c>
      <c r="E29" s="59">
        <v>-7.1239999999999998E-2</v>
      </c>
      <c r="F29" s="57"/>
      <c r="G29" s="162"/>
      <c r="H29" s="58"/>
      <c r="I29" s="162"/>
      <c r="J29" s="57"/>
      <c r="K29" s="162"/>
      <c r="L29" s="58"/>
      <c r="M29" s="164"/>
    </row>
    <row r="30" spans="2:13" x14ac:dyDescent="0.2">
      <c r="B30" s="57">
        <v>0.254635</v>
      </c>
      <c r="C30" s="58">
        <v>5.0134999999999999E-2</v>
      </c>
      <c r="D30" s="58">
        <v>0.25462000000000001</v>
      </c>
      <c r="E30" s="59">
        <v>-7.2248999999999994E-2</v>
      </c>
      <c r="F30" s="57"/>
      <c r="G30" s="162"/>
      <c r="H30" s="58"/>
      <c r="I30" s="162"/>
      <c r="J30" s="57"/>
      <c r="K30" s="162"/>
      <c r="L30" s="58"/>
      <c r="M30" s="164"/>
    </row>
    <row r="31" spans="2:13" x14ac:dyDescent="0.2">
      <c r="B31" s="57">
        <v>0.26488200000000001</v>
      </c>
      <c r="C31" s="58">
        <v>5.0244999999999998E-2</v>
      </c>
      <c r="D31" s="58">
        <v>0.26485799999999998</v>
      </c>
      <c r="E31" s="59">
        <v>-7.3161000000000004E-2</v>
      </c>
      <c r="F31" s="57"/>
      <c r="G31" s="162"/>
      <c r="H31" s="58"/>
      <c r="I31" s="162"/>
      <c r="J31" s="57"/>
      <c r="K31" s="162"/>
      <c r="L31" s="58"/>
      <c r="M31" s="164"/>
    </row>
    <row r="32" spans="2:13" x14ac:dyDescent="0.2">
      <c r="B32" s="57">
        <v>0.27512999999999999</v>
      </c>
      <c r="C32" s="58">
        <v>5.0311000000000002E-2</v>
      </c>
      <c r="D32" s="58">
        <v>0.27510200000000001</v>
      </c>
      <c r="E32" s="59">
        <v>-7.3972999999999997E-2</v>
      </c>
      <c r="F32" s="57"/>
      <c r="G32" s="162"/>
      <c r="H32" s="58"/>
      <c r="I32" s="162"/>
      <c r="J32" s="57"/>
      <c r="K32" s="162"/>
      <c r="L32" s="58"/>
      <c r="M32" s="164"/>
    </row>
    <row r="33" spans="2:13" x14ac:dyDescent="0.2">
      <c r="B33" s="57">
        <v>0.28537899999999999</v>
      </c>
      <c r="C33" s="58">
        <v>5.0335999999999999E-2</v>
      </c>
      <c r="D33" s="58">
        <v>0.28535199999999999</v>
      </c>
      <c r="E33" s="59">
        <v>-7.4685000000000001E-2</v>
      </c>
      <c r="F33" s="57"/>
      <c r="G33" s="162"/>
      <c r="H33" s="58"/>
      <c r="I33" s="162"/>
      <c r="J33" s="57"/>
      <c r="K33" s="162"/>
      <c r="L33" s="58"/>
      <c r="M33" s="164"/>
    </row>
    <row r="34" spans="2:13" x14ac:dyDescent="0.2">
      <c r="B34" s="57">
        <v>0.29562699999999997</v>
      </c>
      <c r="C34" s="58">
        <v>5.0319999999999997E-2</v>
      </c>
      <c r="D34" s="58">
        <v>0.29560700000000001</v>
      </c>
      <c r="E34" s="59">
        <v>-7.5298000000000004E-2</v>
      </c>
      <c r="F34" s="57"/>
      <c r="G34" s="162"/>
      <c r="H34" s="58"/>
      <c r="I34" s="162"/>
      <c r="J34" s="57"/>
      <c r="K34" s="162"/>
      <c r="L34" s="58"/>
      <c r="M34" s="164"/>
    </row>
    <row r="35" spans="2:13" x14ac:dyDescent="0.2">
      <c r="B35" s="57">
        <v>0.30587599999999998</v>
      </c>
      <c r="C35" s="58">
        <v>5.0264999999999997E-2</v>
      </c>
      <c r="D35" s="58">
        <v>0.305867</v>
      </c>
      <c r="E35" s="59">
        <v>-7.5814000000000006E-2</v>
      </c>
      <c r="F35" s="57"/>
      <c r="G35" s="162"/>
      <c r="H35" s="58"/>
      <c r="I35" s="162"/>
      <c r="J35" s="57"/>
      <c r="K35" s="162"/>
      <c r="L35" s="58"/>
      <c r="M35" s="164"/>
    </row>
    <row r="36" spans="2:13" x14ac:dyDescent="0.2">
      <c r="B36" s="57">
        <v>0.31612600000000002</v>
      </c>
      <c r="C36" s="58">
        <v>5.0173000000000002E-2</v>
      </c>
      <c r="D36" s="58">
        <v>0.31613000000000002</v>
      </c>
      <c r="E36" s="59">
        <v>-7.6233999999999996E-2</v>
      </c>
      <c r="F36" s="57"/>
      <c r="G36" s="162"/>
      <c r="H36" s="58"/>
      <c r="I36" s="162"/>
      <c r="J36" s="57"/>
      <c r="K36" s="162"/>
      <c r="L36" s="58"/>
      <c r="M36" s="164"/>
    </row>
    <row r="37" spans="2:13" x14ac:dyDescent="0.2">
      <c r="B37" s="57">
        <v>0.32637500000000003</v>
      </c>
      <c r="C37" s="58">
        <v>5.0046E-2</v>
      </c>
      <c r="D37" s="58">
        <v>0.32639699999999999</v>
      </c>
      <c r="E37" s="59">
        <v>-7.6553999999999997E-2</v>
      </c>
      <c r="F37" s="57"/>
      <c r="G37" s="162"/>
      <c r="H37" s="58"/>
      <c r="I37" s="162"/>
      <c r="J37" s="57"/>
      <c r="K37" s="162"/>
      <c r="L37" s="58"/>
      <c r="M37" s="164"/>
    </row>
    <row r="38" spans="2:13" x14ac:dyDescent="0.2">
      <c r="B38" s="57">
        <v>0.33662399999999998</v>
      </c>
      <c r="C38" s="58">
        <v>4.9887000000000001E-2</v>
      </c>
      <c r="D38" s="58">
        <v>0.33666699999999999</v>
      </c>
      <c r="E38" s="59">
        <v>-7.6777999999999999E-2</v>
      </c>
      <c r="F38" s="57"/>
      <c r="G38" s="162"/>
      <c r="H38" s="58"/>
      <c r="I38" s="162"/>
      <c r="J38" s="57"/>
      <c r="K38" s="162"/>
      <c r="L38" s="58"/>
      <c r="M38" s="164"/>
    </row>
    <row r="39" spans="2:13" x14ac:dyDescent="0.2">
      <c r="B39" s="57">
        <v>0.34687299999999999</v>
      </c>
      <c r="C39" s="58">
        <v>4.9694000000000002E-2</v>
      </c>
      <c r="D39" s="58">
        <v>0.346939</v>
      </c>
      <c r="E39" s="59">
        <v>-7.6911999999999994E-2</v>
      </c>
      <c r="F39" s="57"/>
      <c r="G39" s="162"/>
      <c r="H39" s="58"/>
      <c r="I39" s="162"/>
      <c r="J39" s="57"/>
      <c r="K39" s="162"/>
      <c r="L39" s="58"/>
      <c r="M39" s="164"/>
    </row>
    <row r="40" spans="2:13" x14ac:dyDescent="0.2">
      <c r="B40" s="57">
        <v>0.35712300000000002</v>
      </c>
      <c r="C40" s="58">
        <v>4.9471000000000001E-2</v>
      </c>
      <c r="D40" s="58">
        <v>0.35721199999999997</v>
      </c>
      <c r="E40" s="59">
        <v>-7.6957999999999999E-2</v>
      </c>
      <c r="F40" s="57"/>
      <c r="G40" s="162"/>
      <c r="H40" s="58"/>
      <c r="I40" s="162"/>
      <c r="J40" s="57"/>
      <c r="K40" s="162"/>
      <c r="L40" s="58"/>
      <c r="M40" s="164"/>
    </row>
    <row r="41" spans="2:13" x14ac:dyDescent="0.2">
      <c r="B41" s="57">
        <v>0.36737300000000001</v>
      </c>
      <c r="C41" s="58">
        <v>4.9218999999999999E-2</v>
      </c>
      <c r="D41" s="58">
        <v>0.36748599999999998</v>
      </c>
      <c r="E41" s="59">
        <v>-7.6911999999999994E-2</v>
      </c>
      <c r="F41" s="57"/>
      <c r="G41" s="162"/>
      <c r="H41" s="58"/>
      <c r="I41" s="162"/>
      <c r="J41" s="57"/>
      <c r="K41" s="162"/>
      <c r="L41" s="58"/>
      <c r="M41" s="164"/>
    </row>
    <row r="42" spans="2:13" x14ac:dyDescent="0.2">
      <c r="B42" s="57">
        <v>0.37762299999999999</v>
      </c>
      <c r="C42" s="58">
        <v>4.8940999999999998E-2</v>
      </c>
      <c r="D42" s="58">
        <v>0.37776100000000001</v>
      </c>
      <c r="E42" s="59">
        <v>-7.6785000000000006E-2</v>
      </c>
      <c r="F42" s="57"/>
      <c r="G42" s="162"/>
      <c r="H42" s="58"/>
      <c r="I42" s="162"/>
      <c r="J42" s="57"/>
      <c r="K42" s="162"/>
      <c r="L42" s="58"/>
      <c r="M42" s="164"/>
    </row>
    <row r="43" spans="2:13" x14ac:dyDescent="0.2">
      <c r="B43" s="57">
        <v>0.38787300000000002</v>
      </c>
      <c r="C43" s="58">
        <v>4.8638000000000001E-2</v>
      </c>
      <c r="D43" s="58">
        <v>0.38803500000000002</v>
      </c>
      <c r="E43" s="59">
        <v>-7.6577999999999993E-2</v>
      </c>
      <c r="F43" s="57"/>
      <c r="G43" s="162"/>
      <c r="H43" s="58"/>
      <c r="I43" s="162"/>
      <c r="J43" s="57"/>
      <c r="K43" s="162"/>
      <c r="L43" s="58"/>
      <c r="M43" s="164"/>
    </row>
    <row r="44" spans="2:13" x14ac:dyDescent="0.2">
      <c r="B44" s="57">
        <v>0.39812199999999998</v>
      </c>
      <c r="C44" s="58">
        <v>4.8311E-2</v>
      </c>
      <c r="D44" s="58">
        <v>0.39830900000000002</v>
      </c>
      <c r="E44" s="59">
        <v>-7.6287999999999995E-2</v>
      </c>
      <c r="F44" s="57"/>
      <c r="G44" s="162"/>
      <c r="H44" s="58"/>
      <c r="I44" s="162"/>
      <c r="J44" s="57"/>
      <c r="K44" s="162"/>
      <c r="L44" s="58"/>
      <c r="M44" s="164"/>
    </row>
    <row r="45" spans="2:13" x14ac:dyDescent="0.2">
      <c r="B45" s="57">
        <v>0.40837099999999998</v>
      </c>
      <c r="C45" s="58">
        <v>4.7960999999999997E-2</v>
      </c>
      <c r="D45" s="58">
        <v>0.408582</v>
      </c>
      <c r="E45" s="59">
        <v>-7.5919E-2</v>
      </c>
      <c r="F45" s="57"/>
      <c r="G45" s="162"/>
      <c r="H45" s="58"/>
      <c r="I45" s="162"/>
      <c r="J45" s="57"/>
      <c r="K45" s="162"/>
      <c r="L45" s="58"/>
      <c r="M45" s="164"/>
    </row>
    <row r="46" spans="2:13" x14ac:dyDescent="0.2">
      <c r="B46" s="57">
        <v>0.41861900000000002</v>
      </c>
      <c r="C46" s="58">
        <v>4.7588999999999999E-2</v>
      </c>
      <c r="D46" s="58">
        <v>0.41885299999999998</v>
      </c>
      <c r="E46" s="59">
        <v>-7.5476000000000001E-2</v>
      </c>
      <c r="F46" s="57"/>
      <c r="G46" s="162"/>
      <c r="H46" s="58"/>
      <c r="I46" s="162"/>
      <c r="J46" s="57"/>
      <c r="K46" s="162"/>
      <c r="L46" s="58"/>
      <c r="M46" s="164"/>
    </row>
    <row r="47" spans="2:13" x14ac:dyDescent="0.2">
      <c r="B47" s="57">
        <v>0.42886600000000002</v>
      </c>
      <c r="C47" s="58">
        <v>4.7197000000000003E-2</v>
      </c>
      <c r="D47" s="58">
        <v>0.42912299999999998</v>
      </c>
      <c r="E47" s="59">
        <v>-7.4964000000000003E-2</v>
      </c>
      <c r="F47" s="57"/>
      <c r="G47" s="162"/>
      <c r="H47" s="58"/>
      <c r="I47" s="162"/>
      <c r="J47" s="57"/>
      <c r="K47" s="162"/>
      <c r="L47" s="58"/>
      <c r="M47" s="164"/>
    </row>
    <row r="48" spans="2:13" x14ac:dyDescent="0.2">
      <c r="B48" s="57">
        <v>0.43911299999999998</v>
      </c>
      <c r="C48" s="58">
        <v>4.6785E-2</v>
      </c>
      <c r="D48" s="58">
        <v>0.43939</v>
      </c>
      <c r="E48" s="59">
        <v>-7.4384000000000006E-2</v>
      </c>
      <c r="F48" s="57"/>
      <c r="G48" s="162"/>
      <c r="H48" s="58"/>
      <c r="I48" s="162"/>
      <c r="J48" s="57"/>
      <c r="K48" s="162"/>
      <c r="L48" s="58"/>
      <c r="M48" s="164"/>
    </row>
    <row r="49" spans="2:13" x14ac:dyDescent="0.2">
      <c r="B49" s="57">
        <v>0.44935900000000001</v>
      </c>
      <c r="C49" s="58">
        <v>4.6355E-2</v>
      </c>
      <c r="D49" s="58">
        <v>0.449654</v>
      </c>
      <c r="E49" s="59">
        <v>-7.3734999999999995E-2</v>
      </c>
      <c r="F49" s="57"/>
      <c r="G49" s="162"/>
      <c r="H49" s="58"/>
      <c r="I49" s="162"/>
      <c r="J49" s="57"/>
      <c r="K49" s="162"/>
      <c r="L49" s="58"/>
      <c r="M49" s="164"/>
    </row>
    <row r="50" spans="2:13" x14ac:dyDescent="0.2">
      <c r="B50" s="57">
        <v>0.45960400000000001</v>
      </c>
      <c r="C50" s="58">
        <v>4.5906000000000002E-2</v>
      </c>
      <c r="D50" s="58">
        <v>0.45991500000000002</v>
      </c>
      <c r="E50" s="59">
        <v>-7.3023000000000005E-2</v>
      </c>
      <c r="F50" s="57"/>
      <c r="G50" s="162"/>
      <c r="H50" s="58"/>
      <c r="I50" s="162"/>
      <c r="J50" s="57"/>
      <c r="K50" s="162"/>
      <c r="L50" s="58"/>
      <c r="M50" s="164"/>
    </row>
    <row r="51" spans="2:13" x14ac:dyDescent="0.2">
      <c r="B51" s="57">
        <v>0.46984799999999999</v>
      </c>
      <c r="C51" s="58">
        <v>4.5440000000000001E-2</v>
      </c>
      <c r="D51" s="58">
        <v>0.47017199999999998</v>
      </c>
      <c r="E51" s="59">
        <v>-7.2248999999999994E-2</v>
      </c>
      <c r="F51" s="57"/>
      <c r="G51" s="162"/>
      <c r="H51" s="58"/>
      <c r="I51" s="162"/>
      <c r="J51" s="57"/>
      <c r="K51" s="162"/>
      <c r="L51" s="58"/>
      <c r="M51" s="164"/>
    </row>
    <row r="52" spans="2:13" x14ac:dyDescent="0.2">
      <c r="B52" s="57">
        <v>0.48009099999999999</v>
      </c>
      <c r="C52" s="58">
        <v>4.4958999999999999E-2</v>
      </c>
      <c r="D52" s="58">
        <v>0.48042600000000002</v>
      </c>
      <c r="E52" s="59">
        <v>-7.1417999999999995E-2</v>
      </c>
      <c r="F52" s="57"/>
      <c r="G52" s="162"/>
      <c r="H52" s="58"/>
      <c r="I52" s="162"/>
      <c r="J52" s="57"/>
      <c r="K52" s="162"/>
      <c r="L52" s="58"/>
      <c r="M52" s="164"/>
    </row>
    <row r="53" spans="2:13" x14ac:dyDescent="0.2">
      <c r="B53" s="57">
        <v>0.49033199999999999</v>
      </c>
      <c r="C53" s="58">
        <v>4.4462000000000002E-2</v>
      </c>
      <c r="D53" s="58">
        <v>0.490676</v>
      </c>
      <c r="E53" s="59">
        <v>-7.0529999999999995E-2</v>
      </c>
      <c r="F53" s="57"/>
      <c r="G53" s="162"/>
      <c r="H53" s="58"/>
      <c r="I53" s="162"/>
      <c r="J53" s="57"/>
      <c r="K53" s="162"/>
      <c r="L53" s="58"/>
      <c r="M53" s="164"/>
    </row>
    <row r="54" spans="2:13" x14ac:dyDescent="0.2">
      <c r="B54" s="57">
        <v>0.50057300000000005</v>
      </c>
      <c r="C54" s="58">
        <v>4.3949000000000002E-2</v>
      </c>
      <c r="D54" s="58">
        <v>0.50092300000000001</v>
      </c>
      <c r="E54" s="59">
        <v>-6.9587999999999997E-2</v>
      </c>
      <c r="F54" s="57"/>
      <c r="G54" s="162"/>
      <c r="H54" s="58"/>
      <c r="I54" s="162"/>
      <c r="J54" s="57"/>
      <c r="K54" s="162"/>
      <c r="L54" s="58"/>
      <c r="M54" s="164"/>
    </row>
    <row r="55" spans="2:13" x14ac:dyDescent="0.2">
      <c r="B55" s="57">
        <v>0.51081200000000004</v>
      </c>
      <c r="C55" s="58">
        <v>4.3423000000000003E-2</v>
      </c>
      <c r="D55" s="58">
        <v>0.51116499999999998</v>
      </c>
      <c r="E55" s="59">
        <v>-6.8594000000000002E-2</v>
      </c>
      <c r="F55" s="57"/>
      <c r="G55" s="162"/>
      <c r="H55" s="58"/>
      <c r="I55" s="162"/>
      <c r="J55" s="57"/>
      <c r="K55" s="162"/>
      <c r="L55" s="58"/>
      <c r="M55" s="164"/>
    </row>
    <row r="56" spans="2:13" x14ac:dyDescent="0.2">
      <c r="B56" s="57">
        <v>0.52105000000000001</v>
      </c>
      <c r="C56" s="58">
        <v>4.2882000000000003E-2</v>
      </c>
      <c r="D56" s="58">
        <v>0.52140299999999995</v>
      </c>
      <c r="E56" s="59">
        <v>-6.7549999999999999E-2</v>
      </c>
      <c r="F56" s="57"/>
      <c r="G56" s="162"/>
      <c r="H56" s="58"/>
      <c r="I56" s="162"/>
      <c r="J56" s="57"/>
      <c r="K56" s="162"/>
      <c r="L56" s="58"/>
      <c r="M56" s="164"/>
    </row>
    <row r="57" spans="2:13" x14ac:dyDescent="0.2">
      <c r="B57" s="57">
        <v>0.53128600000000004</v>
      </c>
      <c r="C57" s="58">
        <v>4.2327999999999998E-2</v>
      </c>
      <c r="D57" s="58">
        <v>0.53163700000000003</v>
      </c>
      <c r="E57" s="59">
        <v>-6.6461000000000006E-2</v>
      </c>
      <c r="F57" s="57"/>
      <c r="G57" s="162"/>
      <c r="H57" s="58"/>
      <c r="I57" s="162"/>
      <c r="J57" s="57"/>
      <c r="K57" s="162"/>
      <c r="L57" s="58"/>
      <c r="M57" s="164"/>
    </row>
    <row r="58" spans="2:13" x14ac:dyDescent="0.2">
      <c r="B58" s="57">
        <v>0.54152199999999995</v>
      </c>
      <c r="C58" s="58">
        <v>4.1761E-2</v>
      </c>
      <c r="D58" s="58">
        <v>0.54186699999999999</v>
      </c>
      <c r="E58" s="59">
        <v>-6.5326999999999996E-2</v>
      </c>
      <c r="F58" s="57"/>
      <c r="G58" s="162"/>
      <c r="H58" s="58"/>
      <c r="I58" s="162"/>
      <c r="J58" s="57"/>
      <c r="K58" s="162"/>
      <c r="L58" s="58"/>
      <c r="M58" s="164"/>
    </row>
    <row r="59" spans="2:13" x14ac:dyDescent="0.2">
      <c r="B59" s="57">
        <v>0.551755</v>
      </c>
      <c r="C59" s="58">
        <v>4.1180000000000001E-2</v>
      </c>
      <c r="D59" s="58">
        <v>0.55209200000000003</v>
      </c>
      <c r="E59" s="59">
        <v>-6.4151E-2</v>
      </c>
      <c r="F59" s="57"/>
      <c r="G59" s="162"/>
      <c r="H59" s="58"/>
      <c r="I59" s="162"/>
      <c r="J59" s="57"/>
      <c r="K59" s="162"/>
      <c r="L59" s="58"/>
      <c r="M59" s="164"/>
    </row>
    <row r="60" spans="2:13" x14ac:dyDescent="0.2">
      <c r="B60" s="57">
        <v>0.56198800000000004</v>
      </c>
      <c r="C60" s="58">
        <v>4.0585999999999997E-2</v>
      </c>
      <c r="D60" s="58">
        <v>0.56231200000000003</v>
      </c>
      <c r="E60" s="59">
        <v>-6.2933000000000003E-2</v>
      </c>
      <c r="F60" s="57"/>
      <c r="G60" s="162"/>
      <c r="H60" s="58"/>
      <c r="I60" s="162"/>
      <c r="J60" s="57"/>
      <c r="K60" s="162"/>
      <c r="L60" s="58"/>
      <c r="M60" s="164"/>
    </row>
    <row r="61" spans="2:13" x14ac:dyDescent="0.2">
      <c r="B61" s="57">
        <v>0.57221900000000003</v>
      </c>
      <c r="C61" s="58">
        <v>3.9978E-2</v>
      </c>
      <c r="D61" s="58">
        <v>0.57252800000000004</v>
      </c>
      <c r="E61" s="59">
        <v>-6.1676000000000002E-2</v>
      </c>
      <c r="F61" s="57"/>
      <c r="G61" s="162"/>
      <c r="H61" s="58"/>
      <c r="I61" s="162"/>
      <c r="J61" s="57"/>
      <c r="K61" s="162"/>
      <c r="L61" s="58"/>
      <c r="M61" s="164"/>
    </row>
    <row r="62" spans="2:13" x14ac:dyDescent="0.2">
      <c r="B62" s="57">
        <v>0.58244899999999999</v>
      </c>
      <c r="C62" s="58">
        <v>3.9356000000000002E-2</v>
      </c>
      <c r="D62" s="58">
        <v>0.58273900000000001</v>
      </c>
      <c r="E62" s="59">
        <v>-6.0381999999999998E-2</v>
      </c>
      <c r="F62" s="57"/>
      <c r="G62" s="162"/>
      <c r="H62" s="58"/>
      <c r="I62" s="162"/>
      <c r="J62" s="57"/>
      <c r="K62" s="162"/>
      <c r="L62" s="58"/>
      <c r="M62" s="164"/>
    </row>
    <row r="63" spans="2:13" x14ac:dyDescent="0.2">
      <c r="B63" s="57">
        <v>0.59267800000000004</v>
      </c>
      <c r="C63" s="58">
        <v>3.8719000000000003E-2</v>
      </c>
      <c r="D63" s="58">
        <v>0.59294599999999997</v>
      </c>
      <c r="E63" s="59">
        <v>-5.9052E-2</v>
      </c>
      <c r="F63" s="57"/>
      <c r="G63" s="162"/>
      <c r="H63" s="58"/>
      <c r="I63" s="162"/>
      <c r="J63" s="57"/>
      <c r="K63" s="162"/>
      <c r="L63" s="58"/>
      <c r="M63" s="164"/>
    </row>
    <row r="64" spans="2:13" x14ac:dyDescent="0.2">
      <c r="B64" s="57">
        <v>0.60290500000000002</v>
      </c>
      <c r="C64" s="58">
        <v>3.8067999999999998E-2</v>
      </c>
      <c r="D64" s="58">
        <v>0.60314699999999999</v>
      </c>
      <c r="E64" s="59">
        <v>-5.7688000000000003E-2</v>
      </c>
      <c r="F64" s="57"/>
      <c r="G64" s="162"/>
      <c r="H64" s="58"/>
      <c r="I64" s="162"/>
      <c r="J64" s="57"/>
      <c r="K64" s="162"/>
      <c r="L64" s="58"/>
      <c r="M64" s="164"/>
    </row>
    <row r="65" spans="2:13" x14ac:dyDescent="0.2">
      <c r="B65" s="57">
        <v>0.61312999999999995</v>
      </c>
      <c r="C65" s="58">
        <v>3.7400999999999997E-2</v>
      </c>
      <c r="D65" s="58">
        <v>0.613344</v>
      </c>
      <c r="E65" s="59">
        <v>-5.629E-2</v>
      </c>
      <c r="F65" s="57"/>
      <c r="G65" s="162"/>
      <c r="H65" s="58"/>
      <c r="I65" s="162"/>
      <c r="J65" s="57"/>
      <c r="K65" s="162"/>
      <c r="L65" s="58"/>
      <c r="M65" s="164"/>
    </row>
    <row r="66" spans="2:13" x14ac:dyDescent="0.2">
      <c r="B66" s="57">
        <v>0.62335399999999996</v>
      </c>
      <c r="C66" s="58">
        <v>3.6717E-2</v>
      </c>
      <c r="D66" s="58">
        <v>0.62353499999999995</v>
      </c>
      <c r="E66" s="59">
        <v>-5.4861E-2</v>
      </c>
      <c r="F66" s="57"/>
      <c r="G66" s="162"/>
      <c r="H66" s="58"/>
      <c r="I66" s="162"/>
      <c r="J66" s="57"/>
      <c r="K66" s="162"/>
      <c r="L66" s="58"/>
      <c r="M66" s="164"/>
    </row>
    <row r="67" spans="2:13" x14ac:dyDescent="0.2">
      <c r="B67" s="57">
        <v>0.63357600000000003</v>
      </c>
      <c r="C67" s="58">
        <v>3.6015999999999999E-2</v>
      </c>
      <c r="D67" s="58">
        <v>0.63372200000000001</v>
      </c>
      <c r="E67" s="59">
        <v>-5.3401999999999998E-2</v>
      </c>
      <c r="F67" s="57"/>
      <c r="G67" s="162"/>
      <c r="H67" s="58"/>
      <c r="I67" s="162"/>
      <c r="J67" s="57"/>
      <c r="K67" s="162"/>
      <c r="L67" s="58"/>
      <c r="M67" s="164"/>
    </row>
    <row r="68" spans="2:13" x14ac:dyDescent="0.2">
      <c r="B68" s="57">
        <v>0.64379600000000003</v>
      </c>
      <c r="C68" s="58">
        <v>3.5298000000000003E-2</v>
      </c>
      <c r="D68" s="58">
        <v>0.64390499999999995</v>
      </c>
      <c r="E68" s="59">
        <v>-5.1914000000000002E-2</v>
      </c>
      <c r="F68" s="57"/>
      <c r="G68" s="162"/>
      <c r="H68" s="58"/>
      <c r="I68" s="162"/>
      <c r="J68" s="57"/>
      <c r="K68" s="162"/>
      <c r="L68" s="58"/>
      <c r="M68" s="164"/>
    </row>
    <row r="69" spans="2:13" x14ac:dyDescent="0.2">
      <c r="B69" s="57">
        <v>0.65401500000000001</v>
      </c>
      <c r="C69" s="58">
        <v>3.456E-2</v>
      </c>
      <c r="D69" s="58">
        <v>0.65408200000000005</v>
      </c>
      <c r="E69" s="59">
        <v>-5.0396999999999997E-2</v>
      </c>
      <c r="F69" s="57"/>
      <c r="G69" s="162"/>
      <c r="H69" s="58"/>
      <c r="I69" s="162"/>
      <c r="J69" s="57"/>
      <c r="K69" s="162"/>
      <c r="L69" s="58"/>
      <c r="M69" s="164"/>
    </row>
    <row r="70" spans="2:13" x14ac:dyDescent="0.2">
      <c r="B70" s="57">
        <v>0.66423100000000002</v>
      </c>
      <c r="C70" s="58">
        <v>3.3801999999999999E-2</v>
      </c>
      <c r="D70" s="58">
        <v>0.66425500000000004</v>
      </c>
      <c r="E70" s="59">
        <v>-4.8853000000000001E-2</v>
      </c>
      <c r="F70" s="57"/>
      <c r="G70" s="162"/>
      <c r="H70" s="58"/>
      <c r="I70" s="162"/>
      <c r="J70" s="57"/>
      <c r="K70" s="162"/>
      <c r="L70" s="58"/>
      <c r="M70" s="164"/>
    </row>
    <row r="71" spans="2:13" x14ac:dyDescent="0.2">
      <c r="B71" s="57">
        <v>0.67444499999999996</v>
      </c>
      <c r="C71" s="58">
        <v>3.3024999999999999E-2</v>
      </c>
      <c r="D71" s="58">
        <v>0.67442299999999999</v>
      </c>
      <c r="E71" s="59">
        <v>-4.7282999999999999E-2</v>
      </c>
      <c r="F71" s="57"/>
      <c r="G71" s="162"/>
      <c r="H71" s="58"/>
      <c r="I71" s="162"/>
      <c r="J71" s="57"/>
      <c r="K71" s="162"/>
      <c r="L71" s="58"/>
      <c r="M71" s="164"/>
    </row>
    <row r="72" spans="2:13" x14ac:dyDescent="0.2">
      <c r="B72" s="57">
        <v>0.68465699999999996</v>
      </c>
      <c r="C72" s="58">
        <v>3.2228E-2</v>
      </c>
      <c r="D72" s="58">
        <v>0.68458699999999995</v>
      </c>
      <c r="E72" s="59">
        <v>-4.5687999999999999E-2</v>
      </c>
      <c r="F72" s="57"/>
      <c r="G72" s="162"/>
      <c r="H72" s="58"/>
      <c r="I72" s="162"/>
      <c r="J72" s="57"/>
      <c r="K72" s="162"/>
      <c r="L72" s="58"/>
      <c r="M72" s="164"/>
    </row>
    <row r="73" spans="2:13" x14ac:dyDescent="0.2">
      <c r="B73" s="57">
        <v>0.69486700000000001</v>
      </c>
      <c r="C73" s="58">
        <v>3.141E-2</v>
      </c>
      <c r="D73" s="58">
        <v>0.694747</v>
      </c>
      <c r="E73" s="59">
        <v>-4.4070999999999999E-2</v>
      </c>
      <c r="F73" s="57"/>
      <c r="G73" s="162"/>
      <c r="H73" s="58"/>
      <c r="I73" s="162"/>
      <c r="J73" s="57"/>
      <c r="K73" s="162"/>
      <c r="L73" s="58"/>
      <c r="M73" s="164"/>
    </row>
    <row r="74" spans="2:13" x14ac:dyDescent="0.2">
      <c r="B74" s="57">
        <v>0.70507399999999998</v>
      </c>
      <c r="C74" s="58">
        <v>3.0572999999999999E-2</v>
      </c>
      <c r="D74" s="58">
        <v>0.70490399999999998</v>
      </c>
      <c r="E74" s="59">
        <v>-4.2431999999999997E-2</v>
      </c>
      <c r="F74" s="57"/>
      <c r="G74" s="162"/>
      <c r="H74" s="58"/>
      <c r="I74" s="162"/>
      <c r="J74" s="57"/>
      <c r="K74" s="162"/>
      <c r="L74" s="58"/>
      <c r="M74" s="164"/>
    </row>
    <row r="75" spans="2:13" x14ac:dyDescent="0.2">
      <c r="B75" s="57">
        <v>0.71527799999999997</v>
      </c>
      <c r="C75" s="58">
        <v>2.9718000000000001E-2</v>
      </c>
      <c r="D75" s="58">
        <v>0.71505700000000005</v>
      </c>
      <c r="E75" s="59">
        <v>-4.0773999999999998E-2</v>
      </c>
      <c r="F75" s="57"/>
      <c r="G75" s="162"/>
      <c r="H75" s="58"/>
      <c r="I75" s="162"/>
      <c r="J75" s="57"/>
      <c r="K75" s="162"/>
      <c r="L75" s="58"/>
      <c r="M75" s="164"/>
    </row>
    <row r="76" spans="2:13" x14ac:dyDescent="0.2">
      <c r="B76" s="57">
        <v>0.72548000000000001</v>
      </c>
      <c r="C76" s="58">
        <v>2.8844000000000002E-2</v>
      </c>
      <c r="D76" s="58">
        <v>0.72520700000000005</v>
      </c>
      <c r="E76" s="59">
        <v>-3.9097E-2</v>
      </c>
      <c r="F76" s="57"/>
      <c r="G76" s="162"/>
      <c r="H76" s="58"/>
      <c r="I76" s="162"/>
      <c r="J76" s="57"/>
      <c r="K76" s="162"/>
      <c r="L76" s="58"/>
      <c r="M76" s="164"/>
    </row>
    <row r="77" spans="2:13" x14ac:dyDescent="0.2">
      <c r="B77" s="57">
        <v>0.73567899999999997</v>
      </c>
      <c r="C77" s="58">
        <v>2.7952999999999999E-2</v>
      </c>
      <c r="D77" s="58">
        <v>0.73535499999999998</v>
      </c>
      <c r="E77" s="59">
        <v>-3.7404E-2</v>
      </c>
      <c r="F77" s="57"/>
      <c r="G77" s="162"/>
      <c r="H77" s="58"/>
      <c r="I77" s="162"/>
      <c r="J77" s="57"/>
      <c r="K77" s="162"/>
      <c r="L77" s="58"/>
      <c r="M77" s="164"/>
    </row>
    <row r="78" spans="2:13" x14ac:dyDescent="0.2">
      <c r="B78" s="57">
        <v>0.74587599999999998</v>
      </c>
      <c r="C78" s="58">
        <v>2.7047999999999999E-2</v>
      </c>
      <c r="D78" s="58">
        <v>0.74550000000000005</v>
      </c>
      <c r="E78" s="59">
        <v>-3.5697E-2</v>
      </c>
      <c r="F78" s="57"/>
      <c r="G78" s="162"/>
      <c r="H78" s="58"/>
      <c r="I78" s="162"/>
      <c r="J78" s="57"/>
      <c r="K78" s="162"/>
      <c r="L78" s="58"/>
      <c r="M78" s="164"/>
    </row>
    <row r="79" spans="2:13" x14ac:dyDescent="0.2">
      <c r="B79" s="57">
        <v>0.75607100000000005</v>
      </c>
      <c r="C79" s="58">
        <v>2.613E-2</v>
      </c>
      <c r="D79" s="58">
        <v>0.75564399999999998</v>
      </c>
      <c r="E79" s="59">
        <v>-3.3978000000000001E-2</v>
      </c>
      <c r="F79" s="57"/>
      <c r="G79" s="162"/>
      <c r="H79" s="58"/>
      <c r="I79" s="162"/>
      <c r="J79" s="57"/>
      <c r="K79" s="162"/>
      <c r="L79" s="58"/>
      <c r="M79" s="164"/>
    </row>
    <row r="80" spans="2:13" x14ac:dyDescent="0.2">
      <c r="B80" s="57">
        <v>0.76626399999999995</v>
      </c>
      <c r="C80" s="58">
        <v>2.52E-2</v>
      </c>
      <c r="D80" s="58">
        <v>0.765787</v>
      </c>
      <c r="E80" s="59">
        <v>-3.2250000000000001E-2</v>
      </c>
      <c r="F80" s="57"/>
      <c r="G80" s="162"/>
      <c r="H80" s="58"/>
      <c r="I80" s="162"/>
      <c r="J80" s="57"/>
      <c r="K80" s="162"/>
      <c r="L80" s="58"/>
      <c r="M80" s="164"/>
    </row>
    <row r="81" spans="2:13" x14ac:dyDescent="0.2">
      <c r="B81" s="57">
        <v>0.77645399999999998</v>
      </c>
      <c r="C81" s="58">
        <v>2.4261000000000001E-2</v>
      </c>
      <c r="D81" s="58">
        <v>0.77592899999999998</v>
      </c>
      <c r="E81" s="59">
        <v>-3.0513999999999999E-2</v>
      </c>
      <c r="F81" s="57"/>
      <c r="G81" s="162"/>
      <c r="H81" s="58"/>
      <c r="I81" s="162"/>
      <c r="J81" s="57"/>
      <c r="K81" s="162"/>
      <c r="L81" s="58"/>
      <c r="M81" s="164"/>
    </row>
    <row r="82" spans="2:13" x14ac:dyDescent="0.2">
      <c r="B82" s="57">
        <v>0.78664400000000001</v>
      </c>
      <c r="C82" s="58">
        <v>2.3314000000000001E-2</v>
      </c>
      <c r="D82" s="58">
        <v>0.78607000000000005</v>
      </c>
      <c r="E82" s="59">
        <v>-2.8774999999999998E-2</v>
      </c>
      <c r="F82" s="57"/>
      <c r="G82" s="162"/>
      <c r="H82" s="58"/>
      <c r="I82" s="162"/>
      <c r="J82" s="57"/>
      <c r="K82" s="162"/>
      <c r="L82" s="58"/>
      <c r="M82" s="164"/>
    </row>
    <row r="83" spans="2:13" x14ac:dyDescent="0.2">
      <c r="B83" s="57">
        <v>0.79683099999999996</v>
      </c>
      <c r="C83" s="58">
        <v>2.2362E-2</v>
      </c>
      <c r="D83" s="58">
        <v>0.79621299999999995</v>
      </c>
      <c r="E83" s="59">
        <v>-2.7033999999999999E-2</v>
      </c>
      <c r="F83" s="57"/>
      <c r="G83" s="162"/>
      <c r="H83" s="58"/>
      <c r="I83" s="162"/>
      <c r="J83" s="57"/>
      <c r="K83" s="162"/>
      <c r="L83" s="58"/>
      <c r="M83" s="164"/>
    </row>
    <row r="84" spans="2:13" x14ac:dyDescent="0.2">
      <c r="B84" s="57">
        <v>0.80701800000000001</v>
      </c>
      <c r="C84" s="58">
        <v>2.1406000000000001E-2</v>
      </c>
      <c r="D84" s="58">
        <v>0.80635500000000004</v>
      </c>
      <c r="E84" s="59">
        <v>-2.5294000000000001E-2</v>
      </c>
      <c r="F84" s="57"/>
      <c r="G84" s="162"/>
      <c r="H84" s="58"/>
      <c r="I84" s="162"/>
      <c r="J84" s="57"/>
      <c r="K84" s="162"/>
      <c r="L84" s="58"/>
      <c r="M84" s="164"/>
    </row>
    <row r="85" spans="2:13" x14ac:dyDescent="0.2">
      <c r="B85" s="57">
        <v>0.81720400000000004</v>
      </c>
      <c r="C85" s="58">
        <v>2.0447E-2</v>
      </c>
      <c r="D85" s="58">
        <v>0.8165</v>
      </c>
      <c r="E85" s="59">
        <v>-2.3559E-2</v>
      </c>
      <c r="F85" s="57"/>
      <c r="G85" s="162"/>
      <c r="H85" s="58"/>
      <c r="I85" s="162"/>
      <c r="J85" s="57"/>
      <c r="K85" s="162"/>
      <c r="L85" s="58"/>
      <c r="M85" s="164"/>
    </row>
    <row r="86" spans="2:13" x14ac:dyDescent="0.2">
      <c r="B86" s="57">
        <v>0.82738900000000004</v>
      </c>
      <c r="C86" s="58">
        <v>1.9487000000000001E-2</v>
      </c>
      <c r="D86" s="58">
        <v>0.82664599999999999</v>
      </c>
      <c r="E86" s="59">
        <v>-2.1832000000000001E-2</v>
      </c>
      <c r="F86" s="57"/>
      <c r="G86" s="162"/>
      <c r="H86" s="58"/>
      <c r="I86" s="162"/>
      <c r="J86" s="57"/>
      <c r="K86" s="162"/>
      <c r="L86" s="58"/>
      <c r="M86" s="164"/>
    </row>
    <row r="87" spans="2:13" x14ac:dyDescent="0.2">
      <c r="B87" s="57">
        <v>0.83757400000000004</v>
      </c>
      <c r="C87" s="58">
        <v>1.8525E-2</v>
      </c>
      <c r="D87" s="58">
        <v>0.83679400000000004</v>
      </c>
      <c r="E87" s="59">
        <v>-2.0115999999999998E-2</v>
      </c>
      <c r="F87" s="57"/>
      <c r="G87" s="162"/>
      <c r="H87" s="58"/>
      <c r="I87" s="162"/>
      <c r="J87" s="57"/>
      <c r="K87" s="162"/>
      <c r="L87" s="58"/>
      <c r="M87" s="164"/>
    </row>
    <row r="88" spans="2:13" x14ac:dyDescent="0.2">
      <c r="B88" s="57">
        <v>0.84775900000000004</v>
      </c>
      <c r="C88" s="58">
        <v>1.7562000000000001E-2</v>
      </c>
      <c r="D88" s="58">
        <v>0.84694499999999995</v>
      </c>
      <c r="E88" s="59">
        <v>-1.8416999999999999E-2</v>
      </c>
      <c r="F88" s="57"/>
      <c r="G88" s="162"/>
      <c r="H88" s="58"/>
      <c r="I88" s="162"/>
      <c r="J88" s="57"/>
      <c r="K88" s="162"/>
      <c r="L88" s="58"/>
      <c r="M88" s="164"/>
    </row>
    <row r="89" spans="2:13" x14ac:dyDescent="0.2">
      <c r="B89" s="57">
        <v>0.85794499999999996</v>
      </c>
      <c r="C89" s="58">
        <v>1.6598000000000002E-2</v>
      </c>
      <c r="D89" s="58">
        <v>0.85709999999999997</v>
      </c>
      <c r="E89" s="59">
        <v>-1.6736999999999998E-2</v>
      </c>
      <c r="F89" s="57"/>
      <c r="G89" s="162"/>
      <c r="H89" s="58"/>
      <c r="I89" s="162"/>
      <c r="J89" s="57"/>
      <c r="K89" s="162"/>
      <c r="L89" s="58"/>
      <c r="M89" s="164"/>
    </row>
    <row r="90" spans="2:13" x14ac:dyDescent="0.2">
      <c r="B90" s="57">
        <v>0.86813200000000001</v>
      </c>
      <c r="C90" s="58">
        <v>1.5630999999999999E-2</v>
      </c>
      <c r="D90" s="58">
        <v>0.86726000000000003</v>
      </c>
      <c r="E90" s="59">
        <v>-1.5084999999999999E-2</v>
      </c>
      <c r="F90" s="57"/>
      <c r="G90" s="162"/>
      <c r="H90" s="58"/>
      <c r="I90" s="162"/>
      <c r="J90" s="57"/>
      <c r="K90" s="162"/>
      <c r="L90" s="58"/>
      <c r="M90" s="164"/>
    </row>
    <row r="91" spans="2:13" x14ac:dyDescent="0.2">
      <c r="B91" s="57">
        <v>0.87831700000000001</v>
      </c>
      <c r="C91" s="58">
        <v>1.4659E-2</v>
      </c>
      <c r="D91" s="58">
        <v>0.87742500000000001</v>
      </c>
      <c r="E91" s="59">
        <v>-1.3464E-2</v>
      </c>
      <c r="F91" s="57"/>
      <c r="G91" s="162"/>
      <c r="H91" s="58"/>
      <c r="I91" s="162"/>
      <c r="J91" s="57"/>
      <c r="K91" s="162"/>
      <c r="L91" s="58"/>
      <c r="M91" s="164"/>
    </row>
    <row r="92" spans="2:13" x14ac:dyDescent="0.2">
      <c r="B92" s="57">
        <v>0.88849999999999996</v>
      </c>
      <c r="C92" s="58">
        <v>1.3679999999999999E-2</v>
      </c>
      <c r="D92" s="58">
        <v>0.88759500000000002</v>
      </c>
      <c r="E92" s="59">
        <v>-1.1880999999999999E-2</v>
      </c>
      <c r="F92" s="57"/>
      <c r="G92" s="162"/>
      <c r="H92" s="58"/>
      <c r="I92" s="162"/>
      <c r="J92" s="57"/>
      <c r="K92" s="162"/>
      <c r="L92" s="58"/>
      <c r="M92" s="164"/>
    </row>
    <row r="93" spans="2:13" x14ac:dyDescent="0.2">
      <c r="B93" s="57">
        <v>0.89868199999999998</v>
      </c>
      <c r="C93" s="58">
        <v>1.2690999999999999E-2</v>
      </c>
      <c r="D93" s="58">
        <v>0.89777200000000001</v>
      </c>
      <c r="E93" s="59">
        <v>-1.0345999999999999E-2</v>
      </c>
      <c r="F93" s="57"/>
      <c r="G93" s="162"/>
      <c r="H93" s="58"/>
      <c r="I93" s="162"/>
      <c r="J93" s="57"/>
      <c r="K93" s="162"/>
      <c r="L93" s="58"/>
      <c r="M93" s="164"/>
    </row>
    <row r="94" spans="2:13" x14ac:dyDescent="0.2">
      <c r="B94" s="57">
        <v>0.90886100000000003</v>
      </c>
      <c r="C94" s="58">
        <v>1.1689E-2</v>
      </c>
      <c r="D94" s="58">
        <v>0.90795599999999999</v>
      </c>
      <c r="E94" s="59">
        <v>-8.8699999999999994E-3</v>
      </c>
      <c r="F94" s="57"/>
      <c r="G94" s="162"/>
      <c r="H94" s="58"/>
      <c r="I94" s="162"/>
      <c r="J94" s="57"/>
      <c r="K94" s="162"/>
      <c r="L94" s="58"/>
      <c r="M94" s="164"/>
    </row>
    <row r="95" spans="2:13" x14ac:dyDescent="0.2">
      <c r="B95" s="57">
        <v>0.91903599999999996</v>
      </c>
      <c r="C95" s="58">
        <v>1.0670000000000001E-2</v>
      </c>
      <c r="D95" s="58">
        <v>0.91815000000000002</v>
      </c>
      <c r="E95" s="59">
        <v>-7.4669999999999997E-3</v>
      </c>
      <c r="F95" s="57"/>
      <c r="G95" s="162"/>
      <c r="H95" s="58"/>
      <c r="I95" s="162"/>
      <c r="J95" s="57"/>
      <c r="K95" s="162"/>
      <c r="L95" s="58"/>
      <c r="M95" s="164"/>
    </row>
    <row r="96" spans="2:13" x14ac:dyDescent="0.2">
      <c r="B96" s="57">
        <v>0.92920800000000003</v>
      </c>
      <c r="C96" s="58">
        <v>9.6299999999999997E-3</v>
      </c>
      <c r="D96" s="58">
        <v>0.92835599999999996</v>
      </c>
      <c r="E96" s="59">
        <v>-6.1460000000000004E-3</v>
      </c>
      <c r="F96" s="57"/>
      <c r="G96" s="162"/>
      <c r="H96" s="58"/>
      <c r="I96" s="162"/>
      <c r="J96" s="57"/>
      <c r="K96" s="162"/>
      <c r="L96" s="58"/>
      <c r="M96" s="164"/>
    </row>
    <row r="97" spans="2:13" x14ac:dyDescent="0.2">
      <c r="B97" s="57">
        <v>0.93937700000000002</v>
      </c>
      <c r="C97" s="58">
        <v>8.5609999999999992E-3</v>
      </c>
      <c r="D97" s="58">
        <v>0.93857400000000002</v>
      </c>
      <c r="E97" s="59">
        <v>-4.9280000000000001E-3</v>
      </c>
      <c r="F97" s="57"/>
      <c r="G97" s="162"/>
      <c r="H97" s="58"/>
      <c r="I97" s="162"/>
      <c r="J97" s="57"/>
      <c r="K97" s="162"/>
      <c r="L97" s="58"/>
      <c r="M97" s="164"/>
    </row>
    <row r="98" spans="2:13" x14ac:dyDescent="0.2">
      <c r="B98" s="57">
        <v>0.94953900000000002</v>
      </c>
      <c r="C98" s="58">
        <v>7.4580000000000002E-3</v>
      </c>
      <c r="D98" s="58">
        <v>0.94880500000000001</v>
      </c>
      <c r="E98" s="59">
        <v>-3.8249999999999998E-3</v>
      </c>
      <c r="F98" s="57"/>
      <c r="G98" s="162"/>
      <c r="H98" s="58"/>
      <c r="I98" s="162"/>
      <c r="J98" s="57"/>
      <c r="K98" s="162"/>
      <c r="L98" s="58"/>
      <c r="M98" s="164"/>
    </row>
    <row r="99" spans="2:13" x14ac:dyDescent="0.2">
      <c r="B99" s="57">
        <v>0.95969099999999996</v>
      </c>
      <c r="C99" s="58">
        <v>6.3099999999999996E-3</v>
      </c>
      <c r="D99" s="58">
        <v>0.95904699999999998</v>
      </c>
      <c r="E99" s="59">
        <v>-2.8570000000000002E-3</v>
      </c>
      <c r="F99" s="57"/>
      <c r="G99" s="162"/>
      <c r="H99" s="58"/>
      <c r="I99" s="162"/>
      <c r="J99" s="57"/>
      <c r="K99" s="162"/>
      <c r="L99" s="58"/>
      <c r="M99" s="164"/>
    </row>
    <row r="100" spans="2:13" x14ac:dyDescent="0.2">
      <c r="B100" s="57">
        <v>0.96982900000000005</v>
      </c>
      <c r="C100" s="58">
        <v>5.1029999999999999E-3</v>
      </c>
      <c r="D100" s="58">
        <v>0.96929699999999996</v>
      </c>
      <c r="E100" s="59">
        <v>-2.0400000000000001E-3</v>
      </c>
      <c r="F100" s="57"/>
      <c r="G100" s="162"/>
      <c r="H100" s="58"/>
      <c r="I100" s="162"/>
      <c r="J100" s="57"/>
      <c r="K100" s="162"/>
      <c r="L100" s="58"/>
      <c r="M100" s="164"/>
    </row>
    <row r="101" spans="2:13" x14ac:dyDescent="0.2">
      <c r="B101" s="57">
        <v>0.97994599999999998</v>
      </c>
      <c r="C101" s="58">
        <v>3.8110000000000002E-3</v>
      </c>
      <c r="D101" s="58">
        <v>0.979549</v>
      </c>
      <c r="E101" s="59">
        <v>-1.3910000000000001E-3</v>
      </c>
      <c r="F101" s="57"/>
      <c r="G101" s="162"/>
      <c r="H101" s="58"/>
      <c r="I101" s="162"/>
      <c r="J101" s="57"/>
      <c r="K101" s="162"/>
      <c r="L101" s="58"/>
      <c r="M101" s="164"/>
    </row>
    <row r="102" spans="2:13" x14ac:dyDescent="0.2">
      <c r="B102" s="57">
        <v>0.99002500000000004</v>
      </c>
      <c r="C102" s="58">
        <v>2.3760000000000001E-3</v>
      </c>
      <c r="D102" s="58">
        <v>0.98979300000000003</v>
      </c>
      <c r="E102" s="59">
        <v>-9.2100000000000005E-4</v>
      </c>
      <c r="F102" s="57"/>
      <c r="G102" s="162"/>
      <c r="H102" s="58"/>
      <c r="I102" s="162"/>
      <c r="J102" s="57"/>
      <c r="K102" s="162"/>
      <c r="L102" s="58"/>
      <c r="M102" s="164"/>
    </row>
    <row r="103" spans="2:13" x14ac:dyDescent="0.2">
      <c r="B103" s="57">
        <v>1</v>
      </c>
      <c r="C103" s="58">
        <v>6.02E-4</v>
      </c>
      <c r="D103" s="58">
        <v>1</v>
      </c>
      <c r="E103" s="59">
        <v>-6.02E-4</v>
      </c>
      <c r="F103" s="57"/>
      <c r="G103" s="162"/>
      <c r="H103" s="58"/>
      <c r="I103" s="162"/>
      <c r="J103" s="57"/>
      <c r="K103" s="162"/>
      <c r="L103" s="58"/>
      <c r="M103" s="164"/>
    </row>
    <row r="104" spans="2:13" x14ac:dyDescent="0.2">
      <c r="B104" s="57"/>
      <c r="C104" s="58"/>
      <c r="D104" s="58"/>
      <c r="E104" s="59"/>
      <c r="F104" s="57"/>
      <c r="G104" s="162"/>
      <c r="H104" s="58"/>
      <c r="I104" s="162"/>
      <c r="J104" s="57"/>
      <c r="K104" s="162"/>
      <c r="L104" s="58"/>
      <c r="M104" s="164"/>
    </row>
    <row r="105" spans="2:13" x14ac:dyDescent="0.2">
      <c r="B105" s="57"/>
      <c r="C105" s="58"/>
      <c r="D105" s="58"/>
      <c r="E105" s="59"/>
      <c r="F105" s="57"/>
      <c r="G105" s="162"/>
      <c r="H105" s="58"/>
      <c r="I105" s="162"/>
      <c r="J105" s="57"/>
      <c r="K105" s="162"/>
      <c r="L105" s="58"/>
      <c r="M105" s="164"/>
    </row>
    <row r="106" spans="2:13" x14ac:dyDescent="0.2">
      <c r="B106" s="57"/>
      <c r="C106" s="58"/>
      <c r="D106" s="58"/>
      <c r="E106" s="59"/>
      <c r="F106" s="57"/>
      <c r="G106" s="162"/>
      <c r="H106" s="58"/>
      <c r="I106" s="162"/>
      <c r="J106" s="57"/>
      <c r="K106" s="162"/>
      <c r="L106" s="58"/>
      <c r="M106" s="164"/>
    </row>
    <row r="107" spans="2:13" x14ac:dyDescent="0.2">
      <c r="B107" s="57"/>
      <c r="C107" s="58"/>
      <c r="D107" s="58"/>
      <c r="E107" s="59"/>
      <c r="F107" s="57"/>
      <c r="G107" s="162"/>
      <c r="H107" s="58"/>
      <c r="I107" s="162"/>
      <c r="J107" s="57"/>
      <c r="K107" s="162"/>
      <c r="L107" s="58"/>
      <c r="M107" s="164"/>
    </row>
    <row r="108" spans="2:13" x14ac:dyDescent="0.2">
      <c r="B108" s="57"/>
      <c r="C108" s="58"/>
      <c r="D108" s="58"/>
      <c r="E108" s="59"/>
      <c r="F108" s="57"/>
      <c r="G108" s="162"/>
      <c r="H108" s="58"/>
      <c r="I108" s="162"/>
      <c r="J108" s="57"/>
      <c r="K108" s="162"/>
      <c r="L108" s="58"/>
      <c r="M108" s="164"/>
    </row>
    <row r="109" spans="2:13" x14ac:dyDescent="0.2">
      <c r="B109" s="57"/>
      <c r="C109" s="58"/>
      <c r="D109" s="58"/>
      <c r="E109" s="59"/>
      <c r="F109" s="57"/>
      <c r="G109" s="162"/>
      <c r="H109" s="58"/>
      <c r="I109" s="162"/>
      <c r="J109" s="57"/>
      <c r="K109" s="162"/>
      <c r="L109" s="58"/>
      <c r="M109" s="164"/>
    </row>
    <row r="110" spans="2:13" x14ac:dyDescent="0.2">
      <c r="B110" s="57"/>
      <c r="C110" s="58"/>
      <c r="D110" s="58"/>
      <c r="E110" s="59"/>
      <c r="F110" s="57"/>
      <c r="G110" s="162"/>
      <c r="H110" s="58"/>
      <c r="I110" s="162"/>
      <c r="J110" s="57"/>
      <c r="K110" s="162"/>
      <c r="L110" s="58"/>
      <c r="M110" s="164"/>
    </row>
    <row r="111" spans="2:13" x14ac:dyDescent="0.2">
      <c r="B111" s="57"/>
      <c r="C111" s="58"/>
      <c r="D111" s="58"/>
      <c r="E111" s="59"/>
      <c r="F111" s="57"/>
      <c r="G111" s="162"/>
      <c r="H111" s="58"/>
      <c r="I111" s="162"/>
      <c r="J111" s="57"/>
      <c r="K111" s="162"/>
      <c r="L111" s="58"/>
      <c r="M111" s="164"/>
    </row>
    <row r="112" spans="2:13" x14ac:dyDescent="0.2">
      <c r="B112" s="57"/>
      <c r="C112" s="58"/>
      <c r="D112" s="58"/>
      <c r="E112" s="59"/>
      <c r="F112" s="57"/>
      <c r="G112" s="162"/>
      <c r="H112" s="58"/>
      <c r="I112" s="162"/>
      <c r="J112" s="57"/>
      <c r="K112" s="162"/>
      <c r="L112" s="58"/>
      <c r="M112" s="164"/>
    </row>
    <row r="113" spans="2:13" x14ac:dyDescent="0.2">
      <c r="B113" s="57"/>
      <c r="C113" s="58"/>
      <c r="D113" s="58"/>
      <c r="E113" s="59"/>
      <c r="F113" s="57"/>
      <c r="G113" s="162"/>
      <c r="H113" s="58"/>
      <c r="I113" s="162"/>
      <c r="J113" s="57"/>
      <c r="K113" s="162"/>
      <c r="L113" s="58"/>
      <c r="M113" s="164"/>
    </row>
    <row r="114" spans="2:13" x14ac:dyDescent="0.2">
      <c r="B114" s="57"/>
      <c r="C114" s="58"/>
      <c r="D114" s="58"/>
      <c r="E114" s="59"/>
      <c r="F114" s="57"/>
      <c r="G114" s="162"/>
      <c r="H114" s="58"/>
      <c r="I114" s="162"/>
      <c r="J114" s="57"/>
      <c r="K114" s="162"/>
      <c r="L114" s="58"/>
      <c r="M114" s="164"/>
    </row>
    <row r="115" spans="2:13" x14ac:dyDescent="0.2">
      <c r="B115" s="57"/>
      <c r="C115" s="58"/>
      <c r="D115" s="58"/>
      <c r="E115" s="59"/>
      <c r="F115" s="57"/>
      <c r="G115" s="162"/>
      <c r="H115" s="58"/>
      <c r="I115" s="162"/>
      <c r="J115" s="57"/>
      <c r="K115" s="162"/>
      <c r="L115" s="58"/>
      <c r="M115" s="164"/>
    </row>
    <row r="116" spans="2:13" x14ac:dyDescent="0.2">
      <c r="B116" s="57"/>
      <c r="C116" s="58"/>
      <c r="D116" s="58"/>
      <c r="E116" s="59"/>
      <c r="F116" s="57"/>
      <c r="G116" s="162"/>
      <c r="H116" s="58"/>
      <c r="I116" s="162"/>
      <c r="J116" s="57"/>
      <c r="K116" s="162"/>
      <c r="L116" s="58"/>
      <c r="M116" s="164"/>
    </row>
    <row r="117" spans="2:13" x14ac:dyDescent="0.2">
      <c r="B117" s="57"/>
      <c r="C117" s="58"/>
      <c r="D117" s="58"/>
      <c r="E117" s="59"/>
      <c r="F117" s="57"/>
      <c r="G117" s="162"/>
      <c r="H117" s="58"/>
      <c r="I117" s="162"/>
      <c r="J117" s="57"/>
      <c r="K117" s="162"/>
      <c r="L117" s="58"/>
      <c r="M117" s="164"/>
    </row>
    <row r="118" spans="2:13" x14ac:dyDescent="0.2">
      <c r="B118" s="57"/>
      <c r="C118" s="58"/>
      <c r="D118" s="58"/>
      <c r="E118" s="59"/>
      <c r="F118" s="57"/>
      <c r="G118" s="162"/>
      <c r="H118" s="58"/>
      <c r="I118" s="162"/>
      <c r="J118" s="57"/>
      <c r="K118" s="162"/>
      <c r="L118" s="58"/>
      <c r="M118" s="164"/>
    </row>
    <row r="119" spans="2:13" x14ac:dyDescent="0.2">
      <c r="B119" s="57"/>
      <c r="C119" s="58"/>
      <c r="D119" s="58"/>
      <c r="E119" s="59"/>
      <c r="F119" s="57"/>
      <c r="G119" s="162"/>
      <c r="H119" s="58"/>
      <c r="I119" s="162"/>
      <c r="J119" s="57"/>
      <c r="K119" s="162"/>
      <c r="L119" s="58"/>
      <c r="M119" s="164"/>
    </row>
    <row r="120" spans="2:13" x14ac:dyDescent="0.2">
      <c r="B120" s="57"/>
      <c r="C120" s="58"/>
      <c r="D120" s="58"/>
      <c r="E120" s="59"/>
      <c r="F120" s="57"/>
      <c r="G120" s="162"/>
      <c r="H120" s="58"/>
      <c r="I120" s="162"/>
      <c r="J120" s="57"/>
      <c r="K120" s="162"/>
      <c r="L120" s="58"/>
      <c r="M120" s="164"/>
    </row>
    <row r="121" spans="2:13" x14ac:dyDescent="0.2">
      <c r="B121" s="57"/>
      <c r="C121" s="58"/>
      <c r="D121" s="58"/>
      <c r="E121" s="59"/>
      <c r="F121" s="57"/>
      <c r="G121" s="162"/>
      <c r="H121" s="58"/>
      <c r="I121" s="162"/>
      <c r="J121" s="57"/>
      <c r="K121" s="162"/>
      <c r="L121" s="58"/>
      <c r="M121" s="164"/>
    </row>
    <row r="122" spans="2:13" x14ac:dyDescent="0.2">
      <c r="B122" s="57"/>
      <c r="C122" s="58"/>
      <c r="D122" s="58"/>
      <c r="E122" s="59"/>
      <c r="F122" s="57"/>
      <c r="G122" s="162"/>
      <c r="H122" s="58"/>
      <c r="I122" s="162"/>
      <c r="J122" s="57"/>
      <c r="K122" s="162"/>
      <c r="L122" s="58"/>
      <c r="M122" s="164"/>
    </row>
    <row r="123" spans="2:13" x14ac:dyDescent="0.2">
      <c r="B123" s="57"/>
      <c r="C123" s="58"/>
      <c r="D123" s="58"/>
      <c r="E123" s="59"/>
      <c r="F123" s="57"/>
      <c r="G123" s="162"/>
      <c r="H123" s="58"/>
      <c r="I123" s="162"/>
      <c r="J123" s="57"/>
      <c r="K123" s="162"/>
      <c r="L123" s="58"/>
      <c r="M123" s="164"/>
    </row>
    <row r="124" spans="2:13" x14ac:dyDescent="0.2">
      <c r="B124" s="57"/>
      <c r="C124" s="58"/>
      <c r="D124" s="58"/>
      <c r="E124" s="59"/>
      <c r="F124" s="57"/>
      <c r="G124" s="162"/>
      <c r="H124" s="58"/>
      <c r="I124" s="162"/>
      <c r="J124" s="57"/>
      <c r="K124" s="162"/>
      <c r="L124" s="58"/>
      <c r="M124" s="164"/>
    </row>
    <row r="125" spans="2:13" x14ac:dyDescent="0.2">
      <c r="B125" s="57"/>
      <c r="C125" s="58"/>
      <c r="D125" s="58"/>
      <c r="E125" s="59"/>
      <c r="F125" s="57"/>
      <c r="G125" s="162"/>
      <c r="H125" s="58"/>
      <c r="I125" s="162"/>
      <c r="J125" s="57"/>
      <c r="K125" s="162"/>
      <c r="L125" s="58"/>
      <c r="M125" s="164"/>
    </row>
    <row r="126" spans="2:13" x14ac:dyDescent="0.2">
      <c r="B126" s="57"/>
      <c r="C126" s="58"/>
      <c r="D126" s="58"/>
      <c r="E126" s="59"/>
      <c r="F126" s="57"/>
      <c r="G126" s="162"/>
      <c r="H126" s="58"/>
      <c r="I126" s="162"/>
      <c r="J126" s="57"/>
      <c r="K126" s="162"/>
      <c r="L126" s="58"/>
      <c r="M126" s="164"/>
    </row>
    <row r="127" spans="2:13" x14ac:dyDescent="0.2">
      <c r="B127" s="57"/>
      <c r="C127" s="58"/>
      <c r="D127" s="58"/>
      <c r="E127" s="59"/>
      <c r="F127" s="57"/>
      <c r="G127" s="162"/>
      <c r="H127" s="58"/>
      <c r="I127" s="162"/>
      <c r="J127" s="57"/>
      <c r="K127" s="162"/>
      <c r="L127" s="58"/>
      <c r="M127" s="164"/>
    </row>
    <row r="128" spans="2:13" x14ac:dyDescent="0.2">
      <c r="B128" s="57"/>
      <c r="C128" s="58"/>
      <c r="D128" s="58"/>
      <c r="E128" s="59"/>
      <c r="F128" s="57"/>
      <c r="G128" s="162"/>
      <c r="H128" s="58"/>
      <c r="I128" s="162"/>
      <c r="J128" s="57"/>
      <c r="K128" s="162"/>
      <c r="L128" s="58"/>
      <c r="M128" s="164"/>
    </row>
    <row r="129" spans="2:13" x14ac:dyDescent="0.2">
      <c r="B129" s="57"/>
      <c r="C129" s="58"/>
      <c r="D129" s="58"/>
      <c r="E129" s="59"/>
      <c r="F129" s="57"/>
      <c r="G129" s="162"/>
      <c r="H129" s="58"/>
      <c r="I129" s="162"/>
      <c r="J129" s="57"/>
      <c r="K129" s="162"/>
      <c r="L129" s="58"/>
      <c r="M129" s="164"/>
    </row>
    <row r="130" spans="2:13" x14ac:dyDescent="0.2">
      <c r="B130" s="57"/>
      <c r="C130" s="58"/>
      <c r="D130" s="58"/>
      <c r="E130" s="59"/>
      <c r="F130" s="57"/>
      <c r="G130" s="162"/>
      <c r="H130" s="58"/>
      <c r="I130" s="162"/>
      <c r="J130" s="57"/>
      <c r="K130" s="162"/>
      <c r="L130" s="58"/>
      <c r="M130" s="164"/>
    </row>
    <row r="131" spans="2:13" x14ac:dyDescent="0.2">
      <c r="B131" s="57"/>
      <c r="C131" s="58"/>
      <c r="D131" s="58"/>
      <c r="E131" s="59"/>
      <c r="F131" s="57"/>
      <c r="G131" s="162"/>
      <c r="H131" s="58"/>
      <c r="I131" s="162"/>
      <c r="J131" s="57"/>
      <c r="K131" s="162"/>
      <c r="L131" s="58"/>
      <c r="M131" s="164"/>
    </row>
    <row r="132" spans="2:13" x14ac:dyDescent="0.2">
      <c r="B132" s="57"/>
      <c r="C132" s="58"/>
      <c r="D132" s="58"/>
      <c r="E132" s="59"/>
      <c r="F132" s="57"/>
      <c r="G132" s="162"/>
      <c r="H132" s="58"/>
      <c r="I132" s="162"/>
      <c r="J132" s="57"/>
      <c r="K132" s="162"/>
      <c r="L132" s="58"/>
      <c r="M132" s="164"/>
    </row>
    <row r="133" spans="2:13" x14ac:dyDescent="0.2">
      <c r="B133" s="57"/>
      <c r="C133" s="58"/>
      <c r="D133" s="58"/>
      <c r="E133" s="59"/>
      <c r="F133" s="57"/>
      <c r="G133" s="162"/>
      <c r="H133" s="58"/>
      <c r="I133" s="162"/>
      <c r="J133" s="57"/>
      <c r="K133" s="162"/>
      <c r="L133" s="58"/>
      <c r="M133" s="164"/>
    </row>
    <row r="134" spans="2:13" x14ac:dyDescent="0.2">
      <c r="B134" s="57"/>
      <c r="C134" s="58"/>
      <c r="D134" s="58"/>
      <c r="E134" s="59"/>
      <c r="F134" s="57"/>
      <c r="G134" s="162"/>
      <c r="H134" s="58"/>
      <c r="I134" s="162"/>
      <c r="J134" s="57"/>
      <c r="K134" s="162"/>
      <c r="L134" s="58"/>
      <c r="M134" s="164"/>
    </row>
    <row r="135" spans="2:13" x14ac:dyDescent="0.2">
      <c r="B135" s="57"/>
      <c r="C135" s="58"/>
      <c r="D135" s="58"/>
      <c r="E135" s="59"/>
      <c r="F135" s="57"/>
      <c r="G135" s="162"/>
      <c r="H135" s="58"/>
      <c r="I135" s="162"/>
      <c r="J135" s="57"/>
      <c r="K135" s="162"/>
      <c r="L135" s="58"/>
      <c r="M135" s="164"/>
    </row>
    <row r="136" spans="2:13" x14ac:dyDescent="0.2">
      <c r="B136" s="57"/>
      <c r="C136" s="58"/>
      <c r="D136" s="58"/>
      <c r="E136" s="59"/>
      <c r="F136" s="57"/>
      <c r="G136" s="162"/>
      <c r="H136" s="58"/>
      <c r="I136" s="162"/>
      <c r="J136" s="57"/>
      <c r="K136" s="162"/>
      <c r="L136" s="58"/>
      <c r="M136" s="164"/>
    </row>
    <row r="137" spans="2:13" x14ac:dyDescent="0.2">
      <c r="B137" s="57"/>
      <c r="C137" s="58"/>
      <c r="D137" s="58"/>
      <c r="E137" s="59"/>
      <c r="F137" s="57"/>
      <c r="G137" s="162"/>
      <c r="H137" s="58"/>
      <c r="I137" s="162"/>
      <c r="J137" s="57"/>
      <c r="K137" s="162"/>
      <c r="L137" s="58"/>
      <c r="M137" s="164"/>
    </row>
    <row r="138" spans="2:13" x14ac:dyDescent="0.2">
      <c r="B138" s="57"/>
      <c r="C138" s="58"/>
      <c r="D138" s="58"/>
      <c r="E138" s="59"/>
      <c r="F138" s="57"/>
      <c r="G138" s="162"/>
      <c r="H138" s="58"/>
      <c r="I138" s="162"/>
      <c r="J138" s="57"/>
      <c r="K138" s="162"/>
      <c r="L138" s="58"/>
      <c r="M138" s="164"/>
    </row>
    <row r="139" spans="2:13" x14ac:dyDescent="0.2">
      <c r="B139" s="57"/>
      <c r="C139" s="58"/>
      <c r="D139" s="58"/>
      <c r="E139" s="59"/>
      <c r="F139" s="57"/>
      <c r="G139" s="162"/>
      <c r="H139" s="58"/>
      <c r="I139" s="162"/>
      <c r="J139" s="57"/>
      <c r="K139" s="162"/>
      <c r="L139" s="58"/>
      <c r="M139" s="164"/>
    </row>
    <row r="140" spans="2:13" x14ac:dyDescent="0.2">
      <c r="B140" s="57"/>
      <c r="C140" s="58"/>
      <c r="D140" s="58"/>
      <c r="E140" s="59"/>
      <c r="F140" s="57"/>
      <c r="G140" s="162"/>
      <c r="H140" s="58"/>
      <c r="I140" s="162"/>
      <c r="J140" s="57"/>
      <c r="K140" s="162"/>
      <c r="L140" s="58"/>
      <c r="M140" s="164"/>
    </row>
    <row r="141" spans="2:13" x14ac:dyDescent="0.2">
      <c r="B141" s="57"/>
      <c r="C141" s="58"/>
      <c r="D141" s="58"/>
      <c r="E141" s="59"/>
      <c r="F141" s="57"/>
      <c r="G141" s="162"/>
      <c r="H141" s="58"/>
      <c r="I141" s="162"/>
      <c r="J141" s="57"/>
      <c r="K141" s="162"/>
      <c r="L141" s="58"/>
      <c r="M141" s="164"/>
    </row>
    <row r="142" spans="2:13" x14ac:dyDescent="0.2">
      <c r="B142" s="57"/>
      <c r="C142" s="58"/>
      <c r="D142" s="58"/>
      <c r="E142" s="59"/>
      <c r="F142" s="57"/>
      <c r="G142" s="162"/>
      <c r="H142" s="58"/>
      <c r="I142" s="162"/>
      <c r="J142" s="57"/>
      <c r="K142" s="162"/>
      <c r="L142" s="58"/>
      <c r="M142" s="164"/>
    </row>
    <row r="143" spans="2:13" x14ac:dyDescent="0.2">
      <c r="B143" s="205"/>
      <c r="C143" s="62"/>
      <c r="D143" s="62"/>
      <c r="E143" s="206"/>
      <c r="F143" s="205"/>
      <c r="G143" s="162"/>
      <c r="H143" s="62"/>
      <c r="I143" s="162"/>
      <c r="J143" s="205"/>
      <c r="K143" s="162"/>
      <c r="L143" s="62"/>
      <c r="M143" s="164"/>
    </row>
    <row r="144" spans="2:13" x14ac:dyDescent="0.2">
      <c r="B144" s="205"/>
      <c r="C144" s="62"/>
      <c r="D144" s="62"/>
      <c r="E144" s="206"/>
      <c r="F144" s="205"/>
      <c r="G144" s="162"/>
      <c r="H144" s="62"/>
      <c r="I144" s="162"/>
      <c r="J144" s="205"/>
      <c r="K144" s="162"/>
      <c r="L144" s="62"/>
      <c r="M144" s="164"/>
    </row>
    <row r="145" spans="2:13" x14ac:dyDescent="0.2">
      <c r="B145" s="205"/>
      <c r="C145" s="62"/>
      <c r="D145" s="62"/>
      <c r="E145" s="206"/>
      <c r="F145" s="205"/>
      <c r="G145" s="162"/>
      <c r="H145" s="62"/>
      <c r="I145" s="162"/>
      <c r="J145" s="205"/>
      <c r="K145" s="162"/>
      <c r="L145" s="62"/>
      <c r="M145" s="164"/>
    </row>
    <row r="146" spans="2:13" x14ac:dyDescent="0.2">
      <c r="B146" s="205"/>
      <c r="C146" s="62"/>
      <c r="D146" s="62"/>
      <c r="E146" s="206"/>
      <c r="F146" s="205"/>
      <c r="G146" s="162"/>
      <c r="H146" s="62"/>
      <c r="I146" s="162"/>
      <c r="J146" s="205"/>
      <c r="K146" s="162"/>
      <c r="L146" s="62"/>
      <c r="M146" s="164"/>
    </row>
    <row r="147" spans="2:13" x14ac:dyDescent="0.2">
      <c r="B147" s="205"/>
      <c r="C147" s="62"/>
      <c r="D147" s="62"/>
      <c r="E147" s="206"/>
      <c r="F147" s="205"/>
      <c r="G147" s="162"/>
      <c r="H147" s="62"/>
      <c r="I147" s="162"/>
      <c r="J147" s="205"/>
      <c r="K147" s="162"/>
      <c r="L147" s="62"/>
      <c r="M147" s="164"/>
    </row>
    <row r="148" spans="2:13" x14ac:dyDescent="0.2">
      <c r="B148" s="205"/>
      <c r="C148" s="62"/>
      <c r="D148" s="62"/>
      <c r="E148" s="206"/>
      <c r="F148" s="205"/>
      <c r="G148" s="162"/>
      <c r="H148" s="62"/>
      <c r="I148" s="162"/>
      <c r="J148" s="205"/>
      <c r="K148" s="162"/>
      <c r="L148" s="62"/>
      <c r="M148" s="164"/>
    </row>
    <row r="149" spans="2:13" x14ac:dyDescent="0.2">
      <c r="B149" s="205"/>
      <c r="C149" s="62"/>
      <c r="D149" s="62"/>
      <c r="E149" s="206"/>
      <c r="F149" s="205"/>
      <c r="G149" s="162"/>
      <c r="H149" s="62"/>
      <c r="I149" s="162"/>
      <c r="J149" s="205"/>
      <c r="K149" s="162"/>
      <c r="L149" s="62"/>
      <c r="M149" s="164"/>
    </row>
    <row r="150" spans="2:13" x14ac:dyDescent="0.2">
      <c r="B150" s="205"/>
      <c r="C150" s="62"/>
      <c r="D150" s="62"/>
      <c r="E150" s="206"/>
      <c r="F150" s="205"/>
      <c r="G150" s="162"/>
      <c r="H150" s="62"/>
      <c r="I150" s="162"/>
      <c r="J150" s="205"/>
      <c r="K150" s="162"/>
      <c r="L150" s="62"/>
      <c r="M150" s="164"/>
    </row>
    <row r="151" spans="2:13" x14ac:dyDescent="0.2">
      <c r="B151" s="205"/>
      <c r="C151" s="62"/>
      <c r="D151" s="62"/>
      <c r="E151" s="206"/>
      <c r="F151" s="205"/>
      <c r="G151" s="162"/>
      <c r="H151" s="62"/>
      <c r="I151" s="162"/>
      <c r="J151" s="205"/>
      <c r="K151" s="162"/>
      <c r="L151" s="62"/>
      <c r="M151" s="164"/>
    </row>
    <row r="152" spans="2:13" x14ac:dyDescent="0.2">
      <c r="B152" s="205"/>
      <c r="C152" s="62"/>
      <c r="D152" s="62"/>
      <c r="E152" s="206"/>
      <c r="F152" s="205"/>
      <c r="G152" s="162"/>
      <c r="H152" s="62"/>
      <c r="I152" s="162"/>
      <c r="J152" s="205"/>
      <c r="K152" s="162"/>
      <c r="L152" s="62"/>
      <c r="M152" s="164"/>
    </row>
    <row r="153" spans="2:13" x14ac:dyDescent="0.2">
      <c r="B153" s="205"/>
      <c r="C153" s="62"/>
      <c r="D153" s="62"/>
      <c r="E153" s="206"/>
      <c r="F153" s="205"/>
      <c r="G153" s="162"/>
      <c r="H153" s="62"/>
      <c r="I153" s="162"/>
      <c r="J153" s="205"/>
      <c r="K153" s="162"/>
      <c r="L153" s="62"/>
      <c r="M153" s="164"/>
    </row>
    <row r="154" spans="2:13" x14ac:dyDescent="0.2">
      <c r="B154" s="205"/>
      <c r="C154" s="62"/>
      <c r="D154" s="62"/>
      <c r="E154" s="206"/>
      <c r="F154" s="205"/>
      <c r="G154" s="162"/>
      <c r="H154" s="62"/>
      <c r="I154" s="162"/>
      <c r="J154" s="205"/>
      <c r="K154" s="162"/>
      <c r="L154" s="62"/>
      <c r="M154" s="164"/>
    </row>
    <row r="155" spans="2:13" x14ac:dyDescent="0.2">
      <c r="B155" s="205"/>
      <c r="C155" s="62"/>
      <c r="D155" s="62"/>
      <c r="E155" s="206"/>
      <c r="F155" s="205"/>
      <c r="G155" s="162"/>
      <c r="H155" s="62"/>
      <c r="I155" s="162"/>
      <c r="J155" s="205"/>
      <c r="K155" s="162"/>
      <c r="L155" s="62"/>
      <c r="M155" s="164"/>
    </row>
    <row r="156" spans="2:13" x14ac:dyDescent="0.2">
      <c r="B156" s="205"/>
      <c r="C156" s="62"/>
      <c r="D156" s="62"/>
      <c r="E156" s="206"/>
      <c r="F156" s="205"/>
      <c r="G156" s="162"/>
      <c r="H156" s="62"/>
      <c r="I156" s="162"/>
      <c r="J156" s="205"/>
      <c r="K156" s="162"/>
      <c r="L156" s="62"/>
      <c r="M156" s="164"/>
    </row>
    <row r="157" spans="2:13" x14ac:dyDescent="0.2">
      <c r="B157" s="205"/>
      <c r="C157" s="62"/>
      <c r="D157" s="62"/>
      <c r="E157" s="206"/>
      <c r="F157" s="205"/>
      <c r="G157" s="162"/>
      <c r="H157" s="62"/>
      <c r="I157" s="162"/>
      <c r="J157" s="205"/>
      <c r="K157" s="162"/>
      <c r="L157" s="62"/>
      <c r="M157" s="164"/>
    </row>
    <row r="158" spans="2:13" x14ac:dyDescent="0.2">
      <c r="B158" s="205"/>
      <c r="C158" s="62"/>
      <c r="D158" s="62"/>
      <c r="E158" s="206"/>
      <c r="F158" s="205"/>
      <c r="G158" s="162"/>
      <c r="H158" s="62"/>
      <c r="I158" s="162"/>
      <c r="J158" s="205"/>
      <c r="K158" s="162"/>
      <c r="L158" s="62"/>
      <c r="M158" s="164"/>
    </row>
    <row r="159" spans="2:13" x14ac:dyDescent="0.2">
      <c r="B159" s="205"/>
      <c r="C159" s="62"/>
      <c r="D159" s="62"/>
      <c r="E159" s="206"/>
      <c r="F159" s="205"/>
      <c r="G159" s="162"/>
      <c r="H159" s="62"/>
      <c r="I159" s="162"/>
      <c r="J159" s="205"/>
      <c r="K159" s="162"/>
      <c r="L159" s="62"/>
      <c r="M159" s="164"/>
    </row>
    <row r="160" spans="2:13" x14ac:dyDescent="0.2">
      <c r="B160" s="205"/>
      <c r="C160" s="62"/>
      <c r="D160" s="62"/>
      <c r="E160" s="206"/>
      <c r="F160" s="205"/>
      <c r="G160" s="162"/>
      <c r="H160" s="62"/>
      <c r="I160" s="162"/>
      <c r="J160" s="205"/>
      <c r="K160" s="162"/>
      <c r="L160" s="62"/>
      <c r="M160" s="164"/>
    </row>
    <row r="161" spans="2:13" x14ac:dyDescent="0.2">
      <c r="B161" s="205"/>
      <c r="C161" s="62"/>
      <c r="D161" s="62"/>
      <c r="E161" s="206"/>
      <c r="F161" s="205"/>
      <c r="G161" s="162"/>
      <c r="H161" s="62"/>
      <c r="I161" s="162"/>
      <c r="J161" s="205"/>
      <c r="K161" s="162"/>
      <c r="L161" s="62"/>
      <c r="M161" s="164"/>
    </row>
    <row r="162" spans="2:13" x14ac:dyDescent="0.2">
      <c r="B162" s="205"/>
      <c r="C162" s="62"/>
      <c r="D162" s="62"/>
      <c r="E162" s="206"/>
      <c r="F162" s="205"/>
      <c r="G162" s="162"/>
      <c r="H162" s="62"/>
      <c r="I162" s="162"/>
      <c r="J162" s="205"/>
      <c r="K162" s="162"/>
      <c r="L162" s="62"/>
      <c r="M162" s="164"/>
    </row>
    <row r="163" spans="2:13" x14ac:dyDescent="0.2">
      <c r="B163" s="205"/>
      <c r="C163" s="62"/>
      <c r="D163" s="62"/>
      <c r="E163" s="206"/>
      <c r="F163" s="205"/>
      <c r="G163" s="162"/>
      <c r="H163" s="62"/>
      <c r="I163" s="162"/>
      <c r="J163" s="205"/>
      <c r="K163" s="162"/>
      <c r="L163" s="62"/>
      <c r="M163" s="164"/>
    </row>
    <row r="164" spans="2:13" x14ac:dyDescent="0.2">
      <c r="B164" s="205"/>
      <c r="C164" s="62"/>
      <c r="D164" s="62"/>
      <c r="E164" s="206"/>
      <c r="F164" s="205"/>
      <c r="G164" s="162"/>
      <c r="H164" s="62"/>
      <c r="I164" s="162"/>
      <c r="J164" s="205"/>
      <c r="K164" s="162"/>
      <c r="L164" s="62"/>
      <c r="M164" s="164"/>
    </row>
    <row r="165" spans="2:13" x14ac:dyDescent="0.2">
      <c r="B165" s="205"/>
      <c r="C165" s="62"/>
      <c r="D165" s="62"/>
      <c r="E165" s="206"/>
      <c r="F165" s="205"/>
      <c r="G165" s="162"/>
      <c r="H165" s="62"/>
      <c r="I165" s="162"/>
      <c r="J165" s="205"/>
      <c r="K165" s="162"/>
      <c r="L165" s="62"/>
      <c r="M165" s="164"/>
    </row>
    <row r="166" spans="2:13" x14ac:dyDescent="0.2">
      <c r="B166" s="205"/>
      <c r="C166" s="62"/>
      <c r="D166" s="62"/>
      <c r="E166" s="206"/>
      <c r="F166" s="205"/>
      <c r="G166" s="162"/>
      <c r="H166" s="62"/>
      <c r="I166" s="162"/>
      <c r="J166" s="205"/>
      <c r="K166" s="162"/>
      <c r="L166" s="62"/>
      <c r="M166" s="164"/>
    </row>
    <row r="167" spans="2:13" x14ac:dyDescent="0.2">
      <c r="B167" s="205"/>
      <c r="C167" s="62"/>
      <c r="D167" s="62"/>
      <c r="E167" s="206"/>
      <c r="F167" s="205"/>
      <c r="G167" s="162"/>
      <c r="H167" s="62"/>
      <c r="I167" s="162"/>
      <c r="J167" s="205"/>
      <c r="K167" s="162"/>
      <c r="L167" s="62"/>
      <c r="M167" s="164"/>
    </row>
    <row r="168" spans="2:13" x14ac:dyDescent="0.2">
      <c r="B168" s="205"/>
      <c r="C168" s="62"/>
      <c r="D168" s="62"/>
      <c r="E168" s="206"/>
      <c r="F168" s="205"/>
      <c r="G168" s="162"/>
      <c r="H168" s="62"/>
      <c r="I168" s="162"/>
      <c r="J168" s="205"/>
      <c r="K168" s="162"/>
      <c r="L168" s="62"/>
      <c r="M168" s="164"/>
    </row>
    <row r="169" spans="2:13" x14ac:dyDescent="0.2">
      <c r="B169" s="205"/>
      <c r="C169" s="62"/>
      <c r="D169" s="62"/>
      <c r="E169" s="206"/>
      <c r="F169" s="205"/>
      <c r="G169" s="162"/>
      <c r="H169" s="62"/>
      <c r="I169" s="162"/>
      <c r="J169" s="205"/>
      <c r="K169" s="162"/>
      <c r="L169" s="62"/>
      <c r="M169" s="164"/>
    </row>
    <row r="170" spans="2:13" x14ac:dyDescent="0.2">
      <c r="B170" s="205"/>
      <c r="C170" s="62"/>
      <c r="D170" s="62"/>
      <c r="E170" s="206"/>
      <c r="F170" s="205"/>
      <c r="G170" s="162"/>
      <c r="H170" s="62"/>
      <c r="I170" s="162"/>
      <c r="J170" s="205"/>
      <c r="K170" s="162"/>
      <c r="L170" s="62"/>
      <c r="M170" s="164"/>
    </row>
    <row r="171" spans="2:13" x14ac:dyDescent="0.2">
      <c r="B171" s="205"/>
      <c r="C171" s="62"/>
      <c r="D171" s="62"/>
      <c r="E171" s="206"/>
      <c r="F171" s="205"/>
      <c r="G171" s="162"/>
      <c r="H171" s="62"/>
      <c r="I171" s="162"/>
      <c r="J171" s="205"/>
      <c r="K171" s="162"/>
      <c r="L171" s="62"/>
      <c r="M171" s="164"/>
    </row>
    <row r="172" spans="2:13" x14ac:dyDescent="0.2">
      <c r="B172" s="205"/>
      <c r="C172" s="62"/>
      <c r="D172" s="62"/>
      <c r="E172" s="206"/>
      <c r="F172" s="205"/>
      <c r="G172" s="162"/>
      <c r="H172" s="62"/>
      <c r="I172" s="162"/>
      <c r="J172" s="205"/>
      <c r="K172" s="162"/>
      <c r="L172" s="62"/>
      <c r="M172" s="164"/>
    </row>
    <row r="173" spans="2:13" x14ac:dyDescent="0.2">
      <c r="B173" s="205"/>
      <c r="C173" s="62"/>
      <c r="D173" s="62"/>
      <c r="E173" s="206"/>
      <c r="F173" s="205"/>
      <c r="G173" s="162"/>
      <c r="H173" s="62"/>
      <c r="I173" s="162"/>
      <c r="J173" s="205"/>
      <c r="K173" s="162"/>
      <c r="L173" s="62"/>
      <c r="M173" s="164"/>
    </row>
    <row r="174" spans="2:13" x14ac:dyDescent="0.2">
      <c r="B174" s="205"/>
      <c r="C174" s="62"/>
      <c r="D174" s="62"/>
      <c r="E174" s="206"/>
      <c r="F174" s="205"/>
      <c r="G174" s="162"/>
      <c r="H174" s="62"/>
      <c r="I174" s="162"/>
      <c r="J174" s="205"/>
      <c r="K174" s="162"/>
      <c r="L174" s="62"/>
      <c r="M174" s="164"/>
    </row>
    <row r="175" spans="2:13" x14ac:dyDescent="0.2">
      <c r="B175" s="205"/>
      <c r="C175" s="62"/>
      <c r="D175" s="62"/>
      <c r="E175" s="206"/>
      <c r="F175" s="205"/>
      <c r="G175" s="162"/>
      <c r="H175" s="62"/>
      <c r="I175" s="162"/>
      <c r="J175" s="205"/>
      <c r="K175" s="162"/>
      <c r="L175" s="62"/>
      <c r="M175" s="164"/>
    </row>
    <row r="176" spans="2:13" x14ac:dyDescent="0.2">
      <c r="B176" s="205"/>
      <c r="C176" s="62"/>
      <c r="D176" s="62"/>
      <c r="E176" s="206"/>
      <c r="F176" s="205"/>
      <c r="G176" s="162"/>
      <c r="H176" s="62"/>
      <c r="I176" s="162"/>
      <c r="J176" s="205"/>
      <c r="K176" s="162"/>
      <c r="L176" s="62"/>
      <c r="M176" s="164"/>
    </row>
    <row r="177" spans="2:13" x14ac:dyDescent="0.2">
      <c r="B177" s="205"/>
      <c r="C177" s="62"/>
      <c r="D177" s="62"/>
      <c r="E177" s="206"/>
      <c r="F177" s="205"/>
      <c r="G177" s="162"/>
      <c r="H177" s="62"/>
      <c r="I177" s="162"/>
      <c r="J177" s="205"/>
      <c r="K177" s="162"/>
      <c r="L177" s="62"/>
      <c r="M177" s="164"/>
    </row>
    <row r="178" spans="2:13" x14ac:dyDescent="0.2">
      <c r="B178" s="205"/>
      <c r="C178" s="62"/>
      <c r="D178" s="62"/>
      <c r="E178" s="206"/>
      <c r="F178" s="205"/>
      <c r="G178" s="162"/>
      <c r="H178" s="62"/>
      <c r="I178" s="162"/>
      <c r="J178" s="205"/>
      <c r="K178" s="162"/>
      <c r="L178" s="62"/>
      <c r="M178" s="164"/>
    </row>
    <row r="179" spans="2:13" x14ac:dyDescent="0.2">
      <c r="B179" s="205"/>
      <c r="C179" s="62"/>
      <c r="D179" s="62"/>
      <c r="E179" s="206"/>
      <c r="F179" s="205"/>
      <c r="G179" s="162"/>
      <c r="H179" s="62"/>
      <c r="I179" s="162"/>
      <c r="J179" s="205"/>
      <c r="K179" s="162"/>
      <c r="L179" s="62"/>
      <c r="M179" s="164"/>
    </row>
    <row r="180" spans="2:13" x14ac:dyDescent="0.2">
      <c r="B180" s="205"/>
      <c r="C180" s="62"/>
      <c r="D180" s="62"/>
      <c r="E180" s="206"/>
      <c r="F180" s="205"/>
      <c r="G180" s="162"/>
      <c r="H180" s="62"/>
      <c r="I180" s="162"/>
      <c r="J180" s="205"/>
      <c r="K180" s="162"/>
      <c r="L180" s="62"/>
      <c r="M180" s="164"/>
    </row>
    <row r="181" spans="2:13" x14ac:dyDescent="0.2">
      <c r="B181" s="205"/>
      <c r="C181" s="62"/>
      <c r="D181" s="62"/>
      <c r="E181" s="206"/>
      <c r="F181" s="205"/>
      <c r="G181" s="162"/>
      <c r="H181" s="62"/>
      <c r="I181" s="162"/>
      <c r="J181" s="205"/>
      <c r="K181" s="162"/>
      <c r="L181" s="62"/>
      <c r="M181" s="164"/>
    </row>
    <row r="182" spans="2:13" x14ac:dyDescent="0.2">
      <c r="B182" s="205"/>
      <c r="C182" s="62"/>
      <c r="D182" s="62"/>
      <c r="E182" s="206"/>
      <c r="F182" s="205"/>
      <c r="G182" s="166"/>
      <c r="H182" s="62"/>
      <c r="I182" s="166"/>
      <c r="J182" s="205"/>
      <c r="K182" s="166"/>
      <c r="L182" s="62"/>
      <c r="M182" s="42"/>
    </row>
    <row r="183" spans="2:13" x14ac:dyDescent="0.2">
      <c r="B183" s="205"/>
      <c r="C183" s="62"/>
      <c r="D183" s="62"/>
      <c r="E183" s="206"/>
      <c r="F183" s="205"/>
      <c r="G183" s="166"/>
      <c r="H183" s="62"/>
      <c r="I183" s="166"/>
      <c r="J183" s="205"/>
      <c r="K183" s="166"/>
      <c r="L183" s="62"/>
      <c r="M183" s="42"/>
    </row>
    <row r="184" spans="2:13" x14ac:dyDescent="0.2">
      <c r="B184" s="205"/>
      <c r="C184" s="62"/>
      <c r="D184" s="62"/>
      <c r="E184" s="206"/>
      <c r="F184" s="205"/>
      <c r="G184" s="166"/>
      <c r="H184" s="62"/>
      <c r="I184" s="166"/>
      <c r="J184" s="205"/>
      <c r="K184" s="166"/>
      <c r="L184" s="62"/>
      <c r="M184" s="42"/>
    </row>
    <row r="185" spans="2:13" x14ac:dyDescent="0.2">
      <c r="B185" s="205"/>
      <c r="C185" s="62"/>
      <c r="D185" s="62"/>
      <c r="E185" s="206"/>
      <c r="F185" s="205"/>
      <c r="G185" s="166"/>
      <c r="H185" s="62"/>
      <c r="I185" s="166"/>
      <c r="J185" s="205"/>
      <c r="K185" s="166"/>
      <c r="L185" s="62"/>
      <c r="M185" s="42"/>
    </row>
    <row r="186" spans="2:13" x14ac:dyDescent="0.2">
      <c r="B186" s="205"/>
      <c r="C186" s="62"/>
      <c r="D186" s="62"/>
      <c r="E186" s="206"/>
      <c r="F186" s="205"/>
      <c r="G186" s="166"/>
      <c r="H186" s="62"/>
      <c r="I186" s="166"/>
      <c r="J186" s="205"/>
      <c r="K186" s="166"/>
      <c r="L186" s="62"/>
      <c r="M186" s="42"/>
    </row>
    <row r="187" spans="2:13" x14ac:dyDescent="0.2">
      <c r="B187" s="205"/>
      <c r="C187" s="62"/>
      <c r="D187" s="62"/>
      <c r="E187" s="206"/>
      <c r="F187" s="205"/>
      <c r="G187" s="166"/>
      <c r="H187" s="62"/>
      <c r="I187" s="166"/>
      <c r="J187" s="205"/>
      <c r="K187" s="166"/>
      <c r="L187" s="62"/>
      <c r="M187" s="42"/>
    </row>
    <row r="188" spans="2:13" x14ac:dyDescent="0.2">
      <c r="B188" s="205"/>
      <c r="C188" s="62"/>
      <c r="D188" s="62"/>
      <c r="E188" s="206"/>
      <c r="F188" s="205"/>
      <c r="G188" s="166"/>
      <c r="H188" s="62"/>
      <c r="I188" s="166"/>
      <c r="J188" s="205"/>
      <c r="K188" s="166"/>
      <c r="L188" s="62"/>
      <c r="M188" s="42"/>
    </row>
    <row r="189" spans="2:13" x14ac:dyDescent="0.2">
      <c r="B189" s="205"/>
      <c r="C189" s="62"/>
      <c r="D189" s="62"/>
      <c r="E189" s="206"/>
      <c r="F189" s="205"/>
      <c r="G189" s="166"/>
      <c r="H189" s="62"/>
      <c r="I189" s="166"/>
      <c r="J189" s="205"/>
      <c r="K189" s="166"/>
      <c r="L189" s="62"/>
      <c r="M189" s="42"/>
    </row>
    <row r="190" spans="2:13" x14ac:dyDescent="0.2">
      <c r="B190" s="205"/>
      <c r="C190" s="62"/>
      <c r="D190" s="62"/>
      <c r="E190" s="206"/>
      <c r="F190" s="205"/>
      <c r="G190" s="166"/>
      <c r="H190" s="62"/>
      <c r="I190" s="166"/>
      <c r="J190" s="205"/>
      <c r="K190" s="166"/>
      <c r="L190" s="62"/>
      <c r="M190" s="42"/>
    </row>
    <row r="191" spans="2:13" x14ac:dyDescent="0.2">
      <c r="B191" s="205"/>
      <c r="C191" s="62"/>
      <c r="D191" s="62"/>
      <c r="E191" s="206"/>
      <c r="F191" s="205"/>
      <c r="G191" s="166"/>
      <c r="H191" s="62"/>
      <c r="I191" s="166"/>
      <c r="J191" s="205"/>
      <c r="K191" s="166"/>
      <c r="L191" s="62"/>
      <c r="M191" s="42"/>
    </row>
    <row r="192" spans="2:13" x14ac:dyDescent="0.2">
      <c r="B192" s="205"/>
      <c r="C192" s="62"/>
      <c r="D192" s="62"/>
      <c r="E192" s="206"/>
      <c r="F192" s="205"/>
      <c r="G192" s="166"/>
      <c r="H192" s="62"/>
      <c r="I192" s="166"/>
      <c r="J192" s="205"/>
      <c r="K192" s="166"/>
      <c r="L192" s="62"/>
      <c r="M192" s="42"/>
    </row>
    <row r="193" spans="2:13" x14ac:dyDescent="0.2">
      <c r="B193" s="205"/>
      <c r="C193" s="62"/>
      <c r="D193" s="62"/>
      <c r="E193" s="206"/>
      <c r="F193" s="205"/>
      <c r="G193" s="166"/>
      <c r="H193" s="62"/>
      <c r="I193" s="166"/>
      <c r="J193" s="205"/>
      <c r="K193" s="166"/>
      <c r="L193" s="62"/>
      <c r="M193" s="42"/>
    </row>
    <row r="194" spans="2:13" x14ac:dyDescent="0.2">
      <c r="B194" s="205"/>
      <c r="C194" s="62"/>
      <c r="D194" s="62"/>
      <c r="E194" s="206"/>
      <c r="F194" s="205"/>
      <c r="G194" s="166"/>
      <c r="H194" s="62"/>
      <c r="I194" s="166"/>
      <c r="J194" s="205"/>
      <c r="K194" s="166"/>
      <c r="L194" s="62"/>
      <c r="M194" s="42"/>
    </row>
    <row r="195" spans="2:13" x14ac:dyDescent="0.2">
      <c r="B195" s="205"/>
      <c r="C195" s="62"/>
      <c r="D195" s="62"/>
      <c r="E195" s="206"/>
      <c r="F195" s="205"/>
      <c r="G195" s="166"/>
      <c r="H195" s="62"/>
      <c r="I195" s="166"/>
      <c r="J195" s="205"/>
      <c r="K195" s="166"/>
      <c r="L195" s="62"/>
      <c r="M195" s="42"/>
    </row>
    <row r="196" spans="2:13" x14ac:dyDescent="0.2">
      <c r="B196" s="205"/>
      <c r="C196" s="62"/>
      <c r="D196" s="62"/>
      <c r="E196" s="206"/>
      <c r="F196" s="205"/>
      <c r="G196" s="166"/>
      <c r="H196" s="62"/>
      <c r="I196" s="166"/>
      <c r="J196" s="205"/>
      <c r="K196" s="166"/>
      <c r="L196" s="62"/>
      <c r="M196" s="42"/>
    </row>
    <row r="197" spans="2:13" x14ac:dyDescent="0.2">
      <c r="B197" s="205"/>
      <c r="C197" s="62"/>
      <c r="D197" s="62"/>
      <c r="E197" s="206"/>
      <c r="F197" s="205"/>
      <c r="G197" s="166"/>
      <c r="H197" s="62"/>
      <c r="I197" s="166"/>
      <c r="J197" s="205"/>
      <c r="K197" s="166"/>
      <c r="L197" s="62"/>
      <c r="M197" s="42"/>
    </row>
    <row r="198" spans="2:13" x14ac:dyDescent="0.2">
      <c r="B198" s="205"/>
      <c r="C198" s="62"/>
      <c r="D198" s="62"/>
      <c r="E198" s="206"/>
      <c r="F198" s="205"/>
      <c r="G198" s="166"/>
      <c r="H198" s="62"/>
      <c r="I198" s="166"/>
      <c r="J198" s="205"/>
      <c r="K198" s="166"/>
      <c r="L198" s="62"/>
      <c r="M198" s="42"/>
    </row>
    <row r="199" spans="2:13" x14ac:dyDescent="0.2">
      <c r="B199" s="205"/>
      <c r="C199" s="62"/>
      <c r="D199" s="62"/>
      <c r="E199" s="206"/>
      <c r="F199" s="205"/>
      <c r="G199" s="166"/>
      <c r="H199" s="62"/>
      <c r="I199" s="166"/>
      <c r="J199" s="205"/>
      <c r="K199" s="166"/>
      <c r="L199" s="62"/>
      <c r="M199" s="42"/>
    </row>
    <row r="200" spans="2:13" x14ac:dyDescent="0.2">
      <c r="B200" s="205"/>
      <c r="C200" s="62"/>
      <c r="D200" s="62"/>
      <c r="E200" s="206"/>
      <c r="F200" s="205"/>
      <c r="G200" s="166"/>
      <c r="H200" s="62"/>
      <c r="I200" s="166"/>
      <c r="J200" s="205"/>
      <c r="K200" s="166"/>
      <c r="L200" s="62"/>
      <c r="M200" s="42"/>
    </row>
    <row r="201" spans="2:13" x14ac:dyDescent="0.2">
      <c r="B201" s="205"/>
      <c r="C201" s="62"/>
      <c r="D201" s="62"/>
      <c r="E201" s="206"/>
      <c r="F201" s="205"/>
      <c r="G201" s="166"/>
      <c r="H201" s="62"/>
      <c r="I201" s="166"/>
      <c r="J201" s="205"/>
      <c r="K201" s="166"/>
      <c r="L201" s="62"/>
      <c r="M201" s="42"/>
    </row>
    <row r="202" spans="2:13" x14ac:dyDescent="0.2">
      <c r="B202" s="205"/>
      <c r="C202" s="62"/>
      <c r="D202" s="62"/>
      <c r="E202" s="206"/>
      <c r="F202" s="205"/>
      <c r="G202" s="166"/>
      <c r="H202" s="62"/>
      <c r="I202" s="166"/>
      <c r="J202" s="205"/>
      <c r="K202" s="166"/>
      <c r="L202" s="62"/>
      <c r="M202" s="42"/>
    </row>
    <row r="203" spans="2:13" x14ac:dyDescent="0.2">
      <c r="B203" s="205"/>
      <c r="C203" s="62"/>
      <c r="D203" s="62"/>
      <c r="E203" s="206"/>
      <c r="F203" s="205"/>
      <c r="G203" s="166"/>
      <c r="H203" s="62"/>
      <c r="I203" s="166"/>
      <c r="J203" s="205"/>
      <c r="K203" s="166"/>
      <c r="L203" s="62"/>
      <c r="M203" s="42"/>
    </row>
    <row r="204" spans="2:13" x14ac:dyDescent="0.2">
      <c r="B204" s="205"/>
      <c r="C204" s="62"/>
      <c r="D204" s="62"/>
      <c r="E204" s="206"/>
      <c r="F204" s="205"/>
      <c r="G204" s="166"/>
      <c r="H204" s="62"/>
      <c r="I204" s="166"/>
      <c r="J204" s="205"/>
      <c r="K204" s="166"/>
      <c r="L204" s="62"/>
      <c r="M204" s="42"/>
    </row>
    <row r="205" spans="2:13" x14ac:dyDescent="0.2">
      <c r="B205" s="205"/>
      <c r="C205" s="62"/>
      <c r="D205" s="62"/>
      <c r="E205" s="206"/>
      <c r="F205" s="205"/>
      <c r="G205" s="166"/>
      <c r="H205" s="62"/>
      <c r="I205" s="166"/>
      <c r="J205" s="205"/>
      <c r="K205" s="166"/>
      <c r="L205" s="62"/>
      <c r="M205" s="42"/>
    </row>
    <row r="206" spans="2:13" x14ac:dyDescent="0.2">
      <c r="B206" s="205"/>
      <c r="C206" s="62"/>
      <c r="D206" s="62"/>
      <c r="E206" s="206"/>
      <c r="F206" s="205"/>
      <c r="G206" s="166"/>
      <c r="H206" s="62"/>
      <c r="I206" s="166"/>
      <c r="J206" s="205"/>
      <c r="K206" s="166"/>
      <c r="L206" s="62"/>
      <c r="M206" s="42"/>
    </row>
    <row r="207" spans="2:13" x14ac:dyDescent="0.2">
      <c r="B207" s="205"/>
      <c r="C207" s="62"/>
      <c r="D207" s="62"/>
      <c r="E207" s="206"/>
      <c r="F207" s="205"/>
      <c r="G207" s="166"/>
      <c r="H207" s="62"/>
      <c r="I207" s="166"/>
      <c r="J207" s="205"/>
      <c r="K207" s="166"/>
      <c r="L207" s="62"/>
      <c r="M207" s="42"/>
    </row>
    <row r="208" spans="2:13" x14ac:dyDescent="0.2">
      <c r="B208" s="205"/>
      <c r="C208" s="62"/>
      <c r="D208" s="62"/>
      <c r="E208" s="206"/>
      <c r="F208" s="205"/>
      <c r="G208" s="166"/>
      <c r="H208" s="62"/>
      <c r="I208" s="166"/>
      <c r="J208" s="205"/>
      <c r="K208" s="166"/>
      <c r="L208" s="62"/>
      <c r="M208" s="42"/>
    </row>
    <row r="209" spans="2:13" x14ac:dyDescent="0.2">
      <c r="B209" s="205"/>
      <c r="C209" s="62"/>
      <c r="D209" s="62"/>
      <c r="E209" s="206"/>
      <c r="F209" s="205"/>
      <c r="G209" s="166"/>
      <c r="H209" s="62"/>
      <c r="I209" s="166"/>
      <c r="J209" s="205"/>
      <c r="K209" s="166"/>
      <c r="L209" s="62"/>
      <c r="M209" s="42"/>
    </row>
    <row r="210" spans="2:13" x14ac:dyDescent="0.2">
      <c r="B210" s="205"/>
      <c r="C210" s="62"/>
      <c r="D210" s="62"/>
      <c r="E210" s="206"/>
      <c r="F210" s="205"/>
      <c r="G210" s="166"/>
      <c r="H210" s="62"/>
      <c r="I210" s="166"/>
      <c r="J210" s="205"/>
      <c r="K210" s="166"/>
      <c r="L210" s="62"/>
      <c r="M210" s="42"/>
    </row>
    <row r="211" spans="2:13" x14ac:dyDescent="0.2">
      <c r="B211" s="205"/>
      <c r="C211" s="62"/>
      <c r="D211" s="62"/>
      <c r="E211" s="206"/>
      <c r="F211" s="205"/>
      <c r="G211" s="166"/>
      <c r="H211" s="62"/>
      <c r="I211" s="166"/>
      <c r="J211" s="205"/>
      <c r="K211" s="166"/>
      <c r="L211" s="62"/>
      <c r="M211" s="42"/>
    </row>
    <row r="212" spans="2:13" x14ac:dyDescent="0.2">
      <c r="B212" s="205"/>
      <c r="C212" s="62"/>
      <c r="D212" s="62"/>
      <c r="E212" s="206"/>
      <c r="F212" s="205"/>
      <c r="G212" s="166"/>
      <c r="H212" s="62"/>
      <c r="I212" s="166"/>
      <c r="J212" s="205"/>
      <c r="K212" s="166"/>
      <c r="L212" s="62"/>
      <c r="M212" s="42"/>
    </row>
    <row r="213" spans="2:13" x14ac:dyDescent="0.2">
      <c r="B213" s="205"/>
      <c r="C213" s="62"/>
      <c r="D213" s="62"/>
      <c r="E213" s="206"/>
      <c r="F213" s="205"/>
      <c r="G213" s="166"/>
      <c r="H213" s="62"/>
      <c r="I213" s="166"/>
      <c r="J213" s="205"/>
      <c r="K213" s="166"/>
      <c r="L213" s="62"/>
      <c r="M213" s="42"/>
    </row>
    <row r="214" spans="2:13" x14ac:dyDescent="0.2">
      <c r="B214" s="205"/>
      <c r="C214" s="62"/>
      <c r="D214" s="62"/>
      <c r="E214" s="206"/>
      <c r="F214" s="205"/>
      <c r="G214" s="166"/>
      <c r="H214" s="62"/>
      <c r="I214" s="166"/>
      <c r="J214" s="205"/>
      <c r="K214" s="166"/>
      <c r="L214" s="62"/>
      <c r="M214" s="42"/>
    </row>
    <row r="215" spans="2:13" x14ac:dyDescent="0.2">
      <c r="B215" s="205"/>
      <c r="C215" s="62"/>
      <c r="D215" s="62"/>
      <c r="E215" s="206"/>
      <c r="F215" s="205"/>
      <c r="G215" s="166"/>
      <c r="H215" s="62"/>
      <c r="I215" s="166"/>
      <c r="J215" s="205"/>
      <c r="K215" s="166"/>
      <c r="L215" s="62"/>
      <c r="M215" s="42"/>
    </row>
    <row r="216" spans="2:13" x14ac:dyDescent="0.2">
      <c r="B216" s="205"/>
      <c r="C216" s="62"/>
      <c r="D216" s="62"/>
      <c r="E216" s="206"/>
      <c r="F216" s="205"/>
      <c r="G216" s="166"/>
      <c r="H216" s="62"/>
      <c r="I216" s="166"/>
      <c r="J216" s="205"/>
      <c r="K216" s="166"/>
      <c r="L216" s="62"/>
      <c r="M216" s="42"/>
    </row>
    <row r="217" spans="2:13" x14ac:dyDescent="0.2">
      <c r="B217" s="205"/>
      <c r="C217" s="62"/>
      <c r="D217" s="62"/>
      <c r="E217" s="206"/>
      <c r="F217" s="205"/>
      <c r="G217" s="166"/>
      <c r="H217" s="62"/>
      <c r="I217" s="166"/>
      <c r="J217" s="205"/>
      <c r="K217" s="166"/>
      <c r="L217" s="62"/>
      <c r="M217" s="42"/>
    </row>
    <row r="218" spans="2:13" x14ac:dyDescent="0.2">
      <c r="B218" s="205"/>
      <c r="C218" s="62"/>
      <c r="D218" s="62"/>
      <c r="E218" s="206"/>
      <c r="F218" s="205"/>
      <c r="G218" s="166"/>
      <c r="H218" s="62"/>
      <c r="I218" s="166"/>
      <c r="J218" s="205"/>
      <c r="K218" s="166"/>
      <c r="L218" s="62"/>
      <c r="M218" s="42"/>
    </row>
    <row r="219" spans="2:13" x14ac:dyDescent="0.2">
      <c r="B219" s="205"/>
      <c r="C219" s="62"/>
      <c r="D219" s="62"/>
      <c r="E219" s="206"/>
      <c r="F219" s="205"/>
      <c r="G219" s="166"/>
      <c r="H219" s="62"/>
      <c r="I219" s="166"/>
      <c r="J219" s="205"/>
      <c r="K219" s="166"/>
      <c r="L219" s="62"/>
      <c r="M219" s="42"/>
    </row>
    <row r="220" spans="2:13" x14ac:dyDescent="0.2">
      <c r="B220" s="205"/>
      <c r="C220" s="62"/>
      <c r="D220" s="62"/>
      <c r="E220" s="206"/>
      <c r="F220" s="205"/>
      <c r="G220" s="166"/>
      <c r="H220" s="62"/>
      <c r="I220" s="166"/>
      <c r="J220" s="205"/>
      <c r="K220" s="166"/>
      <c r="L220" s="62"/>
      <c r="M220" s="42"/>
    </row>
    <row r="221" spans="2:13" x14ac:dyDescent="0.2">
      <c r="B221" s="205"/>
      <c r="C221" s="62"/>
      <c r="D221" s="62"/>
      <c r="E221" s="206"/>
      <c r="F221" s="205"/>
      <c r="G221" s="166"/>
      <c r="H221" s="62"/>
      <c r="I221" s="166"/>
      <c r="J221" s="205"/>
      <c r="K221" s="166"/>
      <c r="L221" s="62"/>
      <c r="M221" s="42"/>
    </row>
    <row r="222" spans="2:13" x14ac:dyDescent="0.2">
      <c r="B222" s="205"/>
      <c r="C222" s="62"/>
      <c r="D222" s="62"/>
      <c r="E222" s="206"/>
      <c r="F222" s="205"/>
      <c r="G222" s="166"/>
      <c r="H222" s="62"/>
      <c r="I222" s="166"/>
      <c r="J222" s="205"/>
      <c r="K222" s="166"/>
      <c r="L222" s="62"/>
      <c r="M222" s="42"/>
    </row>
    <row r="223" spans="2:13" x14ac:dyDescent="0.2">
      <c r="B223" s="205"/>
      <c r="C223" s="62"/>
      <c r="D223" s="62"/>
      <c r="E223" s="206"/>
      <c r="F223" s="205"/>
      <c r="G223" s="166"/>
      <c r="H223" s="62"/>
      <c r="I223" s="166"/>
      <c r="J223" s="205"/>
      <c r="K223" s="166"/>
      <c r="L223" s="62"/>
      <c r="M223" s="42"/>
    </row>
    <row r="224" spans="2:13" x14ac:dyDescent="0.2">
      <c r="B224" s="205"/>
      <c r="C224" s="62"/>
      <c r="D224" s="62"/>
      <c r="E224" s="206"/>
      <c r="F224" s="205"/>
      <c r="G224" s="166"/>
      <c r="H224" s="62"/>
      <c r="I224" s="166"/>
      <c r="J224" s="205"/>
      <c r="K224" s="166"/>
      <c r="L224" s="62"/>
      <c r="M224" s="42"/>
    </row>
    <row r="225" spans="2:13" x14ac:dyDescent="0.2">
      <c r="B225" s="205"/>
      <c r="C225" s="62"/>
      <c r="D225" s="62"/>
      <c r="E225" s="206"/>
      <c r="F225" s="205"/>
      <c r="G225" s="166"/>
      <c r="H225" s="62"/>
      <c r="I225" s="166"/>
      <c r="J225" s="205"/>
      <c r="K225" s="166"/>
      <c r="L225" s="62"/>
      <c r="M225" s="42"/>
    </row>
    <row r="226" spans="2:13" x14ac:dyDescent="0.2">
      <c r="B226" s="205"/>
      <c r="C226" s="62"/>
      <c r="D226" s="62"/>
      <c r="E226" s="206"/>
      <c r="F226" s="205"/>
      <c r="G226" s="166"/>
      <c r="H226" s="62"/>
      <c r="I226" s="166"/>
      <c r="J226" s="205"/>
      <c r="K226" s="166"/>
      <c r="L226" s="62"/>
      <c r="M226" s="42"/>
    </row>
    <row r="227" spans="2:13" x14ac:dyDescent="0.2">
      <c r="B227" s="205"/>
      <c r="C227" s="62"/>
      <c r="D227" s="62"/>
      <c r="E227" s="206"/>
      <c r="F227" s="205"/>
      <c r="G227" s="166"/>
      <c r="H227" s="62"/>
      <c r="I227" s="166"/>
      <c r="J227" s="205"/>
      <c r="K227" s="166"/>
      <c r="L227" s="62"/>
      <c r="M227" s="42"/>
    </row>
    <row r="228" spans="2:13" x14ac:dyDescent="0.2">
      <c r="B228" s="205"/>
      <c r="C228" s="62"/>
      <c r="D228" s="62"/>
      <c r="E228" s="206"/>
      <c r="F228" s="205"/>
      <c r="G228" s="166"/>
      <c r="H228" s="62"/>
      <c r="I228" s="166"/>
      <c r="J228" s="205"/>
      <c r="K228" s="166"/>
      <c r="L228" s="62"/>
      <c r="M228" s="42"/>
    </row>
    <row r="229" spans="2:13" x14ac:dyDescent="0.2">
      <c r="B229" s="205"/>
      <c r="C229" s="62"/>
      <c r="D229" s="62"/>
      <c r="E229" s="206"/>
      <c r="F229" s="205"/>
      <c r="G229" s="166"/>
      <c r="H229" s="62"/>
      <c r="I229" s="166"/>
      <c r="J229" s="205"/>
      <c r="K229" s="166"/>
      <c r="L229" s="62"/>
      <c r="M229" s="42"/>
    </row>
    <row r="230" spans="2:13" x14ac:dyDescent="0.2">
      <c r="B230" s="205"/>
      <c r="C230" s="62"/>
      <c r="D230" s="62"/>
      <c r="E230" s="206"/>
      <c r="F230" s="205"/>
      <c r="G230" s="166"/>
      <c r="H230" s="62"/>
      <c r="I230" s="166"/>
      <c r="J230" s="205"/>
      <c r="K230" s="166"/>
      <c r="L230" s="62"/>
      <c r="M230" s="42"/>
    </row>
    <row r="231" spans="2:13" x14ac:dyDescent="0.2">
      <c r="B231" s="205"/>
      <c r="C231" s="62"/>
      <c r="D231" s="62"/>
      <c r="E231" s="206"/>
      <c r="F231" s="205"/>
      <c r="G231" s="166"/>
      <c r="H231" s="62"/>
      <c r="I231" s="166"/>
      <c r="J231" s="205"/>
      <c r="K231" s="166"/>
      <c r="L231" s="62"/>
      <c r="M231" s="42"/>
    </row>
    <row r="232" spans="2:13" x14ac:dyDescent="0.2">
      <c r="B232" s="205"/>
      <c r="C232" s="62"/>
      <c r="D232" s="62"/>
      <c r="E232" s="206"/>
      <c r="F232" s="205"/>
      <c r="G232" s="166"/>
      <c r="H232" s="62"/>
      <c r="I232" s="166"/>
      <c r="J232" s="205"/>
      <c r="K232" s="166"/>
      <c r="L232" s="62"/>
      <c r="M232" s="42"/>
    </row>
    <row r="233" spans="2:13" x14ac:dyDescent="0.2">
      <c r="B233" s="205"/>
      <c r="C233" s="62"/>
      <c r="D233" s="62"/>
      <c r="E233" s="206"/>
      <c r="F233" s="205"/>
      <c r="G233" s="166"/>
      <c r="H233" s="62"/>
      <c r="I233" s="166"/>
      <c r="J233" s="205"/>
      <c r="K233" s="166"/>
      <c r="L233" s="62"/>
      <c r="M233" s="42"/>
    </row>
    <row r="234" spans="2:13" x14ac:dyDescent="0.2">
      <c r="B234" s="205"/>
      <c r="C234" s="62"/>
      <c r="D234" s="62"/>
      <c r="E234" s="206"/>
      <c r="F234" s="205"/>
      <c r="G234" s="166"/>
      <c r="H234" s="62"/>
      <c r="I234" s="166"/>
      <c r="J234" s="205"/>
      <c r="K234" s="166"/>
      <c r="L234" s="62"/>
      <c r="M234" s="42"/>
    </row>
    <row r="235" spans="2:13" x14ac:dyDescent="0.2">
      <c r="B235" s="205"/>
      <c r="C235" s="62"/>
      <c r="D235" s="62"/>
      <c r="E235" s="206"/>
      <c r="F235" s="205"/>
      <c r="G235" s="166"/>
      <c r="H235" s="62"/>
      <c r="I235" s="166"/>
      <c r="J235" s="205"/>
      <c r="K235" s="166"/>
      <c r="L235" s="62"/>
      <c r="M235" s="42"/>
    </row>
    <row r="236" spans="2:13" x14ac:dyDescent="0.2">
      <c r="B236" s="205"/>
      <c r="C236" s="62"/>
      <c r="D236" s="62"/>
      <c r="E236" s="206"/>
      <c r="F236" s="205"/>
      <c r="G236" s="166"/>
      <c r="H236" s="62"/>
      <c r="I236" s="166"/>
      <c r="J236" s="205"/>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B4" sqref="B4:E103"/>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57">
        <v>0</v>
      </c>
      <c r="C4" s="58">
        <v>0</v>
      </c>
      <c r="D4" s="58">
        <v>0</v>
      </c>
      <c r="E4" s="59">
        <v>0</v>
      </c>
      <c r="F4" s="57"/>
      <c r="G4" s="162"/>
      <c r="H4" s="58"/>
      <c r="I4" s="162"/>
      <c r="J4" s="57"/>
      <c r="K4" s="160"/>
      <c r="L4" s="58"/>
      <c r="M4" s="161"/>
    </row>
    <row r="5" spans="2:21" x14ac:dyDescent="0.2">
      <c r="B5" s="60">
        <v>4.2009999999999999E-3</v>
      </c>
      <c r="C5" s="58">
        <v>1.0222999999999999E-2</v>
      </c>
      <c r="D5" s="58">
        <v>5.0879999999999996E-3</v>
      </c>
      <c r="E5" s="59">
        <v>-1.1006E-2</v>
      </c>
      <c r="F5" s="60"/>
      <c r="G5" s="162"/>
      <c r="H5" s="58"/>
      <c r="I5" s="162"/>
      <c r="J5" s="60"/>
      <c r="K5" s="162"/>
      <c r="L5" s="58"/>
      <c r="M5" s="164"/>
    </row>
    <row r="6" spans="2:21" x14ac:dyDescent="0.2">
      <c r="B6" s="57">
        <v>1.2309E-2</v>
      </c>
      <c r="C6" s="58">
        <v>1.7346E-2</v>
      </c>
      <c r="D6" s="58">
        <v>1.3667E-2</v>
      </c>
      <c r="E6" s="59">
        <v>-1.8435E-2</v>
      </c>
      <c r="F6" s="57"/>
      <c r="G6" s="162"/>
      <c r="H6" s="58"/>
      <c r="I6" s="162"/>
      <c r="J6" s="57"/>
      <c r="K6" s="162"/>
      <c r="L6" s="58"/>
      <c r="M6" s="164"/>
    </row>
    <row r="7" spans="2:21" x14ac:dyDescent="0.2">
      <c r="B7" s="57">
        <v>2.1451000000000001E-2</v>
      </c>
      <c r="C7" s="58">
        <v>2.2665999999999999E-2</v>
      </c>
      <c r="D7" s="58">
        <v>2.2932999999999999E-2</v>
      </c>
      <c r="E7" s="59">
        <v>-2.4348999999999999E-2</v>
      </c>
      <c r="F7" s="57"/>
      <c r="G7" s="162"/>
      <c r="H7" s="58"/>
      <c r="I7" s="162"/>
      <c r="J7" s="57"/>
      <c r="K7" s="162"/>
      <c r="L7" s="58"/>
      <c r="M7" s="164"/>
    </row>
    <row r="8" spans="2:21" x14ac:dyDescent="0.2">
      <c r="B8" s="57">
        <v>3.0995999999999999E-2</v>
      </c>
      <c r="C8" s="58">
        <v>2.6925999999999999E-2</v>
      </c>
      <c r="D8" s="58">
        <v>3.2461999999999998E-2</v>
      </c>
      <c r="E8" s="59">
        <v>-2.9444000000000001E-2</v>
      </c>
      <c r="F8" s="57"/>
      <c r="G8" s="162"/>
      <c r="H8" s="58"/>
      <c r="I8" s="162"/>
      <c r="J8" s="57"/>
      <c r="K8" s="162"/>
      <c r="L8" s="58"/>
      <c r="M8" s="164"/>
    </row>
    <row r="9" spans="2:21" x14ac:dyDescent="0.2">
      <c r="B9" s="57">
        <v>4.0765999999999997E-2</v>
      </c>
      <c r="C9" s="58">
        <v>3.0471000000000002E-2</v>
      </c>
      <c r="D9" s="58">
        <v>4.2158000000000001E-2</v>
      </c>
      <c r="E9" s="59">
        <v>-3.3975999999999999E-2</v>
      </c>
      <c r="F9" s="57"/>
      <c r="G9" s="162"/>
      <c r="H9" s="58"/>
      <c r="I9" s="162"/>
      <c r="J9" s="57"/>
      <c r="K9" s="162"/>
      <c r="L9" s="58"/>
      <c r="M9" s="164"/>
    </row>
    <row r="10" spans="2:21" x14ac:dyDescent="0.2">
      <c r="B10" s="57">
        <v>5.0679000000000002E-2</v>
      </c>
      <c r="C10" s="58">
        <v>3.3487999999999997E-2</v>
      </c>
      <c r="D10" s="58">
        <v>5.1936000000000003E-2</v>
      </c>
      <c r="E10" s="59">
        <v>-3.8086000000000002E-2</v>
      </c>
      <c r="F10" s="57"/>
      <c r="G10" s="162"/>
      <c r="H10" s="58"/>
      <c r="I10" s="162"/>
      <c r="J10" s="57"/>
      <c r="K10" s="162"/>
      <c r="L10" s="58"/>
      <c r="M10" s="164"/>
    </row>
    <row r="11" spans="2:21" x14ac:dyDescent="0.2">
      <c r="B11" s="57">
        <v>6.0682E-2</v>
      </c>
      <c r="C11" s="58">
        <v>3.6088000000000002E-2</v>
      </c>
      <c r="D11" s="58">
        <v>6.1786000000000001E-2</v>
      </c>
      <c r="E11" s="59">
        <v>-4.1845E-2</v>
      </c>
      <c r="F11" s="57"/>
      <c r="G11" s="162"/>
      <c r="H11" s="58"/>
      <c r="I11" s="162"/>
      <c r="J11" s="57"/>
      <c r="K11" s="162"/>
      <c r="L11" s="58"/>
      <c r="M11" s="164"/>
    </row>
    <row r="12" spans="2:21" x14ac:dyDescent="0.2">
      <c r="B12" s="57">
        <v>7.0743E-2</v>
      </c>
      <c r="C12" s="58">
        <v>3.8345999999999998E-2</v>
      </c>
      <c r="D12" s="58">
        <v>7.1680999999999995E-2</v>
      </c>
      <c r="E12" s="59">
        <v>-4.5312999999999999E-2</v>
      </c>
      <c r="F12" s="57"/>
      <c r="G12" s="162"/>
      <c r="H12" s="58"/>
      <c r="I12" s="162"/>
      <c r="J12" s="57"/>
      <c r="K12" s="162"/>
      <c r="L12" s="58"/>
      <c r="M12" s="164"/>
    </row>
    <row r="13" spans="2:21" x14ac:dyDescent="0.2">
      <c r="B13" s="57">
        <v>8.0839999999999995E-2</v>
      </c>
      <c r="C13" s="58">
        <v>4.0312000000000001E-2</v>
      </c>
      <c r="D13" s="58">
        <v>8.1627000000000005E-2</v>
      </c>
      <c r="E13" s="59">
        <v>-4.8524999999999999E-2</v>
      </c>
      <c r="F13" s="57"/>
      <c r="G13" s="162"/>
      <c r="H13" s="58"/>
      <c r="I13" s="162"/>
      <c r="J13" s="57"/>
      <c r="K13" s="162"/>
      <c r="L13" s="58"/>
      <c r="M13" s="164"/>
    </row>
    <row r="14" spans="2:21" x14ac:dyDescent="0.2">
      <c r="B14" s="57">
        <v>9.0963000000000002E-2</v>
      </c>
      <c r="C14" s="58">
        <v>4.2025E-2</v>
      </c>
      <c r="D14" s="58">
        <v>9.1623999999999997E-2</v>
      </c>
      <c r="E14" s="59">
        <v>-5.1514999999999998E-2</v>
      </c>
      <c r="F14" s="57"/>
      <c r="G14" s="162"/>
      <c r="H14" s="58"/>
      <c r="I14" s="162"/>
      <c r="J14" s="57"/>
      <c r="K14" s="162"/>
      <c r="L14" s="58"/>
      <c r="M14" s="164"/>
    </row>
    <row r="15" spans="2:21" x14ac:dyDescent="0.2">
      <c r="B15" s="57">
        <v>0.101104</v>
      </c>
      <c r="C15" s="58">
        <v>4.3517E-2</v>
      </c>
      <c r="D15" s="58">
        <v>0.101672</v>
      </c>
      <c r="E15" s="59">
        <v>-5.4310999999999998E-2</v>
      </c>
      <c r="F15" s="57"/>
      <c r="G15" s="162"/>
      <c r="H15" s="58"/>
      <c r="I15" s="162"/>
      <c r="J15" s="57"/>
      <c r="K15" s="162"/>
      <c r="L15" s="58"/>
      <c r="M15" s="164"/>
    </row>
    <row r="16" spans="2:21" x14ac:dyDescent="0.2">
      <c r="B16" s="57">
        <v>0.11126</v>
      </c>
      <c r="C16" s="58">
        <v>4.4810000000000003E-2</v>
      </c>
      <c r="D16" s="58">
        <v>0.11176</v>
      </c>
      <c r="E16" s="59">
        <v>-5.6939999999999998E-2</v>
      </c>
      <c r="F16" s="57"/>
      <c r="G16" s="162"/>
      <c r="H16" s="58"/>
      <c r="I16" s="162"/>
      <c r="J16" s="57"/>
      <c r="K16" s="162"/>
      <c r="L16" s="58"/>
      <c r="M16" s="164"/>
    </row>
    <row r="17" spans="2:13" x14ac:dyDescent="0.2">
      <c r="B17" s="57">
        <v>0.12142600000000001</v>
      </c>
      <c r="C17" s="58">
        <v>4.5924E-2</v>
      </c>
      <c r="D17" s="58">
        <v>0.12187000000000001</v>
      </c>
      <c r="E17" s="59">
        <v>-5.9429000000000003E-2</v>
      </c>
      <c r="F17" s="57"/>
      <c r="G17" s="162"/>
      <c r="H17" s="58"/>
      <c r="I17" s="162"/>
      <c r="J17" s="57"/>
      <c r="K17" s="162"/>
      <c r="L17" s="58"/>
      <c r="M17" s="164"/>
    </row>
    <row r="18" spans="2:13" x14ac:dyDescent="0.2">
      <c r="B18" s="57">
        <v>0.131601</v>
      </c>
      <c r="C18" s="58">
        <v>4.6878999999999997E-2</v>
      </c>
      <c r="D18" s="58">
        <v>0.13200000000000001</v>
      </c>
      <c r="E18" s="59">
        <v>-6.1795999999999997E-2</v>
      </c>
      <c r="F18" s="57"/>
      <c r="G18" s="162"/>
      <c r="H18" s="58"/>
      <c r="I18" s="162"/>
      <c r="J18" s="57"/>
      <c r="K18" s="162"/>
      <c r="L18" s="58"/>
      <c r="M18" s="164"/>
    </row>
    <row r="19" spans="2:13" x14ac:dyDescent="0.2">
      <c r="B19" s="57">
        <v>0.14178099999999999</v>
      </c>
      <c r="C19" s="58">
        <v>4.7689000000000002E-2</v>
      </c>
      <c r="D19" s="58">
        <v>0.142147</v>
      </c>
      <c r="E19" s="59">
        <v>-6.4055000000000001E-2</v>
      </c>
      <c r="F19" s="57"/>
      <c r="G19" s="162"/>
      <c r="H19" s="58"/>
      <c r="I19" s="162"/>
      <c r="J19" s="57"/>
      <c r="K19" s="162"/>
      <c r="L19" s="58"/>
      <c r="M19" s="164"/>
    </row>
    <row r="20" spans="2:13" x14ac:dyDescent="0.2">
      <c r="B20" s="57">
        <v>0.15196499999999999</v>
      </c>
      <c r="C20" s="58">
        <v>4.8367E-2</v>
      </c>
      <c r="D20" s="58">
        <v>0.152309</v>
      </c>
      <c r="E20" s="59">
        <v>-6.6216999999999998E-2</v>
      </c>
      <c r="F20" s="57"/>
      <c r="G20" s="162"/>
      <c r="H20" s="58"/>
      <c r="I20" s="162"/>
      <c r="J20" s="57"/>
      <c r="K20" s="162"/>
      <c r="L20" s="58"/>
      <c r="M20" s="164"/>
    </row>
    <row r="21" spans="2:13" x14ac:dyDescent="0.2">
      <c r="B21" s="57">
        <v>0.16215299999999999</v>
      </c>
      <c r="C21" s="58">
        <v>4.8926999999999998E-2</v>
      </c>
      <c r="D21" s="58">
        <v>0.16248299999999999</v>
      </c>
      <c r="E21" s="59">
        <v>-6.8288000000000001E-2</v>
      </c>
      <c r="F21" s="57"/>
      <c r="G21" s="162"/>
      <c r="H21" s="58"/>
      <c r="I21" s="162"/>
      <c r="J21" s="57"/>
      <c r="K21" s="162"/>
      <c r="L21" s="58"/>
      <c r="M21" s="164"/>
    </row>
    <row r="22" spans="2:13" x14ac:dyDescent="0.2">
      <c r="B22" s="57">
        <v>0.172344</v>
      </c>
      <c r="C22" s="58">
        <v>4.9381000000000001E-2</v>
      </c>
      <c r="D22" s="58">
        <v>0.17266999999999999</v>
      </c>
      <c r="E22" s="59">
        <v>-7.0271E-2</v>
      </c>
      <c r="F22" s="57"/>
      <c r="G22" s="162"/>
      <c r="H22" s="58"/>
      <c r="I22" s="162"/>
      <c r="J22" s="57"/>
      <c r="K22" s="162"/>
      <c r="L22" s="58"/>
      <c r="M22" s="164"/>
    </row>
    <row r="23" spans="2:13" x14ac:dyDescent="0.2">
      <c r="B23" s="57">
        <v>0.182537</v>
      </c>
      <c r="C23" s="58">
        <v>4.9737000000000003E-2</v>
      </c>
      <c r="D23" s="58">
        <v>0.182867</v>
      </c>
      <c r="E23" s="59">
        <v>-7.2168999999999997E-2</v>
      </c>
      <c r="F23" s="57"/>
      <c r="G23" s="162"/>
      <c r="H23" s="58"/>
      <c r="I23" s="162"/>
      <c r="J23" s="57"/>
      <c r="K23" s="162"/>
      <c r="L23" s="58"/>
      <c r="M23" s="164"/>
    </row>
    <row r="24" spans="2:13" x14ac:dyDescent="0.2">
      <c r="B24" s="57">
        <v>0.19273199999999999</v>
      </c>
      <c r="C24" s="58">
        <v>5.0005000000000001E-2</v>
      </c>
      <c r="D24" s="58">
        <v>0.193074</v>
      </c>
      <c r="E24" s="59">
        <v>-7.3979000000000003E-2</v>
      </c>
      <c r="F24" s="57"/>
      <c r="G24" s="162"/>
      <c r="H24" s="58"/>
      <c r="I24" s="162"/>
      <c r="J24" s="57"/>
      <c r="K24" s="162"/>
      <c r="L24" s="58"/>
      <c r="M24" s="164"/>
    </row>
    <row r="25" spans="2:13" x14ac:dyDescent="0.2">
      <c r="B25" s="57">
        <v>0.202928</v>
      </c>
      <c r="C25" s="58">
        <v>5.0194000000000003E-2</v>
      </c>
      <c r="D25" s="58">
        <v>0.20329</v>
      </c>
      <c r="E25" s="59">
        <v>-7.5700000000000003E-2</v>
      </c>
      <c r="F25" s="57"/>
      <c r="G25" s="162"/>
      <c r="H25" s="58"/>
      <c r="I25" s="162"/>
      <c r="J25" s="57"/>
      <c r="K25" s="162"/>
      <c r="L25" s="58"/>
      <c r="M25" s="164"/>
    </row>
    <row r="26" spans="2:13" x14ac:dyDescent="0.2">
      <c r="B26" s="57">
        <v>0.21312600000000001</v>
      </c>
      <c r="C26" s="58">
        <v>5.0313999999999998E-2</v>
      </c>
      <c r="D26" s="58">
        <v>0.21351300000000001</v>
      </c>
      <c r="E26" s="59">
        <v>-7.7328999999999995E-2</v>
      </c>
      <c r="F26" s="57"/>
      <c r="G26" s="162"/>
      <c r="H26" s="58"/>
      <c r="I26" s="162"/>
      <c r="J26" s="57"/>
      <c r="K26" s="162"/>
      <c r="L26" s="58"/>
      <c r="M26" s="164"/>
    </row>
    <row r="27" spans="2:13" x14ac:dyDescent="0.2">
      <c r="B27" s="57">
        <v>0.22332399999999999</v>
      </c>
      <c r="C27" s="58">
        <v>5.0367000000000002E-2</v>
      </c>
      <c r="D27" s="58">
        <v>0.223744</v>
      </c>
      <c r="E27" s="59">
        <v>-7.8863000000000003E-2</v>
      </c>
      <c r="F27" s="57"/>
      <c r="G27" s="162"/>
      <c r="H27" s="58"/>
      <c r="I27" s="162"/>
      <c r="J27" s="57"/>
      <c r="K27" s="162"/>
      <c r="L27" s="58"/>
      <c r="M27" s="164"/>
    </row>
    <row r="28" spans="2:13" x14ac:dyDescent="0.2">
      <c r="B28" s="57">
        <v>0.23352400000000001</v>
      </c>
      <c r="C28" s="58">
        <v>5.0363999999999999E-2</v>
      </c>
      <c r="D28" s="58">
        <v>0.23398099999999999</v>
      </c>
      <c r="E28" s="59">
        <v>-8.0296000000000006E-2</v>
      </c>
      <c r="F28" s="57"/>
      <c r="G28" s="162"/>
      <c r="H28" s="58"/>
      <c r="I28" s="162"/>
      <c r="J28" s="57"/>
      <c r="K28" s="162"/>
      <c r="L28" s="58"/>
      <c r="M28" s="164"/>
    </row>
    <row r="29" spans="2:13" x14ac:dyDescent="0.2">
      <c r="B29" s="57">
        <v>0.243725</v>
      </c>
      <c r="C29" s="58">
        <v>5.0309E-2</v>
      </c>
      <c r="D29" s="58">
        <v>0.244224</v>
      </c>
      <c r="E29" s="59">
        <v>-8.1626000000000004E-2</v>
      </c>
      <c r="F29" s="57"/>
      <c r="G29" s="162"/>
      <c r="H29" s="58"/>
      <c r="I29" s="162"/>
      <c r="J29" s="57"/>
      <c r="K29" s="162"/>
      <c r="L29" s="58"/>
      <c r="M29" s="164"/>
    </row>
    <row r="30" spans="2:13" x14ac:dyDescent="0.2">
      <c r="B30" s="57">
        <v>0.25392700000000001</v>
      </c>
      <c r="C30" s="58">
        <v>5.0207000000000002E-2</v>
      </c>
      <c r="D30" s="58">
        <v>0.254473</v>
      </c>
      <c r="E30" s="59">
        <v>-8.2849999999999993E-2</v>
      </c>
      <c r="F30" s="57"/>
      <c r="G30" s="162"/>
      <c r="H30" s="58"/>
      <c r="I30" s="162"/>
      <c r="J30" s="57"/>
      <c r="K30" s="162"/>
      <c r="L30" s="58"/>
      <c r="M30" s="164"/>
    </row>
    <row r="31" spans="2:13" x14ac:dyDescent="0.2">
      <c r="B31" s="57">
        <v>0.264131</v>
      </c>
      <c r="C31" s="58">
        <v>5.0063999999999997E-2</v>
      </c>
      <c r="D31" s="58">
        <v>0.26472800000000002</v>
      </c>
      <c r="E31" s="59">
        <v>-8.3967E-2</v>
      </c>
      <c r="F31" s="57"/>
      <c r="G31" s="162"/>
      <c r="H31" s="58"/>
      <c r="I31" s="162"/>
      <c r="J31" s="57"/>
      <c r="K31" s="162"/>
      <c r="L31" s="58"/>
      <c r="M31" s="164"/>
    </row>
    <row r="32" spans="2:13" x14ac:dyDescent="0.2">
      <c r="B32" s="57">
        <v>0.274337</v>
      </c>
      <c r="C32" s="58">
        <v>4.9884999999999999E-2</v>
      </c>
      <c r="D32" s="58">
        <v>0.27499000000000001</v>
      </c>
      <c r="E32" s="59">
        <v>-8.4971000000000005E-2</v>
      </c>
      <c r="F32" s="57"/>
      <c r="G32" s="162"/>
      <c r="H32" s="58"/>
      <c r="I32" s="162"/>
      <c r="J32" s="57"/>
      <c r="K32" s="162"/>
      <c r="L32" s="58"/>
      <c r="M32" s="164"/>
    </row>
    <row r="33" spans="2:13" x14ac:dyDescent="0.2">
      <c r="B33" s="57">
        <v>0.28454699999999999</v>
      </c>
      <c r="C33" s="58">
        <v>4.9674999999999997E-2</v>
      </c>
      <c r="D33" s="58">
        <v>0.28525699999999998</v>
      </c>
      <c r="E33" s="59">
        <v>-8.5862999999999995E-2</v>
      </c>
      <c r="F33" s="57"/>
      <c r="G33" s="162"/>
      <c r="H33" s="58"/>
      <c r="I33" s="162"/>
      <c r="J33" s="57"/>
      <c r="K33" s="162"/>
      <c r="L33" s="58"/>
      <c r="M33" s="164"/>
    </row>
    <row r="34" spans="2:13" x14ac:dyDescent="0.2">
      <c r="B34" s="57">
        <v>0.29476000000000002</v>
      </c>
      <c r="C34" s="58">
        <v>4.9437000000000002E-2</v>
      </c>
      <c r="D34" s="58">
        <v>0.29552800000000001</v>
      </c>
      <c r="E34" s="59">
        <v>-8.6641999999999997E-2</v>
      </c>
      <c r="F34" s="57"/>
      <c r="G34" s="162"/>
      <c r="H34" s="58"/>
      <c r="I34" s="162"/>
      <c r="J34" s="57"/>
      <c r="K34" s="162"/>
      <c r="L34" s="58"/>
      <c r="M34" s="164"/>
    </row>
    <row r="35" spans="2:13" x14ac:dyDescent="0.2">
      <c r="B35" s="57">
        <v>0.30497600000000002</v>
      </c>
      <c r="C35" s="58">
        <v>4.9175000000000003E-2</v>
      </c>
      <c r="D35" s="58">
        <v>0.30580200000000002</v>
      </c>
      <c r="E35" s="59">
        <v>-8.7313000000000002E-2</v>
      </c>
      <c r="F35" s="57"/>
      <c r="G35" s="162"/>
      <c r="H35" s="58"/>
      <c r="I35" s="162"/>
      <c r="J35" s="57"/>
      <c r="K35" s="162"/>
      <c r="L35" s="58"/>
      <c r="M35" s="164"/>
    </row>
    <row r="36" spans="2:13" x14ac:dyDescent="0.2">
      <c r="B36" s="57">
        <v>0.31519599999999998</v>
      </c>
      <c r="C36" s="58">
        <v>4.8894E-2</v>
      </c>
      <c r="D36" s="58">
        <v>0.316079</v>
      </c>
      <c r="E36" s="59">
        <v>-8.7873999999999994E-2</v>
      </c>
      <c r="F36" s="57"/>
      <c r="G36" s="162"/>
      <c r="H36" s="58"/>
      <c r="I36" s="162"/>
      <c r="J36" s="57"/>
      <c r="K36" s="162"/>
      <c r="L36" s="58"/>
      <c r="M36" s="164"/>
    </row>
    <row r="37" spans="2:13" x14ac:dyDescent="0.2">
      <c r="B37" s="57">
        <v>0.32541799999999999</v>
      </c>
      <c r="C37" s="58">
        <v>4.8594999999999999E-2</v>
      </c>
      <c r="D37" s="58">
        <v>0.32635799999999998</v>
      </c>
      <c r="E37" s="59">
        <v>-8.8320999999999997E-2</v>
      </c>
      <c r="F37" s="57"/>
      <c r="G37" s="162"/>
      <c r="H37" s="58"/>
      <c r="I37" s="162"/>
      <c r="J37" s="57"/>
      <c r="K37" s="162"/>
      <c r="L37" s="58"/>
      <c r="M37" s="164"/>
    </row>
    <row r="38" spans="2:13" x14ac:dyDescent="0.2">
      <c r="B38" s="57">
        <v>0.33564300000000002</v>
      </c>
      <c r="C38" s="58">
        <v>4.8280999999999998E-2</v>
      </c>
      <c r="D38" s="58">
        <v>0.33663799999999999</v>
      </c>
      <c r="E38" s="59">
        <v>-8.8659000000000002E-2</v>
      </c>
      <c r="F38" s="57"/>
      <c r="G38" s="162"/>
      <c r="H38" s="58"/>
      <c r="I38" s="162"/>
      <c r="J38" s="57"/>
      <c r="K38" s="162"/>
      <c r="L38" s="58"/>
      <c r="M38" s="164"/>
    </row>
    <row r="39" spans="2:13" x14ac:dyDescent="0.2">
      <c r="B39" s="57">
        <v>0.34586800000000001</v>
      </c>
      <c r="C39" s="58">
        <v>4.7954999999999998E-2</v>
      </c>
      <c r="D39" s="58">
        <v>0.34691899999999998</v>
      </c>
      <c r="E39" s="59">
        <v>-8.8890999999999998E-2</v>
      </c>
      <c r="F39" s="57"/>
      <c r="G39" s="162"/>
      <c r="H39" s="58"/>
      <c r="I39" s="162"/>
      <c r="J39" s="57"/>
      <c r="K39" s="162"/>
      <c r="L39" s="58"/>
      <c r="M39" s="164"/>
    </row>
    <row r="40" spans="2:13" x14ac:dyDescent="0.2">
      <c r="B40" s="57">
        <v>0.35609499999999999</v>
      </c>
      <c r="C40" s="58">
        <v>4.7617E-2</v>
      </c>
      <c r="D40" s="58">
        <v>0.35719800000000002</v>
      </c>
      <c r="E40" s="59">
        <v>-8.9025000000000007E-2</v>
      </c>
      <c r="F40" s="57"/>
      <c r="G40" s="162"/>
      <c r="H40" s="58"/>
      <c r="I40" s="162"/>
      <c r="J40" s="57"/>
      <c r="K40" s="162"/>
      <c r="L40" s="58"/>
      <c r="M40" s="164"/>
    </row>
    <row r="41" spans="2:13" x14ac:dyDescent="0.2">
      <c r="B41" s="57">
        <v>0.36632100000000001</v>
      </c>
      <c r="C41" s="58">
        <v>4.7268999999999999E-2</v>
      </c>
      <c r="D41" s="58">
        <v>0.367477</v>
      </c>
      <c r="E41" s="59">
        <v>-8.9048000000000002E-2</v>
      </c>
      <c r="F41" s="57"/>
      <c r="G41" s="162"/>
      <c r="H41" s="58"/>
      <c r="I41" s="162"/>
      <c r="J41" s="57"/>
      <c r="K41" s="162"/>
      <c r="L41" s="58"/>
      <c r="M41" s="164"/>
    </row>
    <row r="42" spans="2:13" x14ac:dyDescent="0.2">
      <c r="B42" s="57">
        <v>0.37654700000000002</v>
      </c>
      <c r="C42" s="58">
        <v>4.6912000000000002E-2</v>
      </c>
      <c r="D42" s="58">
        <v>0.37775599999999998</v>
      </c>
      <c r="E42" s="59">
        <v>-8.8974999999999999E-2</v>
      </c>
      <c r="F42" s="57"/>
      <c r="G42" s="162"/>
      <c r="H42" s="58"/>
      <c r="I42" s="162"/>
      <c r="J42" s="57"/>
      <c r="K42" s="162"/>
      <c r="L42" s="58"/>
      <c r="M42" s="164"/>
    </row>
    <row r="43" spans="2:13" x14ac:dyDescent="0.2">
      <c r="B43" s="57">
        <v>0.38677400000000001</v>
      </c>
      <c r="C43" s="58">
        <v>4.6546999999999998E-2</v>
      </c>
      <c r="D43" s="58">
        <v>0.38803199999999999</v>
      </c>
      <c r="E43" s="59">
        <v>-8.8806999999999997E-2</v>
      </c>
      <c r="F43" s="57"/>
      <c r="G43" s="162"/>
      <c r="H43" s="58"/>
      <c r="I43" s="162"/>
      <c r="J43" s="57"/>
      <c r="K43" s="162"/>
      <c r="L43" s="58"/>
      <c r="M43" s="164"/>
    </row>
    <row r="44" spans="2:13" x14ac:dyDescent="0.2">
      <c r="B44" s="57">
        <v>0.39700099999999999</v>
      </c>
      <c r="C44" s="58">
        <v>4.6174E-2</v>
      </c>
      <c r="D44" s="58">
        <v>0.39830599999999999</v>
      </c>
      <c r="E44" s="59">
        <v>-8.8539999999999994E-2</v>
      </c>
      <c r="F44" s="57"/>
      <c r="G44" s="162"/>
      <c r="H44" s="58"/>
      <c r="I44" s="162"/>
      <c r="J44" s="57"/>
      <c r="K44" s="162"/>
      <c r="L44" s="58"/>
      <c r="M44" s="164"/>
    </row>
    <row r="45" spans="2:13" x14ac:dyDescent="0.2">
      <c r="B45" s="57">
        <v>0.40722999999999998</v>
      </c>
      <c r="C45" s="58">
        <v>4.5794000000000001E-2</v>
      </c>
      <c r="D45" s="58">
        <v>0.40857700000000002</v>
      </c>
      <c r="E45" s="59">
        <v>-8.8175000000000003E-2</v>
      </c>
      <c r="F45" s="57"/>
      <c r="G45" s="162"/>
      <c r="H45" s="58"/>
      <c r="I45" s="162"/>
      <c r="J45" s="57"/>
      <c r="K45" s="162"/>
      <c r="L45" s="58"/>
      <c r="M45" s="164"/>
    </row>
    <row r="46" spans="2:13" x14ac:dyDescent="0.2">
      <c r="B46" s="57">
        <v>0.41745900000000002</v>
      </c>
      <c r="C46" s="58">
        <v>4.5407000000000003E-2</v>
      </c>
      <c r="D46" s="58">
        <v>0.418846</v>
      </c>
      <c r="E46" s="59">
        <v>-8.7719000000000005E-2</v>
      </c>
      <c r="F46" s="57"/>
      <c r="G46" s="162"/>
      <c r="H46" s="58"/>
      <c r="I46" s="162"/>
      <c r="J46" s="57"/>
      <c r="K46" s="162"/>
      <c r="L46" s="58"/>
      <c r="M46" s="164"/>
    </row>
    <row r="47" spans="2:13" x14ac:dyDescent="0.2">
      <c r="B47" s="57">
        <v>0.42768899999999999</v>
      </c>
      <c r="C47" s="58">
        <v>4.5012999999999997E-2</v>
      </c>
      <c r="D47" s="58">
        <v>0.429114</v>
      </c>
      <c r="E47" s="59">
        <v>-8.7177000000000004E-2</v>
      </c>
      <c r="F47" s="57"/>
      <c r="G47" s="162"/>
      <c r="H47" s="58"/>
      <c r="I47" s="162"/>
      <c r="J47" s="57"/>
      <c r="K47" s="162"/>
      <c r="L47" s="58"/>
      <c r="M47" s="164"/>
    </row>
    <row r="48" spans="2:13" x14ac:dyDescent="0.2">
      <c r="B48" s="57">
        <v>0.43791999999999998</v>
      </c>
      <c r="C48" s="58">
        <v>4.4611999999999999E-2</v>
      </c>
      <c r="D48" s="58">
        <v>0.43937900000000002</v>
      </c>
      <c r="E48" s="59">
        <v>-8.6548E-2</v>
      </c>
      <c r="F48" s="57"/>
      <c r="G48" s="162"/>
      <c r="H48" s="58"/>
      <c r="I48" s="162"/>
      <c r="J48" s="57"/>
      <c r="K48" s="162"/>
      <c r="L48" s="58"/>
      <c r="M48" s="164"/>
    </row>
    <row r="49" spans="2:13" x14ac:dyDescent="0.2">
      <c r="B49" s="57">
        <v>0.44815300000000002</v>
      </c>
      <c r="C49" s="58">
        <v>4.4204E-2</v>
      </c>
      <c r="D49" s="58">
        <v>0.44964199999999999</v>
      </c>
      <c r="E49" s="59">
        <v>-8.5833999999999994E-2</v>
      </c>
      <c r="F49" s="57"/>
      <c r="G49" s="162"/>
      <c r="H49" s="58"/>
      <c r="I49" s="162"/>
      <c r="J49" s="57"/>
      <c r="K49" s="162"/>
      <c r="L49" s="58"/>
      <c r="M49" s="164"/>
    </row>
    <row r="50" spans="2:13" x14ac:dyDescent="0.2">
      <c r="B50" s="57">
        <v>0.45838600000000002</v>
      </c>
      <c r="C50" s="58">
        <v>4.3789000000000002E-2</v>
      </c>
      <c r="D50" s="58">
        <v>0.45990300000000001</v>
      </c>
      <c r="E50" s="59">
        <v>-8.5037000000000001E-2</v>
      </c>
      <c r="F50" s="57"/>
      <c r="G50" s="162"/>
      <c r="H50" s="58"/>
      <c r="I50" s="162"/>
      <c r="J50" s="57"/>
      <c r="K50" s="162"/>
      <c r="L50" s="58"/>
      <c r="M50" s="164"/>
    </row>
    <row r="51" spans="2:13" x14ac:dyDescent="0.2">
      <c r="B51" s="57">
        <v>0.46861900000000001</v>
      </c>
      <c r="C51" s="58">
        <v>4.3367000000000003E-2</v>
      </c>
      <c r="D51" s="58">
        <v>0.47016200000000002</v>
      </c>
      <c r="E51" s="59">
        <v>-8.4164000000000003E-2</v>
      </c>
      <c r="F51" s="57"/>
      <c r="G51" s="162"/>
      <c r="H51" s="58"/>
      <c r="I51" s="162"/>
      <c r="J51" s="57"/>
      <c r="K51" s="162"/>
      <c r="L51" s="58"/>
      <c r="M51" s="164"/>
    </row>
    <row r="52" spans="2:13" x14ac:dyDescent="0.2">
      <c r="B52" s="57">
        <v>0.478854</v>
      </c>
      <c r="C52" s="58">
        <v>4.2937000000000003E-2</v>
      </c>
      <c r="D52" s="58">
        <v>0.48041699999999998</v>
      </c>
      <c r="E52" s="59">
        <v>-8.3219000000000001E-2</v>
      </c>
      <c r="F52" s="57"/>
      <c r="G52" s="162"/>
      <c r="H52" s="58"/>
      <c r="I52" s="162"/>
      <c r="J52" s="57"/>
      <c r="K52" s="162"/>
      <c r="L52" s="58"/>
      <c r="M52" s="164"/>
    </row>
    <row r="53" spans="2:13" x14ac:dyDescent="0.2">
      <c r="B53" s="57">
        <v>0.489089</v>
      </c>
      <c r="C53" s="58">
        <v>4.2500000000000003E-2</v>
      </c>
      <c r="D53" s="58">
        <v>0.49066900000000002</v>
      </c>
      <c r="E53" s="59">
        <v>-8.2206000000000001E-2</v>
      </c>
      <c r="F53" s="57"/>
      <c r="G53" s="162"/>
      <c r="H53" s="58"/>
      <c r="I53" s="162"/>
      <c r="J53" s="57"/>
      <c r="K53" s="162"/>
      <c r="L53" s="58"/>
      <c r="M53" s="164"/>
    </row>
    <row r="54" spans="2:13" x14ac:dyDescent="0.2">
      <c r="B54" s="57">
        <v>0.49932500000000002</v>
      </c>
      <c r="C54" s="58">
        <v>4.2055000000000002E-2</v>
      </c>
      <c r="D54" s="58">
        <v>0.50091699999999995</v>
      </c>
      <c r="E54" s="59">
        <v>-8.1126000000000004E-2</v>
      </c>
      <c r="F54" s="57"/>
      <c r="G54" s="162"/>
      <c r="H54" s="58"/>
      <c r="I54" s="162"/>
      <c r="J54" s="57"/>
      <c r="K54" s="162"/>
      <c r="L54" s="58"/>
      <c r="M54" s="164"/>
    </row>
    <row r="55" spans="2:13" x14ac:dyDescent="0.2">
      <c r="B55" s="57">
        <v>0.50956199999999996</v>
      </c>
      <c r="C55" s="58">
        <v>4.1603000000000001E-2</v>
      </c>
      <c r="D55" s="58">
        <v>0.51115999999999995</v>
      </c>
      <c r="E55" s="59">
        <v>-7.9984E-2</v>
      </c>
      <c r="F55" s="57"/>
      <c r="G55" s="162"/>
      <c r="H55" s="58"/>
      <c r="I55" s="162"/>
      <c r="J55" s="57"/>
      <c r="K55" s="162"/>
      <c r="L55" s="58"/>
      <c r="M55" s="164"/>
    </row>
    <row r="56" spans="2:13" x14ac:dyDescent="0.2">
      <c r="B56" s="57">
        <v>0.51979900000000001</v>
      </c>
      <c r="C56" s="58">
        <v>4.1141999999999998E-2</v>
      </c>
      <c r="D56" s="58">
        <v>0.52139800000000003</v>
      </c>
      <c r="E56" s="59">
        <v>-7.8785999999999995E-2</v>
      </c>
      <c r="F56" s="57"/>
      <c r="G56" s="162"/>
      <c r="H56" s="58"/>
      <c r="I56" s="162"/>
      <c r="J56" s="57"/>
      <c r="K56" s="162"/>
      <c r="L56" s="58"/>
      <c r="M56" s="164"/>
    </row>
    <row r="57" spans="2:13" x14ac:dyDescent="0.2">
      <c r="B57" s="57">
        <v>0.53003599999999995</v>
      </c>
      <c r="C57" s="58">
        <v>4.0674000000000002E-2</v>
      </c>
      <c r="D57" s="58">
        <v>0.53163000000000005</v>
      </c>
      <c r="E57" s="59">
        <v>-7.7535999999999994E-2</v>
      </c>
      <c r="F57" s="57"/>
      <c r="G57" s="162"/>
      <c r="H57" s="58"/>
      <c r="I57" s="162"/>
      <c r="J57" s="57"/>
      <c r="K57" s="162"/>
      <c r="L57" s="58"/>
      <c r="M57" s="164"/>
    </row>
    <row r="58" spans="2:13" x14ac:dyDescent="0.2">
      <c r="B58" s="57">
        <v>0.54027400000000003</v>
      </c>
      <c r="C58" s="58">
        <v>4.0196999999999997E-2</v>
      </c>
      <c r="D58" s="58">
        <v>0.54185700000000003</v>
      </c>
      <c r="E58" s="59">
        <v>-7.6236999999999999E-2</v>
      </c>
      <c r="F58" s="57"/>
      <c r="G58" s="162"/>
      <c r="H58" s="58"/>
      <c r="I58" s="162"/>
      <c r="J58" s="57"/>
      <c r="K58" s="162"/>
      <c r="L58" s="58"/>
      <c r="M58" s="164"/>
    </row>
    <row r="59" spans="2:13" x14ac:dyDescent="0.2">
      <c r="B59" s="57">
        <v>0.55051300000000003</v>
      </c>
      <c r="C59" s="58">
        <v>3.9711999999999997E-2</v>
      </c>
      <c r="D59" s="58">
        <v>0.55207899999999999</v>
      </c>
      <c r="E59" s="59">
        <v>-7.4890999999999999E-2</v>
      </c>
      <c r="F59" s="57"/>
      <c r="G59" s="162"/>
      <c r="H59" s="58"/>
      <c r="I59" s="162"/>
      <c r="J59" s="57"/>
      <c r="K59" s="162"/>
      <c r="L59" s="58"/>
      <c r="M59" s="164"/>
    </row>
    <row r="60" spans="2:13" x14ac:dyDescent="0.2">
      <c r="B60" s="57">
        <v>0.560751</v>
      </c>
      <c r="C60" s="58">
        <v>3.9216000000000001E-2</v>
      </c>
      <c r="D60" s="58">
        <v>0.56229499999999999</v>
      </c>
      <c r="E60" s="59">
        <v>-7.3502999999999999E-2</v>
      </c>
      <c r="F60" s="57"/>
      <c r="G60" s="162"/>
      <c r="H60" s="58"/>
      <c r="I60" s="162"/>
      <c r="J60" s="57"/>
      <c r="K60" s="162"/>
      <c r="L60" s="58"/>
      <c r="M60" s="164"/>
    </row>
    <row r="61" spans="2:13" x14ac:dyDescent="0.2">
      <c r="B61" s="57">
        <v>0.57099</v>
      </c>
      <c r="C61" s="58">
        <v>3.8711000000000002E-2</v>
      </c>
      <c r="D61" s="58">
        <v>0.57250599999999996</v>
      </c>
      <c r="E61" s="59">
        <v>-7.2075E-2</v>
      </c>
      <c r="F61" s="57"/>
      <c r="G61" s="162"/>
      <c r="H61" s="58"/>
      <c r="I61" s="162"/>
      <c r="J61" s="57"/>
      <c r="K61" s="162"/>
      <c r="L61" s="58"/>
      <c r="M61" s="164"/>
    </row>
    <row r="62" spans="2:13" x14ac:dyDescent="0.2">
      <c r="B62" s="57">
        <v>0.58122799999999997</v>
      </c>
      <c r="C62" s="58">
        <v>3.8193999999999999E-2</v>
      </c>
      <c r="D62" s="58">
        <v>0.58271200000000001</v>
      </c>
      <c r="E62" s="59">
        <v>-7.0610999999999993E-2</v>
      </c>
      <c r="F62" s="57"/>
      <c r="G62" s="162"/>
      <c r="H62" s="58"/>
      <c r="I62" s="162"/>
      <c r="J62" s="57"/>
      <c r="K62" s="162"/>
      <c r="L62" s="58"/>
      <c r="M62" s="164"/>
    </row>
    <row r="63" spans="2:13" x14ac:dyDescent="0.2">
      <c r="B63" s="57">
        <v>0.59146699999999996</v>
      </c>
      <c r="C63" s="58">
        <v>3.7665999999999998E-2</v>
      </c>
      <c r="D63" s="58">
        <v>0.59291199999999999</v>
      </c>
      <c r="E63" s="59">
        <v>-6.9113999999999995E-2</v>
      </c>
      <c r="F63" s="57"/>
      <c r="G63" s="162"/>
      <c r="H63" s="58"/>
      <c r="I63" s="162"/>
      <c r="J63" s="57"/>
      <c r="K63" s="162"/>
      <c r="L63" s="58"/>
      <c r="M63" s="164"/>
    </row>
    <row r="64" spans="2:13" x14ac:dyDescent="0.2">
      <c r="B64" s="57">
        <v>0.60170599999999996</v>
      </c>
      <c r="C64" s="58">
        <v>3.7124999999999998E-2</v>
      </c>
      <c r="D64" s="58">
        <v>0.60310699999999995</v>
      </c>
      <c r="E64" s="59">
        <v>-6.7585000000000006E-2</v>
      </c>
      <c r="F64" s="57"/>
      <c r="G64" s="162"/>
      <c r="H64" s="58"/>
      <c r="I64" s="162"/>
      <c r="J64" s="57"/>
      <c r="K64" s="162"/>
      <c r="L64" s="58"/>
      <c r="M64" s="164"/>
    </row>
    <row r="65" spans="2:13" x14ac:dyDescent="0.2">
      <c r="B65" s="57">
        <v>0.61194400000000004</v>
      </c>
      <c r="C65" s="58">
        <v>3.6569999999999998E-2</v>
      </c>
      <c r="D65" s="58">
        <v>0.61329599999999995</v>
      </c>
      <c r="E65" s="59">
        <v>-6.6026000000000001E-2</v>
      </c>
      <c r="F65" s="57"/>
      <c r="G65" s="162"/>
      <c r="H65" s="58"/>
      <c r="I65" s="162"/>
      <c r="J65" s="57"/>
      <c r="K65" s="162"/>
      <c r="L65" s="58"/>
      <c r="M65" s="164"/>
    </row>
    <row r="66" spans="2:13" x14ac:dyDescent="0.2">
      <c r="B66" s="57">
        <v>0.62218200000000001</v>
      </c>
      <c r="C66" s="58">
        <v>3.6000999999999998E-2</v>
      </c>
      <c r="D66" s="58">
        <v>0.62348099999999995</v>
      </c>
      <c r="E66" s="59">
        <v>-6.4440999999999998E-2</v>
      </c>
      <c r="F66" s="57"/>
      <c r="G66" s="162"/>
      <c r="H66" s="58"/>
      <c r="I66" s="162"/>
      <c r="J66" s="57"/>
      <c r="K66" s="162"/>
      <c r="L66" s="58"/>
      <c r="M66" s="164"/>
    </row>
    <row r="67" spans="2:13" x14ac:dyDescent="0.2">
      <c r="B67" s="57">
        <v>0.63241899999999995</v>
      </c>
      <c r="C67" s="58">
        <v>3.5416999999999997E-2</v>
      </c>
      <c r="D67" s="58">
        <v>0.63366</v>
      </c>
      <c r="E67" s="59">
        <v>-6.2829999999999997E-2</v>
      </c>
      <c r="F67" s="57"/>
      <c r="G67" s="162"/>
      <c r="H67" s="58"/>
      <c r="I67" s="162"/>
      <c r="J67" s="57"/>
      <c r="K67" s="162"/>
      <c r="L67" s="58"/>
      <c r="M67" s="164"/>
    </row>
    <row r="68" spans="2:13" x14ac:dyDescent="0.2">
      <c r="B68" s="57">
        <v>0.64265600000000001</v>
      </c>
      <c r="C68" s="58">
        <v>3.4818000000000002E-2</v>
      </c>
      <c r="D68" s="58">
        <v>0.64383400000000002</v>
      </c>
      <c r="E68" s="59">
        <v>-6.1194999999999999E-2</v>
      </c>
      <c r="F68" s="57"/>
      <c r="G68" s="162"/>
      <c r="H68" s="58"/>
      <c r="I68" s="162"/>
      <c r="J68" s="57"/>
      <c r="K68" s="162"/>
      <c r="L68" s="58"/>
      <c r="M68" s="164"/>
    </row>
    <row r="69" spans="2:13" x14ac:dyDescent="0.2">
      <c r="B69" s="57">
        <v>0.65289299999999995</v>
      </c>
      <c r="C69" s="58">
        <v>3.4201000000000002E-2</v>
      </c>
      <c r="D69" s="58">
        <v>0.65400400000000003</v>
      </c>
      <c r="E69" s="59">
        <v>-5.9537E-2</v>
      </c>
      <c r="F69" s="57"/>
      <c r="G69" s="162"/>
      <c r="H69" s="58"/>
      <c r="I69" s="162"/>
      <c r="J69" s="57"/>
      <c r="K69" s="162"/>
      <c r="L69" s="58"/>
      <c r="M69" s="164"/>
    </row>
    <row r="70" spans="2:13" x14ac:dyDescent="0.2">
      <c r="B70" s="57">
        <v>0.66312800000000005</v>
      </c>
      <c r="C70" s="58">
        <v>3.3568000000000001E-2</v>
      </c>
      <c r="D70" s="58">
        <v>0.66416900000000001</v>
      </c>
      <c r="E70" s="59">
        <v>-5.7859000000000001E-2</v>
      </c>
      <c r="F70" s="57"/>
      <c r="G70" s="162"/>
      <c r="H70" s="58"/>
      <c r="I70" s="162"/>
      <c r="J70" s="57"/>
      <c r="K70" s="162"/>
      <c r="L70" s="58"/>
      <c r="M70" s="164"/>
    </row>
    <row r="71" spans="2:13" x14ac:dyDescent="0.2">
      <c r="B71" s="57">
        <v>0.67336300000000004</v>
      </c>
      <c r="C71" s="58">
        <v>3.2918000000000003E-2</v>
      </c>
      <c r="D71" s="58">
        <v>0.67432899999999996</v>
      </c>
      <c r="E71" s="59">
        <v>-5.6160000000000002E-2</v>
      </c>
      <c r="F71" s="57"/>
      <c r="G71" s="162"/>
      <c r="H71" s="58"/>
      <c r="I71" s="162"/>
      <c r="J71" s="57"/>
      <c r="K71" s="162"/>
      <c r="L71" s="58"/>
      <c r="M71" s="164"/>
    </row>
    <row r="72" spans="2:13" x14ac:dyDescent="0.2">
      <c r="B72" s="57">
        <v>0.68359700000000001</v>
      </c>
      <c r="C72" s="58">
        <v>3.2250000000000001E-2</v>
      </c>
      <c r="D72" s="58">
        <v>0.68448500000000001</v>
      </c>
      <c r="E72" s="59">
        <v>-5.4441000000000003E-2</v>
      </c>
      <c r="F72" s="57"/>
      <c r="G72" s="162"/>
      <c r="H72" s="58"/>
      <c r="I72" s="162"/>
      <c r="J72" s="57"/>
      <c r="K72" s="162"/>
      <c r="L72" s="58"/>
      <c r="M72" s="164"/>
    </row>
    <row r="73" spans="2:13" x14ac:dyDescent="0.2">
      <c r="B73" s="57">
        <v>0.69382999999999995</v>
      </c>
      <c r="C73" s="58">
        <v>3.1565000000000003E-2</v>
      </c>
      <c r="D73" s="58">
        <v>0.69463799999999998</v>
      </c>
      <c r="E73" s="59">
        <v>-5.2703E-2</v>
      </c>
      <c r="F73" s="57"/>
      <c r="G73" s="162"/>
      <c r="H73" s="58"/>
      <c r="I73" s="162"/>
      <c r="J73" s="57"/>
      <c r="K73" s="162"/>
      <c r="L73" s="58"/>
      <c r="M73" s="164"/>
    </row>
    <row r="74" spans="2:13" x14ac:dyDescent="0.2">
      <c r="B74" s="57">
        <v>0.70406199999999997</v>
      </c>
      <c r="C74" s="58">
        <v>3.0863000000000002E-2</v>
      </c>
      <c r="D74" s="58">
        <v>0.70478700000000005</v>
      </c>
      <c r="E74" s="59">
        <v>-5.0944999999999997E-2</v>
      </c>
      <c r="F74" s="57"/>
      <c r="G74" s="162"/>
      <c r="H74" s="58"/>
      <c r="I74" s="162"/>
      <c r="J74" s="57"/>
      <c r="K74" s="162"/>
      <c r="L74" s="58"/>
      <c r="M74" s="164"/>
    </row>
    <row r="75" spans="2:13" x14ac:dyDescent="0.2">
      <c r="B75" s="57">
        <v>0.71429299999999996</v>
      </c>
      <c r="C75" s="58">
        <v>3.0144000000000001E-2</v>
      </c>
      <c r="D75" s="58">
        <v>0.71493399999999996</v>
      </c>
      <c r="E75" s="59">
        <v>-4.9168999999999997E-2</v>
      </c>
      <c r="F75" s="57"/>
      <c r="G75" s="162"/>
      <c r="H75" s="58"/>
      <c r="I75" s="162"/>
      <c r="J75" s="57"/>
      <c r="K75" s="162"/>
      <c r="L75" s="58"/>
      <c r="M75" s="164"/>
    </row>
    <row r="76" spans="2:13" x14ac:dyDescent="0.2">
      <c r="B76" s="57">
        <v>0.72452399999999995</v>
      </c>
      <c r="C76" s="58">
        <v>2.9406999999999999E-2</v>
      </c>
      <c r="D76" s="58">
        <v>0.725078</v>
      </c>
      <c r="E76" s="59">
        <v>-4.7372999999999998E-2</v>
      </c>
      <c r="F76" s="57"/>
      <c r="G76" s="162"/>
      <c r="H76" s="58"/>
      <c r="I76" s="162"/>
      <c r="J76" s="57"/>
      <c r="K76" s="162"/>
      <c r="L76" s="58"/>
      <c r="M76" s="164"/>
    </row>
    <row r="77" spans="2:13" x14ac:dyDescent="0.2">
      <c r="B77" s="57">
        <v>0.73475299999999999</v>
      </c>
      <c r="C77" s="58">
        <v>2.8653000000000001E-2</v>
      </c>
      <c r="D77" s="58">
        <v>0.73521999999999998</v>
      </c>
      <c r="E77" s="59">
        <v>-4.5558000000000001E-2</v>
      </c>
      <c r="F77" s="57"/>
      <c r="G77" s="162"/>
      <c r="H77" s="58"/>
      <c r="I77" s="162"/>
      <c r="J77" s="57"/>
      <c r="K77" s="162"/>
      <c r="L77" s="58"/>
      <c r="M77" s="164"/>
    </row>
    <row r="78" spans="2:13" x14ac:dyDescent="0.2">
      <c r="B78" s="57">
        <v>0.744981</v>
      </c>
      <c r="C78" s="58">
        <v>2.7883000000000002E-2</v>
      </c>
      <c r="D78" s="58">
        <v>0.74536000000000002</v>
      </c>
      <c r="E78" s="59">
        <v>-4.3722999999999998E-2</v>
      </c>
      <c r="F78" s="57"/>
      <c r="G78" s="162"/>
      <c r="H78" s="58"/>
      <c r="I78" s="162"/>
      <c r="J78" s="57"/>
      <c r="K78" s="162"/>
      <c r="L78" s="58"/>
      <c r="M78" s="164"/>
    </row>
    <row r="79" spans="2:13" x14ac:dyDescent="0.2">
      <c r="B79" s="57">
        <v>0.75520799999999999</v>
      </c>
      <c r="C79" s="58">
        <v>2.7095999999999999E-2</v>
      </c>
      <c r="D79" s="58">
        <v>0.75549999999999995</v>
      </c>
      <c r="E79" s="59">
        <v>-4.1868000000000002E-2</v>
      </c>
      <c r="F79" s="57"/>
      <c r="G79" s="162"/>
      <c r="H79" s="58"/>
      <c r="I79" s="162"/>
      <c r="J79" s="57"/>
      <c r="K79" s="162"/>
      <c r="L79" s="58"/>
      <c r="M79" s="164"/>
    </row>
    <row r="80" spans="2:13" x14ac:dyDescent="0.2">
      <c r="B80" s="57">
        <v>0.76543399999999995</v>
      </c>
      <c r="C80" s="58">
        <v>2.6291999999999999E-2</v>
      </c>
      <c r="D80" s="58">
        <v>0.76563899999999996</v>
      </c>
      <c r="E80" s="59">
        <v>-3.9994000000000002E-2</v>
      </c>
      <c r="F80" s="57"/>
      <c r="G80" s="162"/>
      <c r="H80" s="58"/>
      <c r="I80" s="162"/>
      <c r="J80" s="57"/>
      <c r="K80" s="162"/>
      <c r="L80" s="58"/>
      <c r="M80" s="164"/>
    </row>
    <row r="81" spans="2:13" x14ac:dyDescent="0.2">
      <c r="B81" s="57">
        <v>0.77565899999999999</v>
      </c>
      <c r="C81" s="58">
        <v>2.5471000000000001E-2</v>
      </c>
      <c r="D81" s="58">
        <v>0.77577700000000005</v>
      </c>
      <c r="E81" s="59">
        <v>-3.8100000000000002E-2</v>
      </c>
      <c r="F81" s="57"/>
      <c r="G81" s="162"/>
      <c r="H81" s="58"/>
      <c r="I81" s="162"/>
      <c r="J81" s="57"/>
      <c r="K81" s="162"/>
      <c r="L81" s="58"/>
      <c r="M81" s="164"/>
    </row>
    <row r="82" spans="2:13" x14ac:dyDescent="0.2">
      <c r="B82" s="57">
        <v>0.785883</v>
      </c>
      <c r="C82" s="58">
        <v>2.4634E-2</v>
      </c>
      <c r="D82" s="58">
        <v>0.78591599999999995</v>
      </c>
      <c r="E82" s="59">
        <v>-3.6186999999999997E-2</v>
      </c>
      <c r="F82" s="57"/>
      <c r="G82" s="162"/>
      <c r="H82" s="58"/>
      <c r="I82" s="162"/>
      <c r="J82" s="57"/>
      <c r="K82" s="162"/>
      <c r="L82" s="58"/>
      <c r="M82" s="164"/>
    </row>
    <row r="83" spans="2:13" x14ac:dyDescent="0.2">
      <c r="B83" s="57">
        <v>0.79610700000000001</v>
      </c>
      <c r="C83" s="58">
        <v>2.3779999999999999E-2</v>
      </c>
      <c r="D83" s="58">
        <v>0.79605499999999996</v>
      </c>
      <c r="E83" s="59">
        <v>-3.4257000000000003E-2</v>
      </c>
      <c r="F83" s="57"/>
      <c r="G83" s="162"/>
      <c r="H83" s="58"/>
      <c r="I83" s="162"/>
      <c r="J83" s="57"/>
      <c r="K83" s="162"/>
      <c r="L83" s="58"/>
      <c r="M83" s="164"/>
    </row>
    <row r="84" spans="2:13" x14ac:dyDescent="0.2">
      <c r="B84" s="57">
        <v>0.80633100000000002</v>
      </c>
      <c r="C84" s="58">
        <v>2.2908999999999999E-2</v>
      </c>
      <c r="D84" s="58">
        <v>0.80619600000000002</v>
      </c>
      <c r="E84" s="59">
        <v>-3.2309999999999998E-2</v>
      </c>
      <c r="F84" s="57"/>
      <c r="G84" s="162"/>
      <c r="H84" s="58"/>
      <c r="I84" s="162"/>
      <c r="J84" s="57"/>
      <c r="K84" s="162"/>
      <c r="L84" s="58"/>
      <c r="M84" s="164"/>
    </row>
    <row r="85" spans="2:13" x14ac:dyDescent="0.2">
      <c r="B85" s="57">
        <v>0.81655500000000003</v>
      </c>
      <c r="C85" s="58">
        <v>2.2020999999999999E-2</v>
      </c>
      <c r="D85" s="58">
        <v>0.81633800000000001</v>
      </c>
      <c r="E85" s="59">
        <v>-3.0349999999999999E-2</v>
      </c>
      <c r="F85" s="57"/>
      <c r="G85" s="162"/>
      <c r="H85" s="58"/>
      <c r="I85" s="162"/>
      <c r="J85" s="57"/>
      <c r="K85" s="162"/>
      <c r="L85" s="58"/>
      <c r="M85" s="164"/>
    </row>
    <row r="86" spans="2:13" x14ac:dyDescent="0.2">
      <c r="B86" s="57">
        <v>0.82677800000000001</v>
      </c>
      <c r="C86" s="58">
        <v>2.1114000000000001E-2</v>
      </c>
      <c r="D86" s="58">
        <v>0.82648200000000005</v>
      </c>
      <c r="E86" s="59">
        <v>-2.8381E-2</v>
      </c>
      <c r="F86" s="57"/>
      <c r="G86" s="162"/>
      <c r="H86" s="58"/>
      <c r="I86" s="162"/>
      <c r="J86" s="57"/>
      <c r="K86" s="162"/>
      <c r="L86" s="58"/>
      <c r="M86" s="164"/>
    </row>
    <row r="87" spans="2:13" x14ac:dyDescent="0.2">
      <c r="B87" s="57">
        <v>0.83699999999999997</v>
      </c>
      <c r="C87" s="58">
        <v>2.0188999999999999E-2</v>
      </c>
      <c r="D87" s="58">
        <v>0.83662800000000004</v>
      </c>
      <c r="E87" s="59">
        <v>-2.6405999999999999E-2</v>
      </c>
      <c r="F87" s="57"/>
      <c r="G87" s="162"/>
      <c r="H87" s="58"/>
      <c r="I87" s="162"/>
      <c r="J87" s="57"/>
      <c r="K87" s="162"/>
      <c r="L87" s="58"/>
      <c r="M87" s="164"/>
    </row>
    <row r="88" spans="2:13" x14ac:dyDescent="0.2">
      <c r="B88" s="57">
        <v>0.84722200000000003</v>
      </c>
      <c r="C88" s="58">
        <v>1.9244000000000001E-2</v>
      </c>
      <c r="D88" s="58">
        <v>0.846777</v>
      </c>
      <c r="E88" s="59">
        <v>-2.4431999999999999E-2</v>
      </c>
      <c r="F88" s="57"/>
      <c r="G88" s="162"/>
      <c r="H88" s="58"/>
      <c r="I88" s="162"/>
      <c r="J88" s="57"/>
      <c r="K88" s="162"/>
      <c r="L88" s="58"/>
      <c r="M88" s="164"/>
    </row>
    <row r="89" spans="2:13" x14ac:dyDescent="0.2">
      <c r="B89" s="57">
        <v>0.85743999999999998</v>
      </c>
      <c r="C89" s="58">
        <v>1.8275E-2</v>
      </c>
      <c r="D89" s="58">
        <v>0.85692900000000005</v>
      </c>
      <c r="E89" s="59">
        <v>-2.2464000000000001E-2</v>
      </c>
      <c r="F89" s="57"/>
      <c r="G89" s="162"/>
      <c r="H89" s="58"/>
      <c r="I89" s="162"/>
      <c r="J89" s="57"/>
      <c r="K89" s="162"/>
      <c r="L89" s="58"/>
      <c r="M89" s="164"/>
    </row>
    <row r="90" spans="2:13" x14ac:dyDescent="0.2">
      <c r="B90" s="57">
        <v>0.86765800000000004</v>
      </c>
      <c r="C90" s="58">
        <v>1.7284999999999998E-2</v>
      </c>
      <c r="D90" s="58">
        <v>0.86708600000000002</v>
      </c>
      <c r="E90" s="59">
        <v>-2.0511000000000001E-2</v>
      </c>
      <c r="F90" s="57"/>
      <c r="G90" s="162"/>
      <c r="H90" s="58"/>
      <c r="I90" s="162"/>
      <c r="J90" s="57"/>
      <c r="K90" s="162"/>
      <c r="L90" s="58"/>
      <c r="M90" s="164"/>
    </row>
    <row r="91" spans="2:13" x14ac:dyDescent="0.2">
      <c r="B91" s="57">
        <v>0.87787999999999999</v>
      </c>
      <c r="C91" s="58">
        <v>1.6275000000000001E-2</v>
      </c>
      <c r="D91" s="58">
        <v>0.87724999999999997</v>
      </c>
      <c r="E91" s="59">
        <v>-1.8575999999999999E-2</v>
      </c>
      <c r="F91" s="57"/>
      <c r="G91" s="162"/>
      <c r="H91" s="58"/>
      <c r="I91" s="162"/>
      <c r="J91" s="57"/>
      <c r="K91" s="162"/>
      <c r="L91" s="58"/>
      <c r="M91" s="164"/>
    </row>
    <row r="92" spans="2:13" x14ac:dyDescent="0.2">
      <c r="B92" s="57">
        <v>0.88810800000000001</v>
      </c>
      <c r="C92" s="58">
        <v>1.5247E-2</v>
      </c>
      <c r="D92" s="58">
        <v>0.88742600000000005</v>
      </c>
      <c r="E92" s="59">
        <v>-1.6662E-2</v>
      </c>
      <c r="F92" s="57"/>
      <c r="G92" s="162"/>
      <c r="H92" s="58"/>
      <c r="I92" s="162"/>
      <c r="J92" s="57"/>
      <c r="K92" s="162"/>
      <c r="L92" s="58"/>
      <c r="M92" s="164"/>
    </row>
    <row r="93" spans="2:13" x14ac:dyDescent="0.2">
      <c r="B93" s="57">
        <v>0.898339</v>
      </c>
      <c r="C93" s="58">
        <v>1.4198000000000001E-2</v>
      </c>
      <c r="D93" s="58">
        <v>0.89761500000000005</v>
      </c>
      <c r="E93" s="59">
        <v>-1.4781000000000001E-2</v>
      </c>
      <c r="F93" s="57"/>
      <c r="G93" s="162"/>
      <c r="H93" s="58"/>
      <c r="I93" s="162"/>
      <c r="J93" s="57"/>
      <c r="K93" s="162"/>
      <c r="L93" s="58"/>
      <c r="M93" s="164"/>
    </row>
    <row r="94" spans="2:13" x14ac:dyDescent="0.2">
      <c r="B94" s="57">
        <v>0.90857699999999997</v>
      </c>
      <c r="C94" s="58">
        <v>1.3129999999999999E-2</v>
      </c>
      <c r="D94" s="58">
        <v>0.90781999999999996</v>
      </c>
      <c r="E94" s="59">
        <v>-1.294E-2</v>
      </c>
      <c r="F94" s="57"/>
      <c r="G94" s="162"/>
      <c r="H94" s="58"/>
      <c r="I94" s="162"/>
      <c r="J94" s="57"/>
      <c r="K94" s="162"/>
      <c r="L94" s="58"/>
      <c r="M94" s="164"/>
    </row>
    <row r="95" spans="2:13" x14ac:dyDescent="0.2">
      <c r="B95" s="57">
        <v>0.91881699999999999</v>
      </c>
      <c r="C95" s="58">
        <v>1.2038E-2</v>
      </c>
      <c r="D95" s="58">
        <v>0.918041</v>
      </c>
      <c r="E95" s="59">
        <v>-1.115E-2</v>
      </c>
      <c r="F95" s="57"/>
      <c r="G95" s="162"/>
      <c r="H95" s="58"/>
      <c r="I95" s="162"/>
      <c r="J95" s="57"/>
      <c r="K95" s="162"/>
      <c r="L95" s="58"/>
      <c r="M95" s="164"/>
    </row>
    <row r="96" spans="2:13" x14ac:dyDescent="0.2">
      <c r="B96" s="57">
        <v>0.92904900000000001</v>
      </c>
      <c r="C96" s="58">
        <v>1.091E-2</v>
      </c>
      <c r="D96" s="58">
        <v>0.92827400000000004</v>
      </c>
      <c r="E96" s="59">
        <v>-9.4330000000000004E-3</v>
      </c>
      <c r="F96" s="57"/>
      <c r="G96" s="162"/>
      <c r="H96" s="58"/>
      <c r="I96" s="162"/>
      <c r="J96" s="57"/>
      <c r="K96" s="162"/>
      <c r="L96" s="58"/>
      <c r="M96" s="164"/>
    </row>
    <row r="97" spans="2:13" x14ac:dyDescent="0.2">
      <c r="B97" s="57">
        <v>0.93926900000000002</v>
      </c>
      <c r="C97" s="58">
        <v>9.7370000000000009E-3</v>
      </c>
      <c r="D97" s="58">
        <v>0.93851700000000005</v>
      </c>
      <c r="E97" s="59">
        <v>-7.8110000000000002E-3</v>
      </c>
      <c r="F97" s="57"/>
      <c r="G97" s="162"/>
      <c r="H97" s="58"/>
      <c r="I97" s="162"/>
      <c r="J97" s="57"/>
      <c r="K97" s="162"/>
      <c r="L97" s="58"/>
      <c r="M97" s="164"/>
    </row>
    <row r="98" spans="2:13" x14ac:dyDescent="0.2">
      <c r="B98" s="57">
        <v>0.94947499999999996</v>
      </c>
      <c r="C98" s="58">
        <v>8.5120000000000005E-3</v>
      </c>
      <c r="D98" s="58">
        <v>0.94876799999999994</v>
      </c>
      <c r="E98" s="59">
        <v>-6.2950000000000002E-3</v>
      </c>
      <c r="F98" s="57"/>
      <c r="G98" s="162"/>
      <c r="H98" s="58"/>
      <c r="I98" s="162"/>
      <c r="J98" s="57"/>
      <c r="K98" s="162"/>
      <c r="L98" s="58"/>
      <c r="M98" s="164"/>
    </row>
    <row r="99" spans="2:13" x14ac:dyDescent="0.2">
      <c r="B99" s="57">
        <v>0.95966499999999999</v>
      </c>
      <c r="C99" s="58">
        <v>7.2230000000000003E-3</v>
      </c>
      <c r="D99" s="58">
        <v>0.95902799999999999</v>
      </c>
      <c r="E99" s="59">
        <v>-4.901E-3</v>
      </c>
      <c r="F99" s="57"/>
      <c r="G99" s="162"/>
      <c r="H99" s="58"/>
      <c r="I99" s="162"/>
      <c r="J99" s="57"/>
      <c r="K99" s="162"/>
      <c r="L99" s="58"/>
      <c r="M99" s="164"/>
    </row>
    <row r="100" spans="2:13" x14ac:dyDescent="0.2">
      <c r="B100" s="57">
        <v>0.96982999999999997</v>
      </c>
      <c r="C100" s="58">
        <v>5.8500000000000002E-3</v>
      </c>
      <c r="D100" s="58">
        <v>0.96929100000000001</v>
      </c>
      <c r="E100" s="59">
        <v>-3.6419999999999998E-3</v>
      </c>
      <c r="F100" s="57"/>
      <c r="G100" s="162"/>
      <c r="H100" s="58"/>
      <c r="I100" s="162"/>
      <c r="J100" s="57"/>
      <c r="K100" s="162"/>
      <c r="L100" s="58"/>
      <c r="M100" s="164"/>
    </row>
    <row r="101" spans="2:13" x14ac:dyDescent="0.2">
      <c r="B101" s="57">
        <v>0.979962</v>
      </c>
      <c r="C101" s="58">
        <v>4.3579999999999999E-3</v>
      </c>
      <c r="D101" s="58">
        <v>0.97955099999999995</v>
      </c>
      <c r="E101" s="59">
        <v>-2.5270000000000002E-3</v>
      </c>
      <c r="F101" s="57"/>
      <c r="G101" s="162"/>
      <c r="H101" s="58"/>
      <c r="I101" s="162"/>
      <c r="J101" s="57"/>
      <c r="K101" s="162"/>
      <c r="L101" s="58"/>
      <c r="M101" s="164"/>
    </row>
    <row r="102" spans="2:13" x14ac:dyDescent="0.2">
      <c r="B102" s="57">
        <v>0.99004099999999995</v>
      </c>
      <c r="C102" s="58">
        <v>2.6749999999999999E-3</v>
      </c>
      <c r="D102" s="58">
        <v>0.98979700000000004</v>
      </c>
      <c r="E102" s="59">
        <v>-1.539E-3</v>
      </c>
      <c r="F102" s="57"/>
      <c r="G102" s="162"/>
      <c r="H102" s="58"/>
      <c r="I102" s="162"/>
      <c r="J102" s="57"/>
      <c r="K102" s="162"/>
      <c r="L102" s="58"/>
      <c r="M102" s="164"/>
    </row>
    <row r="103" spans="2:13" x14ac:dyDescent="0.2">
      <c r="B103" s="57">
        <v>1</v>
      </c>
      <c r="C103" s="58">
        <v>5.6099999999999998E-4</v>
      </c>
      <c r="D103" s="58">
        <v>1</v>
      </c>
      <c r="E103" s="59">
        <v>-5.6099999999999998E-4</v>
      </c>
      <c r="F103" s="57"/>
      <c r="G103" s="162"/>
      <c r="H103" s="58"/>
      <c r="I103" s="162"/>
      <c r="J103" s="57"/>
      <c r="K103" s="162"/>
      <c r="L103" s="58"/>
      <c r="M103" s="164"/>
    </row>
    <row r="104" spans="2:13" x14ac:dyDescent="0.2">
      <c r="B104" s="57"/>
      <c r="C104" s="58"/>
      <c r="D104" s="58"/>
      <c r="E104" s="59"/>
      <c r="F104" s="57"/>
      <c r="G104" s="162"/>
      <c r="H104" s="58"/>
      <c r="I104" s="162"/>
      <c r="J104" s="57"/>
      <c r="K104" s="162"/>
      <c r="L104" s="58"/>
      <c r="M104" s="164"/>
    </row>
    <row r="105" spans="2:13" x14ac:dyDescent="0.2">
      <c r="B105" s="57"/>
      <c r="C105" s="58"/>
      <c r="D105" s="58"/>
      <c r="E105" s="59"/>
      <c r="F105" s="57"/>
      <c r="G105" s="162"/>
      <c r="H105" s="58"/>
      <c r="I105" s="162"/>
      <c r="J105" s="57"/>
      <c r="K105" s="162"/>
      <c r="L105" s="58"/>
      <c r="M105" s="164"/>
    </row>
    <row r="106" spans="2:13" x14ac:dyDescent="0.2">
      <c r="B106" s="57"/>
      <c r="C106" s="58"/>
      <c r="D106" s="58"/>
      <c r="E106" s="59"/>
      <c r="F106" s="57"/>
      <c r="G106" s="162"/>
      <c r="H106" s="58"/>
      <c r="I106" s="162"/>
      <c r="J106" s="57"/>
      <c r="K106" s="162"/>
      <c r="L106" s="58"/>
      <c r="M106" s="164"/>
    </row>
    <row r="107" spans="2:13" x14ac:dyDescent="0.2">
      <c r="B107" s="57"/>
      <c r="C107" s="58"/>
      <c r="D107" s="58"/>
      <c r="E107" s="59"/>
      <c r="F107" s="57"/>
      <c r="G107" s="162"/>
      <c r="H107" s="58"/>
      <c r="I107" s="162"/>
      <c r="J107" s="57"/>
      <c r="K107" s="162"/>
      <c r="L107" s="58"/>
      <c r="M107" s="164"/>
    </row>
    <row r="108" spans="2:13" x14ac:dyDescent="0.2">
      <c r="B108" s="57"/>
      <c r="C108" s="58"/>
      <c r="D108" s="58"/>
      <c r="E108" s="59"/>
      <c r="F108" s="57"/>
      <c r="G108" s="162"/>
      <c r="H108" s="58"/>
      <c r="I108" s="162"/>
      <c r="J108" s="57"/>
      <c r="K108" s="162"/>
      <c r="L108" s="58"/>
      <c r="M108" s="164"/>
    </row>
    <row r="109" spans="2:13" x14ac:dyDescent="0.2">
      <c r="B109" s="57"/>
      <c r="C109" s="58"/>
      <c r="D109" s="58"/>
      <c r="E109" s="59"/>
      <c r="F109" s="57"/>
      <c r="G109" s="162"/>
      <c r="H109" s="58"/>
      <c r="I109" s="162"/>
      <c r="J109" s="57"/>
      <c r="K109" s="162"/>
      <c r="L109" s="58"/>
      <c r="M109" s="164"/>
    </row>
    <row r="110" spans="2:13" x14ac:dyDescent="0.2">
      <c r="B110" s="57"/>
      <c r="C110" s="58"/>
      <c r="D110" s="58"/>
      <c r="E110" s="59"/>
      <c r="F110" s="57"/>
      <c r="G110" s="162"/>
      <c r="H110" s="58"/>
      <c r="I110" s="162"/>
      <c r="J110" s="57"/>
      <c r="K110" s="162"/>
      <c r="L110" s="58"/>
      <c r="M110" s="164"/>
    </row>
    <row r="111" spans="2:13" x14ac:dyDescent="0.2">
      <c r="B111" s="57"/>
      <c r="C111" s="58"/>
      <c r="D111" s="58"/>
      <c r="E111" s="59"/>
      <c r="F111" s="57"/>
      <c r="G111" s="162"/>
      <c r="H111" s="58"/>
      <c r="I111" s="162"/>
      <c r="J111" s="57"/>
      <c r="K111" s="162"/>
      <c r="L111" s="58"/>
      <c r="M111" s="164"/>
    </row>
    <row r="112" spans="2:13" x14ac:dyDescent="0.2">
      <c r="B112" s="57"/>
      <c r="C112" s="58"/>
      <c r="D112" s="58"/>
      <c r="E112" s="59"/>
      <c r="F112" s="57"/>
      <c r="G112" s="162"/>
      <c r="H112" s="58"/>
      <c r="I112" s="162"/>
      <c r="J112" s="57"/>
      <c r="K112" s="162"/>
      <c r="L112" s="58"/>
      <c r="M112" s="164"/>
    </row>
    <row r="113" spans="2:13" x14ac:dyDescent="0.2">
      <c r="B113" s="57"/>
      <c r="C113" s="58"/>
      <c r="D113" s="58"/>
      <c r="E113" s="59"/>
      <c r="F113" s="57"/>
      <c r="G113" s="162"/>
      <c r="H113" s="58"/>
      <c r="I113" s="162"/>
      <c r="J113" s="57"/>
      <c r="K113" s="162"/>
      <c r="L113" s="58"/>
      <c r="M113" s="164"/>
    </row>
    <row r="114" spans="2:13" x14ac:dyDescent="0.2">
      <c r="B114" s="57"/>
      <c r="C114" s="58"/>
      <c r="D114" s="58"/>
      <c r="E114" s="59"/>
      <c r="F114" s="57"/>
      <c r="G114" s="162"/>
      <c r="H114" s="58"/>
      <c r="I114" s="162"/>
      <c r="J114" s="57"/>
      <c r="K114" s="162"/>
      <c r="L114" s="58"/>
      <c r="M114" s="164"/>
    </row>
    <row r="115" spans="2:13" x14ac:dyDescent="0.2">
      <c r="B115" s="57"/>
      <c r="C115" s="58"/>
      <c r="D115" s="58"/>
      <c r="E115" s="59"/>
      <c r="F115" s="57"/>
      <c r="G115" s="162"/>
      <c r="H115" s="58"/>
      <c r="I115" s="162"/>
      <c r="J115" s="57"/>
      <c r="K115" s="162"/>
      <c r="L115" s="58"/>
      <c r="M115" s="164"/>
    </row>
    <row r="116" spans="2:13" x14ac:dyDescent="0.2">
      <c r="B116" s="57"/>
      <c r="C116" s="58"/>
      <c r="D116" s="58"/>
      <c r="E116" s="59"/>
      <c r="F116" s="57"/>
      <c r="G116" s="162"/>
      <c r="H116" s="58"/>
      <c r="I116" s="162"/>
      <c r="J116" s="57"/>
      <c r="K116" s="162"/>
      <c r="L116" s="58"/>
      <c r="M116" s="164"/>
    </row>
    <row r="117" spans="2:13" x14ac:dyDescent="0.2">
      <c r="B117" s="57"/>
      <c r="C117" s="58"/>
      <c r="D117" s="58"/>
      <c r="E117" s="59"/>
      <c r="F117" s="57"/>
      <c r="G117" s="162"/>
      <c r="H117" s="58"/>
      <c r="I117" s="162"/>
      <c r="J117" s="57"/>
      <c r="K117" s="162"/>
      <c r="L117" s="58"/>
      <c r="M117" s="164"/>
    </row>
    <row r="118" spans="2:13" x14ac:dyDescent="0.2">
      <c r="B118" s="57"/>
      <c r="C118" s="58"/>
      <c r="D118" s="58"/>
      <c r="E118" s="59"/>
      <c r="F118" s="57"/>
      <c r="G118" s="162"/>
      <c r="H118" s="58"/>
      <c r="I118" s="162"/>
      <c r="J118" s="57"/>
      <c r="K118" s="162"/>
      <c r="L118" s="58"/>
      <c r="M118" s="164"/>
    </row>
    <row r="119" spans="2:13" x14ac:dyDescent="0.2">
      <c r="B119" s="57"/>
      <c r="C119" s="58"/>
      <c r="D119" s="58"/>
      <c r="E119" s="59"/>
      <c r="F119" s="57"/>
      <c r="G119" s="162"/>
      <c r="H119" s="58"/>
      <c r="I119" s="162"/>
      <c r="J119" s="57"/>
      <c r="K119" s="162"/>
      <c r="L119" s="58"/>
      <c r="M119" s="164"/>
    </row>
    <row r="120" spans="2:13" x14ac:dyDescent="0.2">
      <c r="B120" s="57"/>
      <c r="C120" s="58"/>
      <c r="D120" s="58"/>
      <c r="E120" s="59"/>
      <c r="F120" s="57"/>
      <c r="G120" s="162"/>
      <c r="H120" s="58"/>
      <c r="I120" s="162"/>
      <c r="J120" s="57"/>
      <c r="K120" s="162"/>
      <c r="L120" s="58"/>
      <c r="M120" s="164"/>
    </row>
    <row r="121" spans="2:13" x14ac:dyDescent="0.2">
      <c r="B121" s="57"/>
      <c r="C121" s="58"/>
      <c r="D121" s="58"/>
      <c r="E121" s="59"/>
      <c r="F121" s="57"/>
      <c r="G121" s="162"/>
      <c r="H121" s="58"/>
      <c r="I121" s="162"/>
      <c r="J121" s="57"/>
      <c r="K121" s="162"/>
      <c r="L121" s="58"/>
      <c r="M121" s="164"/>
    </row>
    <row r="122" spans="2:13" x14ac:dyDescent="0.2">
      <c r="B122" s="57"/>
      <c r="C122" s="58"/>
      <c r="D122" s="58"/>
      <c r="E122" s="59"/>
      <c r="F122" s="57"/>
      <c r="G122" s="162"/>
      <c r="H122" s="58"/>
      <c r="I122" s="162"/>
      <c r="J122" s="57"/>
      <c r="K122" s="162"/>
      <c r="L122" s="58"/>
      <c r="M122" s="164"/>
    </row>
    <row r="123" spans="2:13" x14ac:dyDescent="0.2">
      <c r="B123" s="57"/>
      <c r="C123" s="58"/>
      <c r="D123" s="58"/>
      <c r="E123" s="59"/>
      <c r="F123" s="57"/>
      <c r="G123" s="162"/>
      <c r="H123" s="58"/>
      <c r="I123" s="162"/>
      <c r="J123" s="57"/>
      <c r="K123" s="162"/>
      <c r="L123" s="58"/>
      <c r="M123" s="164"/>
    </row>
    <row r="124" spans="2:13" x14ac:dyDescent="0.2">
      <c r="B124" s="57"/>
      <c r="C124" s="58"/>
      <c r="D124" s="58"/>
      <c r="E124" s="59"/>
      <c r="F124" s="57"/>
      <c r="G124" s="162"/>
      <c r="H124" s="58"/>
      <c r="I124" s="162"/>
      <c r="J124" s="57"/>
      <c r="K124" s="162"/>
      <c r="L124" s="58"/>
      <c r="M124" s="164"/>
    </row>
    <row r="125" spans="2:13" x14ac:dyDescent="0.2">
      <c r="B125" s="57"/>
      <c r="C125" s="58"/>
      <c r="D125" s="58"/>
      <c r="E125" s="59"/>
      <c r="F125" s="57"/>
      <c r="G125" s="162"/>
      <c r="H125" s="58"/>
      <c r="I125" s="162"/>
      <c r="J125" s="57"/>
      <c r="K125" s="162"/>
      <c r="L125" s="58"/>
      <c r="M125" s="164"/>
    </row>
    <row r="126" spans="2:13" x14ac:dyDescent="0.2">
      <c r="B126" s="57"/>
      <c r="C126" s="58"/>
      <c r="D126" s="58"/>
      <c r="E126" s="59"/>
      <c r="F126" s="57"/>
      <c r="G126" s="162"/>
      <c r="H126" s="58"/>
      <c r="I126" s="162"/>
      <c r="J126" s="57"/>
      <c r="K126" s="162"/>
      <c r="L126" s="58"/>
      <c r="M126" s="164"/>
    </row>
    <row r="127" spans="2:13" x14ac:dyDescent="0.2">
      <c r="B127" s="57"/>
      <c r="C127" s="58"/>
      <c r="D127" s="58"/>
      <c r="E127" s="59"/>
      <c r="F127" s="57"/>
      <c r="G127" s="162"/>
      <c r="H127" s="58"/>
      <c r="I127" s="162"/>
      <c r="J127" s="57"/>
      <c r="K127" s="162"/>
      <c r="L127" s="58"/>
      <c r="M127" s="164"/>
    </row>
    <row r="128" spans="2:13" x14ac:dyDescent="0.2">
      <c r="B128" s="57"/>
      <c r="C128" s="58"/>
      <c r="D128" s="58"/>
      <c r="E128" s="59"/>
      <c r="F128" s="57"/>
      <c r="G128" s="162"/>
      <c r="H128" s="58"/>
      <c r="I128" s="162"/>
      <c r="J128" s="57"/>
      <c r="K128" s="162"/>
      <c r="L128" s="58"/>
      <c r="M128" s="164"/>
    </row>
    <row r="129" spans="2:13" x14ac:dyDescent="0.2">
      <c r="B129" s="57"/>
      <c r="C129" s="58"/>
      <c r="D129" s="58"/>
      <c r="E129" s="59"/>
      <c r="F129" s="57"/>
      <c r="G129" s="162"/>
      <c r="H129" s="58"/>
      <c r="I129" s="162"/>
      <c r="J129" s="57"/>
      <c r="K129" s="162"/>
      <c r="L129" s="58"/>
      <c r="M129" s="164"/>
    </row>
    <row r="130" spans="2:13" x14ac:dyDescent="0.2">
      <c r="B130" s="57"/>
      <c r="C130" s="58"/>
      <c r="D130" s="58"/>
      <c r="E130" s="59"/>
      <c r="F130" s="57"/>
      <c r="G130" s="162"/>
      <c r="H130" s="58"/>
      <c r="I130" s="162"/>
      <c r="J130" s="57"/>
      <c r="K130" s="162"/>
      <c r="L130" s="58"/>
      <c r="M130" s="164"/>
    </row>
    <row r="131" spans="2:13" x14ac:dyDescent="0.2">
      <c r="B131" s="57"/>
      <c r="C131" s="58"/>
      <c r="D131" s="58"/>
      <c r="E131" s="59"/>
      <c r="F131" s="57"/>
      <c r="G131" s="162"/>
      <c r="H131" s="58"/>
      <c r="I131" s="162"/>
      <c r="J131" s="57"/>
      <c r="K131" s="162"/>
      <c r="L131" s="58"/>
      <c r="M131" s="164"/>
    </row>
    <row r="132" spans="2:13" x14ac:dyDescent="0.2">
      <c r="B132" s="57"/>
      <c r="C132" s="58"/>
      <c r="D132" s="58"/>
      <c r="E132" s="59"/>
      <c r="F132" s="57"/>
      <c r="G132" s="162"/>
      <c r="H132" s="58"/>
      <c r="I132" s="162"/>
      <c r="J132" s="57"/>
      <c r="K132" s="162"/>
      <c r="L132" s="58"/>
      <c r="M132" s="164"/>
    </row>
    <row r="133" spans="2:13" x14ac:dyDescent="0.2">
      <c r="B133" s="57"/>
      <c r="C133" s="58"/>
      <c r="D133" s="58"/>
      <c r="E133" s="59"/>
      <c r="F133" s="57"/>
      <c r="G133" s="162"/>
      <c r="H133" s="58"/>
      <c r="I133" s="162"/>
      <c r="J133" s="57"/>
      <c r="K133" s="162"/>
      <c r="L133" s="58"/>
      <c r="M133" s="164"/>
    </row>
    <row r="134" spans="2:13" x14ac:dyDescent="0.2">
      <c r="B134" s="57"/>
      <c r="C134" s="58"/>
      <c r="D134" s="58"/>
      <c r="E134" s="59"/>
      <c r="F134" s="57"/>
      <c r="G134" s="162"/>
      <c r="H134" s="58"/>
      <c r="I134" s="162"/>
      <c r="J134" s="57"/>
      <c r="K134" s="162"/>
      <c r="L134" s="58"/>
      <c r="M134" s="164"/>
    </row>
    <row r="135" spans="2:13" x14ac:dyDescent="0.2">
      <c r="B135" s="57"/>
      <c r="C135" s="58"/>
      <c r="D135" s="58"/>
      <c r="E135" s="59"/>
      <c r="F135" s="57"/>
      <c r="G135" s="162"/>
      <c r="H135" s="58"/>
      <c r="I135" s="162"/>
      <c r="J135" s="57"/>
      <c r="K135" s="162"/>
      <c r="L135" s="58"/>
      <c r="M135" s="164"/>
    </row>
    <row r="136" spans="2:13" x14ac:dyDescent="0.2">
      <c r="B136" s="57"/>
      <c r="C136" s="58"/>
      <c r="D136" s="58"/>
      <c r="E136" s="59"/>
      <c r="F136" s="57"/>
      <c r="G136" s="162"/>
      <c r="H136" s="58"/>
      <c r="I136" s="162"/>
      <c r="J136" s="57"/>
      <c r="K136" s="162"/>
      <c r="L136" s="58"/>
      <c r="M136" s="164"/>
    </row>
    <row r="137" spans="2:13" x14ac:dyDescent="0.2">
      <c r="B137" s="57"/>
      <c r="C137" s="58"/>
      <c r="D137" s="58"/>
      <c r="E137" s="59"/>
      <c r="F137" s="57"/>
      <c r="G137" s="162"/>
      <c r="H137" s="58"/>
      <c r="I137" s="162"/>
      <c r="J137" s="57"/>
      <c r="K137" s="162"/>
      <c r="L137" s="58"/>
      <c r="M137" s="164"/>
    </row>
    <row r="138" spans="2:13" x14ac:dyDescent="0.2">
      <c r="B138" s="57"/>
      <c r="C138" s="58"/>
      <c r="D138" s="58"/>
      <c r="E138" s="59"/>
      <c r="F138" s="57"/>
      <c r="G138" s="162"/>
      <c r="H138" s="58"/>
      <c r="I138" s="162"/>
      <c r="J138" s="57"/>
      <c r="K138" s="162"/>
      <c r="L138" s="58"/>
      <c r="M138" s="164"/>
    </row>
    <row r="139" spans="2:13" x14ac:dyDescent="0.2">
      <c r="B139" s="57"/>
      <c r="C139" s="58"/>
      <c r="D139" s="58"/>
      <c r="E139" s="59"/>
      <c r="F139" s="57"/>
      <c r="G139" s="162"/>
      <c r="H139" s="58"/>
      <c r="I139" s="162"/>
      <c r="J139" s="57"/>
      <c r="K139" s="162"/>
      <c r="L139" s="58"/>
      <c r="M139" s="164"/>
    </row>
    <row r="140" spans="2:13" x14ac:dyDescent="0.2">
      <c r="B140" s="57"/>
      <c r="C140" s="58"/>
      <c r="D140" s="58"/>
      <c r="E140" s="59"/>
      <c r="F140" s="57"/>
      <c r="G140" s="162"/>
      <c r="H140" s="58"/>
      <c r="I140" s="162"/>
      <c r="J140" s="57"/>
      <c r="K140" s="162"/>
      <c r="L140" s="58"/>
      <c r="M140" s="164"/>
    </row>
    <row r="141" spans="2:13" x14ac:dyDescent="0.2">
      <c r="B141" s="57"/>
      <c r="C141" s="58"/>
      <c r="D141" s="58"/>
      <c r="E141" s="59"/>
      <c r="F141" s="57"/>
      <c r="G141" s="162"/>
      <c r="H141" s="58"/>
      <c r="I141" s="162"/>
      <c r="J141" s="57"/>
      <c r="K141" s="162"/>
      <c r="L141" s="58"/>
      <c r="M141" s="164"/>
    </row>
    <row r="142" spans="2:13" x14ac:dyDescent="0.2">
      <c r="B142" s="57"/>
      <c r="C142" s="58"/>
      <c r="D142" s="58"/>
      <c r="E142" s="59"/>
      <c r="F142" s="57"/>
      <c r="G142" s="162"/>
      <c r="H142" s="58"/>
      <c r="I142" s="162"/>
      <c r="J142" s="57"/>
      <c r="K142" s="162"/>
      <c r="L142" s="58"/>
      <c r="M142" s="164"/>
    </row>
    <row r="143" spans="2:13" x14ac:dyDescent="0.2">
      <c r="B143" s="205"/>
      <c r="C143" s="62"/>
      <c r="D143" s="62"/>
      <c r="E143" s="206"/>
      <c r="F143" s="205"/>
      <c r="G143" s="162"/>
      <c r="H143" s="62"/>
      <c r="I143" s="162"/>
      <c r="J143" s="205"/>
      <c r="K143" s="162"/>
      <c r="L143" s="62"/>
      <c r="M143" s="164"/>
    </row>
    <row r="144" spans="2:13" x14ac:dyDescent="0.2">
      <c r="B144" s="205"/>
      <c r="C144" s="62"/>
      <c r="D144" s="62"/>
      <c r="E144" s="206"/>
      <c r="F144" s="205"/>
      <c r="G144" s="162"/>
      <c r="H144" s="62"/>
      <c r="I144" s="162"/>
      <c r="J144" s="205"/>
      <c r="K144" s="162"/>
      <c r="L144" s="62"/>
      <c r="M144" s="164"/>
    </row>
    <row r="145" spans="2:13" x14ac:dyDescent="0.2">
      <c r="B145" s="205"/>
      <c r="C145" s="62"/>
      <c r="D145" s="62"/>
      <c r="E145" s="206"/>
      <c r="F145" s="205"/>
      <c r="G145" s="162"/>
      <c r="H145" s="62"/>
      <c r="I145" s="162"/>
      <c r="J145" s="205"/>
      <c r="K145" s="162"/>
      <c r="L145" s="62"/>
      <c r="M145" s="164"/>
    </row>
    <row r="146" spans="2:13" x14ac:dyDescent="0.2">
      <c r="B146" s="205"/>
      <c r="C146" s="62"/>
      <c r="D146" s="62"/>
      <c r="E146" s="206"/>
      <c r="F146" s="205"/>
      <c r="G146" s="162"/>
      <c r="H146" s="62"/>
      <c r="I146" s="162"/>
      <c r="J146" s="205"/>
      <c r="K146" s="162"/>
      <c r="L146" s="62"/>
      <c r="M146" s="164"/>
    </row>
    <row r="147" spans="2:13" x14ac:dyDescent="0.2">
      <c r="B147" s="205"/>
      <c r="C147" s="62"/>
      <c r="D147" s="62"/>
      <c r="E147" s="206"/>
      <c r="F147" s="205"/>
      <c r="G147" s="162"/>
      <c r="H147" s="62"/>
      <c r="I147" s="162"/>
      <c r="J147" s="205"/>
      <c r="K147" s="162"/>
      <c r="L147" s="62"/>
      <c r="M147" s="164"/>
    </row>
    <row r="148" spans="2:13" x14ac:dyDescent="0.2">
      <c r="B148" s="205"/>
      <c r="C148" s="62"/>
      <c r="D148" s="62"/>
      <c r="E148" s="206"/>
      <c r="F148" s="205"/>
      <c r="G148" s="162"/>
      <c r="H148" s="62"/>
      <c r="I148" s="162"/>
      <c r="J148" s="205"/>
      <c r="K148" s="162"/>
      <c r="L148" s="62"/>
      <c r="M148" s="164"/>
    </row>
    <row r="149" spans="2:13" x14ac:dyDescent="0.2">
      <c r="B149" s="205"/>
      <c r="C149" s="62"/>
      <c r="D149" s="62"/>
      <c r="E149" s="206"/>
      <c r="F149" s="205"/>
      <c r="G149" s="162"/>
      <c r="H149" s="62"/>
      <c r="I149" s="162"/>
      <c r="J149" s="205"/>
      <c r="K149" s="162"/>
      <c r="L149" s="62"/>
      <c r="M149" s="164"/>
    </row>
    <row r="150" spans="2:13" x14ac:dyDescent="0.2">
      <c r="B150" s="205"/>
      <c r="C150" s="62"/>
      <c r="D150" s="62"/>
      <c r="E150" s="206"/>
      <c r="F150" s="205"/>
      <c r="G150" s="162"/>
      <c r="H150" s="62"/>
      <c r="I150" s="162"/>
      <c r="J150" s="205"/>
      <c r="K150" s="162"/>
      <c r="L150" s="62"/>
      <c r="M150" s="164"/>
    </row>
    <row r="151" spans="2:13" x14ac:dyDescent="0.2">
      <c r="B151" s="205"/>
      <c r="C151" s="62"/>
      <c r="D151" s="62"/>
      <c r="E151" s="206"/>
      <c r="F151" s="205"/>
      <c r="G151" s="162"/>
      <c r="H151" s="62"/>
      <c r="I151" s="162"/>
      <c r="J151" s="205"/>
      <c r="K151" s="162"/>
      <c r="L151" s="62"/>
      <c r="M151" s="164"/>
    </row>
    <row r="152" spans="2:13" x14ac:dyDescent="0.2">
      <c r="B152" s="205"/>
      <c r="C152" s="62"/>
      <c r="D152" s="62"/>
      <c r="E152" s="206"/>
      <c r="F152" s="205"/>
      <c r="G152" s="162"/>
      <c r="H152" s="62"/>
      <c r="I152" s="162"/>
      <c r="J152" s="205"/>
      <c r="K152" s="162"/>
      <c r="L152" s="62"/>
      <c r="M152" s="164"/>
    </row>
    <row r="153" spans="2:13" x14ac:dyDescent="0.2">
      <c r="B153" s="205"/>
      <c r="C153" s="62"/>
      <c r="D153" s="62"/>
      <c r="E153" s="206"/>
      <c r="F153" s="205"/>
      <c r="G153" s="162"/>
      <c r="H153" s="62"/>
      <c r="I153" s="162"/>
      <c r="J153" s="205"/>
      <c r="K153" s="162"/>
      <c r="L153" s="62"/>
      <c r="M153" s="164"/>
    </row>
    <row r="154" spans="2:13" x14ac:dyDescent="0.2">
      <c r="B154" s="205"/>
      <c r="C154" s="62"/>
      <c r="D154" s="62"/>
      <c r="E154" s="206"/>
      <c r="F154" s="205"/>
      <c r="G154" s="162"/>
      <c r="H154" s="62"/>
      <c r="I154" s="162"/>
      <c r="J154" s="205"/>
      <c r="K154" s="162"/>
      <c r="L154" s="62"/>
      <c r="M154" s="164"/>
    </row>
    <row r="155" spans="2:13" x14ac:dyDescent="0.2">
      <c r="B155" s="205"/>
      <c r="C155" s="62"/>
      <c r="D155" s="62"/>
      <c r="E155" s="206"/>
      <c r="F155" s="205"/>
      <c r="G155" s="162"/>
      <c r="H155" s="62"/>
      <c r="I155" s="162"/>
      <c r="J155" s="205"/>
      <c r="K155" s="162"/>
      <c r="L155" s="62"/>
      <c r="M155" s="164"/>
    </row>
    <row r="156" spans="2:13" x14ac:dyDescent="0.2">
      <c r="B156" s="205"/>
      <c r="C156" s="62"/>
      <c r="D156" s="62"/>
      <c r="E156" s="206"/>
      <c r="F156" s="205"/>
      <c r="G156" s="162"/>
      <c r="H156" s="62"/>
      <c r="I156" s="162"/>
      <c r="J156" s="205"/>
      <c r="K156" s="162"/>
      <c r="L156" s="62"/>
      <c r="M156" s="164"/>
    </row>
    <row r="157" spans="2:13" x14ac:dyDescent="0.2">
      <c r="B157" s="205"/>
      <c r="C157" s="62"/>
      <c r="D157" s="62"/>
      <c r="E157" s="206"/>
      <c r="F157" s="205"/>
      <c r="G157" s="162"/>
      <c r="H157" s="62"/>
      <c r="I157" s="162"/>
      <c r="J157" s="205"/>
      <c r="K157" s="162"/>
      <c r="L157" s="62"/>
      <c r="M157" s="164"/>
    </row>
    <row r="158" spans="2:13" x14ac:dyDescent="0.2">
      <c r="B158" s="205"/>
      <c r="C158" s="62"/>
      <c r="D158" s="62"/>
      <c r="E158" s="206"/>
      <c r="F158" s="205"/>
      <c r="G158" s="162"/>
      <c r="H158" s="62"/>
      <c r="I158" s="162"/>
      <c r="J158" s="205"/>
      <c r="K158" s="162"/>
      <c r="L158" s="62"/>
      <c r="M158" s="164"/>
    </row>
    <row r="159" spans="2:13" x14ac:dyDescent="0.2">
      <c r="B159" s="205"/>
      <c r="C159" s="62"/>
      <c r="D159" s="62"/>
      <c r="E159" s="206"/>
      <c r="F159" s="205"/>
      <c r="G159" s="162"/>
      <c r="H159" s="62"/>
      <c r="I159" s="162"/>
      <c r="J159" s="205"/>
      <c r="K159" s="162"/>
      <c r="L159" s="62"/>
      <c r="M159" s="164"/>
    </row>
    <row r="160" spans="2:13" x14ac:dyDescent="0.2">
      <c r="B160" s="205"/>
      <c r="C160" s="62"/>
      <c r="D160" s="62"/>
      <c r="E160" s="206"/>
      <c r="F160" s="205"/>
      <c r="G160" s="162"/>
      <c r="H160" s="62"/>
      <c r="I160" s="162"/>
      <c r="J160" s="205"/>
      <c r="K160" s="162"/>
      <c r="L160" s="62"/>
      <c r="M160" s="164"/>
    </row>
    <row r="161" spans="2:13" x14ac:dyDescent="0.2">
      <c r="B161" s="205"/>
      <c r="C161" s="62"/>
      <c r="D161" s="62"/>
      <c r="E161" s="206"/>
      <c r="F161" s="205"/>
      <c r="G161" s="162"/>
      <c r="H161" s="62"/>
      <c r="I161" s="162"/>
      <c r="J161" s="205"/>
      <c r="K161" s="162"/>
      <c r="L161" s="62"/>
      <c r="M161" s="164"/>
    </row>
    <row r="162" spans="2:13" x14ac:dyDescent="0.2">
      <c r="B162" s="205"/>
      <c r="C162" s="62"/>
      <c r="D162" s="62"/>
      <c r="E162" s="206"/>
      <c r="F162" s="205"/>
      <c r="G162" s="162"/>
      <c r="H162" s="62"/>
      <c r="I162" s="162"/>
      <c r="J162" s="205"/>
      <c r="K162" s="162"/>
      <c r="L162" s="62"/>
      <c r="M162" s="164"/>
    </row>
    <row r="163" spans="2:13" x14ac:dyDescent="0.2">
      <c r="B163" s="205"/>
      <c r="C163" s="62"/>
      <c r="D163" s="62"/>
      <c r="E163" s="206"/>
      <c r="F163" s="205"/>
      <c r="G163" s="162"/>
      <c r="H163" s="62"/>
      <c r="I163" s="162"/>
      <c r="J163" s="205"/>
      <c r="K163" s="162"/>
      <c r="L163" s="62"/>
      <c r="M163" s="164"/>
    </row>
    <row r="164" spans="2:13" x14ac:dyDescent="0.2">
      <c r="B164" s="205"/>
      <c r="C164" s="62"/>
      <c r="D164" s="62"/>
      <c r="E164" s="206"/>
      <c r="F164" s="205"/>
      <c r="G164" s="162"/>
      <c r="H164" s="62"/>
      <c r="I164" s="162"/>
      <c r="J164" s="205"/>
      <c r="K164" s="162"/>
      <c r="L164" s="62"/>
      <c r="M164" s="164"/>
    </row>
    <row r="165" spans="2:13" x14ac:dyDescent="0.2">
      <c r="B165" s="205"/>
      <c r="C165" s="62"/>
      <c r="D165" s="62"/>
      <c r="E165" s="206"/>
      <c r="F165" s="205"/>
      <c r="G165" s="162"/>
      <c r="H165" s="62"/>
      <c r="I165" s="162"/>
      <c r="J165" s="205"/>
      <c r="K165" s="162"/>
      <c r="L165" s="62"/>
      <c r="M165" s="164"/>
    </row>
    <row r="166" spans="2:13" x14ac:dyDescent="0.2">
      <c r="B166" s="205"/>
      <c r="C166" s="62"/>
      <c r="D166" s="62"/>
      <c r="E166" s="206"/>
      <c r="F166" s="205"/>
      <c r="G166" s="162"/>
      <c r="H166" s="62"/>
      <c r="I166" s="162"/>
      <c r="J166" s="205"/>
      <c r="K166" s="162"/>
      <c r="L166" s="62"/>
      <c r="M166" s="164"/>
    </row>
    <row r="167" spans="2:13" x14ac:dyDescent="0.2">
      <c r="B167" s="205"/>
      <c r="C167" s="62"/>
      <c r="D167" s="62"/>
      <c r="E167" s="206"/>
      <c r="F167" s="205"/>
      <c r="G167" s="162"/>
      <c r="H167" s="62"/>
      <c r="I167" s="162"/>
      <c r="J167" s="205"/>
      <c r="K167" s="162"/>
      <c r="L167" s="62"/>
      <c r="M167" s="164"/>
    </row>
    <row r="168" spans="2:13" x14ac:dyDescent="0.2">
      <c r="B168" s="205"/>
      <c r="C168" s="62"/>
      <c r="D168" s="62"/>
      <c r="E168" s="206"/>
      <c r="F168" s="205"/>
      <c r="G168" s="162"/>
      <c r="H168" s="62"/>
      <c r="I168" s="162"/>
      <c r="J168" s="205"/>
      <c r="K168" s="162"/>
      <c r="L168" s="62"/>
      <c r="M168" s="164"/>
    </row>
    <row r="169" spans="2:13" x14ac:dyDescent="0.2">
      <c r="B169" s="205"/>
      <c r="C169" s="62"/>
      <c r="D169" s="62"/>
      <c r="E169" s="206"/>
      <c r="F169" s="205"/>
      <c r="G169" s="162"/>
      <c r="H169" s="62"/>
      <c r="I169" s="162"/>
      <c r="J169" s="205"/>
      <c r="K169" s="162"/>
      <c r="L169" s="62"/>
      <c r="M169" s="164"/>
    </row>
    <row r="170" spans="2:13" x14ac:dyDescent="0.2">
      <c r="B170" s="205"/>
      <c r="C170" s="62"/>
      <c r="D170" s="62"/>
      <c r="E170" s="206"/>
      <c r="F170" s="205"/>
      <c r="G170" s="162"/>
      <c r="H170" s="62"/>
      <c r="I170" s="162"/>
      <c r="J170" s="205"/>
      <c r="K170" s="162"/>
      <c r="L170" s="62"/>
      <c r="M170" s="164"/>
    </row>
    <row r="171" spans="2:13" x14ac:dyDescent="0.2">
      <c r="B171" s="205"/>
      <c r="C171" s="62"/>
      <c r="D171" s="62"/>
      <c r="E171" s="206"/>
      <c r="F171" s="205"/>
      <c r="G171" s="162"/>
      <c r="H171" s="62"/>
      <c r="I171" s="162"/>
      <c r="J171" s="205"/>
      <c r="K171" s="162"/>
      <c r="L171" s="62"/>
      <c r="M171" s="164"/>
    </row>
    <row r="172" spans="2:13" x14ac:dyDescent="0.2">
      <c r="B172" s="205"/>
      <c r="C172" s="62"/>
      <c r="D172" s="62"/>
      <c r="E172" s="206"/>
      <c r="F172" s="205"/>
      <c r="G172" s="162"/>
      <c r="H172" s="62"/>
      <c r="I172" s="162"/>
      <c r="J172" s="205"/>
      <c r="K172" s="162"/>
      <c r="L172" s="62"/>
      <c r="M172" s="164"/>
    </row>
    <row r="173" spans="2:13" x14ac:dyDescent="0.2">
      <c r="B173" s="205"/>
      <c r="C173" s="62"/>
      <c r="D173" s="62"/>
      <c r="E173" s="206"/>
      <c r="F173" s="205"/>
      <c r="G173" s="162"/>
      <c r="H173" s="62"/>
      <c r="I173" s="162"/>
      <c r="J173" s="205"/>
      <c r="K173" s="162"/>
      <c r="L173" s="62"/>
      <c r="M173" s="164"/>
    </row>
    <row r="174" spans="2:13" x14ac:dyDescent="0.2">
      <c r="B174" s="205"/>
      <c r="C174" s="62"/>
      <c r="D174" s="62"/>
      <c r="E174" s="206"/>
      <c r="F174" s="205"/>
      <c r="G174" s="162"/>
      <c r="H174" s="62"/>
      <c r="I174" s="162"/>
      <c r="J174" s="205"/>
      <c r="K174" s="162"/>
      <c r="L174" s="62"/>
      <c r="M174" s="164"/>
    </row>
    <row r="175" spans="2:13" x14ac:dyDescent="0.2">
      <c r="B175" s="205"/>
      <c r="C175" s="62"/>
      <c r="D175" s="62"/>
      <c r="E175" s="206"/>
      <c r="F175" s="205"/>
      <c r="G175" s="162"/>
      <c r="H175" s="62"/>
      <c r="I175" s="162"/>
      <c r="J175" s="205"/>
      <c r="K175" s="162"/>
      <c r="L175" s="62"/>
      <c r="M175" s="164"/>
    </row>
    <row r="176" spans="2:13" x14ac:dyDescent="0.2">
      <c r="B176" s="205"/>
      <c r="C176" s="62"/>
      <c r="D176" s="62"/>
      <c r="E176" s="206"/>
      <c r="F176" s="205"/>
      <c r="G176" s="162"/>
      <c r="H176" s="62"/>
      <c r="I176" s="162"/>
      <c r="J176" s="205"/>
      <c r="K176" s="162"/>
      <c r="L176" s="62"/>
      <c r="M176" s="164"/>
    </row>
    <row r="177" spans="2:13" x14ac:dyDescent="0.2">
      <c r="B177" s="205"/>
      <c r="C177" s="62"/>
      <c r="D177" s="62"/>
      <c r="E177" s="206"/>
      <c r="F177" s="205"/>
      <c r="G177" s="162"/>
      <c r="H177" s="62"/>
      <c r="I177" s="162"/>
      <c r="J177" s="205"/>
      <c r="K177" s="162"/>
      <c r="L177" s="62"/>
      <c r="M177" s="164"/>
    </row>
    <row r="178" spans="2:13" x14ac:dyDescent="0.2">
      <c r="B178" s="205"/>
      <c r="C178" s="62"/>
      <c r="D178" s="62"/>
      <c r="E178" s="206"/>
      <c r="F178" s="205"/>
      <c r="G178" s="162"/>
      <c r="H178" s="62"/>
      <c r="I178" s="162"/>
      <c r="J178" s="205"/>
      <c r="K178" s="162"/>
      <c r="L178" s="62"/>
      <c r="M178" s="164"/>
    </row>
    <row r="179" spans="2:13" x14ac:dyDescent="0.2">
      <c r="B179" s="205"/>
      <c r="C179" s="62"/>
      <c r="D179" s="62"/>
      <c r="E179" s="206"/>
      <c r="F179" s="205"/>
      <c r="G179" s="162"/>
      <c r="H179" s="62"/>
      <c r="I179" s="162"/>
      <c r="J179" s="205"/>
      <c r="K179" s="162"/>
      <c r="L179" s="62"/>
      <c r="M179" s="164"/>
    </row>
    <row r="180" spans="2:13" x14ac:dyDescent="0.2">
      <c r="B180" s="205"/>
      <c r="C180" s="62"/>
      <c r="D180" s="62"/>
      <c r="E180" s="206"/>
      <c r="F180" s="205"/>
      <c r="G180" s="162"/>
      <c r="H180" s="62"/>
      <c r="I180" s="162"/>
      <c r="J180" s="205"/>
      <c r="K180" s="162"/>
      <c r="L180" s="62"/>
      <c r="M180" s="164"/>
    </row>
    <row r="181" spans="2:13" x14ac:dyDescent="0.2">
      <c r="B181" s="205"/>
      <c r="C181" s="62"/>
      <c r="D181" s="62"/>
      <c r="E181" s="206"/>
      <c r="F181" s="205"/>
      <c r="G181" s="162"/>
      <c r="H181" s="62"/>
      <c r="I181" s="162"/>
      <c r="J181" s="205"/>
      <c r="K181" s="162"/>
      <c r="L181" s="62"/>
      <c r="M181" s="164"/>
    </row>
    <row r="182" spans="2:13" x14ac:dyDescent="0.2">
      <c r="B182" s="205"/>
      <c r="C182" s="62"/>
      <c r="D182" s="62"/>
      <c r="E182" s="206"/>
      <c r="F182" s="205"/>
      <c r="G182" s="166"/>
      <c r="H182" s="62"/>
      <c r="I182" s="166"/>
      <c r="J182" s="205"/>
      <c r="K182" s="166"/>
      <c r="L182" s="62"/>
      <c r="M182" s="42"/>
    </row>
    <row r="183" spans="2:13" x14ac:dyDescent="0.2">
      <c r="B183" s="205"/>
      <c r="C183" s="62"/>
      <c r="D183" s="62"/>
      <c r="E183" s="206"/>
      <c r="F183" s="205"/>
      <c r="G183" s="166"/>
      <c r="H183" s="62"/>
      <c r="I183" s="166"/>
      <c r="J183" s="205"/>
      <c r="K183" s="166"/>
      <c r="L183" s="62"/>
      <c r="M183" s="42"/>
    </row>
    <row r="184" spans="2:13" x14ac:dyDescent="0.2">
      <c r="B184" s="205"/>
      <c r="C184" s="62"/>
      <c r="D184" s="62"/>
      <c r="E184" s="206"/>
      <c r="F184" s="205"/>
      <c r="G184" s="166"/>
      <c r="H184" s="62"/>
      <c r="I184" s="166"/>
      <c r="J184" s="205"/>
      <c r="K184" s="166"/>
      <c r="L184" s="62"/>
      <c r="M184" s="42"/>
    </row>
    <row r="185" spans="2:13" x14ac:dyDescent="0.2">
      <c r="B185" s="205"/>
      <c r="C185" s="62"/>
      <c r="D185" s="62"/>
      <c r="E185" s="206"/>
      <c r="F185" s="205"/>
      <c r="G185" s="166"/>
      <c r="H185" s="62"/>
      <c r="I185" s="166"/>
      <c r="J185" s="205"/>
      <c r="K185" s="166"/>
      <c r="L185" s="62"/>
      <c r="M185" s="42"/>
    </row>
    <row r="186" spans="2:13" x14ac:dyDescent="0.2">
      <c r="B186" s="205"/>
      <c r="C186" s="62"/>
      <c r="D186" s="62"/>
      <c r="E186" s="206"/>
      <c r="F186" s="205"/>
      <c r="G186" s="166"/>
      <c r="H186" s="62"/>
      <c r="I186" s="166"/>
      <c r="J186" s="205"/>
      <c r="K186" s="166"/>
      <c r="L186" s="62"/>
      <c r="M186" s="42"/>
    </row>
    <row r="187" spans="2:13" x14ac:dyDescent="0.2">
      <c r="B187" s="205"/>
      <c r="C187" s="62"/>
      <c r="D187" s="62"/>
      <c r="E187" s="206"/>
      <c r="F187" s="205"/>
      <c r="G187" s="166"/>
      <c r="H187" s="62"/>
      <c r="I187" s="166"/>
      <c r="J187" s="205"/>
      <c r="K187" s="166"/>
      <c r="L187" s="62"/>
      <c r="M187" s="42"/>
    </row>
    <row r="188" spans="2:13" x14ac:dyDescent="0.2">
      <c r="B188" s="205"/>
      <c r="C188" s="62"/>
      <c r="D188" s="62"/>
      <c r="E188" s="206"/>
      <c r="F188" s="205"/>
      <c r="G188" s="166"/>
      <c r="H188" s="62"/>
      <c r="I188" s="166"/>
      <c r="J188" s="205"/>
      <c r="K188" s="166"/>
      <c r="L188" s="62"/>
      <c r="M188" s="42"/>
    </row>
    <row r="189" spans="2:13" x14ac:dyDescent="0.2">
      <c r="B189" s="205"/>
      <c r="C189" s="62"/>
      <c r="D189" s="62"/>
      <c r="E189" s="206"/>
      <c r="F189" s="205"/>
      <c r="G189" s="166"/>
      <c r="H189" s="62"/>
      <c r="I189" s="166"/>
      <c r="J189" s="205"/>
      <c r="K189" s="166"/>
      <c r="L189" s="62"/>
      <c r="M189" s="42"/>
    </row>
    <row r="190" spans="2:13" x14ac:dyDescent="0.2">
      <c r="B190" s="205"/>
      <c r="C190" s="62"/>
      <c r="D190" s="62"/>
      <c r="E190" s="206"/>
      <c r="F190" s="205"/>
      <c r="G190" s="166"/>
      <c r="H190" s="62"/>
      <c r="I190" s="166"/>
      <c r="J190" s="205"/>
      <c r="K190" s="166"/>
      <c r="L190" s="62"/>
      <c r="M190" s="42"/>
    </row>
    <row r="191" spans="2:13" x14ac:dyDescent="0.2">
      <c r="B191" s="205"/>
      <c r="C191" s="62"/>
      <c r="D191" s="62"/>
      <c r="E191" s="206"/>
      <c r="F191" s="205"/>
      <c r="G191" s="166"/>
      <c r="H191" s="62"/>
      <c r="I191" s="166"/>
      <c r="J191" s="205"/>
      <c r="K191" s="166"/>
      <c r="L191" s="62"/>
      <c r="M191" s="42"/>
    </row>
    <row r="192" spans="2:13" x14ac:dyDescent="0.2">
      <c r="B192" s="205"/>
      <c r="C192" s="62"/>
      <c r="D192" s="62"/>
      <c r="E192" s="206"/>
      <c r="F192" s="205"/>
      <c r="G192" s="166"/>
      <c r="H192" s="62"/>
      <c r="I192" s="166"/>
      <c r="J192" s="205"/>
      <c r="K192" s="166"/>
      <c r="L192" s="62"/>
      <c r="M192" s="42"/>
    </row>
    <row r="193" spans="2:13" x14ac:dyDescent="0.2">
      <c r="B193" s="205"/>
      <c r="C193" s="62"/>
      <c r="D193" s="62"/>
      <c r="E193" s="206"/>
      <c r="F193" s="205"/>
      <c r="G193" s="166"/>
      <c r="H193" s="62"/>
      <c r="I193" s="166"/>
      <c r="J193" s="205"/>
      <c r="K193" s="166"/>
      <c r="L193" s="62"/>
      <c r="M193" s="42"/>
    </row>
    <row r="194" spans="2:13" x14ac:dyDescent="0.2">
      <c r="B194" s="205"/>
      <c r="C194" s="62"/>
      <c r="D194" s="62"/>
      <c r="E194" s="206"/>
      <c r="F194" s="205"/>
      <c r="G194" s="166"/>
      <c r="H194" s="62"/>
      <c r="I194" s="166"/>
      <c r="J194" s="205"/>
      <c r="K194" s="166"/>
      <c r="L194" s="62"/>
      <c r="M194" s="42"/>
    </row>
    <row r="195" spans="2:13" x14ac:dyDescent="0.2">
      <c r="B195" s="205"/>
      <c r="C195" s="62"/>
      <c r="D195" s="62"/>
      <c r="E195" s="206"/>
      <c r="F195" s="205"/>
      <c r="G195" s="166"/>
      <c r="H195" s="62"/>
      <c r="I195" s="166"/>
      <c r="J195" s="205"/>
      <c r="K195" s="166"/>
      <c r="L195" s="62"/>
      <c r="M195" s="42"/>
    </row>
    <row r="196" spans="2:13" x14ac:dyDescent="0.2">
      <c r="B196" s="205"/>
      <c r="C196" s="62"/>
      <c r="D196" s="62"/>
      <c r="E196" s="206"/>
      <c r="F196" s="205"/>
      <c r="G196" s="166"/>
      <c r="H196" s="62"/>
      <c r="I196" s="166"/>
      <c r="J196" s="205"/>
      <c r="K196" s="166"/>
      <c r="L196" s="62"/>
      <c r="M196" s="42"/>
    </row>
    <row r="197" spans="2:13" x14ac:dyDescent="0.2">
      <c r="B197" s="205"/>
      <c r="C197" s="62"/>
      <c r="D197" s="62"/>
      <c r="E197" s="206"/>
      <c r="F197" s="205"/>
      <c r="G197" s="166"/>
      <c r="H197" s="62"/>
      <c r="I197" s="166"/>
      <c r="J197" s="205"/>
      <c r="K197" s="166"/>
      <c r="L197" s="62"/>
      <c r="M197" s="42"/>
    </row>
    <row r="198" spans="2:13" x14ac:dyDescent="0.2">
      <c r="B198" s="205"/>
      <c r="C198" s="62"/>
      <c r="D198" s="62"/>
      <c r="E198" s="206"/>
      <c r="F198" s="205"/>
      <c r="G198" s="166"/>
      <c r="H198" s="62"/>
      <c r="I198" s="166"/>
      <c r="J198" s="205"/>
      <c r="K198" s="166"/>
      <c r="L198" s="62"/>
      <c r="M198" s="42"/>
    </row>
    <row r="199" spans="2:13" x14ac:dyDescent="0.2">
      <c r="B199" s="205"/>
      <c r="C199" s="62"/>
      <c r="D199" s="62"/>
      <c r="E199" s="206"/>
      <c r="F199" s="205"/>
      <c r="G199" s="166"/>
      <c r="H199" s="62"/>
      <c r="I199" s="166"/>
      <c r="J199" s="205"/>
      <c r="K199" s="166"/>
      <c r="L199" s="62"/>
      <c r="M199" s="42"/>
    </row>
    <row r="200" spans="2:13" x14ac:dyDescent="0.2">
      <c r="B200" s="205"/>
      <c r="C200" s="62"/>
      <c r="D200" s="62"/>
      <c r="E200" s="206"/>
      <c r="F200" s="205"/>
      <c r="G200" s="166"/>
      <c r="H200" s="62"/>
      <c r="I200" s="166"/>
      <c r="J200" s="205"/>
      <c r="K200" s="166"/>
      <c r="L200" s="62"/>
      <c r="M200" s="42"/>
    </row>
    <row r="201" spans="2:13" x14ac:dyDescent="0.2">
      <c r="B201" s="205"/>
      <c r="C201" s="62"/>
      <c r="D201" s="62"/>
      <c r="E201" s="206"/>
      <c r="F201" s="205"/>
      <c r="G201" s="166"/>
      <c r="H201" s="62"/>
      <c r="I201" s="166"/>
      <c r="J201" s="205"/>
      <c r="K201" s="166"/>
      <c r="L201" s="62"/>
      <c r="M201" s="42"/>
    </row>
    <row r="202" spans="2:13" x14ac:dyDescent="0.2">
      <c r="B202" s="205"/>
      <c r="C202" s="62"/>
      <c r="D202" s="62"/>
      <c r="E202" s="206"/>
      <c r="F202" s="205"/>
      <c r="G202" s="166"/>
      <c r="H202" s="62"/>
      <c r="I202" s="166"/>
      <c r="J202" s="205"/>
      <c r="K202" s="166"/>
      <c r="L202" s="62"/>
      <c r="M202" s="42"/>
    </row>
    <row r="203" spans="2:13" x14ac:dyDescent="0.2">
      <c r="B203" s="205"/>
      <c r="C203" s="62"/>
      <c r="D203" s="62"/>
      <c r="E203" s="206"/>
      <c r="F203" s="205"/>
      <c r="G203" s="166"/>
      <c r="H203" s="62"/>
      <c r="I203" s="166"/>
      <c r="J203" s="205"/>
      <c r="K203" s="166"/>
      <c r="L203" s="62"/>
      <c r="M203" s="42"/>
    </row>
    <row r="204" spans="2:13" x14ac:dyDescent="0.2">
      <c r="B204" s="205"/>
      <c r="C204" s="62"/>
      <c r="D204" s="62"/>
      <c r="E204" s="206"/>
      <c r="F204" s="205"/>
      <c r="G204" s="166"/>
      <c r="H204" s="62"/>
      <c r="I204" s="166"/>
      <c r="J204" s="205"/>
      <c r="K204" s="166"/>
      <c r="L204" s="62"/>
      <c r="M204" s="42"/>
    </row>
    <row r="205" spans="2:13" x14ac:dyDescent="0.2">
      <c r="B205" s="205"/>
      <c r="C205" s="62"/>
      <c r="D205" s="62"/>
      <c r="E205" s="206"/>
      <c r="F205" s="205"/>
      <c r="G205" s="166"/>
      <c r="H205" s="62"/>
      <c r="I205" s="166"/>
      <c r="J205" s="205"/>
      <c r="K205" s="166"/>
      <c r="L205" s="62"/>
      <c r="M205" s="42"/>
    </row>
    <row r="206" spans="2:13" x14ac:dyDescent="0.2">
      <c r="B206" s="205"/>
      <c r="C206" s="62"/>
      <c r="D206" s="62"/>
      <c r="E206" s="206"/>
      <c r="F206" s="205"/>
      <c r="G206" s="166"/>
      <c r="H206" s="62"/>
      <c r="I206" s="166"/>
      <c r="J206" s="205"/>
      <c r="K206" s="166"/>
      <c r="L206" s="62"/>
      <c r="M206" s="42"/>
    </row>
    <row r="207" spans="2:13" x14ac:dyDescent="0.2">
      <c r="B207" s="205"/>
      <c r="C207" s="62"/>
      <c r="D207" s="62"/>
      <c r="E207" s="206"/>
      <c r="F207" s="205"/>
      <c r="G207" s="166"/>
      <c r="H207" s="62"/>
      <c r="I207" s="166"/>
      <c r="J207" s="205"/>
      <c r="K207" s="166"/>
      <c r="L207" s="62"/>
      <c r="M207" s="42"/>
    </row>
    <row r="208" spans="2:13" x14ac:dyDescent="0.2">
      <c r="B208" s="205"/>
      <c r="C208" s="62"/>
      <c r="D208" s="62"/>
      <c r="E208" s="206"/>
      <c r="F208" s="205"/>
      <c r="G208" s="166"/>
      <c r="H208" s="62"/>
      <c r="I208" s="166"/>
      <c r="J208" s="205"/>
      <c r="K208" s="166"/>
      <c r="L208" s="62"/>
      <c r="M208" s="42"/>
    </row>
    <row r="209" spans="2:13" x14ac:dyDescent="0.2">
      <c r="B209" s="205"/>
      <c r="C209" s="62"/>
      <c r="D209" s="62"/>
      <c r="E209" s="206"/>
      <c r="F209" s="205"/>
      <c r="G209" s="166"/>
      <c r="H209" s="62"/>
      <c r="I209" s="166"/>
      <c r="J209" s="205"/>
      <c r="K209" s="166"/>
      <c r="L209" s="62"/>
      <c r="M209" s="42"/>
    </row>
    <row r="210" spans="2:13" x14ac:dyDescent="0.2">
      <c r="B210" s="205"/>
      <c r="C210" s="62"/>
      <c r="D210" s="62"/>
      <c r="E210" s="206"/>
      <c r="F210" s="205"/>
      <c r="G210" s="166"/>
      <c r="H210" s="62"/>
      <c r="I210" s="166"/>
      <c r="J210" s="205"/>
      <c r="K210" s="166"/>
      <c r="L210" s="62"/>
      <c r="M210" s="42"/>
    </row>
    <row r="211" spans="2:13" x14ac:dyDescent="0.2">
      <c r="B211" s="205"/>
      <c r="C211" s="62"/>
      <c r="D211" s="62"/>
      <c r="E211" s="206"/>
      <c r="F211" s="205"/>
      <c r="G211" s="166"/>
      <c r="H211" s="62"/>
      <c r="I211" s="166"/>
      <c r="J211" s="205"/>
      <c r="K211" s="166"/>
      <c r="L211" s="62"/>
      <c r="M211" s="42"/>
    </row>
    <row r="212" spans="2:13" x14ac:dyDescent="0.2">
      <c r="B212" s="205"/>
      <c r="C212" s="62"/>
      <c r="D212" s="62"/>
      <c r="E212" s="206"/>
      <c r="F212" s="205"/>
      <c r="G212" s="166"/>
      <c r="H212" s="62"/>
      <c r="I212" s="166"/>
      <c r="J212" s="205"/>
      <c r="K212" s="166"/>
      <c r="L212" s="62"/>
      <c r="M212" s="42"/>
    </row>
    <row r="213" spans="2:13" x14ac:dyDescent="0.2">
      <c r="B213" s="205"/>
      <c r="C213" s="62"/>
      <c r="D213" s="62"/>
      <c r="E213" s="206"/>
      <c r="F213" s="205"/>
      <c r="G213" s="166"/>
      <c r="H213" s="62"/>
      <c r="I213" s="166"/>
      <c r="J213" s="205"/>
      <c r="K213" s="166"/>
      <c r="L213" s="62"/>
      <c r="M213" s="42"/>
    </row>
    <row r="214" spans="2:13" x14ac:dyDescent="0.2">
      <c r="B214" s="205"/>
      <c r="C214" s="62"/>
      <c r="D214" s="62"/>
      <c r="E214" s="206"/>
      <c r="F214" s="205"/>
      <c r="G214" s="166"/>
      <c r="H214" s="62"/>
      <c r="I214" s="166"/>
      <c r="J214" s="205"/>
      <c r="K214" s="166"/>
      <c r="L214" s="62"/>
      <c r="M214" s="42"/>
    </row>
    <row r="215" spans="2:13" x14ac:dyDescent="0.2">
      <c r="B215" s="205"/>
      <c r="C215" s="62"/>
      <c r="D215" s="62"/>
      <c r="E215" s="206"/>
      <c r="F215" s="205"/>
      <c r="G215" s="166"/>
      <c r="H215" s="62"/>
      <c r="I215" s="166"/>
      <c r="J215" s="205"/>
      <c r="K215" s="166"/>
      <c r="L215" s="62"/>
      <c r="M215" s="42"/>
    </row>
    <row r="216" spans="2:13" x14ac:dyDescent="0.2">
      <c r="B216" s="205"/>
      <c r="C216" s="62"/>
      <c r="D216" s="62"/>
      <c r="E216" s="206"/>
      <c r="F216" s="205"/>
      <c r="G216" s="166"/>
      <c r="H216" s="62"/>
      <c r="I216" s="166"/>
      <c r="J216" s="205"/>
      <c r="K216" s="166"/>
      <c r="L216" s="62"/>
      <c r="M216" s="42"/>
    </row>
    <row r="217" spans="2:13" x14ac:dyDescent="0.2">
      <c r="B217" s="205"/>
      <c r="C217" s="62"/>
      <c r="D217" s="62"/>
      <c r="E217" s="206"/>
      <c r="F217" s="205"/>
      <c r="G217" s="166"/>
      <c r="H217" s="62"/>
      <c r="I217" s="166"/>
      <c r="J217" s="205"/>
      <c r="K217" s="166"/>
      <c r="L217" s="62"/>
      <c r="M217" s="42"/>
    </row>
    <row r="218" spans="2:13" x14ac:dyDescent="0.2">
      <c r="B218" s="205"/>
      <c r="C218" s="62"/>
      <c r="D218" s="62"/>
      <c r="E218" s="206"/>
      <c r="F218" s="205"/>
      <c r="G218" s="166"/>
      <c r="H218" s="62"/>
      <c r="I218" s="166"/>
      <c r="J218" s="205"/>
      <c r="K218" s="166"/>
      <c r="L218" s="62"/>
      <c r="M218" s="42"/>
    </row>
    <row r="219" spans="2:13" x14ac:dyDescent="0.2">
      <c r="B219" s="205"/>
      <c r="C219" s="62"/>
      <c r="D219" s="62"/>
      <c r="E219" s="206"/>
      <c r="F219" s="205"/>
      <c r="G219" s="166"/>
      <c r="H219" s="62"/>
      <c r="I219" s="166"/>
      <c r="J219" s="205"/>
      <c r="K219" s="166"/>
      <c r="L219" s="62"/>
      <c r="M219" s="42"/>
    </row>
    <row r="220" spans="2:13" x14ac:dyDescent="0.2">
      <c r="B220" s="205"/>
      <c r="C220" s="62"/>
      <c r="D220" s="62"/>
      <c r="E220" s="206"/>
      <c r="F220" s="205"/>
      <c r="G220" s="166"/>
      <c r="H220" s="62"/>
      <c r="I220" s="166"/>
      <c r="J220" s="205"/>
      <c r="K220" s="166"/>
      <c r="L220" s="62"/>
      <c r="M220" s="42"/>
    </row>
    <row r="221" spans="2:13" x14ac:dyDescent="0.2">
      <c r="B221" s="205"/>
      <c r="C221" s="62"/>
      <c r="D221" s="62"/>
      <c r="E221" s="206"/>
      <c r="F221" s="205"/>
      <c r="G221" s="166"/>
      <c r="H221" s="62"/>
      <c r="I221" s="166"/>
      <c r="J221" s="205"/>
      <c r="K221" s="166"/>
      <c r="L221" s="62"/>
      <c r="M221" s="42"/>
    </row>
    <row r="222" spans="2:13" x14ac:dyDescent="0.2">
      <c r="B222" s="205"/>
      <c r="C222" s="62"/>
      <c r="D222" s="62"/>
      <c r="E222" s="206"/>
      <c r="F222" s="205"/>
      <c r="G222" s="166"/>
      <c r="H222" s="62"/>
      <c r="I222" s="166"/>
      <c r="J222" s="205"/>
      <c r="K222" s="166"/>
      <c r="L222" s="62"/>
      <c r="M222" s="42"/>
    </row>
    <row r="223" spans="2:13" x14ac:dyDescent="0.2">
      <c r="B223" s="205"/>
      <c r="C223" s="62"/>
      <c r="D223" s="62"/>
      <c r="E223" s="206"/>
      <c r="F223" s="205"/>
      <c r="G223" s="166"/>
      <c r="H223" s="62"/>
      <c r="I223" s="166"/>
      <c r="J223" s="205"/>
      <c r="K223" s="166"/>
      <c r="L223" s="62"/>
      <c r="M223" s="42"/>
    </row>
    <row r="224" spans="2:13" x14ac:dyDescent="0.2">
      <c r="B224" s="205"/>
      <c r="C224" s="62"/>
      <c r="D224" s="62"/>
      <c r="E224" s="206"/>
      <c r="F224" s="205"/>
      <c r="G224" s="166"/>
      <c r="H224" s="62"/>
      <c r="I224" s="166"/>
      <c r="J224" s="205"/>
      <c r="K224" s="166"/>
      <c r="L224" s="62"/>
      <c r="M224" s="42"/>
    </row>
    <row r="225" spans="2:13" x14ac:dyDescent="0.2">
      <c r="B225" s="205"/>
      <c r="C225" s="62"/>
      <c r="D225" s="62"/>
      <c r="E225" s="206"/>
      <c r="F225" s="205"/>
      <c r="G225" s="166"/>
      <c r="H225" s="62"/>
      <c r="I225" s="166"/>
      <c r="J225" s="205"/>
      <c r="K225" s="166"/>
      <c r="L225" s="62"/>
      <c r="M225" s="42"/>
    </row>
    <row r="226" spans="2:13" x14ac:dyDescent="0.2">
      <c r="B226" s="205"/>
      <c r="C226" s="62"/>
      <c r="D226" s="62"/>
      <c r="E226" s="206"/>
      <c r="F226" s="205"/>
      <c r="G226" s="166"/>
      <c r="H226" s="62"/>
      <c r="I226" s="166"/>
      <c r="J226" s="205"/>
      <c r="K226" s="166"/>
      <c r="L226" s="62"/>
      <c r="M226" s="42"/>
    </row>
    <row r="227" spans="2:13" x14ac:dyDescent="0.2">
      <c r="B227" s="205"/>
      <c r="C227" s="62"/>
      <c r="D227" s="62"/>
      <c r="E227" s="206"/>
      <c r="F227" s="205"/>
      <c r="G227" s="166"/>
      <c r="H227" s="62"/>
      <c r="I227" s="166"/>
      <c r="J227" s="205"/>
      <c r="K227" s="166"/>
      <c r="L227" s="62"/>
      <c r="M227" s="42"/>
    </row>
    <row r="228" spans="2:13" x14ac:dyDescent="0.2">
      <c r="B228" s="205"/>
      <c r="C228" s="62"/>
      <c r="D228" s="62"/>
      <c r="E228" s="206"/>
      <c r="F228" s="205"/>
      <c r="G228" s="166"/>
      <c r="H228" s="62"/>
      <c r="I228" s="166"/>
      <c r="J228" s="205"/>
      <c r="K228" s="166"/>
      <c r="L228" s="62"/>
      <c r="M228" s="42"/>
    </row>
    <row r="229" spans="2:13" x14ac:dyDescent="0.2">
      <c r="B229" s="205"/>
      <c r="C229" s="62"/>
      <c r="D229" s="62"/>
      <c r="E229" s="206"/>
      <c r="F229" s="205"/>
      <c r="G229" s="166"/>
      <c r="H229" s="62"/>
      <c r="I229" s="166"/>
      <c r="J229" s="205"/>
      <c r="K229" s="166"/>
      <c r="L229" s="62"/>
      <c r="M229" s="42"/>
    </row>
    <row r="230" spans="2:13" x14ac:dyDescent="0.2">
      <c r="B230" s="205"/>
      <c r="C230" s="62"/>
      <c r="D230" s="62"/>
      <c r="E230" s="206"/>
      <c r="F230" s="205"/>
      <c r="G230" s="166"/>
      <c r="H230" s="62"/>
      <c r="I230" s="166"/>
      <c r="J230" s="205"/>
      <c r="K230" s="166"/>
      <c r="L230" s="62"/>
      <c r="M230" s="42"/>
    </row>
    <row r="231" spans="2:13" x14ac:dyDescent="0.2">
      <c r="B231" s="205"/>
      <c r="C231" s="62"/>
      <c r="D231" s="62"/>
      <c r="E231" s="206"/>
      <c r="F231" s="205"/>
      <c r="G231" s="166"/>
      <c r="H231" s="62"/>
      <c r="I231" s="166"/>
      <c r="J231" s="205"/>
      <c r="K231" s="166"/>
      <c r="L231" s="62"/>
      <c r="M231" s="42"/>
    </row>
    <row r="232" spans="2:13" x14ac:dyDescent="0.2">
      <c r="B232" s="205"/>
      <c r="C232" s="62"/>
      <c r="D232" s="62"/>
      <c r="E232" s="206"/>
      <c r="F232" s="205"/>
      <c r="G232" s="166"/>
      <c r="H232" s="62"/>
      <c r="I232" s="166"/>
      <c r="J232" s="205"/>
      <c r="K232" s="166"/>
      <c r="L232" s="62"/>
      <c r="M232" s="42"/>
    </row>
    <row r="233" spans="2:13" x14ac:dyDescent="0.2">
      <c r="B233" s="205"/>
      <c r="C233" s="62"/>
      <c r="D233" s="62"/>
      <c r="E233" s="206"/>
      <c r="F233" s="205"/>
      <c r="G233" s="166"/>
      <c r="H233" s="62"/>
      <c r="I233" s="166"/>
      <c r="J233" s="205"/>
      <c r="K233" s="166"/>
      <c r="L233" s="62"/>
      <c r="M233" s="42"/>
    </row>
    <row r="234" spans="2:13" x14ac:dyDescent="0.2">
      <c r="B234" s="205"/>
      <c r="C234" s="62"/>
      <c r="D234" s="62"/>
      <c r="E234" s="206"/>
      <c r="F234" s="205"/>
      <c r="G234" s="166"/>
      <c r="H234" s="62"/>
      <c r="I234" s="166"/>
      <c r="J234" s="205"/>
      <c r="K234" s="166"/>
      <c r="L234" s="62"/>
      <c r="M234" s="42"/>
    </row>
    <row r="235" spans="2:13" x14ac:dyDescent="0.2">
      <c r="B235" s="205"/>
      <c r="C235" s="62"/>
      <c r="D235" s="62"/>
      <c r="E235" s="206"/>
      <c r="F235" s="205"/>
      <c r="G235" s="166"/>
      <c r="H235" s="62"/>
      <c r="I235" s="166"/>
      <c r="J235" s="205"/>
      <c r="K235" s="166"/>
      <c r="L235" s="62"/>
      <c r="M235" s="42"/>
    </row>
    <row r="236" spans="2:13" x14ac:dyDescent="0.2">
      <c r="B236" s="205"/>
      <c r="C236" s="62"/>
      <c r="D236" s="62"/>
      <c r="E236" s="206"/>
      <c r="F236" s="205"/>
      <c r="G236" s="166"/>
      <c r="H236" s="62"/>
      <c r="I236" s="166"/>
      <c r="J236" s="205"/>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E4" sqref="E4:E104"/>
    </sheetView>
  </sheetViews>
  <sheetFormatPr baseColWidth="10" defaultColWidth="8.83203125" defaultRowHeight="15" x14ac:dyDescent="0.2"/>
  <cols>
    <col min="1" max="1" width="8.83203125" style="67"/>
    <col min="2"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s="67" customFormat="1" ht="16" thickBot="1" x14ac:dyDescent="0.25">
      <c r="B3" s="54" t="s">
        <v>0</v>
      </c>
      <c r="C3" s="55" t="s">
        <v>1</v>
      </c>
      <c r="D3" s="55" t="s">
        <v>2</v>
      </c>
      <c r="E3" s="56" t="s">
        <v>3</v>
      </c>
      <c r="F3" s="54"/>
      <c r="G3" s="157"/>
      <c r="H3" s="55"/>
      <c r="I3" s="158"/>
      <c r="J3" s="54"/>
      <c r="K3" s="171"/>
      <c r="L3" s="55"/>
      <c r="M3" s="172"/>
    </row>
    <row r="4" spans="2:21" s="67" customFormat="1" x14ac:dyDescent="0.2">
      <c r="B4" s="57">
        <v>0</v>
      </c>
      <c r="C4" s="58">
        <v>0</v>
      </c>
      <c r="D4" s="58">
        <v>0</v>
      </c>
      <c r="E4" s="59">
        <v>0</v>
      </c>
      <c r="F4" s="57"/>
      <c r="G4" s="162"/>
      <c r="H4" s="58"/>
      <c r="I4" s="162"/>
      <c r="J4" s="57"/>
      <c r="K4" s="160"/>
      <c r="L4" s="58"/>
      <c r="M4" s="161"/>
    </row>
    <row r="5" spans="2:21" s="67" customFormat="1" x14ac:dyDescent="0.2">
      <c r="B5" s="60">
        <v>2.4671981713000001E-4</v>
      </c>
      <c r="C5" s="58">
        <v>2.7794365723400002E-3</v>
      </c>
      <c r="D5" s="58">
        <v>2.4671981713000001E-4</v>
      </c>
      <c r="E5" s="59">
        <v>-2.7794365723400002E-3</v>
      </c>
      <c r="F5" s="60"/>
      <c r="G5" s="162"/>
      <c r="H5" s="58"/>
      <c r="I5" s="162"/>
      <c r="J5" s="60"/>
      <c r="K5" s="162"/>
      <c r="L5" s="58"/>
      <c r="M5" s="164"/>
    </row>
    <row r="6" spans="2:21" s="67" customFormat="1" x14ac:dyDescent="0.2">
      <c r="B6" s="57">
        <v>9.8663578585999993E-4</v>
      </c>
      <c r="C6" s="58">
        <v>5.5207165349399996E-3</v>
      </c>
      <c r="D6" s="58">
        <v>9.8663578585999993E-4</v>
      </c>
      <c r="E6" s="59">
        <v>-5.5207165349399996E-3</v>
      </c>
      <c r="F6" s="57"/>
      <c r="G6" s="162"/>
      <c r="H6" s="58"/>
      <c r="I6" s="162"/>
      <c r="J6" s="57"/>
      <c r="K6" s="162"/>
      <c r="L6" s="58"/>
      <c r="M6" s="164"/>
    </row>
    <row r="7" spans="2:21" s="67" customFormat="1" x14ac:dyDescent="0.2">
      <c r="B7" s="57">
        <v>2.2190176984600001E-3</v>
      </c>
      <c r="C7" s="58">
        <v>8.2227422741100002E-3</v>
      </c>
      <c r="D7" s="58">
        <v>2.2190176984600001E-3</v>
      </c>
      <c r="E7" s="59">
        <v>-8.2227422741100002E-3</v>
      </c>
      <c r="F7" s="57"/>
      <c r="G7" s="162"/>
      <c r="H7" s="58"/>
      <c r="I7" s="162"/>
      <c r="J7" s="57"/>
      <c r="K7" s="162"/>
      <c r="L7" s="58"/>
      <c r="M7" s="164"/>
    </row>
    <row r="8" spans="2:21" s="67" customFormat="1" x14ac:dyDescent="0.2">
      <c r="B8" s="57">
        <v>3.9426493427600004E-3</v>
      </c>
      <c r="C8" s="58">
        <v>1.088415044781E-2</v>
      </c>
      <c r="D8" s="58">
        <v>3.9426493427600004E-3</v>
      </c>
      <c r="E8" s="59">
        <v>-1.088415044781E-2</v>
      </c>
      <c r="F8" s="57"/>
      <c r="G8" s="162"/>
      <c r="H8" s="58"/>
      <c r="I8" s="162"/>
      <c r="J8" s="57"/>
      <c r="K8" s="162"/>
      <c r="L8" s="58"/>
      <c r="M8" s="164"/>
    </row>
    <row r="9" spans="2:21" s="67" customFormat="1" x14ac:dyDescent="0.2">
      <c r="B9" s="57">
        <v>6.1558297024300003E-3</v>
      </c>
      <c r="C9" s="58">
        <v>1.350332037581E-2</v>
      </c>
      <c r="D9" s="58">
        <v>6.1558297024300003E-3</v>
      </c>
      <c r="E9" s="59">
        <v>-1.350332037581E-2</v>
      </c>
      <c r="F9" s="57"/>
      <c r="G9" s="162"/>
      <c r="H9" s="58"/>
      <c r="I9" s="162"/>
      <c r="J9" s="57"/>
      <c r="K9" s="162"/>
      <c r="L9" s="58"/>
      <c r="M9" s="164"/>
    </row>
    <row r="10" spans="2:21" s="67" customFormat="1" x14ac:dyDescent="0.2">
      <c r="B10" s="57">
        <v>8.8563746356600005E-3</v>
      </c>
      <c r="C10" s="58">
        <v>1.6078385576779999E-2</v>
      </c>
      <c r="D10" s="58">
        <v>8.8563746356600005E-3</v>
      </c>
      <c r="E10" s="59">
        <v>-1.6078385576779999E-2</v>
      </c>
      <c r="F10" s="57"/>
      <c r="G10" s="162"/>
      <c r="H10" s="58"/>
      <c r="I10" s="162"/>
      <c r="J10" s="57"/>
      <c r="K10" s="162"/>
      <c r="L10" s="58"/>
      <c r="M10" s="164"/>
    </row>
    <row r="11" spans="2:21" s="67" customFormat="1" x14ac:dyDescent="0.2">
      <c r="B11" s="57">
        <v>1.204161903063E-2</v>
      </c>
      <c r="C11" s="58">
        <v>1.8607248313460001E-2</v>
      </c>
      <c r="D11" s="58">
        <v>1.204161903063E-2</v>
      </c>
      <c r="E11" s="59">
        <v>-1.8607248313460001E-2</v>
      </c>
      <c r="F11" s="57"/>
      <c r="G11" s="162"/>
      <c r="H11" s="58"/>
      <c r="I11" s="162"/>
      <c r="J11" s="57"/>
      <c r="K11" s="162"/>
      <c r="L11" s="58"/>
      <c r="M11" s="164"/>
    </row>
    <row r="12" spans="2:21" s="67" customFormat="1" x14ac:dyDescent="0.2">
      <c r="B12" s="57">
        <v>1.570841943568E-2</v>
      </c>
      <c r="C12" s="58">
        <v>2.1087596971169999E-2</v>
      </c>
      <c r="D12" s="58">
        <v>1.570841943568E-2</v>
      </c>
      <c r="E12" s="59">
        <v>-2.1087596971169999E-2</v>
      </c>
      <c r="F12" s="57"/>
      <c r="G12" s="162"/>
      <c r="H12" s="58"/>
      <c r="I12" s="162"/>
      <c r="J12" s="57"/>
      <c r="K12" s="162"/>
      <c r="L12" s="58"/>
      <c r="M12" s="164"/>
    </row>
    <row r="13" spans="2:21" s="67" customFormat="1" x14ac:dyDescent="0.2">
      <c r="B13" s="57">
        <v>1.9853157161530001E-2</v>
      </c>
      <c r="C13" s="58">
        <v>2.3516926060419999E-2</v>
      </c>
      <c r="D13" s="58">
        <v>1.9853157161530001E-2</v>
      </c>
      <c r="E13" s="59">
        <v>-2.3516926060419999E-2</v>
      </c>
      <c r="F13" s="57"/>
      <c r="G13" s="162"/>
      <c r="H13" s="58"/>
      <c r="I13" s="162"/>
      <c r="J13" s="57"/>
      <c r="K13" s="162"/>
      <c r="L13" s="58"/>
      <c r="M13" s="164"/>
    </row>
    <row r="14" spans="2:21" s="67" customFormat="1" x14ac:dyDescent="0.2">
      <c r="B14" s="57">
        <v>2.4471741852420001E-2</v>
      </c>
      <c r="C14" s="58">
        <v>2.58925586035E-2</v>
      </c>
      <c r="D14" s="58">
        <v>2.4471741852420001E-2</v>
      </c>
      <c r="E14" s="59">
        <v>-2.58925586035E-2</v>
      </c>
      <c r="F14" s="57"/>
      <c r="G14" s="162"/>
      <c r="H14" s="58"/>
      <c r="I14" s="162"/>
      <c r="J14" s="57"/>
      <c r="K14" s="162"/>
      <c r="L14" s="58"/>
      <c r="M14" s="164"/>
    </row>
    <row r="15" spans="2:21" s="67" customFormat="1" x14ac:dyDescent="0.2">
      <c r="B15" s="57">
        <v>2.955961552289E-2</v>
      </c>
      <c r="C15" s="58">
        <v>2.8211670637280001E-2</v>
      </c>
      <c r="D15" s="58">
        <v>2.955961552289E-2</v>
      </c>
      <c r="E15" s="59">
        <v>-2.8211670637280001E-2</v>
      </c>
      <c r="F15" s="57"/>
      <c r="G15" s="162"/>
      <c r="H15" s="58"/>
      <c r="I15" s="162"/>
      <c r="J15" s="57"/>
      <c r="K15" s="162"/>
      <c r="L15" s="58"/>
      <c r="M15" s="164"/>
    </row>
    <row r="16" spans="2:21" s="67" customFormat="1" x14ac:dyDescent="0.2">
      <c r="B16" s="57">
        <v>3.5111757055870003E-2</v>
      </c>
      <c r="C16" s="58">
        <v>3.0471317539529998E-2</v>
      </c>
      <c r="D16" s="58">
        <v>3.5111757055870003E-2</v>
      </c>
      <c r="E16" s="59">
        <v>-3.0471317539529998E-2</v>
      </c>
      <c r="F16" s="57"/>
      <c r="G16" s="162"/>
      <c r="H16" s="58"/>
      <c r="I16" s="162"/>
      <c r="J16" s="57"/>
      <c r="K16" s="162"/>
      <c r="L16" s="58"/>
      <c r="M16" s="164"/>
    </row>
    <row r="17" spans="2:13" s="67" customFormat="1" x14ac:dyDescent="0.2">
      <c r="B17" s="57">
        <v>4.1122687158009999E-2</v>
      </c>
      <c r="C17" s="58">
        <v>3.266846186663E-2</v>
      </c>
      <c r="D17" s="58">
        <v>4.1122687158009999E-2</v>
      </c>
      <c r="E17" s="59">
        <v>-3.266846186663E-2</v>
      </c>
      <c r="F17" s="57"/>
      <c r="G17" s="162"/>
      <c r="H17" s="58"/>
      <c r="I17" s="162"/>
      <c r="J17" s="57"/>
      <c r="K17" s="162"/>
      <c r="L17" s="58"/>
      <c r="M17" s="164"/>
    </row>
    <row r="18" spans="2:13" s="67" customFormat="1" x14ac:dyDescent="0.2">
      <c r="B18" s="57">
        <v>4.7586473766990003E-2</v>
      </c>
      <c r="C18" s="58">
        <v>3.4800002373600002E-2</v>
      </c>
      <c r="D18" s="58">
        <v>4.7586473766990003E-2</v>
      </c>
      <c r="E18" s="59">
        <v>-3.4800002373600002E-2</v>
      </c>
      <c r="F18" s="57"/>
      <c r="G18" s="162"/>
      <c r="H18" s="58"/>
      <c r="I18" s="162"/>
      <c r="J18" s="57"/>
      <c r="K18" s="162"/>
      <c r="L18" s="58"/>
      <c r="M18" s="164"/>
    </row>
    <row r="19" spans="2:13" s="67" customFormat="1" x14ac:dyDescent="0.2">
      <c r="B19" s="57">
        <v>5.4496737905819999E-2</v>
      </c>
      <c r="C19" s="58">
        <v>3.6862803876200001E-2</v>
      </c>
      <c r="D19" s="58">
        <v>5.4496737905819999E-2</v>
      </c>
      <c r="E19" s="59">
        <v>-3.6862803876200001E-2</v>
      </c>
      <c r="F19" s="57"/>
      <c r="G19" s="162"/>
      <c r="H19" s="58"/>
      <c r="I19" s="162"/>
      <c r="J19" s="57"/>
      <c r="K19" s="162"/>
      <c r="L19" s="58"/>
      <c r="M19" s="164"/>
    </row>
    <row r="20" spans="2:13" s="67" customFormat="1" x14ac:dyDescent="0.2">
      <c r="B20" s="57">
        <v>6.1846659978069998E-2</v>
      </c>
      <c r="C20" s="58">
        <v>3.8853727607550001E-2</v>
      </c>
      <c r="D20" s="58">
        <v>6.1846659978069998E-2</v>
      </c>
      <c r="E20" s="59">
        <v>-3.8853727607550001E-2</v>
      </c>
      <c r="F20" s="57"/>
      <c r="G20" s="162"/>
      <c r="H20" s="58"/>
      <c r="I20" s="162"/>
      <c r="J20" s="57"/>
      <c r="K20" s="162"/>
      <c r="L20" s="58"/>
      <c r="M20" s="164"/>
    </row>
    <row r="21" spans="2:13" s="67" customFormat="1" x14ac:dyDescent="0.2">
      <c r="B21" s="57">
        <v>6.9628986498029996E-2</v>
      </c>
      <c r="C21" s="58">
        <v>4.0769661718799997E-2</v>
      </c>
      <c r="D21" s="58">
        <v>6.9628986498029996E-2</v>
      </c>
      <c r="E21" s="59">
        <v>-4.0769661718799997E-2</v>
      </c>
      <c r="F21" s="57"/>
      <c r="G21" s="162"/>
      <c r="H21" s="58"/>
      <c r="I21" s="162"/>
      <c r="J21" s="57"/>
      <c r="K21" s="162"/>
      <c r="L21" s="58"/>
      <c r="M21" s="164"/>
    </row>
    <row r="22" spans="2:13" s="67" customFormat="1" x14ac:dyDescent="0.2">
      <c r="B22" s="57">
        <v>7.7836037248990006E-2</v>
      </c>
      <c r="C22" s="58">
        <v>4.260755157605E-2</v>
      </c>
      <c r="D22" s="58">
        <v>7.7836037248990006E-2</v>
      </c>
      <c r="E22" s="59">
        <v>-4.260755157605E-2</v>
      </c>
      <c r="F22" s="57"/>
      <c r="G22" s="162"/>
      <c r="H22" s="58"/>
      <c r="I22" s="162"/>
      <c r="J22" s="57"/>
      <c r="K22" s="162"/>
      <c r="L22" s="58"/>
      <c r="M22" s="164"/>
    </row>
    <row r="23" spans="2:13" s="67" customFormat="1" x14ac:dyDescent="0.2">
      <c r="B23" s="57">
        <v>8.6459712862720001E-2</v>
      </c>
      <c r="C23" s="58">
        <v>4.4364429511590003E-2</v>
      </c>
      <c r="D23" s="58">
        <v>8.6459712862720001E-2</v>
      </c>
      <c r="E23" s="59">
        <v>-4.4364429511590003E-2</v>
      </c>
      <c r="F23" s="57"/>
      <c r="G23" s="162"/>
      <c r="H23" s="58"/>
      <c r="I23" s="162"/>
      <c r="J23" s="57"/>
      <c r="K23" s="162"/>
      <c r="L23" s="58"/>
      <c r="M23" s="164"/>
    </row>
    <row r="24" spans="2:13" s="67" customFormat="1" x14ac:dyDescent="0.2">
      <c r="B24" s="57">
        <v>9.5491502812529994E-2</v>
      </c>
      <c r="C24" s="58">
        <v>4.6037443699000001E-2</v>
      </c>
      <c r="D24" s="58">
        <v>9.5491502812529994E-2</v>
      </c>
      <c r="E24" s="59">
        <v>-4.6037443699000001E-2</v>
      </c>
      <c r="F24" s="57"/>
      <c r="G24" s="162"/>
      <c r="H24" s="58"/>
      <c r="I24" s="162"/>
      <c r="J24" s="57"/>
      <c r="K24" s="162"/>
      <c r="L24" s="58"/>
      <c r="M24" s="164"/>
    </row>
    <row r="25" spans="2:13" s="67" customFormat="1" x14ac:dyDescent="0.2">
      <c r="B25" s="57">
        <v>0.10492249381215001</v>
      </c>
      <c r="C25" s="58">
        <v>4.7623885836779997E-2</v>
      </c>
      <c r="D25" s="58">
        <v>0.10492249381215001</v>
      </c>
      <c r="E25" s="59">
        <v>-4.7623885836779997E-2</v>
      </c>
      <c r="F25" s="57"/>
      <c r="G25" s="162"/>
      <c r="H25" s="58"/>
      <c r="I25" s="162"/>
      <c r="J25" s="57"/>
      <c r="K25" s="162"/>
      <c r="L25" s="58"/>
      <c r="M25" s="164"/>
    </row>
    <row r="26" spans="2:13" s="67" customFormat="1" x14ac:dyDescent="0.2">
      <c r="B26" s="57">
        <v>0.11474337861210999</v>
      </c>
      <c r="C26" s="58">
        <v>4.9121217344090001E-2</v>
      </c>
      <c r="D26" s="58">
        <v>0.11474337861210999</v>
      </c>
      <c r="E26" s="59">
        <v>-4.9121217344090001E-2</v>
      </c>
      <c r="F26" s="57"/>
      <c r="G26" s="162"/>
      <c r="H26" s="58"/>
      <c r="I26" s="162"/>
      <c r="J26" s="57"/>
      <c r="K26" s="162"/>
      <c r="L26" s="58"/>
      <c r="M26" s="164"/>
    </row>
    <row r="27" spans="2:13" s="67" customFormat="1" x14ac:dyDescent="0.2">
      <c r="B27" s="57">
        <v>0.12494446518477</v>
      </c>
      <c r="C27" s="58">
        <v>5.052709379558E-2</v>
      </c>
      <c r="D27" s="58">
        <v>0.12494446518477</v>
      </c>
      <c r="E27" s="59">
        <v>-5.052709379558E-2</v>
      </c>
      <c r="F27" s="57"/>
      <c r="G27" s="162"/>
      <c r="H27" s="58"/>
      <c r="I27" s="162"/>
      <c r="J27" s="57"/>
      <c r="K27" s="162"/>
      <c r="L27" s="58"/>
      <c r="M27" s="164"/>
    </row>
    <row r="28" spans="2:13" s="67" customFormat="1" x14ac:dyDescent="0.2">
      <c r="B28" s="57">
        <v>0.13551568628929</v>
      </c>
      <c r="C28" s="58">
        <v>5.1839387348030001E-2</v>
      </c>
      <c r="D28" s="58">
        <v>0.13551568628929</v>
      </c>
      <c r="E28" s="59">
        <v>-5.1839387348030001E-2</v>
      </c>
      <c r="F28" s="57"/>
      <c r="G28" s="162"/>
      <c r="H28" s="58"/>
      <c r="I28" s="162"/>
      <c r="J28" s="57"/>
      <c r="K28" s="162"/>
      <c r="L28" s="58"/>
      <c r="M28" s="164"/>
    </row>
    <row r="29" spans="2:13" s="67" customFormat="1" x14ac:dyDescent="0.2">
      <c r="B29" s="57">
        <v>0.14644660940672999</v>
      </c>
      <c r="C29" s="58">
        <v>5.305620694095E-2</v>
      </c>
      <c r="D29" s="58">
        <v>0.14644660940672999</v>
      </c>
      <c r="E29" s="59">
        <v>-5.305620694095E-2</v>
      </c>
      <c r="F29" s="57"/>
      <c r="G29" s="162"/>
      <c r="H29" s="58"/>
      <c r="I29" s="162"/>
      <c r="J29" s="57"/>
      <c r="K29" s="162"/>
      <c r="L29" s="58"/>
      <c r="M29" s="164"/>
    </row>
    <row r="30" spans="2:13" s="67" customFormat="1" x14ac:dyDescent="0.2">
      <c r="B30" s="57">
        <v>0.15772644703565999</v>
      </c>
      <c r="C30" s="58">
        <v>5.417591608471E-2</v>
      </c>
      <c r="D30" s="58">
        <v>0.15772644703565999</v>
      </c>
      <c r="E30" s="59">
        <v>-5.417591608471E-2</v>
      </c>
      <c r="F30" s="57"/>
      <c r="G30" s="162"/>
      <c r="H30" s="58"/>
      <c r="I30" s="162"/>
      <c r="J30" s="57"/>
      <c r="K30" s="162"/>
      <c r="L30" s="58"/>
      <c r="M30" s="164"/>
    </row>
    <row r="31" spans="2:13" s="67" customFormat="1" x14ac:dyDescent="0.2">
      <c r="B31" s="57">
        <v>0.16934406733817001</v>
      </c>
      <c r="C31" s="58">
        <v>5.5197148083789997E-2</v>
      </c>
      <c r="D31" s="58">
        <v>0.16934406733817001</v>
      </c>
      <c r="E31" s="59">
        <v>-5.5197148083789997E-2</v>
      </c>
      <c r="F31" s="57"/>
      <c r="G31" s="162"/>
      <c r="H31" s="58"/>
      <c r="I31" s="162"/>
      <c r="J31" s="57"/>
      <c r="K31" s="162"/>
      <c r="L31" s="58"/>
      <c r="M31" s="164"/>
    </row>
    <row r="32" spans="2:13" s="67" customFormat="1" x14ac:dyDescent="0.2">
      <c r="B32" s="57">
        <v>0.18128800512566001</v>
      </c>
      <c r="C32" s="58">
        <v>5.61188185773E-2</v>
      </c>
      <c r="D32" s="58">
        <v>0.18128800512566001</v>
      </c>
      <c r="E32" s="59">
        <v>-5.61188185773E-2</v>
      </c>
      <c r="F32" s="57"/>
      <c r="G32" s="162"/>
      <c r="H32" s="58"/>
      <c r="I32" s="162"/>
      <c r="J32" s="57"/>
      <c r="K32" s="162"/>
      <c r="L32" s="58"/>
      <c r="M32" s="164"/>
    </row>
    <row r="33" spans="2:13" s="67" customFormat="1" x14ac:dyDescent="0.2">
      <c r="B33" s="57">
        <v>0.19354647317351001</v>
      </c>
      <c r="C33" s="58">
        <v>5.6940135315790001E-2</v>
      </c>
      <c r="D33" s="58">
        <v>0.19354647317351001</v>
      </c>
      <c r="E33" s="59">
        <v>-5.6940135315790001E-2</v>
      </c>
      <c r="F33" s="57"/>
      <c r="G33" s="162"/>
      <c r="H33" s="58"/>
      <c r="I33" s="162"/>
      <c r="J33" s="57"/>
      <c r="K33" s="162"/>
      <c r="L33" s="58"/>
      <c r="M33" s="164"/>
    </row>
    <row r="34" spans="2:13" s="67" customFormat="1" x14ac:dyDescent="0.2">
      <c r="B34" s="57">
        <v>0.20610737385375999</v>
      </c>
      <c r="C34" s="58">
        <v>5.7660605129520003E-2</v>
      </c>
      <c r="D34" s="58">
        <v>0.20610737385375999</v>
      </c>
      <c r="E34" s="59">
        <v>-5.7660605129520003E-2</v>
      </c>
      <c r="F34" s="57"/>
      <c r="G34" s="162"/>
      <c r="H34" s="58"/>
      <c r="I34" s="162"/>
      <c r="J34" s="57"/>
      <c r="K34" s="162"/>
      <c r="L34" s="58"/>
      <c r="M34" s="164"/>
    </row>
    <row r="35" spans="2:13" s="67" customFormat="1" x14ac:dyDescent="0.2">
      <c r="B35" s="57">
        <v>0.21895831107392999</v>
      </c>
      <c r="C35" s="58">
        <v>5.8280038080240001E-2</v>
      </c>
      <c r="D35" s="58">
        <v>0.21895831107392999</v>
      </c>
      <c r="E35" s="59">
        <v>-5.8280038080240001E-2</v>
      </c>
      <c r="F35" s="57"/>
      <c r="G35" s="162"/>
      <c r="H35" s="58"/>
      <c r="I35" s="162"/>
      <c r="J35" s="57"/>
      <c r="K35" s="162"/>
      <c r="L35" s="58"/>
      <c r="M35" s="164"/>
    </row>
    <row r="36" spans="2:13" s="67" customFormat="1" x14ac:dyDescent="0.2">
      <c r="B36" s="57">
        <v>0.23208660251050001</v>
      </c>
      <c r="C36" s="58">
        <v>5.8798548824510001E-2</v>
      </c>
      <c r="D36" s="58">
        <v>0.23208660251050001</v>
      </c>
      <c r="E36" s="59">
        <v>-5.8798548824510001E-2</v>
      </c>
      <c r="F36" s="57"/>
      <c r="G36" s="162"/>
      <c r="H36" s="58"/>
      <c r="I36" s="162"/>
      <c r="J36" s="57"/>
      <c r="K36" s="162"/>
      <c r="L36" s="58"/>
      <c r="M36" s="164"/>
    </row>
    <row r="37" spans="2:13" s="67" customFormat="1" x14ac:dyDescent="0.2">
      <c r="B37" s="57">
        <v>0.24547929212481001</v>
      </c>
      <c r="C37" s="58">
        <v>5.921655525168E-2</v>
      </c>
      <c r="D37" s="58">
        <v>0.24547929212481001</v>
      </c>
      <c r="E37" s="59">
        <v>-5.921655525168E-2</v>
      </c>
      <c r="F37" s="57"/>
      <c r="G37" s="162"/>
      <c r="H37" s="58"/>
      <c r="I37" s="162"/>
      <c r="J37" s="57"/>
      <c r="K37" s="162"/>
      <c r="L37" s="58"/>
      <c r="M37" s="164"/>
    </row>
    <row r="38" spans="2:13" s="67" customFormat="1" x14ac:dyDescent="0.2">
      <c r="B38" s="57">
        <v>0.25912316294914001</v>
      </c>
      <c r="C38" s="58">
        <v>5.953477449294E-2</v>
      </c>
      <c r="D38" s="58">
        <v>0.25912316294914001</v>
      </c>
      <c r="E38" s="59">
        <v>-5.953477449294E-2</v>
      </c>
      <c r="F38" s="57"/>
      <c r="G38" s="162"/>
      <c r="H38" s="58"/>
      <c r="I38" s="162"/>
      <c r="J38" s="57"/>
      <c r="K38" s="162"/>
      <c r="L38" s="58"/>
      <c r="M38" s="164"/>
    </row>
    <row r="39" spans="2:13" s="67" customFormat="1" x14ac:dyDescent="0.2">
      <c r="B39" s="57">
        <v>0.27300475013023001</v>
      </c>
      <c r="C39" s="58">
        <v>5.9754216429450002E-2</v>
      </c>
      <c r="D39" s="58">
        <v>0.27300475013023001</v>
      </c>
      <c r="E39" s="59">
        <v>-5.9754216429450002E-2</v>
      </c>
      <c r="F39" s="57"/>
      <c r="G39" s="162"/>
      <c r="H39" s="58"/>
      <c r="I39" s="162"/>
      <c r="J39" s="57"/>
      <c r="K39" s="162"/>
      <c r="L39" s="58"/>
      <c r="M39" s="164"/>
    </row>
    <row r="40" spans="2:13" s="67" customFormat="1" x14ac:dyDescent="0.2">
      <c r="B40" s="57">
        <v>0.28711035421746001</v>
      </c>
      <c r="C40" s="58">
        <v>5.9876174856529997E-2</v>
      </c>
      <c r="D40" s="58">
        <v>0.28711035421746001</v>
      </c>
      <c r="E40" s="59">
        <v>-5.9876174856529997E-2</v>
      </c>
      <c r="F40" s="57"/>
      <c r="G40" s="162"/>
      <c r="H40" s="58"/>
      <c r="I40" s="162"/>
      <c r="J40" s="57"/>
      <c r="K40" s="162"/>
      <c r="L40" s="58"/>
      <c r="M40" s="164"/>
    </row>
    <row r="41" spans="2:13" s="67" customFormat="1" x14ac:dyDescent="0.2">
      <c r="B41" s="57">
        <v>0.30142605468261002</v>
      </c>
      <c r="C41" s="58">
        <v>5.9902216486929998E-2</v>
      </c>
      <c r="D41" s="58">
        <v>0.30142605468261002</v>
      </c>
      <c r="E41" s="59">
        <v>-5.9902216486929998E-2</v>
      </c>
      <c r="F41" s="57"/>
      <c r="G41" s="162"/>
      <c r="H41" s="58"/>
      <c r="I41" s="162"/>
      <c r="J41" s="57"/>
      <c r="K41" s="162"/>
      <c r="L41" s="58"/>
      <c r="M41" s="164"/>
    </row>
    <row r="42" spans="2:13" s="67" customFormat="1" x14ac:dyDescent="0.2">
      <c r="B42" s="57">
        <v>0.31593772365765999</v>
      </c>
      <c r="C42" s="58">
        <v>5.9834167999499997E-2</v>
      </c>
      <c r="D42" s="58">
        <v>0.31593772365765999</v>
      </c>
      <c r="E42" s="59">
        <v>-5.9834167999499997E-2</v>
      </c>
      <c r="F42" s="57"/>
      <c r="G42" s="162"/>
      <c r="H42" s="58"/>
      <c r="I42" s="162"/>
      <c r="J42" s="57"/>
      <c r="K42" s="162"/>
      <c r="L42" s="58"/>
      <c r="M42" s="164"/>
    </row>
    <row r="43" spans="2:13" s="67" customFormat="1" x14ac:dyDescent="0.2">
      <c r="B43" s="57">
        <v>0.33063103987734999</v>
      </c>
      <c r="C43" s="58">
        <v>5.9674101358950002E-2</v>
      </c>
      <c r="D43" s="58">
        <v>0.33063103987734999</v>
      </c>
      <c r="E43" s="59">
        <v>-5.9674101358950002E-2</v>
      </c>
      <c r="F43" s="57"/>
      <c r="G43" s="162"/>
      <c r="H43" s="58"/>
      <c r="I43" s="162"/>
      <c r="J43" s="57"/>
      <c r="K43" s="162"/>
      <c r="L43" s="58"/>
      <c r="M43" s="164"/>
    </row>
    <row r="44" spans="2:13" s="67" customFormat="1" x14ac:dyDescent="0.2">
      <c r="B44" s="57">
        <v>0.34549150281252999</v>
      </c>
      <c r="C44" s="58">
        <v>5.9424317648480003E-2</v>
      </c>
      <c r="D44" s="58">
        <v>0.34549150281252999</v>
      </c>
      <c r="E44" s="59">
        <v>-5.9424317648480003E-2</v>
      </c>
      <c r="F44" s="57"/>
      <c r="G44" s="162"/>
      <c r="H44" s="58"/>
      <c r="I44" s="162"/>
      <c r="J44" s="57"/>
      <c r="K44" s="162"/>
      <c r="L44" s="58"/>
      <c r="M44" s="164"/>
    </row>
    <row r="45" spans="2:13" s="67" customFormat="1" x14ac:dyDescent="0.2">
      <c r="B45" s="57">
        <v>0.36050444698039003</v>
      </c>
      <c r="C45" s="58">
        <v>5.9087329668969998E-2</v>
      </c>
      <c r="D45" s="58">
        <v>0.36050444698039003</v>
      </c>
      <c r="E45" s="59">
        <v>-5.9087329668969998E-2</v>
      </c>
      <c r="F45" s="57"/>
      <c r="G45" s="162"/>
      <c r="H45" s="58"/>
      <c r="I45" s="162"/>
      <c r="J45" s="57"/>
      <c r="K45" s="162"/>
      <c r="L45" s="58"/>
      <c r="M45" s="164"/>
    </row>
    <row r="46" spans="2:13" s="67" customFormat="1" x14ac:dyDescent="0.2">
      <c r="B46" s="57">
        <v>0.37565505641757002</v>
      </c>
      <c r="C46" s="58">
        <v>5.866584356678E-2</v>
      </c>
      <c r="D46" s="58">
        <v>0.37565505641757002</v>
      </c>
      <c r="E46" s="59">
        <v>-5.866584356678E-2</v>
      </c>
      <c r="F46" s="57"/>
      <c r="G46" s="162"/>
      <c r="H46" s="58"/>
      <c r="I46" s="162"/>
      <c r="J46" s="57"/>
      <c r="K46" s="162"/>
      <c r="L46" s="58"/>
      <c r="M46" s="164"/>
    </row>
    <row r="47" spans="2:13" s="67" customFormat="1" x14ac:dyDescent="0.2">
      <c r="B47" s="57">
        <v>0.39092837930173002</v>
      </c>
      <c r="C47" s="58">
        <v>5.8162739756280002E-2</v>
      </c>
      <c r="D47" s="58">
        <v>0.39092837930173002</v>
      </c>
      <c r="E47" s="59">
        <v>-5.8162739756280002E-2</v>
      </c>
      <c r="F47" s="57"/>
      <c r="G47" s="162"/>
      <c r="H47" s="58"/>
      <c r="I47" s="162"/>
      <c r="J47" s="57"/>
      <c r="K47" s="162"/>
      <c r="L47" s="58"/>
      <c r="M47" s="164"/>
    </row>
    <row r="48" spans="2:13" s="67" customFormat="1" x14ac:dyDescent="0.2">
      <c r="B48" s="57">
        <v>0.40630934270713998</v>
      </c>
      <c r="C48" s="58">
        <v>5.7581053403050003E-2</v>
      </c>
      <c r="D48" s="58">
        <v>0.40630934270713998</v>
      </c>
      <c r="E48" s="59">
        <v>-5.7581053403050003E-2</v>
      </c>
      <c r="F48" s="57"/>
      <c r="G48" s="162"/>
      <c r="H48" s="58"/>
      <c r="I48" s="162"/>
      <c r="J48" s="57"/>
      <c r="K48" s="162"/>
      <c r="L48" s="58"/>
      <c r="M48" s="164"/>
    </row>
    <row r="49" spans="2:13" s="67" customFormat="1" x14ac:dyDescent="0.2">
      <c r="B49" s="57">
        <v>0.42178276747988003</v>
      </c>
      <c r="C49" s="58">
        <v>5.6923954730490001E-2</v>
      </c>
      <c r="D49" s="58">
        <v>0.42178276747988003</v>
      </c>
      <c r="E49" s="59">
        <v>-5.6923954730490001E-2</v>
      </c>
      <c r="F49" s="57"/>
      <c r="G49" s="162"/>
      <c r="H49" s="58"/>
      <c r="I49" s="162"/>
      <c r="J49" s="57"/>
      <c r="K49" s="162"/>
      <c r="L49" s="58"/>
      <c r="M49" s="164"/>
    </row>
    <row r="50" spans="2:13" s="67" customFormat="1" x14ac:dyDescent="0.2">
      <c r="B50" s="57">
        <v>0.43733338321784998</v>
      </c>
      <c r="C50" s="58">
        <v>5.6194729404380001E-2</v>
      </c>
      <c r="D50" s="58">
        <v>0.43733338321784998</v>
      </c>
      <c r="E50" s="59">
        <v>-5.6194729404380001E-2</v>
      </c>
      <c r="F50" s="57"/>
      <c r="G50" s="162"/>
      <c r="H50" s="58"/>
      <c r="I50" s="162"/>
      <c r="J50" s="57"/>
      <c r="K50" s="162"/>
      <c r="L50" s="58"/>
      <c r="M50" s="164"/>
    </row>
    <row r="51" spans="2:13" s="67" customFormat="1" x14ac:dyDescent="0.2">
      <c r="B51" s="57">
        <v>0.45294584334074001</v>
      </c>
      <c r="C51" s="58">
        <v>5.5396759239129997E-2</v>
      </c>
      <c r="D51" s="58">
        <v>0.45294584334074001</v>
      </c>
      <c r="E51" s="59">
        <v>-5.5396759239129997E-2</v>
      </c>
      <c r="F51" s="57"/>
      <c r="G51" s="162"/>
      <c r="H51" s="58"/>
      <c r="I51" s="162"/>
      <c r="J51" s="57"/>
      <c r="K51" s="162"/>
      <c r="L51" s="58"/>
      <c r="M51" s="164"/>
    </row>
    <row r="52" spans="2:13" s="67" customFormat="1" x14ac:dyDescent="0.2">
      <c r="B52" s="57">
        <v>0.46860474023533999</v>
      </c>
      <c r="C52" s="58">
        <v>5.4533503454640003E-2</v>
      </c>
      <c r="D52" s="58">
        <v>0.46860474023533999</v>
      </c>
      <c r="E52" s="59">
        <v>-5.4533503454640003E-2</v>
      </c>
      <c r="F52" s="57"/>
      <c r="G52" s="162"/>
      <c r="H52" s="58"/>
      <c r="I52" s="162"/>
      <c r="J52" s="57"/>
      <c r="K52" s="162"/>
      <c r="L52" s="58"/>
      <c r="M52" s="164"/>
    </row>
    <row r="53" spans="2:13" s="67" customFormat="1" x14ac:dyDescent="0.2">
      <c r="B53" s="57">
        <v>0.48429462046094002</v>
      </c>
      <c r="C53" s="58">
        <v>5.3608480695089999E-2</v>
      </c>
      <c r="D53" s="58">
        <v>0.48429462046094002</v>
      </c>
      <c r="E53" s="59">
        <v>-5.3608480695089999E-2</v>
      </c>
      <c r="F53" s="57"/>
      <c r="G53" s="162"/>
      <c r="H53" s="58"/>
      <c r="I53" s="162"/>
      <c r="J53" s="57"/>
      <c r="K53" s="162"/>
      <c r="L53" s="58"/>
      <c r="M53" s="164"/>
    </row>
    <row r="54" spans="2:13" s="67" customFormat="1" x14ac:dyDescent="0.2">
      <c r="B54" s="57">
        <v>0.5</v>
      </c>
      <c r="C54" s="58">
        <v>5.262525200057E-2</v>
      </c>
      <c r="D54" s="58">
        <v>0.5</v>
      </c>
      <c r="E54" s="59">
        <v>-5.262525200057E-2</v>
      </c>
      <c r="F54" s="57"/>
      <c r="G54" s="162"/>
      <c r="H54" s="58"/>
      <c r="I54" s="162"/>
      <c r="J54" s="57"/>
      <c r="K54" s="162"/>
      <c r="L54" s="58"/>
      <c r="M54" s="164"/>
    </row>
    <row r="55" spans="2:13" s="67" customFormat="1" x14ac:dyDescent="0.2">
      <c r="B55" s="57">
        <v>0.51570537953906004</v>
      </c>
      <c r="C55" s="58">
        <v>5.1587404899519997E-2</v>
      </c>
      <c r="D55" s="58">
        <v>0.51570537953906004</v>
      </c>
      <c r="E55" s="59">
        <v>-5.1587404899519997E-2</v>
      </c>
      <c r="F55" s="57"/>
      <c r="G55" s="162"/>
      <c r="H55" s="58"/>
      <c r="I55" s="162"/>
      <c r="J55" s="57"/>
      <c r="K55" s="162"/>
      <c r="L55" s="58"/>
      <c r="M55" s="164"/>
    </row>
    <row r="56" spans="2:13" s="67" customFormat="1" x14ac:dyDescent="0.2">
      <c r="B56" s="57">
        <v>0.53139525976465996</v>
      </c>
      <c r="C56" s="58">
        <v>5.0498538765140003E-2</v>
      </c>
      <c r="D56" s="58">
        <v>0.53139525976465996</v>
      </c>
      <c r="E56" s="59">
        <v>-5.0498538765140003E-2</v>
      </c>
      <c r="F56" s="57"/>
      <c r="G56" s="162"/>
      <c r="H56" s="58"/>
      <c r="I56" s="162"/>
      <c r="J56" s="57"/>
      <c r="K56" s="162"/>
      <c r="L56" s="58"/>
      <c r="M56" s="164"/>
    </row>
    <row r="57" spans="2:13" s="67" customFormat="1" x14ac:dyDescent="0.2">
      <c r="B57" s="57">
        <v>0.54705415665926005</v>
      </c>
      <c r="C57" s="58">
        <v>4.9362251552659997E-2</v>
      </c>
      <c r="D57" s="58">
        <v>0.54705415665926005</v>
      </c>
      <c r="E57" s="59">
        <v>-4.9362251552659997E-2</v>
      </c>
      <c r="F57" s="57"/>
      <c r="G57" s="162"/>
      <c r="H57" s="58"/>
      <c r="I57" s="162"/>
      <c r="J57" s="57"/>
      <c r="K57" s="162"/>
      <c r="L57" s="58"/>
      <c r="M57" s="164"/>
    </row>
    <row r="58" spans="2:13" s="67" customFormat="1" x14ac:dyDescent="0.2">
      <c r="B58" s="57">
        <v>0.56266661678215002</v>
      </c>
      <c r="C58" s="58">
        <v>4.8182128006620001E-2</v>
      </c>
      <c r="D58" s="58">
        <v>0.56266661678215002</v>
      </c>
      <c r="E58" s="59">
        <v>-4.8182128006620001E-2</v>
      </c>
      <c r="F58" s="57"/>
      <c r="G58" s="162"/>
      <c r="H58" s="58"/>
      <c r="I58" s="162"/>
      <c r="J58" s="57"/>
      <c r="K58" s="162"/>
      <c r="L58" s="58"/>
      <c r="M58" s="164"/>
    </row>
    <row r="59" spans="2:13" s="67" customFormat="1" x14ac:dyDescent="0.2">
      <c r="B59" s="57">
        <v>0.57821723252012003</v>
      </c>
      <c r="C59" s="58">
        <v>4.6961729399300003E-2</v>
      </c>
      <c r="D59" s="58">
        <v>0.57821723252012003</v>
      </c>
      <c r="E59" s="59">
        <v>-4.6961729399300003E-2</v>
      </c>
      <c r="F59" s="57"/>
      <c r="G59" s="162"/>
      <c r="H59" s="58"/>
      <c r="I59" s="162"/>
      <c r="J59" s="57"/>
      <c r="K59" s="162"/>
      <c r="L59" s="58"/>
      <c r="M59" s="164"/>
    </row>
    <row r="60" spans="2:13" s="67" customFormat="1" x14ac:dyDescent="0.2">
      <c r="B60" s="57">
        <v>0.59369065729285997</v>
      </c>
      <c r="C60" s="58">
        <v>4.5704584832959999E-2</v>
      </c>
      <c r="D60" s="58">
        <v>0.59369065729285997</v>
      </c>
      <c r="E60" s="59">
        <v>-4.5704584832959999E-2</v>
      </c>
      <c r="F60" s="57"/>
      <c r="G60" s="162"/>
      <c r="H60" s="58"/>
      <c r="I60" s="162"/>
      <c r="J60" s="57"/>
      <c r="K60" s="162"/>
      <c r="L60" s="58"/>
      <c r="M60" s="164"/>
    </row>
    <row r="61" spans="2:13" s="67" customFormat="1" x14ac:dyDescent="0.2">
      <c r="B61" s="57">
        <v>0.60907162069827003</v>
      </c>
      <c r="C61" s="58">
        <v>4.4414184110469997E-2</v>
      </c>
      <c r="D61" s="58">
        <v>0.60907162069827003</v>
      </c>
      <c r="E61" s="59">
        <v>-4.4414184110469997E-2</v>
      </c>
      <c r="F61" s="57"/>
      <c r="G61" s="162"/>
      <c r="H61" s="58"/>
      <c r="I61" s="162"/>
      <c r="J61" s="57"/>
      <c r="K61" s="162"/>
      <c r="L61" s="58"/>
      <c r="M61" s="164"/>
    </row>
    <row r="62" spans="2:13" s="67" customFormat="1" x14ac:dyDescent="0.2">
      <c r="B62" s="57">
        <v>0.62434494358242998</v>
      </c>
      <c r="C62" s="58">
        <v>4.3093972151409997E-2</v>
      </c>
      <c r="D62" s="58">
        <v>0.62434494358242998</v>
      </c>
      <c r="E62" s="59">
        <v>-4.3093972151409997E-2</v>
      </c>
      <c r="F62" s="57"/>
      <c r="G62" s="162"/>
      <c r="H62" s="58"/>
      <c r="I62" s="162"/>
      <c r="J62" s="57"/>
      <c r="K62" s="162"/>
      <c r="L62" s="58"/>
      <c r="M62" s="164"/>
    </row>
    <row r="63" spans="2:13" s="67" customFormat="1" x14ac:dyDescent="0.2">
      <c r="B63" s="57">
        <v>0.63949555301961003</v>
      </c>
      <c r="C63" s="58">
        <v>4.1747344904399998E-2</v>
      </c>
      <c r="D63" s="58">
        <v>0.63949555301961003</v>
      </c>
      <c r="E63" s="59">
        <v>-4.1747344904399998E-2</v>
      </c>
      <c r="F63" s="57"/>
      <c r="G63" s="162"/>
      <c r="H63" s="58"/>
      <c r="I63" s="162"/>
      <c r="J63" s="57"/>
      <c r="K63" s="162"/>
      <c r="L63" s="58"/>
      <c r="M63" s="164"/>
    </row>
    <row r="64" spans="2:13" s="67" customFormat="1" x14ac:dyDescent="0.2">
      <c r="B64" s="57">
        <v>0.65450849718746995</v>
      </c>
      <c r="C64" s="58">
        <v>4.0377646681899998E-2</v>
      </c>
      <c r="D64" s="58">
        <v>0.65450849718746995</v>
      </c>
      <c r="E64" s="59">
        <v>-4.0377646681899998E-2</v>
      </c>
      <c r="F64" s="57"/>
      <c r="G64" s="162"/>
      <c r="H64" s="58"/>
      <c r="I64" s="162"/>
      <c r="J64" s="57"/>
      <c r="K64" s="162"/>
      <c r="L64" s="58"/>
      <c r="M64" s="164"/>
    </row>
    <row r="65" spans="2:13" s="67" customFormat="1" x14ac:dyDescent="0.2">
      <c r="B65" s="57">
        <v>0.66936896012265001</v>
      </c>
      <c r="C65" s="58">
        <v>3.8988168820390003E-2</v>
      </c>
      <c r="D65" s="58">
        <v>0.66936896012265001</v>
      </c>
      <c r="E65" s="59">
        <v>-3.8988168820390003E-2</v>
      </c>
      <c r="F65" s="57"/>
      <c r="G65" s="162"/>
      <c r="H65" s="58"/>
      <c r="I65" s="162"/>
      <c r="J65" s="57"/>
      <c r="K65" s="162"/>
      <c r="L65" s="58"/>
      <c r="M65" s="164"/>
    </row>
    <row r="66" spans="2:13" s="67" customFormat="1" x14ac:dyDescent="0.2">
      <c r="B66" s="57">
        <v>0.68406227634233996</v>
      </c>
      <c r="C66" s="58">
        <v>3.758214954874E-2</v>
      </c>
      <c r="D66" s="58">
        <v>0.68406227634233996</v>
      </c>
      <c r="E66" s="59">
        <v>-3.758214954874E-2</v>
      </c>
      <c r="F66" s="57"/>
      <c r="G66" s="162"/>
      <c r="H66" s="58"/>
      <c r="I66" s="162"/>
      <c r="J66" s="57"/>
      <c r="K66" s="162"/>
      <c r="L66" s="58"/>
      <c r="M66" s="164"/>
    </row>
    <row r="67" spans="2:13" s="67" customFormat="1" x14ac:dyDescent="0.2">
      <c r="B67" s="57">
        <v>0.69857394531739003</v>
      </c>
      <c r="C67" s="58">
        <v>3.6162774929280002E-2</v>
      </c>
      <c r="D67" s="58">
        <v>0.69857394531739003</v>
      </c>
      <c r="E67" s="59">
        <v>-3.6162774929280002E-2</v>
      </c>
      <c r="F67" s="57"/>
      <c r="G67" s="162"/>
      <c r="H67" s="58"/>
      <c r="I67" s="162"/>
      <c r="J67" s="57"/>
      <c r="K67" s="162"/>
      <c r="L67" s="58"/>
      <c r="M67" s="164"/>
    </row>
    <row r="68" spans="2:13" s="67" customFormat="1" x14ac:dyDescent="0.2">
      <c r="B68" s="57">
        <v>0.71288964578253999</v>
      </c>
      <c r="C68" s="58">
        <v>3.473318072085E-2</v>
      </c>
      <c r="D68" s="58">
        <v>0.71288964578253999</v>
      </c>
      <c r="E68" s="59">
        <v>-3.473318072085E-2</v>
      </c>
      <c r="F68" s="57"/>
      <c r="G68" s="162"/>
      <c r="H68" s="58"/>
      <c r="I68" s="162"/>
      <c r="J68" s="57"/>
      <c r="K68" s="162"/>
      <c r="L68" s="58"/>
      <c r="M68" s="164"/>
    </row>
    <row r="69" spans="2:13" s="67" customFormat="1" x14ac:dyDescent="0.2">
      <c r="B69" s="57">
        <v>0.72699524986977004</v>
      </c>
      <c r="C69" s="58">
        <v>3.3296455000920003E-2</v>
      </c>
      <c r="D69" s="58">
        <v>0.72699524986977004</v>
      </c>
      <c r="E69" s="59">
        <v>-3.3296455000920003E-2</v>
      </c>
      <c r="F69" s="57"/>
      <c r="G69" s="162"/>
      <c r="H69" s="58"/>
      <c r="I69" s="162"/>
      <c r="J69" s="57"/>
      <c r="K69" s="162"/>
      <c r="L69" s="58"/>
      <c r="M69" s="164"/>
    </row>
    <row r="70" spans="2:13" s="67" customFormat="1" x14ac:dyDescent="0.2">
      <c r="B70" s="57">
        <v>0.74087683705086005</v>
      </c>
      <c r="C70" s="58">
        <v>3.1855641374959998E-2</v>
      </c>
      <c r="D70" s="58">
        <v>0.74087683705086005</v>
      </c>
      <c r="E70" s="59">
        <v>-3.1855641374959998E-2</v>
      </c>
      <c r="F70" s="57"/>
      <c r="G70" s="162"/>
      <c r="H70" s="58"/>
      <c r="I70" s="162"/>
      <c r="J70" s="57"/>
      <c r="K70" s="162"/>
      <c r="L70" s="58"/>
      <c r="M70" s="164"/>
    </row>
    <row r="71" spans="2:13" s="67" customFormat="1" x14ac:dyDescent="0.2">
      <c r="B71" s="57">
        <v>0.75452070787518999</v>
      </c>
      <c r="C71" s="58">
        <v>3.0413742595200001E-2</v>
      </c>
      <c r="D71" s="58">
        <v>0.75452070787518999</v>
      </c>
      <c r="E71" s="59">
        <v>-3.0413742595200001E-2</v>
      </c>
      <c r="F71" s="57"/>
      <c r="G71" s="162"/>
      <c r="H71" s="58"/>
      <c r="I71" s="162"/>
      <c r="J71" s="57"/>
      <c r="K71" s="162"/>
      <c r="L71" s="58"/>
      <c r="M71" s="164"/>
    </row>
    <row r="72" spans="2:13" s="67" customFormat="1" x14ac:dyDescent="0.2">
      <c r="B72" s="57">
        <v>0.76791339748950005</v>
      </c>
      <c r="C72" s="58">
        <v>2.8973724408660001E-2</v>
      </c>
      <c r="D72" s="58">
        <v>0.76791339748950005</v>
      </c>
      <c r="E72" s="59">
        <v>-2.8973724408660001E-2</v>
      </c>
      <c r="F72" s="57"/>
      <c r="G72" s="162"/>
      <c r="H72" s="58"/>
      <c r="I72" s="162"/>
      <c r="J72" s="57"/>
      <c r="K72" s="162"/>
      <c r="L72" s="58"/>
      <c r="M72" s="164"/>
    </row>
    <row r="73" spans="2:13" s="67" customFormat="1" x14ac:dyDescent="0.2">
      <c r="B73" s="57">
        <v>0.78104168892606995</v>
      </c>
      <c r="C73" s="58">
        <v>2.7538519455090001E-2</v>
      </c>
      <c r="D73" s="58">
        <v>0.78104168892606995</v>
      </c>
      <c r="E73" s="59">
        <v>-2.7538519455090001E-2</v>
      </c>
      <c r="F73" s="57"/>
      <c r="G73" s="162"/>
      <c r="H73" s="58"/>
      <c r="I73" s="162"/>
      <c r="J73" s="57"/>
      <c r="K73" s="162"/>
      <c r="L73" s="58"/>
      <c r="M73" s="164"/>
    </row>
    <row r="74" spans="2:13" s="67" customFormat="1" x14ac:dyDescent="0.2">
      <c r="B74" s="57">
        <v>0.79389262614624001</v>
      </c>
      <c r="C74" s="58">
        <v>2.611103103947E-2</v>
      </c>
      <c r="D74" s="58">
        <v>0.79389262614624001</v>
      </c>
      <c r="E74" s="59">
        <v>-2.611103103947E-2</v>
      </c>
      <c r="F74" s="57"/>
      <c r="G74" s="162"/>
      <c r="H74" s="58"/>
      <c r="I74" s="162"/>
      <c r="J74" s="57"/>
      <c r="K74" s="162"/>
      <c r="L74" s="58"/>
      <c r="M74" s="164"/>
    </row>
    <row r="75" spans="2:13" s="67" customFormat="1" x14ac:dyDescent="0.2">
      <c r="B75" s="57">
        <v>0.80645352682648996</v>
      </c>
      <c r="C75" s="58">
        <v>2.4694136611029999E-2</v>
      </c>
      <c r="D75" s="58">
        <v>0.80645352682648996</v>
      </c>
      <c r="E75" s="59">
        <v>-2.4694136611029999E-2</v>
      </c>
      <c r="F75" s="57"/>
      <c r="G75" s="162"/>
      <c r="H75" s="58"/>
      <c r="I75" s="162"/>
      <c r="J75" s="57"/>
      <c r="K75" s="162"/>
      <c r="L75" s="58"/>
      <c r="M75" s="164"/>
    </row>
    <row r="76" spans="2:13" s="67" customFormat="1" x14ac:dyDescent="0.2">
      <c r="B76" s="57">
        <v>0.81871199487433999</v>
      </c>
      <c r="C76" s="58">
        <v>2.3290690790830001E-2</v>
      </c>
      <c r="D76" s="58">
        <v>0.81871199487433999</v>
      </c>
      <c r="E76" s="59">
        <v>-2.3290690790830001E-2</v>
      </c>
      <c r="F76" s="57"/>
      <c r="G76" s="162"/>
      <c r="H76" s="58"/>
      <c r="I76" s="162"/>
      <c r="J76" s="57"/>
      <c r="K76" s="162"/>
      <c r="L76" s="58"/>
      <c r="M76" s="164"/>
    </row>
    <row r="77" spans="2:13" s="67" customFormat="1" x14ac:dyDescent="0.2">
      <c r="B77" s="57">
        <v>0.83065593266183002</v>
      </c>
      <c r="C77" s="58">
        <v>2.190352780273E-2</v>
      </c>
      <c r="D77" s="58">
        <v>0.83065593266183002</v>
      </c>
      <c r="E77" s="59">
        <v>-2.190352780273E-2</v>
      </c>
      <c r="F77" s="57"/>
      <c r="G77" s="162"/>
      <c r="H77" s="58"/>
      <c r="I77" s="162"/>
      <c r="J77" s="57"/>
      <c r="K77" s="162"/>
      <c r="L77" s="58"/>
      <c r="M77" s="164"/>
    </row>
    <row r="78" spans="2:13" s="67" customFormat="1" x14ac:dyDescent="0.2">
      <c r="B78" s="57">
        <v>0.84227355296434003</v>
      </c>
      <c r="C78" s="58">
        <v>2.0535463178130001E-2</v>
      </c>
      <c r="D78" s="58">
        <v>0.84227355296434003</v>
      </c>
      <c r="E78" s="59">
        <v>-2.0535463178130001E-2</v>
      </c>
      <c r="F78" s="57"/>
      <c r="G78" s="162"/>
      <c r="H78" s="58"/>
      <c r="I78" s="162"/>
      <c r="J78" s="57"/>
      <c r="K78" s="162"/>
      <c r="L78" s="58"/>
      <c r="M78" s="164"/>
    </row>
    <row r="79" spans="2:13" s="67" customFormat="1" x14ac:dyDescent="0.2">
      <c r="B79" s="57">
        <v>0.85355339059326996</v>
      </c>
      <c r="C79" s="58">
        <v>1.9189294622129999E-2</v>
      </c>
      <c r="D79" s="58">
        <v>0.85355339059326996</v>
      </c>
      <c r="E79" s="59">
        <v>-1.9189294622129999E-2</v>
      </c>
      <c r="F79" s="57"/>
      <c r="G79" s="162"/>
      <c r="H79" s="58"/>
      <c r="I79" s="162"/>
      <c r="J79" s="57"/>
      <c r="K79" s="162"/>
      <c r="L79" s="58"/>
      <c r="M79" s="164"/>
    </row>
    <row r="80" spans="2:13" s="67" customFormat="1" x14ac:dyDescent="0.2">
      <c r="B80" s="57">
        <v>0.86448431371071</v>
      </c>
      <c r="C80" s="58">
        <v>1.786780194847E-2</v>
      </c>
      <c r="D80" s="58">
        <v>0.86448431371071</v>
      </c>
      <c r="E80" s="59">
        <v>-1.786780194847E-2</v>
      </c>
      <c r="F80" s="57"/>
      <c r="G80" s="162"/>
      <c r="H80" s="58"/>
      <c r="I80" s="162"/>
      <c r="J80" s="57"/>
      <c r="K80" s="162"/>
      <c r="L80" s="58"/>
      <c r="M80" s="164"/>
    </row>
    <row r="81" spans="2:13" s="67" customFormat="1" x14ac:dyDescent="0.2">
      <c r="B81" s="57">
        <v>0.87505553481523002</v>
      </c>
      <c r="C81" s="58">
        <v>1.6573746011039999E-2</v>
      </c>
      <c r="D81" s="58">
        <v>0.87505553481523002</v>
      </c>
      <c r="E81" s="59">
        <v>-1.6573746011039999E-2</v>
      </c>
      <c r="F81" s="57"/>
      <c r="G81" s="162"/>
      <c r="H81" s="58"/>
      <c r="I81" s="162"/>
      <c r="J81" s="57"/>
      <c r="K81" s="162"/>
      <c r="L81" s="58"/>
      <c r="M81" s="164"/>
    </row>
    <row r="82" spans="2:13" s="67" customFormat="1" x14ac:dyDescent="0.2">
      <c r="B82" s="57">
        <v>0.88525662138788996</v>
      </c>
      <c r="C82" s="58">
        <v>1.5309866582189999E-2</v>
      </c>
      <c r="D82" s="58">
        <v>0.88525662138788996</v>
      </c>
      <c r="E82" s="59">
        <v>-1.5309866582189999E-2</v>
      </c>
      <c r="F82" s="57"/>
      <c r="G82" s="162"/>
      <c r="H82" s="58"/>
      <c r="I82" s="162"/>
      <c r="J82" s="57"/>
      <c r="K82" s="162"/>
      <c r="L82" s="58"/>
      <c r="M82" s="164"/>
    </row>
    <row r="83" spans="2:13" s="67" customFormat="1" x14ac:dyDescent="0.2">
      <c r="B83" s="57">
        <v>0.89507750618784998</v>
      </c>
      <c r="C83" s="58">
        <v>1.407887915034E-2</v>
      </c>
      <c r="D83" s="58">
        <v>0.89507750618784998</v>
      </c>
      <c r="E83" s="59">
        <v>-1.407887915034E-2</v>
      </c>
      <c r="F83" s="57"/>
      <c r="G83" s="162"/>
      <c r="H83" s="58"/>
      <c r="I83" s="162"/>
      <c r="J83" s="57"/>
      <c r="K83" s="162"/>
      <c r="L83" s="58"/>
      <c r="M83" s="164"/>
    </row>
    <row r="84" spans="2:13" s="67" customFormat="1" x14ac:dyDescent="0.2">
      <c r="B84" s="57">
        <v>0.90450849718746995</v>
      </c>
      <c r="C84" s="58">
        <v>1.2883470632720001E-2</v>
      </c>
      <c r="D84" s="58">
        <v>0.90450849718746995</v>
      </c>
      <c r="E84" s="59">
        <v>-1.2883470632720001E-2</v>
      </c>
      <c r="F84" s="57"/>
      <c r="G84" s="162"/>
      <c r="H84" s="58"/>
      <c r="I84" s="162"/>
      <c r="J84" s="57"/>
      <c r="K84" s="162"/>
      <c r="L84" s="58"/>
      <c r="M84" s="164"/>
    </row>
    <row r="85" spans="2:13" s="67" customFormat="1" x14ac:dyDescent="0.2">
      <c r="B85" s="57">
        <v>0.91354028713727997</v>
      </c>
      <c r="C85" s="58">
        <v>1.172629402158E-2</v>
      </c>
      <c r="D85" s="58">
        <v>0.91354028713727997</v>
      </c>
      <c r="E85" s="59">
        <v>-1.172629402158E-2</v>
      </c>
      <c r="F85" s="57"/>
      <c r="G85" s="162"/>
      <c r="H85" s="58"/>
      <c r="I85" s="162"/>
      <c r="J85" s="57"/>
      <c r="K85" s="162"/>
      <c r="L85" s="58"/>
      <c r="M85" s="164"/>
    </row>
    <row r="86" spans="2:13" s="67" customFormat="1" x14ac:dyDescent="0.2">
      <c r="B86" s="57">
        <v>0.92216396275100998</v>
      </c>
      <c r="C86" s="58">
        <v>1.0609962005079999E-2</v>
      </c>
      <c r="D86" s="58">
        <v>0.92216396275100998</v>
      </c>
      <c r="E86" s="59">
        <v>-1.0609962005079999E-2</v>
      </c>
      <c r="F86" s="57"/>
      <c r="G86" s="162"/>
      <c r="H86" s="58"/>
      <c r="I86" s="162"/>
      <c r="J86" s="57"/>
      <c r="K86" s="162"/>
      <c r="L86" s="58"/>
      <c r="M86" s="164"/>
    </row>
    <row r="87" spans="2:13" s="67" customFormat="1" x14ac:dyDescent="0.2">
      <c r="B87" s="57">
        <v>0.93037101350197005</v>
      </c>
      <c r="C87" s="58">
        <v>9.5370396249899996E-3</v>
      </c>
      <c r="D87" s="58">
        <v>0.93037101350197005</v>
      </c>
      <c r="E87" s="59">
        <v>-9.5370396249899996E-3</v>
      </c>
      <c r="F87" s="57"/>
      <c r="G87" s="162"/>
      <c r="H87" s="58"/>
      <c r="I87" s="162"/>
      <c r="J87" s="57"/>
      <c r="K87" s="162"/>
      <c r="L87" s="58"/>
      <c r="M87" s="164"/>
    </row>
    <row r="88" spans="2:13" s="67" customFormat="1" x14ac:dyDescent="0.2">
      <c r="B88" s="57">
        <v>0.93815334002192996</v>
      </c>
      <c r="C88" s="58">
        <v>8.5100360540700005E-3</v>
      </c>
      <c r="D88" s="58">
        <v>0.93815334002192996</v>
      </c>
      <c r="E88" s="59">
        <v>-8.5100360540700005E-3</v>
      </c>
      <c r="F88" s="57"/>
      <c r="G88" s="162"/>
      <c r="H88" s="58"/>
      <c r="I88" s="162"/>
      <c r="J88" s="57"/>
      <c r="K88" s="162"/>
      <c r="L88" s="58"/>
      <c r="M88" s="164"/>
    </row>
    <row r="89" spans="2:13" s="67" customFormat="1" x14ac:dyDescent="0.2">
      <c r="B89" s="57">
        <v>0.94550326209418001</v>
      </c>
      <c r="C89" s="58">
        <v>7.5313955943100003E-3</v>
      </c>
      <c r="D89" s="58">
        <v>0.94550326209418001</v>
      </c>
      <c r="E89" s="59">
        <v>-7.5313955943100003E-3</v>
      </c>
      <c r="F89" s="57"/>
      <c r="G89" s="162"/>
      <c r="H89" s="58"/>
      <c r="I89" s="162"/>
      <c r="J89" s="57"/>
      <c r="K89" s="162"/>
      <c r="L89" s="58"/>
      <c r="M89" s="164"/>
    </row>
    <row r="90" spans="2:13" s="67" customFormat="1" x14ac:dyDescent="0.2">
      <c r="B90" s="57">
        <v>0.95241352623301001</v>
      </c>
      <c r="C90" s="58">
        <v>6.6034880139799997E-3</v>
      </c>
      <c r="D90" s="58">
        <v>0.95241352623301001</v>
      </c>
      <c r="E90" s="59">
        <v>-6.6034880139799997E-3</v>
      </c>
      <c r="F90" s="57"/>
      <c r="G90" s="162"/>
      <c r="H90" s="58"/>
      <c r="I90" s="162"/>
      <c r="J90" s="57"/>
      <c r="K90" s="162"/>
      <c r="L90" s="58"/>
      <c r="M90" s="164"/>
    </row>
    <row r="91" spans="2:13" s="67" customFormat="1" x14ac:dyDescent="0.2">
      <c r="B91" s="57">
        <v>0.95887731284198996</v>
      </c>
      <c r="C91" s="58">
        <v>5.7285983559400002E-3</v>
      </c>
      <c r="D91" s="58">
        <v>0.95887731284198996</v>
      </c>
      <c r="E91" s="59">
        <v>-5.7285983559400002E-3</v>
      </c>
      <c r="F91" s="57"/>
      <c r="G91" s="162"/>
      <c r="H91" s="58"/>
      <c r="I91" s="162"/>
      <c r="J91" s="57"/>
      <c r="K91" s="162"/>
      <c r="L91" s="58"/>
      <c r="M91" s="164"/>
    </row>
    <row r="92" spans="2:13" s="67" customFormat="1" x14ac:dyDescent="0.2">
      <c r="B92" s="57">
        <v>0.96488824294413</v>
      </c>
      <c r="C92" s="58">
        <v>4.9089163617099998E-3</v>
      </c>
      <c r="D92" s="58">
        <v>0.96488824294413</v>
      </c>
      <c r="E92" s="59">
        <v>-4.9089163617099998E-3</v>
      </c>
      <c r="F92" s="57"/>
      <c r="G92" s="162"/>
      <c r="H92" s="58"/>
      <c r="I92" s="162"/>
      <c r="J92" s="57"/>
      <c r="K92" s="162"/>
      <c r="L92" s="58"/>
      <c r="M92" s="164"/>
    </row>
    <row r="93" spans="2:13" s="67" customFormat="1" x14ac:dyDescent="0.2">
      <c r="B93" s="57">
        <v>0.97044038447711001</v>
      </c>
      <c r="C93" s="58">
        <v>4.1465256651300004E-3</v>
      </c>
      <c r="D93" s="58">
        <v>0.97044038447711001</v>
      </c>
      <c r="E93" s="59">
        <v>-4.1465256651300004E-3</v>
      </c>
      <c r="F93" s="57"/>
      <c r="G93" s="162"/>
      <c r="H93" s="58"/>
      <c r="I93" s="162"/>
      <c r="J93" s="57"/>
      <c r="K93" s="162"/>
      <c r="L93" s="58"/>
      <c r="M93" s="164"/>
    </row>
    <row r="94" spans="2:13" s="67" customFormat="1" x14ac:dyDescent="0.2">
      <c r="B94" s="57">
        <v>0.97552825814758004</v>
      </c>
      <c r="C94" s="58">
        <v>3.4433929159100002E-3</v>
      </c>
      <c r="D94" s="58">
        <v>0.97552825814758004</v>
      </c>
      <c r="E94" s="59">
        <v>-3.4433929159100002E-3</v>
      </c>
      <c r="F94" s="57"/>
      <c r="G94" s="162"/>
      <c r="H94" s="58"/>
      <c r="I94" s="162"/>
      <c r="J94" s="57"/>
      <c r="K94" s="162"/>
      <c r="L94" s="58"/>
      <c r="M94" s="164"/>
    </row>
    <row r="95" spans="2:13" s="67" customFormat="1" x14ac:dyDescent="0.2">
      <c r="B95" s="57">
        <v>0.98014684283846998</v>
      </c>
      <c r="C95" s="58">
        <v>2.8013569973900001E-3</v>
      </c>
      <c r="D95" s="58">
        <v>0.98014684283846998</v>
      </c>
      <c r="E95" s="59">
        <v>-2.8013569973900001E-3</v>
      </c>
      <c r="F95" s="57"/>
      <c r="G95" s="162"/>
      <c r="H95" s="58"/>
      <c r="I95" s="162"/>
      <c r="J95" s="57"/>
      <c r="K95" s="162"/>
      <c r="L95" s="58"/>
      <c r="M95" s="164"/>
    </row>
    <row r="96" spans="2:13" s="67" customFormat="1" x14ac:dyDescent="0.2">
      <c r="B96" s="57">
        <v>0.98429158056431998</v>
      </c>
      <c r="C96" s="58">
        <v>2.2221185031E-3</v>
      </c>
      <c r="D96" s="58">
        <v>0.98429158056431998</v>
      </c>
      <c r="E96" s="59">
        <v>-2.2221185031E-3</v>
      </c>
      <c r="F96" s="57"/>
      <c r="G96" s="162"/>
      <c r="H96" s="58"/>
      <c r="I96" s="162"/>
      <c r="J96" s="57"/>
      <c r="K96" s="162"/>
      <c r="L96" s="58"/>
      <c r="M96" s="164"/>
    </row>
    <row r="97" spans="2:13" s="67" customFormat="1" x14ac:dyDescent="0.2">
      <c r="B97" s="57">
        <v>0.98795838096937005</v>
      </c>
      <c r="C97" s="58">
        <v>1.7072296347399999E-3</v>
      </c>
      <c r="D97" s="58">
        <v>0.98795838096937005</v>
      </c>
      <c r="E97" s="59">
        <v>-1.7072296347399999E-3</v>
      </c>
      <c r="F97" s="57"/>
      <c r="G97" s="162"/>
      <c r="H97" s="58"/>
      <c r="I97" s="162"/>
      <c r="J97" s="57"/>
      <c r="K97" s="162"/>
      <c r="L97" s="58"/>
      <c r="M97" s="164"/>
    </row>
    <row r="98" spans="2:13" s="67" customFormat="1" x14ac:dyDescent="0.2">
      <c r="B98" s="57">
        <v>0.99114362536433998</v>
      </c>
      <c r="C98" s="58">
        <v>1.25808467902E-3</v>
      </c>
      <c r="D98" s="58">
        <v>0.99114362536433998</v>
      </c>
      <c r="E98" s="59">
        <v>-1.25808467902E-3</v>
      </c>
      <c r="F98" s="57"/>
      <c r="G98" s="162"/>
      <c r="H98" s="58"/>
      <c r="I98" s="162"/>
      <c r="J98" s="57"/>
      <c r="K98" s="162"/>
      <c r="L98" s="58"/>
      <c r="M98" s="164"/>
    </row>
    <row r="99" spans="2:13" s="67" customFormat="1" x14ac:dyDescent="0.2">
      <c r="B99" s="57">
        <v>0.99384417029757</v>
      </c>
      <c r="C99" s="58">
        <v>8.7591121268999999E-4</v>
      </c>
      <c r="D99" s="58">
        <v>0.99384417029757</v>
      </c>
      <c r="E99" s="59">
        <v>-8.7591121268999999E-4</v>
      </c>
      <c r="F99" s="57"/>
      <c r="G99" s="162"/>
      <c r="H99" s="58"/>
      <c r="I99" s="162"/>
      <c r="J99" s="57"/>
      <c r="K99" s="162"/>
      <c r="L99" s="58"/>
      <c r="M99" s="164"/>
    </row>
    <row r="100" spans="2:13" s="67" customFormat="1" x14ac:dyDescent="0.2">
      <c r="B100" s="57">
        <v>0.99605735065723999</v>
      </c>
      <c r="C100" s="58">
        <v>5.6176217462000004E-4</v>
      </c>
      <c r="D100" s="58">
        <v>0.99605735065723999</v>
      </c>
      <c r="E100" s="59">
        <v>-5.6176217462000004E-4</v>
      </c>
      <c r="F100" s="57"/>
      <c r="G100" s="162"/>
      <c r="H100" s="58"/>
      <c r="I100" s="162"/>
      <c r="J100" s="57"/>
      <c r="K100" s="162"/>
      <c r="L100" s="58"/>
      <c r="M100" s="164"/>
    </row>
    <row r="101" spans="2:13" s="67" customFormat="1" x14ac:dyDescent="0.2">
      <c r="B101" s="57">
        <v>0.99778098230154</v>
      </c>
      <c r="C101" s="58">
        <v>3.1650893065E-4</v>
      </c>
      <c r="D101" s="58">
        <v>0.99778098230154</v>
      </c>
      <c r="E101" s="59">
        <v>-3.1650893065E-4</v>
      </c>
      <c r="F101" s="57"/>
      <c r="G101" s="162"/>
      <c r="H101" s="58"/>
      <c r="I101" s="162"/>
      <c r="J101" s="57"/>
      <c r="K101" s="162"/>
      <c r="L101" s="58"/>
      <c r="M101" s="164"/>
    </row>
    <row r="102" spans="2:13" s="67" customFormat="1" x14ac:dyDescent="0.2">
      <c r="B102" s="57">
        <v>0.99901336421414</v>
      </c>
      <c r="C102" s="58">
        <v>1.4083544147E-4</v>
      </c>
      <c r="D102" s="58">
        <v>0.99901336421414</v>
      </c>
      <c r="E102" s="59">
        <v>-1.4083544147E-4</v>
      </c>
      <c r="F102" s="57"/>
      <c r="G102" s="162"/>
      <c r="H102" s="58"/>
      <c r="I102" s="162"/>
      <c r="J102" s="57"/>
      <c r="K102" s="162"/>
      <c r="L102" s="58"/>
      <c r="M102" s="164"/>
    </row>
    <row r="103" spans="2:13" s="67" customFormat="1" x14ac:dyDescent="0.2">
      <c r="B103" s="57">
        <v>0.99975328018287002</v>
      </c>
      <c r="C103" s="58">
        <v>3.5233626810000001E-5</v>
      </c>
      <c r="D103" s="58">
        <v>0.99975328018287002</v>
      </c>
      <c r="E103" s="59">
        <v>-3.5233626810000001E-5</v>
      </c>
      <c r="F103" s="57"/>
      <c r="G103" s="162"/>
      <c r="H103" s="58"/>
      <c r="I103" s="162"/>
      <c r="J103" s="57"/>
      <c r="K103" s="162"/>
      <c r="L103" s="58"/>
      <c r="M103" s="164"/>
    </row>
    <row r="104" spans="2:13" s="67" customFormat="1" x14ac:dyDescent="0.2">
      <c r="B104" s="57">
        <v>1</v>
      </c>
      <c r="C104" s="58">
        <v>0</v>
      </c>
      <c r="D104" s="58">
        <v>1</v>
      </c>
      <c r="E104" s="59">
        <v>0</v>
      </c>
      <c r="F104" s="57"/>
      <c r="G104" s="162"/>
      <c r="H104" s="58"/>
      <c r="I104" s="162"/>
      <c r="J104" s="57"/>
      <c r="K104" s="162"/>
      <c r="L104" s="58"/>
      <c r="M104" s="164"/>
    </row>
    <row r="105" spans="2:13" s="67" customFormat="1" x14ac:dyDescent="0.2">
      <c r="B105" s="57"/>
      <c r="C105" s="58"/>
      <c r="D105" s="58"/>
      <c r="E105" s="59"/>
      <c r="F105" s="57"/>
      <c r="G105" s="162"/>
      <c r="H105" s="58"/>
      <c r="I105" s="162"/>
      <c r="J105" s="57"/>
      <c r="K105" s="162"/>
      <c r="L105" s="58"/>
      <c r="M105" s="164"/>
    </row>
    <row r="106" spans="2:13" s="67" customFormat="1" x14ac:dyDescent="0.2">
      <c r="B106" s="57"/>
      <c r="C106" s="58"/>
      <c r="D106" s="58"/>
      <c r="E106" s="59"/>
      <c r="F106" s="57"/>
      <c r="G106" s="162"/>
      <c r="H106" s="58"/>
      <c r="I106" s="162"/>
      <c r="J106" s="57"/>
      <c r="K106" s="162"/>
      <c r="L106" s="58"/>
      <c r="M106" s="164"/>
    </row>
    <row r="107" spans="2:13" s="67" customFormat="1" x14ac:dyDescent="0.2">
      <c r="B107" s="57"/>
      <c r="C107" s="58"/>
      <c r="D107" s="58"/>
      <c r="E107" s="59"/>
      <c r="F107" s="57"/>
      <c r="G107" s="162"/>
      <c r="H107" s="58"/>
      <c r="I107" s="162"/>
      <c r="J107" s="57"/>
      <c r="K107" s="162"/>
      <c r="L107" s="58"/>
      <c r="M107" s="164"/>
    </row>
    <row r="108" spans="2:13" s="67" customFormat="1" x14ac:dyDescent="0.2">
      <c r="B108" s="57"/>
      <c r="C108" s="58"/>
      <c r="D108" s="58"/>
      <c r="E108" s="59"/>
      <c r="F108" s="57"/>
      <c r="G108" s="162"/>
      <c r="H108" s="58"/>
      <c r="I108" s="162"/>
      <c r="J108" s="57"/>
      <c r="K108" s="162"/>
      <c r="L108" s="58"/>
      <c r="M108" s="164"/>
    </row>
    <row r="109" spans="2:13" s="67" customFormat="1" x14ac:dyDescent="0.2">
      <c r="B109" s="57"/>
      <c r="C109" s="58"/>
      <c r="D109" s="58"/>
      <c r="E109" s="59"/>
      <c r="F109" s="57"/>
      <c r="G109" s="162"/>
      <c r="H109" s="58"/>
      <c r="I109" s="162"/>
      <c r="J109" s="57"/>
      <c r="K109" s="162"/>
      <c r="L109" s="58"/>
      <c r="M109" s="164"/>
    </row>
    <row r="110" spans="2:13" s="67" customFormat="1" x14ac:dyDescent="0.2">
      <c r="B110" s="57"/>
      <c r="C110" s="58"/>
      <c r="D110" s="58"/>
      <c r="E110" s="59"/>
      <c r="F110" s="57"/>
      <c r="G110" s="162"/>
      <c r="H110" s="58"/>
      <c r="I110" s="162"/>
      <c r="J110" s="57"/>
      <c r="K110" s="162"/>
      <c r="L110" s="58"/>
      <c r="M110" s="164"/>
    </row>
    <row r="111" spans="2:13" s="67" customFormat="1" x14ac:dyDescent="0.2">
      <c r="B111" s="57"/>
      <c r="C111" s="58"/>
      <c r="D111" s="58"/>
      <c r="E111" s="59"/>
      <c r="F111" s="57"/>
      <c r="G111" s="162"/>
      <c r="H111" s="58"/>
      <c r="I111" s="162"/>
      <c r="J111" s="57"/>
      <c r="K111" s="162"/>
      <c r="L111" s="58"/>
      <c r="M111" s="164"/>
    </row>
    <row r="112" spans="2:13" s="67" customFormat="1" x14ac:dyDescent="0.2">
      <c r="B112" s="57"/>
      <c r="C112" s="58"/>
      <c r="D112" s="58"/>
      <c r="E112" s="59"/>
      <c r="F112" s="57"/>
      <c r="G112" s="162"/>
      <c r="H112" s="58"/>
      <c r="I112" s="162"/>
      <c r="J112" s="57"/>
      <c r="K112" s="162"/>
      <c r="L112" s="58"/>
      <c r="M112" s="164"/>
    </row>
    <row r="113" spans="2:13" s="67" customFormat="1" x14ac:dyDescent="0.2">
      <c r="B113" s="57"/>
      <c r="C113" s="58"/>
      <c r="D113" s="58"/>
      <c r="E113" s="59"/>
      <c r="F113" s="57"/>
      <c r="G113" s="162"/>
      <c r="H113" s="58"/>
      <c r="I113" s="162"/>
      <c r="J113" s="57"/>
      <c r="K113" s="162"/>
      <c r="L113" s="58"/>
      <c r="M113" s="164"/>
    </row>
    <row r="114" spans="2:13" s="67" customFormat="1" x14ac:dyDescent="0.2">
      <c r="B114" s="57"/>
      <c r="C114" s="58"/>
      <c r="D114" s="58"/>
      <c r="E114" s="59"/>
      <c r="F114" s="57"/>
      <c r="G114" s="162"/>
      <c r="H114" s="58"/>
      <c r="I114" s="162"/>
      <c r="J114" s="57"/>
      <c r="K114" s="162"/>
      <c r="L114" s="58"/>
      <c r="M114" s="164"/>
    </row>
    <row r="115" spans="2:13" s="67" customFormat="1" x14ac:dyDescent="0.2">
      <c r="B115" s="57"/>
      <c r="C115" s="58"/>
      <c r="D115" s="58"/>
      <c r="E115" s="59"/>
      <c r="F115" s="57"/>
      <c r="G115" s="162"/>
      <c r="H115" s="58"/>
      <c r="I115" s="162"/>
      <c r="J115" s="57"/>
      <c r="K115" s="162"/>
      <c r="L115" s="58"/>
      <c r="M115" s="164"/>
    </row>
    <row r="116" spans="2:13" s="67" customFormat="1" x14ac:dyDescent="0.2">
      <c r="B116" s="57"/>
      <c r="C116" s="58"/>
      <c r="D116" s="58"/>
      <c r="E116" s="59"/>
      <c r="F116" s="57"/>
      <c r="G116" s="162"/>
      <c r="H116" s="58"/>
      <c r="I116" s="162"/>
      <c r="J116" s="57"/>
      <c r="K116" s="162"/>
      <c r="L116" s="58"/>
      <c r="M116" s="164"/>
    </row>
    <row r="117" spans="2:13" s="67" customFormat="1" x14ac:dyDescent="0.2">
      <c r="B117" s="57"/>
      <c r="C117" s="58"/>
      <c r="D117" s="58"/>
      <c r="E117" s="59"/>
      <c r="F117" s="57"/>
      <c r="G117" s="162"/>
      <c r="H117" s="58"/>
      <c r="I117" s="162"/>
      <c r="J117" s="57"/>
      <c r="K117" s="162"/>
      <c r="L117" s="58"/>
      <c r="M117" s="164"/>
    </row>
    <row r="118" spans="2:13" s="67" customFormat="1" x14ac:dyDescent="0.2">
      <c r="B118" s="57"/>
      <c r="C118" s="58"/>
      <c r="D118" s="58"/>
      <c r="E118" s="59"/>
      <c r="F118" s="57"/>
      <c r="G118" s="162"/>
      <c r="H118" s="58"/>
      <c r="I118" s="162"/>
      <c r="J118" s="57"/>
      <c r="K118" s="162"/>
      <c r="L118" s="58"/>
      <c r="M118" s="164"/>
    </row>
    <row r="119" spans="2:13" s="67" customFormat="1" x14ac:dyDescent="0.2">
      <c r="B119" s="57"/>
      <c r="C119" s="58"/>
      <c r="D119" s="58"/>
      <c r="E119" s="59"/>
      <c r="F119" s="57"/>
      <c r="G119" s="162"/>
      <c r="H119" s="58"/>
      <c r="I119" s="162"/>
      <c r="J119" s="57"/>
      <c r="K119" s="162"/>
      <c r="L119" s="58"/>
      <c r="M119" s="164"/>
    </row>
    <row r="120" spans="2:13" s="67" customFormat="1" x14ac:dyDescent="0.2">
      <c r="B120" s="57"/>
      <c r="C120" s="58"/>
      <c r="D120" s="58"/>
      <c r="E120" s="59"/>
      <c r="F120" s="57"/>
      <c r="G120" s="162"/>
      <c r="H120" s="58"/>
      <c r="I120" s="162"/>
      <c r="J120" s="57"/>
      <c r="K120" s="162"/>
      <c r="L120" s="58"/>
      <c r="M120" s="164"/>
    </row>
    <row r="121" spans="2:13" s="67" customFormat="1" x14ac:dyDescent="0.2">
      <c r="B121" s="57"/>
      <c r="C121" s="58"/>
      <c r="D121" s="58"/>
      <c r="E121" s="59"/>
      <c r="F121" s="57"/>
      <c r="G121" s="162"/>
      <c r="H121" s="58"/>
      <c r="I121" s="162"/>
      <c r="J121" s="57"/>
      <c r="K121" s="162"/>
      <c r="L121" s="58"/>
      <c r="M121" s="164"/>
    </row>
    <row r="122" spans="2:13" s="67" customFormat="1" x14ac:dyDescent="0.2">
      <c r="B122" s="57"/>
      <c r="C122" s="58"/>
      <c r="D122" s="58"/>
      <c r="E122" s="59"/>
      <c r="F122" s="57"/>
      <c r="G122" s="162"/>
      <c r="H122" s="58"/>
      <c r="I122" s="162"/>
      <c r="J122" s="57"/>
      <c r="K122" s="162"/>
      <c r="L122" s="58"/>
      <c r="M122" s="164"/>
    </row>
    <row r="123" spans="2:13" s="67" customFormat="1" x14ac:dyDescent="0.2">
      <c r="B123" s="57"/>
      <c r="C123" s="58"/>
      <c r="D123" s="58"/>
      <c r="E123" s="59"/>
      <c r="F123" s="57"/>
      <c r="G123" s="162"/>
      <c r="H123" s="58"/>
      <c r="I123" s="162"/>
      <c r="J123" s="57"/>
      <c r="K123" s="162"/>
      <c r="L123" s="58"/>
      <c r="M123" s="164"/>
    </row>
    <row r="124" spans="2:13" s="67" customFormat="1" x14ac:dyDescent="0.2">
      <c r="B124" s="57"/>
      <c r="C124" s="58"/>
      <c r="D124" s="58"/>
      <c r="E124" s="59"/>
      <c r="F124" s="57"/>
      <c r="G124" s="162"/>
      <c r="H124" s="58"/>
      <c r="I124" s="162"/>
      <c r="J124" s="57"/>
      <c r="K124" s="162"/>
      <c r="L124" s="58"/>
      <c r="M124" s="164"/>
    </row>
    <row r="125" spans="2:13" s="67" customFormat="1" x14ac:dyDescent="0.2">
      <c r="B125" s="57"/>
      <c r="C125" s="58"/>
      <c r="D125" s="58"/>
      <c r="E125" s="59"/>
      <c r="F125" s="57"/>
      <c r="G125" s="162"/>
      <c r="H125" s="58"/>
      <c r="I125" s="162"/>
      <c r="J125" s="57"/>
      <c r="K125" s="162"/>
      <c r="L125" s="58"/>
      <c r="M125" s="164"/>
    </row>
    <row r="126" spans="2:13" s="67" customFormat="1" x14ac:dyDescent="0.2">
      <c r="B126" s="57"/>
      <c r="C126" s="58"/>
      <c r="D126" s="58"/>
      <c r="E126" s="59"/>
      <c r="F126" s="57"/>
      <c r="G126" s="162"/>
      <c r="H126" s="58"/>
      <c r="I126" s="162"/>
      <c r="J126" s="57"/>
      <c r="K126" s="162"/>
      <c r="L126" s="58"/>
      <c r="M126" s="164"/>
    </row>
    <row r="127" spans="2:13" s="67" customFormat="1" x14ac:dyDescent="0.2">
      <c r="B127" s="57"/>
      <c r="C127" s="58"/>
      <c r="D127" s="58"/>
      <c r="E127" s="59"/>
      <c r="F127" s="57"/>
      <c r="G127" s="162"/>
      <c r="H127" s="58"/>
      <c r="I127" s="162"/>
      <c r="J127" s="57"/>
      <c r="K127" s="162"/>
      <c r="L127" s="58"/>
      <c r="M127" s="164"/>
    </row>
    <row r="128" spans="2:13" s="67" customFormat="1" x14ac:dyDescent="0.2">
      <c r="B128" s="57"/>
      <c r="C128" s="58"/>
      <c r="D128" s="58"/>
      <c r="E128" s="59"/>
      <c r="F128" s="57"/>
      <c r="G128" s="162"/>
      <c r="H128" s="58"/>
      <c r="I128" s="162"/>
      <c r="J128" s="57"/>
      <c r="K128" s="162"/>
      <c r="L128" s="58"/>
      <c r="M128" s="164"/>
    </row>
    <row r="129" spans="2:13" s="67" customFormat="1" x14ac:dyDescent="0.2">
      <c r="B129" s="57"/>
      <c r="C129" s="58"/>
      <c r="D129" s="58"/>
      <c r="E129" s="59"/>
      <c r="F129" s="57"/>
      <c r="G129" s="162"/>
      <c r="H129" s="58"/>
      <c r="I129" s="162"/>
      <c r="J129" s="57"/>
      <c r="K129" s="162"/>
      <c r="L129" s="58"/>
      <c r="M129" s="164"/>
    </row>
    <row r="130" spans="2:13" s="67" customFormat="1" x14ac:dyDescent="0.2">
      <c r="B130" s="57"/>
      <c r="C130" s="58"/>
      <c r="D130" s="58"/>
      <c r="E130" s="59"/>
      <c r="F130" s="57"/>
      <c r="G130" s="162"/>
      <c r="H130" s="58"/>
      <c r="I130" s="162"/>
      <c r="J130" s="57"/>
      <c r="K130" s="162"/>
      <c r="L130" s="58"/>
      <c r="M130" s="164"/>
    </row>
    <row r="131" spans="2:13" s="67" customFormat="1" x14ac:dyDescent="0.2">
      <c r="B131" s="57"/>
      <c r="C131" s="58"/>
      <c r="D131" s="58"/>
      <c r="E131" s="59"/>
      <c r="F131" s="57"/>
      <c r="G131" s="162"/>
      <c r="H131" s="58"/>
      <c r="I131" s="162"/>
      <c r="J131" s="57"/>
      <c r="K131" s="162"/>
      <c r="L131" s="58"/>
      <c r="M131" s="164"/>
    </row>
    <row r="132" spans="2:13" s="67" customFormat="1" x14ac:dyDescent="0.2">
      <c r="B132" s="57"/>
      <c r="C132" s="58"/>
      <c r="D132" s="58"/>
      <c r="E132" s="59"/>
      <c r="F132" s="57"/>
      <c r="G132" s="162"/>
      <c r="H132" s="58"/>
      <c r="I132" s="162"/>
      <c r="J132" s="57"/>
      <c r="K132" s="162"/>
      <c r="L132" s="58"/>
      <c r="M132" s="164"/>
    </row>
    <row r="133" spans="2:13" s="67" customFormat="1" x14ac:dyDescent="0.2">
      <c r="B133" s="57"/>
      <c r="C133" s="58"/>
      <c r="D133" s="58"/>
      <c r="E133" s="59"/>
      <c r="F133" s="57"/>
      <c r="G133" s="162"/>
      <c r="H133" s="58"/>
      <c r="I133" s="162"/>
      <c r="J133" s="57"/>
      <c r="K133" s="162"/>
      <c r="L133" s="58"/>
      <c r="M133" s="164"/>
    </row>
    <row r="134" spans="2:13" s="67" customFormat="1" x14ac:dyDescent="0.2">
      <c r="B134" s="57"/>
      <c r="C134" s="58"/>
      <c r="D134" s="58"/>
      <c r="E134" s="59"/>
      <c r="F134" s="57"/>
      <c r="G134" s="162"/>
      <c r="H134" s="58"/>
      <c r="I134" s="162"/>
      <c r="J134" s="57"/>
      <c r="K134" s="162"/>
      <c r="L134" s="58"/>
      <c r="M134" s="164"/>
    </row>
    <row r="135" spans="2:13" s="67" customFormat="1" x14ac:dyDescent="0.2">
      <c r="B135" s="57"/>
      <c r="C135" s="58"/>
      <c r="D135" s="58"/>
      <c r="E135" s="59"/>
      <c r="F135" s="57"/>
      <c r="G135" s="162"/>
      <c r="H135" s="58"/>
      <c r="I135" s="162"/>
      <c r="J135" s="57"/>
      <c r="K135" s="162"/>
      <c r="L135" s="58"/>
      <c r="M135" s="164"/>
    </row>
    <row r="136" spans="2:13" s="67" customFormat="1" x14ac:dyDescent="0.2">
      <c r="B136" s="57"/>
      <c r="C136" s="58"/>
      <c r="D136" s="58"/>
      <c r="E136" s="59"/>
      <c r="F136" s="57"/>
      <c r="G136" s="162"/>
      <c r="H136" s="58"/>
      <c r="I136" s="162"/>
      <c r="J136" s="57"/>
      <c r="K136" s="162"/>
      <c r="L136" s="58"/>
      <c r="M136" s="164"/>
    </row>
    <row r="137" spans="2:13" s="67" customFormat="1" x14ac:dyDescent="0.2">
      <c r="B137" s="57"/>
      <c r="C137" s="58"/>
      <c r="D137" s="58"/>
      <c r="E137" s="59"/>
      <c r="F137" s="57"/>
      <c r="G137" s="162"/>
      <c r="H137" s="58"/>
      <c r="I137" s="162"/>
      <c r="J137" s="57"/>
      <c r="K137" s="162"/>
      <c r="L137" s="58"/>
      <c r="M137" s="164"/>
    </row>
    <row r="138" spans="2:13" s="67" customFormat="1" x14ac:dyDescent="0.2">
      <c r="B138" s="57"/>
      <c r="C138" s="58"/>
      <c r="D138" s="58"/>
      <c r="E138" s="59"/>
      <c r="F138" s="57"/>
      <c r="G138" s="162"/>
      <c r="H138" s="58"/>
      <c r="I138" s="162"/>
      <c r="J138" s="57"/>
      <c r="K138" s="162"/>
      <c r="L138" s="58"/>
      <c r="M138" s="164"/>
    </row>
    <row r="139" spans="2:13" s="67" customFormat="1" x14ac:dyDescent="0.2">
      <c r="B139" s="57"/>
      <c r="C139" s="58"/>
      <c r="D139" s="58"/>
      <c r="E139" s="59"/>
      <c r="F139" s="57"/>
      <c r="G139" s="162"/>
      <c r="H139" s="58"/>
      <c r="I139" s="162"/>
      <c r="J139" s="57"/>
      <c r="K139" s="162"/>
      <c r="L139" s="58"/>
      <c r="M139" s="164"/>
    </row>
    <row r="140" spans="2:13" s="67" customFormat="1" x14ac:dyDescent="0.2">
      <c r="B140" s="57"/>
      <c r="C140" s="58"/>
      <c r="D140" s="58"/>
      <c r="E140" s="59"/>
      <c r="F140" s="57"/>
      <c r="G140" s="162"/>
      <c r="H140" s="58"/>
      <c r="I140" s="162"/>
      <c r="J140" s="57"/>
      <c r="K140" s="162"/>
      <c r="L140" s="58"/>
      <c r="M140" s="164"/>
    </row>
    <row r="141" spans="2:13" s="67" customFormat="1" x14ac:dyDescent="0.2">
      <c r="B141" s="57"/>
      <c r="C141" s="58"/>
      <c r="D141" s="58"/>
      <c r="E141" s="59"/>
      <c r="F141" s="57"/>
      <c r="G141" s="162"/>
      <c r="H141" s="58"/>
      <c r="I141" s="162"/>
      <c r="J141" s="57"/>
      <c r="K141" s="162"/>
      <c r="L141" s="58"/>
      <c r="M141" s="164"/>
    </row>
    <row r="142" spans="2:13" s="67" customFormat="1" x14ac:dyDescent="0.2">
      <c r="B142" s="57"/>
      <c r="C142" s="58"/>
      <c r="D142" s="58"/>
      <c r="E142" s="59"/>
      <c r="F142" s="57"/>
      <c r="G142" s="162"/>
      <c r="H142" s="58"/>
      <c r="I142" s="162"/>
      <c r="J142" s="57"/>
      <c r="K142" s="162"/>
      <c r="L142" s="58"/>
      <c r="M142" s="164"/>
    </row>
    <row r="143" spans="2:13" s="67" customFormat="1" x14ac:dyDescent="0.2">
      <c r="B143" s="61"/>
      <c r="C143" s="62"/>
      <c r="D143" s="62"/>
      <c r="E143" s="63"/>
      <c r="F143" s="61"/>
      <c r="G143" s="162"/>
      <c r="H143" s="62"/>
      <c r="I143" s="162"/>
      <c r="J143" s="61"/>
      <c r="K143" s="162"/>
      <c r="L143" s="62"/>
      <c r="M143" s="164"/>
    </row>
    <row r="144" spans="2:13" s="67" customFormat="1" x14ac:dyDescent="0.2">
      <c r="B144" s="61"/>
      <c r="C144" s="62"/>
      <c r="D144" s="62"/>
      <c r="E144" s="63"/>
      <c r="F144" s="61"/>
      <c r="G144" s="162"/>
      <c r="H144" s="62"/>
      <c r="I144" s="162"/>
      <c r="J144" s="61"/>
      <c r="K144" s="162"/>
      <c r="L144" s="62"/>
      <c r="M144" s="164"/>
    </row>
    <row r="145" spans="2:13" s="67" customFormat="1" x14ac:dyDescent="0.2">
      <c r="B145" s="61"/>
      <c r="C145" s="62"/>
      <c r="D145" s="62"/>
      <c r="E145" s="63"/>
      <c r="F145" s="61"/>
      <c r="G145" s="162"/>
      <c r="H145" s="62"/>
      <c r="I145" s="162"/>
      <c r="J145" s="61"/>
      <c r="K145" s="162"/>
      <c r="L145" s="62"/>
      <c r="M145" s="164"/>
    </row>
    <row r="146" spans="2:13" s="67" customFormat="1" x14ac:dyDescent="0.2">
      <c r="B146" s="61"/>
      <c r="C146" s="62"/>
      <c r="D146" s="62"/>
      <c r="E146" s="63"/>
      <c r="F146" s="61"/>
      <c r="G146" s="162"/>
      <c r="H146" s="62"/>
      <c r="I146" s="162"/>
      <c r="J146" s="61"/>
      <c r="K146" s="162"/>
      <c r="L146" s="62"/>
      <c r="M146" s="164"/>
    </row>
    <row r="147" spans="2:13" s="67" customFormat="1" x14ac:dyDescent="0.2">
      <c r="B147" s="61"/>
      <c r="C147" s="62"/>
      <c r="D147" s="62"/>
      <c r="E147" s="63"/>
      <c r="F147" s="61"/>
      <c r="G147" s="162"/>
      <c r="H147" s="62"/>
      <c r="I147" s="162"/>
      <c r="J147" s="61"/>
      <c r="K147" s="162"/>
      <c r="L147" s="62"/>
      <c r="M147" s="164"/>
    </row>
    <row r="148" spans="2:13" s="67" customFormat="1" x14ac:dyDescent="0.2">
      <c r="B148" s="61"/>
      <c r="C148" s="62"/>
      <c r="D148" s="62"/>
      <c r="E148" s="63"/>
      <c r="F148" s="61"/>
      <c r="G148" s="162"/>
      <c r="H148" s="62"/>
      <c r="I148" s="162"/>
      <c r="J148" s="61"/>
      <c r="K148" s="162"/>
      <c r="L148" s="62"/>
      <c r="M148" s="164"/>
    </row>
    <row r="149" spans="2:13" s="67" customFormat="1" x14ac:dyDescent="0.2">
      <c r="B149" s="61"/>
      <c r="C149" s="62"/>
      <c r="D149" s="62"/>
      <c r="E149" s="63"/>
      <c r="F149" s="61"/>
      <c r="G149" s="162"/>
      <c r="H149" s="62"/>
      <c r="I149" s="162"/>
      <c r="J149" s="61"/>
      <c r="K149" s="162"/>
      <c r="L149" s="62"/>
      <c r="M149" s="164"/>
    </row>
    <row r="150" spans="2:13" s="67" customFormat="1" x14ac:dyDescent="0.2">
      <c r="B150" s="61"/>
      <c r="C150" s="62"/>
      <c r="D150" s="62"/>
      <c r="E150" s="63"/>
      <c r="F150" s="61"/>
      <c r="G150" s="162"/>
      <c r="H150" s="62"/>
      <c r="I150" s="162"/>
      <c r="J150" s="61"/>
      <c r="K150" s="162"/>
      <c r="L150" s="62"/>
      <c r="M150" s="164"/>
    </row>
    <row r="151" spans="2:13" s="67" customFormat="1" x14ac:dyDescent="0.2">
      <c r="B151" s="61"/>
      <c r="C151" s="62"/>
      <c r="D151" s="62"/>
      <c r="E151" s="63"/>
      <c r="F151" s="61"/>
      <c r="G151" s="162"/>
      <c r="H151" s="62"/>
      <c r="I151" s="162"/>
      <c r="J151" s="61"/>
      <c r="K151" s="162"/>
      <c r="L151" s="62"/>
      <c r="M151" s="164"/>
    </row>
    <row r="152" spans="2:13" s="67" customFormat="1" x14ac:dyDescent="0.2">
      <c r="B152" s="61"/>
      <c r="C152" s="62"/>
      <c r="D152" s="62"/>
      <c r="E152" s="63"/>
      <c r="F152" s="61"/>
      <c r="G152" s="162"/>
      <c r="H152" s="62"/>
      <c r="I152" s="162"/>
      <c r="J152" s="61"/>
      <c r="K152" s="162"/>
      <c r="L152" s="62"/>
      <c r="M152" s="164"/>
    </row>
    <row r="153" spans="2:13" s="67" customFormat="1" x14ac:dyDescent="0.2">
      <c r="B153" s="61"/>
      <c r="C153" s="62"/>
      <c r="D153" s="62"/>
      <c r="E153" s="63"/>
      <c r="F153" s="61"/>
      <c r="G153" s="162"/>
      <c r="H153" s="62"/>
      <c r="I153" s="162"/>
      <c r="J153" s="61"/>
      <c r="K153" s="162"/>
      <c r="L153" s="62"/>
      <c r="M153" s="164"/>
    </row>
    <row r="154" spans="2:13" s="67" customFormat="1" x14ac:dyDescent="0.2">
      <c r="B154" s="61"/>
      <c r="C154" s="62"/>
      <c r="D154" s="62"/>
      <c r="E154" s="63"/>
      <c r="F154" s="61"/>
      <c r="G154" s="162"/>
      <c r="H154" s="62"/>
      <c r="I154" s="162"/>
      <c r="J154" s="61"/>
      <c r="K154" s="162"/>
      <c r="L154" s="62"/>
      <c r="M154" s="164"/>
    </row>
    <row r="155" spans="2:13" s="67" customFormat="1" x14ac:dyDescent="0.2">
      <c r="B155" s="61"/>
      <c r="C155" s="62"/>
      <c r="D155" s="62"/>
      <c r="E155" s="63"/>
      <c r="F155" s="61"/>
      <c r="G155" s="162"/>
      <c r="H155" s="62"/>
      <c r="I155" s="162"/>
      <c r="J155" s="61"/>
      <c r="K155" s="162"/>
      <c r="L155" s="62"/>
      <c r="M155" s="164"/>
    </row>
    <row r="156" spans="2:13" s="67" customFormat="1" x14ac:dyDescent="0.2">
      <c r="B156" s="61"/>
      <c r="C156" s="62"/>
      <c r="D156" s="62"/>
      <c r="E156" s="63"/>
      <c r="F156" s="61"/>
      <c r="G156" s="162"/>
      <c r="H156" s="62"/>
      <c r="I156" s="162"/>
      <c r="J156" s="61"/>
      <c r="K156" s="162"/>
      <c r="L156" s="62"/>
      <c r="M156" s="164"/>
    </row>
    <row r="157" spans="2:13" s="67" customFormat="1" x14ac:dyDescent="0.2">
      <c r="B157" s="61"/>
      <c r="C157" s="62"/>
      <c r="D157" s="62"/>
      <c r="E157" s="63"/>
      <c r="F157" s="61"/>
      <c r="G157" s="162"/>
      <c r="H157" s="62"/>
      <c r="I157" s="162"/>
      <c r="J157" s="61"/>
      <c r="K157" s="162"/>
      <c r="L157" s="62"/>
      <c r="M157" s="164"/>
    </row>
    <row r="158" spans="2:13" s="67" customFormat="1" x14ac:dyDescent="0.2">
      <c r="B158" s="61"/>
      <c r="C158" s="62"/>
      <c r="D158" s="62"/>
      <c r="E158" s="63"/>
      <c r="F158" s="61"/>
      <c r="G158" s="162"/>
      <c r="H158" s="62"/>
      <c r="I158" s="162"/>
      <c r="J158" s="61"/>
      <c r="K158" s="162"/>
      <c r="L158" s="62"/>
      <c r="M158" s="164"/>
    </row>
    <row r="159" spans="2:13" s="67" customFormat="1" x14ac:dyDescent="0.2">
      <c r="B159" s="61"/>
      <c r="C159" s="62"/>
      <c r="D159" s="62"/>
      <c r="E159" s="63"/>
      <c r="F159" s="61"/>
      <c r="G159" s="162"/>
      <c r="H159" s="62"/>
      <c r="I159" s="162"/>
      <c r="J159" s="61"/>
      <c r="K159" s="162"/>
      <c r="L159" s="62"/>
      <c r="M159" s="164"/>
    </row>
    <row r="160" spans="2:13" s="67" customFormat="1" x14ac:dyDescent="0.2">
      <c r="B160" s="61"/>
      <c r="C160" s="62"/>
      <c r="D160" s="62"/>
      <c r="E160" s="63"/>
      <c r="F160" s="61"/>
      <c r="G160" s="162"/>
      <c r="H160" s="62"/>
      <c r="I160" s="162"/>
      <c r="J160" s="61"/>
      <c r="K160" s="162"/>
      <c r="L160" s="62"/>
      <c r="M160" s="164"/>
    </row>
    <row r="161" spans="2:13" s="67" customFormat="1" x14ac:dyDescent="0.2">
      <c r="B161" s="61"/>
      <c r="C161" s="62"/>
      <c r="D161" s="62"/>
      <c r="E161" s="63"/>
      <c r="F161" s="61"/>
      <c r="G161" s="162"/>
      <c r="H161" s="62"/>
      <c r="I161" s="162"/>
      <c r="J161" s="61"/>
      <c r="K161" s="162"/>
      <c r="L161" s="62"/>
      <c r="M161" s="164"/>
    </row>
    <row r="162" spans="2:13" s="67" customFormat="1" x14ac:dyDescent="0.2">
      <c r="B162" s="61"/>
      <c r="C162" s="62"/>
      <c r="D162" s="62"/>
      <c r="E162" s="63"/>
      <c r="F162" s="61"/>
      <c r="G162" s="162"/>
      <c r="H162" s="62"/>
      <c r="I162" s="162"/>
      <c r="J162" s="61"/>
      <c r="K162" s="162"/>
      <c r="L162" s="62"/>
      <c r="M162" s="164"/>
    </row>
    <row r="163" spans="2:13" s="67" customFormat="1" x14ac:dyDescent="0.2">
      <c r="B163" s="61"/>
      <c r="C163" s="62"/>
      <c r="D163" s="62"/>
      <c r="E163" s="63"/>
      <c r="F163" s="61"/>
      <c r="G163" s="162"/>
      <c r="H163" s="62"/>
      <c r="I163" s="162"/>
      <c r="J163" s="61"/>
      <c r="K163" s="162"/>
      <c r="L163" s="62"/>
      <c r="M163" s="164"/>
    </row>
    <row r="164" spans="2:13" s="67" customFormat="1" x14ac:dyDescent="0.2">
      <c r="B164" s="61"/>
      <c r="C164" s="62"/>
      <c r="D164" s="62"/>
      <c r="E164" s="63"/>
      <c r="F164" s="61"/>
      <c r="G164" s="162"/>
      <c r="H164" s="62"/>
      <c r="I164" s="162"/>
      <c r="J164" s="61"/>
      <c r="K164" s="162"/>
      <c r="L164" s="62"/>
      <c r="M164" s="164"/>
    </row>
    <row r="165" spans="2:13" s="67" customFormat="1" x14ac:dyDescent="0.2">
      <c r="B165" s="61"/>
      <c r="C165" s="62"/>
      <c r="D165" s="62"/>
      <c r="E165" s="63"/>
      <c r="F165" s="61"/>
      <c r="G165" s="162"/>
      <c r="H165" s="62"/>
      <c r="I165" s="162"/>
      <c r="J165" s="61"/>
      <c r="K165" s="162"/>
      <c r="L165" s="62"/>
      <c r="M165" s="164"/>
    </row>
    <row r="166" spans="2:13" s="67" customFormat="1" x14ac:dyDescent="0.2">
      <c r="B166" s="61"/>
      <c r="C166" s="62"/>
      <c r="D166" s="62"/>
      <c r="E166" s="63"/>
      <c r="F166" s="61"/>
      <c r="G166" s="162"/>
      <c r="H166" s="62"/>
      <c r="I166" s="162"/>
      <c r="J166" s="61"/>
      <c r="K166" s="162"/>
      <c r="L166" s="62"/>
      <c r="M166" s="164"/>
    </row>
    <row r="167" spans="2:13" s="67" customFormat="1" x14ac:dyDescent="0.2">
      <c r="B167" s="61"/>
      <c r="C167" s="62"/>
      <c r="D167" s="62"/>
      <c r="E167" s="63"/>
      <c r="F167" s="61"/>
      <c r="G167" s="162"/>
      <c r="H167" s="62"/>
      <c r="I167" s="162"/>
      <c r="J167" s="61"/>
      <c r="K167" s="162"/>
      <c r="L167" s="62"/>
      <c r="M167" s="164"/>
    </row>
    <row r="168" spans="2:13" s="67" customFormat="1" x14ac:dyDescent="0.2">
      <c r="B168" s="61"/>
      <c r="C168" s="62"/>
      <c r="D168" s="62"/>
      <c r="E168" s="63"/>
      <c r="F168" s="61"/>
      <c r="G168" s="162"/>
      <c r="H168" s="62"/>
      <c r="I168" s="162"/>
      <c r="J168" s="61"/>
      <c r="K168" s="162"/>
      <c r="L168" s="62"/>
      <c r="M168" s="164"/>
    </row>
    <row r="169" spans="2:13" s="67" customFormat="1" x14ac:dyDescent="0.2">
      <c r="B169" s="61"/>
      <c r="C169" s="62"/>
      <c r="D169" s="62"/>
      <c r="E169" s="63"/>
      <c r="F169" s="61"/>
      <c r="G169" s="162"/>
      <c r="H169" s="62"/>
      <c r="I169" s="162"/>
      <c r="J169" s="61"/>
      <c r="K169" s="162"/>
      <c r="L169" s="62"/>
      <c r="M169" s="164"/>
    </row>
    <row r="170" spans="2:13" s="67" customFormat="1" x14ac:dyDescent="0.2">
      <c r="B170" s="61"/>
      <c r="C170" s="62"/>
      <c r="D170" s="62"/>
      <c r="E170" s="63"/>
      <c r="F170" s="61"/>
      <c r="G170" s="162"/>
      <c r="H170" s="62"/>
      <c r="I170" s="162"/>
      <c r="J170" s="61"/>
      <c r="K170" s="162"/>
      <c r="L170" s="62"/>
      <c r="M170" s="164"/>
    </row>
    <row r="171" spans="2:13" s="67" customFormat="1" x14ac:dyDescent="0.2">
      <c r="B171" s="61"/>
      <c r="C171" s="62"/>
      <c r="D171" s="62"/>
      <c r="E171" s="63"/>
      <c r="F171" s="61"/>
      <c r="G171" s="162"/>
      <c r="H171" s="62"/>
      <c r="I171" s="162"/>
      <c r="J171" s="61"/>
      <c r="K171" s="162"/>
      <c r="L171" s="62"/>
      <c r="M171" s="164"/>
    </row>
    <row r="172" spans="2:13" s="67" customFormat="1" x14ac:dyDescent="0.2">
      <c r="B172" s="61"/>
      <c r="C172" s="62"/>
      <c r="D172" s="62"/>
      <c r="E172" s="63"/>
      <c r="F172" s="61"/>
      <c r="G172" s="162"/>
      <c r="H172" s="62"/>
      <c r="I172" s="162"/>
      <c r="J172" s="61"/>
      <c r="K172" s="162"/>
      <c r="L172" s="62"/>
      <c r="M172" s="164"/>
    </row>
    <row r="173" spans="2:13" s="67" customFormat="1" x14ac:dyDescent="0.2">
      <c r="B173" s="61"/>
      <c r="C173" s="62"/>
      <c r="D173" s="62"/>
      <c r="E173" s="63"/>
      <c r="F173" s="61"/>
      <c r="G173" s="162"/>
      <c r="H173" s="62"/>
      <c r="I173" s="162"/>
      <c r="J173" s="61"/>
      <c r="K173" s="162"/>
      <c r="L173" s="62"/>
      <c r="M173" s="164"/>
    </row>
    <row r="174" spans="2:13" s="67" customFormat="1" x14ac:dyDescent="0.2">
      <c r="B174" s="61"/>
      <c r="C174" s="62"/>
      <c r="D174" s="62"/>
      <c r="E174" s="63"/>
      <c r="F174" s="61"/>
      <c r="G174" s="162"/>
      <c r="H174" s="62"/>
      <c r="I174" s="162"/>
      <c r="J174" s="61"/>
      <c r="K174" s="162"/>
      <c r="L174" s="62"/>
      <c r="M174" s="164"/>
    </row>
    <row r="175" spans="2:13" s="67" customFormat="1" x14ac:dyDescent="0.2">
      <c r="B175" s="61"/>
      <c r="C175" s="62"/>
      <c r="D175" s="62"/>
      <c r="E175" s="63"/>
      <c r="F175" s="61"/>
      <c r="G175" s="162"/>
      <c r="H175" s="62"/>
      <c r="I175" s="162"/>
      <c r="J175" s="61"/>
      <c r="K175" s="162"/>
      <c r="L175" s="62"/>
      <c r="M175" s="164"/>
    </row>
    <row r="176" spans="2:13" s="67" customFormat="1" x14ac:dyDescent="0.2">
      <c r="B176" s="61"/>
      <c r="C176" s="62"/>
      <c r="D176" s="62"/>
      <c r="E176" s="63"/>
      <c r="F176" s="61"/>
      <c r="G176" s="162"/>
      <c r="H176" s="62"/>
      <c r="I176" s="162"/>
      <c r="J176" s="61"/>
      <c r="K176" s="162"/>
      <c r="L176" s="62"/>
      <c r="M176" s="164"/>
    </row>
    <row r="177" spans="2:13" s="67" customFormat="1" x14ac:dyDescent="0.2">
      <c r="B177" s="61"/>
      <c r="C177" s="62"/>
      <c r="D177" s="62"/>
      <c r="E177" s="63"/>
      <c r="F177" s="61"/>
      <c r="G177" s="162"/>
      <c r="H177" s="62"/>
      <c r="I177" s="162"/>
      <c r="J177" s="61"/>
      <c r="K177" s="162"/>
      <c r="L177" s="62"/>
      <c r="M177" s="164"/>
    </row>
    <row r="178" spans="2:13" s="67" customFormat="1" x14ac:dyDescent="0.2">
      <c r="B178" s="61"/>
      <c r="C178" s="62"/>
      <c r="D178" s="62"/>
      <c r="E178" s="63"/>
      <c r="F178" s="61"/>
      <c r="G178" s="162"/>
      <c r="H178" s="62"/>
      <c r="I178" s="162"/>
      <c r="J178" s="61"/>
      <c r="K178" s="162"/>
      <c r="L178" s="62"/>
      <c r="M178" s="164"/>
    </row>
    <row r="179" spans="2:13" s="67" customFormat="1" x14ac:dyDescent="0.2">
      <c r="B179" s="61"/>
      <c r="C179" s="62"/>
      <c r="D179" s="62"/>
      <c r="E179" s="63"/>
      <c r="F179" s="61"/>
      <c r="G179" s="162"/>
      <c r="H179" s="62"/>
      <c r="I179" s="162"/>
      <c r="J179" s="61"/>
      <c r="K179" s="162"/>
      <c r="L179" s="62"/>
      <c r="M179" s="164"/>
    </row>
    <row r="180" spans="2:13" s="67" customFormat="1" x14ac:dyDescent="0.2">
      <c r="B180" s="61"/>
      <c r="C180" s="62"/>
      <c r="D180" s="62"/>
      <c r="E180" s="63"/>
      <c r="F180" s="61"/>
      <c r="G180" s="162"/>
      <c r="H180" s="62"/>
      <c r="I180" s="162"/>
      <c r="J180" s="61"/>
      <c r="K180" s="162"/>
      <c r="L180" s="62"/>
      <c r="M180" s="164"/>
    </row>
    <row r="181" spans="2:13" s="67" customFormat="1" x14ac:dyDescent="0.2">
      <c r="B181" s="61"/>
      <c r="C181" s="62"/>
      <c r="D181" s="62"/>
      <c r="E181" s="63"/>
      <c r="F181" s="61"/>
      <c r="G181" s="162"/>
      <c r="H181" s="62"/>
      <c r="I181" s="162"/>
      <c r="J181" s="61"/>
      <c r="K181" s="162"/>
      <c r="L181" s="62"/>
      <c r="M181" s="164"/>
    </row>
    <row r="182" spans="2:13" s="67" customFormat="1" x14ac:dyDescent="0.2">
      <c r="B182" s="61"/>
      <c r="C182" s="62"/>
      <c r="D182" s="62"/>
      <c r="E182" s="63"/>
      <c r="F182" s="61"/>
      <c r="G182" s="166"/>
      <c r="H182" s="62"/>
      <c r="I182" s="166"/>
      <c r="J182" s="61"/>
      <c r="K182" s="166"/>
      <c r="L182" s="62"/>
      <c r="M182" s="42"/>
    </row>
    <row r="183" spans="2:13" s="67" customFormat="1" x14ac:dyDescent="0.2">
      <c r="B183" s="61"/>
      <c r="C183" s="62"/>
      <c r="D183" s="62"/>
      <c r="E183" s="63"/>
      <c r="F183" s="61"/>
      <c r="G183" s="166"/>
      <c r="H183" s="62"/>
      <c r="I183" s="166"/>
      <c r="J183" s="61"/>
      <c r="K183" s="166"/>
      <c r="L183" s="62"/>
      <c r="M183" s="42"/>
    </row>
    <row r="184" spans="2:13" s="67" customFormat="1" x14ac:dyDescent="0.2">
      <c r="B184" s="61"/>
      <c r="C184" s="62"/>
      <c r="D184" s="62"/>
      <c r="E184" s="63"/>
      <c r="F184" s="61"/>
      <c r="G184" s="166"/>
      <c r="H184" s="62"/>
      <c r="I184" s="166"/>
      <c r="J184" s="61"/>
      <c r="K184" s="166"/>
      <c r="L184" s="62"/>
      <c r="M184" s="42"/>
    </row>
    <row r="185" spans="2:13" s="67" customFormat="1" x14ac:dyDescent="0.2">
      <c r="B185" s="61"/>
      <c r="C185" s="62"/>
      <c r="D185" s="62"/>
      <c r="E185" s="63"/>
      <c r="F185" s="61"/>
      <c r="G185" s="166"/>
      <c r="H185" s="62"/>
      <c r="I185" s="166"/>
      <c r="J185" s="61"/>
      <c r="K185" s="166"/>
      <c r="L185" s="62"/>
      <c r="M185" s="42"/>
    </row>
    <row r="186" spans="2:13" s="67" customFormat="1" x14ac:dyDescent="0.2">
      <c r="B186" s="61"/>
      <c r="C186" s="62"/>
      <c r="D186" s="62"/>
      <c r="E186" s="63"/>
      <c r="F186" s="61"/>
      <c r="G186" s="166"/>
      <c r="H186" s="62"/>
      <c r="I186" s="166"/>
      <c r="J186" s="61"/>
      <c r="K186" s="166"/>
      <c r="L186" s="62"/>
      <c r="M186" s="42"/>
    </row>
    <row r="187" spans="2:13" s="67" customFormat="1" x14ac:dyDescent="0.2">
      <c r="B187" s="61"/>
      <c r="C187" s="62"/>
      <c r="D187" s="62"/>
      <c r="E187" s="63"/>
      <c r="F187" s="61"/>
      <c r="G187" s="166"/>
      <c r="H187" s="62"/>
      <c r="I187" s="166"/>
      <c r="J187" s="61"/>
      <c r="K187" s="166"/>
      <c r="L187" s="62"/>
      <c r="M187" s="42"/>
    </row>
    <row r="188" spans="2:13" s="67" customFormat="1" x14ac:dyDescent="0.2">
      <c r="B188" s="61"/>
      <c r="C188" s="62"/>
      <c r="D188" s="62"/>
      <c r="E188" s="63"/>
      <c r="F188" s="61"/>
      <c r="G188" s="166"/>
      <c r="H188" s="62"/>
      <c r="I188" s="166"/>
      <c r="J188" s="61"/>
      <c r="K188" s="166"/>
      <c r="L188" s="62"/>
      <c r="M188" s="42"/>
    </row>
    <row r="189" spans="2:13" s="67" customFormat="1" x14ac:dyDescent="0.2">
      <c r="B189" s="61"/>
      <c r="C189" s="62"/>
      <c r="D189" s="62"/>
      <c r="E189" s="63"/>
      <c r="F189" s="61"/>
      <c r="G189" s="166"/>
      <c r="H189" s="62"/>
      <c r="I189" s="166"/>
      <c r="J189" s="61"/>
      <c r="K189" s="166"/>
      <c r="L189" s="62"/>
      <c r="M189" s="42"/>
    </row>
    <row r="190" spans="2:13" s="67" customFormat="1" x14ac:dyDescent="0.2">
      <c r="B190" s="61"/>
      <c r="C190" s="62"/>
      <c r="D190" s="62"/>
      <c r="E190" s="63"/>
      <c r="F190" s="61"/>
      <c r="G190" s="166"/>
      <c r="H190" s="62"/>
      <c r="I190" s="166"/>
      <c r="J190" s="61"/>
      <c r="K190" s="166"/>
      <c r="L190" s="62"/>
      <c r="M190" s="42"/>
    </row>
    <row r="191" spans="2:13" s="67" customFormat="1" x14ac:dyDescent="0.2">
      <c r="B191" s="61"/>
      <c r="C191" s="62"/>
      <c r="D191" s="62"/>
      <c r="E191" s="63"/>
      <c r="F191" s="61"/>
      <c r="G191" s="166"/>
      <c r="H191" s="62"/>
      <c r="I191" s="166"/>
      <c r="J191" s="61"/>
      <c r="K191" s="166"/>
      <c r="L191" s="62"/>
      <c r="M191" s="42"/>
    </row>
    <row r="192" spans="2:13" s="67" customFormat="1" x14ac:dyDescent="0.2">
      <c r="B192" s="61"/>
      <c r="C192" s="62"/>
      <c r="D192" s="62"/>
      <c r="E192" s="63"/>
      <c r="F192" s="61"/>
      <c r="G192" s="166"/>
      <c r="H192" s="62"/>
      <c r="I192" s="166"/>
      <c r="J192" s="61"/>
      <c r="K192" s="166"/>
      <c r="L192" s="62"/>
      <c r="M192" s="42"/>
    </row>
    <row r="193" spans="2:13" s="67" customFormat="1" x14ac:dyDescent="0.2">
      <c r="B193" s="61"/>
      <c r="C193" s="62"/>
      <c r="D193" s="62"/>
      <c r="E193" s="63"/>
      <c r="F193" s="61"/>
      <c r="G193" s="166"/>
      <c r="H193" s="62"/>
      <c r="I193" s="166"/>
      <c r="J193" s="61"/>
      <c r="K193" s="166"/>
      <c r="L193" s="62"/>
      <c r="M193" s="42"/>
    </row>
    <row r="194" spans="2:13" s="67" customFormat="1" x14ac:dyDescent="0.2">
      <c r="B194" s="61"/>
      <c r="C194" s="62"/>
      <c r="D194" s="62"/>
      <c r="E194" s="63"/>
      <c r="F194" s="61"/>
      <c r="G194" s="166"/>
      <c r="H194" s="62"/>
      <c r="I194" s="166"/>
      <c r="J194" s="61"/>
      <c r="K194" s="166"/>
      <c r="L194" s="62"/>
      <c r="M194" s="42"/>
    </row>
    <row r="195" spans="2:13" s="67" customFormat="1" x14ac:dyDescent="0.2">
      <c r="B195" s="61"/>
      <c r="C195" s="62"/>
      <c r="D195" s="62"/>
      <c r="E195" s="63"/>
      <c r="F195" s="61"/>
      <c r="G195" s="166"/>
      <c r="H195" s="62"/>
      <c r="I195" s="166"/>
      <c r="J195" s="61"/>
      <c r="K195" s="166"/>
      <c r="L195" s="62"/>
      <c r="M195" s="42"/>
    </row>
    <row r="196" spans="2:13" s="67" customFormat="1" x14ac:dyDescent="0.2">
      <c r="B196" s="61"/>
      <c r="C196" s="62"/>
      <c r="D196" s="62"/>
      <c r="E196" s="63"/>
      <c r="F196" s="61"/>
      <c r="G196" s="166"/>
      <c r="H196" s="62"/>
      <c r="I196" s="166"/>
      <c r="J196" s="61"/>
      <c r="K196" s="166"/>
      <c r="L196" s="62"/>
      <c r="M196" s="42"/>
    </row>
    <row r="197" spans="2:13" s="67" customFormat="1" x14ac:dyDescent="0.2">
      <c r="B197" s="61"/>
      <c r="C197" s="62"/>
      <c r="D197" s="62"/>
      <c r="E197" s="63"/>
      <c r="F197" s="61"/>
      <c r="G197" s="166"/>
      <c r="H197" s="62"/>
      <c r="I197" s="166"/>
      <c r="J197" s="61"/>
      <c r="K197" s="166"/>
      <c r="L197" s="62"/>
      <c r="M197" s="42"/>
    </row>
    <row r="198" spans="2:13" s="67" customFormat="1" x14ac:dyDescent="0.2">
      <c r="B198" s="61"/>
      <c r="C198" s="62"/>
      <c r="D198" s="62"/>
      <c r="E198" s="63"/>
      <c r="F198" s="61"/>
      <c r="G198" s="166"/>
      <c r="H198" s="62"/>
      <c r="I198" s="166"/>
      <c r="J198" s="61"/>
      <c r="K198" s="166"/>
      <c r="L198" s="62"/>
      <c r="M198" s="42"/>
    </row>
    <row r="199" spans="2:13" s="67" customFormat="1" x14ac:dyDescent="0.2">
      <c r="B199" s="61"/>
      <c r="C199" s="62"/>
      <c r="D199" s="62"/>
      <c r="E199" s="63"/>
      <c r="F199" s="61"/>
      <c r="G199" s="166"/>
      <c r="H199" s="62"/>
      <c r="I199" s="166"/>
      <c r="J199" s="61"/>
      <c r="K199" s="166"/>
      <c r="L199" s="62"/>
      <c r="M199" s="42"/>
    </row>
    <row r="200" spans="2:13" s="67" customFormat="1" x14ac:dyDescent="0.2">
      <c r="B200" s="61"/>
      <c r="C200" s="62"/>
      <c r="D200" s="62"/>
      <c r="E200" s="63"/>
      <c r="F200" s="61"/>
      <c r="G200" s="166"/>
      <c r="H200" s="62"/>
      <c r="I200" s="166"/>
      <c r="J200" s="61"/>
      <c r="K200" s="166"/>
      <c r="L200" s="62"/>
      <c r="M200" s="42"/>
    </row>
    <row r="201" spans="2:13" s="67" customFormat="1" x14ac:dyDescent="0.2">
      <c r="B201" s="61"/>
      <c r="C201" s="62"/>
      <c r="D201" s="62"/>
      <c r="E201" s="63"/>
      <c r="F201" s="61"/>
      <c r="G201" s="166"/>
      <c r="H201" s="62"/>
      <c r="I201" s="166"/>
      <c r="J201" s="61"/>
      <c r="K201" s="166"/>
      <c r="L201" s="62"/>
      <c r="M201" s="42"/>
    </row>
    <row r="202" spans="2:13" s="67" customFormat="1" x14ac:dyDescent="0.2">
      <c r="B202" s="61"/>
      <c r="C202" s="62"/>
      <c r="D202" s="62"/>
      <c r="E202" s="63"/>
      <c r="F202" s="61"/>
      <c r="G202" s="166"/>
      <c r="H202" s="62"/>
      <c r="I202" s="166"/>
      <c r="J202" s="61"/>
      <c r="K202" s="166"/>
      <c r="L202" s="62"/>
      <c r="M202" s="42"/>
    </row>
    <row r="203" spans="2:13" s="67" customFormat="1" x14ac:dyDescent="0.2">
      <c r="B203" s="61"/>
      <c r="C203" s="62"/>
      <c r="D203" s="62"/>
      <c r="E203" s="63"/>
      <c r="F203" s="61"/>
      <c r="G203" s="166"/>
      <c r="H203" s="62"/>
      <c r="I203" s="166"/>
      <c r="J203" s="61"/>
      <c r="K203" s="166"/>
      <c r="L203" s="62"/>
      <c r="M203" s="42"/>
    </row>
    <row r="204" spans="2:13" s="67" customFormat="1" x14ac:dyDescent="0.2">
      <c r="B204" s="61"/>
      <c r="C204" s="62"/>
      <c r="D204" s="62"/>
      <c r="E204" s="63"/>
      <c r="F204" s="61"/>
      <c r="G204" s="166"/>
      <c r="H204" s="62"/>
      <c r="I204" s="166"/>
      <c r="J204" s="61"/>
      <c r="K204" s="166"/>
      <c r="L204" s="62"/>
      <c r="M204" s="42"/>
    </row>
    <row r="205" spans="2:13" s="67" customFormat="1" x14ac:dyDescent="0.2">
      <c r="B205" s="61"/>
      <c r="C205" s="62"/>
      <c r="D205" s="62"/>
      <c r="E205" s="63"/>
      <c r="F205" s="61"/>
      <c r="G205" s="166"/>
      <c r="H205" s="62"/>
      <c r="I205" s="166"/>
      <c r="J205" s="61"/>
      <c r="K205" s="166"/>
      <c r="L205" s="62"/>
      <c r="M205" s="42"/>
    </row>
    <row r="206" spans="2:13" s="67" customFormat="1" x14ac:dyDescent="0.2">
      <c r="B206" s="61"/>
      <c r="C206" s="62"/>
      <c r="D206" s="62"/>
      <c r="E206" s="63"/>
      <c r="F206" s="61"/>
      <c r="G206" s="166"/>
      <c r="H206" s="62"/>
      <c r="I206" s="166"/>
      <c r="J206" s="61"/>
      <c r="K206" s="166"/>
      <c r="L206" s="62"/>
      <c r="M206" s="42"/>
    </row>
    <row r="207" spans="2:13" s="67" customFormat="1" x14ac:dyDescent="0.2">
      <c r="B207" s="61"/>
      <c r="C207" s="62"/>
      <c r="D207" s="62"/>
      <c r="E207" s="63"/>
      <c r="F207" s="61"/>
      <c r="G207" s="166"/>
      <c r="H207" s="62"/>
      <c r="I207" s="166"/>
      <c r="J207" s="61"/>
      <c r="K207" s="166"/>
      <c r="L207" s="62"/>
      <c r="M207" s="42"/>
    </row>
    <row r="208" spans="2:13" s="67" customFormat="1" x14ac:dyDescent="0.2">
      <c r="B208" s="61"/>
      <c r="C208" s="62"/>
      <c r="D208" s="62"/>
      <c r="E208" s="63"/>
      <c r="F208" s="61"/>
      <c r="G208" s="166"/>
      <c r="H208" s="62"/>
      <c r="I208" s="166"/>
      <c r="J208" s="61"/>
      <c r="K208" s="166"/>
      <c r="L208" s="62"/>
      <c r="M208" s="42"/>
    </row>
    <row r="209" spans="2:13" s="67" customFormat="1" x14ac:dyDescent="0.2">
      <c r="B209" s="61"/>
      <c r="C209" s="62"/>
      <c r="D209" s="62"/>
      <c r="E209" s="63"/>
      <c r="F209" s="61"/>
      <c r="G209" s="166"/>
      <c r="H209" s="62"/>
      <c r="I209" s="166"/>
      <c r="J209" s="61"/>
      <c r="K209" s="166"/>
      <c r="L209" s="62"/>
      <c r="M209" s="42"/>
    </row>
    <row r="210" spans="2:13" s="67" customFormat="1" x14ac:dyDescent="0.2">
      <c r="B210" s="61"/>
      <c r="C210" s="62"/>
      <c r="D210" s="62"/>
      <c r="E210" s="63"/>
      <c r="F210" s="61"/>
      <c r="G210" s="166"/>
      <c r="H210" s="62"/>
      <c r="I210" s="166"/>
      <c r="J210" s="61"/>
      <c r="K210" s="166"/>
      <c r="L210" s="62"/>
      <c r="M210" s="42"/>
    </row>
    <row r="211" spans="2:13" s="67" customFormat="1" x14ac:dyDescent="0.2">
      <c r="B211" s="61"/>
      <c r="C211" s="62"/>
      <c r="D211" s="62"/>
      <c r="E211" s="63"/>
      <c r="F211" s="61"/>
      <c r="G211" s="166"/>
      <c r="H211" s="62"/>
      <c r="I211" s="166"/>
      <c r="J211" s="61"/>
      <c r="K211" s="166"/>
      <c r="L211" s="62"/>
      <c r="M211" s="42"/>
    </row>
    <row r="212" spans="2:13" s="67" customFormat="1" x14ac:dyDescent="0.2">
      <c r="B212" s="61"/>
      <c r="C212" s="62"/>
      <c r="D212" s="62"/>
      <c r="E212" s="63"/>
      <c r="F212" s="61"/>
      <c r="G212" s="166"/>
      <c r="H212" s="62"/>
      <c r="I212" s="166"/>
      <c r="J212" s="61"/>
      <c r="K212" s="166"/>
      <c r="L212" s="62"/>
      <c r="M212" s="42"/>
    </row>
    <row r="213" spans="2:13" s="67" customFormat="1" x14ac:dyDescent="0.2">
      <c r="B213" s="61"/>
      <c r="C213" s="62"/>
      <c r="D213" s="62"/>
      <c r="E213" s="63"/>
      <c r="F213" s="61"/>
      <c r="G213" s="166"/>
      <c r="H213" s="62"/>
      <c r="I213" s="166"/>
      <c r="J213" s="61"/>
      <c r="K213" s="166"/>
      <c r="L213" s="62"/>
      <c r="M213" s="42"/>
    </row>
    <row r="214" spans="2:13" s="67" customFormat="1" x14ac:dyDescent="0.2">
      <c r="B214" s="61"/>
      <c r="C214" s="62"/>
      <c r="D214" s="62"/>
      <c r="E214" s="63"/>
      <c r="F214" s="61"/>
      <c r="G214" s="166"/>
      <c r="H214" s="62"/>
      <c r="I214" s="166"/>
      <c r="J214" s="61"/>
      <c r="K214" s="166"/>
      <c r="L214" s="62"/>
      <c r="M214" s="42"/>
    </row>
    <row r="215" spans="2:13" s="67" customFormat="1" x14ac:dyDescent="0.2">
      <c r="B215" s="61"/>
      <c r="C215" s="62"/>
      <c r="D215" s="62"/>
      <c r="E215" s="63"/>
      <c r="F215" s="61"/>
      <c r="G215" s="166"/>
      <c r="H215" s="62"/>
      <c r="I215" s="166"/>
      <c r="J215" s="61"/>
      <c r="K215" s="166"/>
      <c r="L215" s="62"/>
      <c r="M215" s="42"/>
    </row>
    <row r="216" spans="2:13" s="67" customFormat="1" x14ac:dyDescent="0.2">
      <c r="B216" s="61"/>
      <c r="C216" s="62"/>
      <c r="D216" s="62"/>
      <c r="E216" s="63"/>
      <c r="F216" s="61"/>
      <c r="G216" s="166"/>
      <c r="H216" s="62"/>
      <c r="I216" s="166"/>
      <c r="J216" s="61"/>
      <c r="K216" s="166"/>
      <c r="L216" s="62"/>
      <c r="M216" s="42"/>
    </row>
    <row r="217" spans="2:13" s="67" customFormat="1" x14ac:dyDescent="0.2">
      <c r="B217" s="61"/>
      <c r="C217" s="62"/>
      <c r="D217" s="62"/>
      <c r="E217" s="63"/>
      <c r="F217" s="61"/>
      <c r="G217" s="166"/>
      <c r="H217" s="62"/>
      <c r="I217" s="166"/>
      <c r="J217" s="61"/>
      <c r="K217" s="166"/>
      <c r="L217" s="62"/>
      <c r="M217" s="42"/>
    </row>
    <row r="218" spans="2:13" s="67" customFormat="1" x14ac:dyDescent="0.2">
      <c r="B218" s="61"/>
      <c r="C218" s="62"/>
      <c r="D218" s="62"/>
      <c r="E218" s="63"/>
      <c r="F218" s="61"/>
      <c r="G218" s="166"/>
      <c r="H218" s="62"/>
      <c r="I218" s="166"/>
      <c r="J218" s="61"/>
      <c r="K218" s="166"/>
      <c r="L218" s="62"/>
      <c r="M218" s="42"/>
    </row>
    <row r="219" spans="2:13" s="67" customFormat="1" x14ac:dyDescent="0.2">
      <c r="B219" s="61"/>
      <c r="C219" s="62"/>
      <c r="D219" s="62"/>
      <c r="E219" s="63"/>
      <c r="F219" s="61"/>
      <c r="G219" s="166"/>
      <c r="H219" s="62"/>
      <c r="I219" s="166"/>
      <c r="J219" s="61"/>
      <c r="K219" s="166"/>
      <c r="L219" s="62"/>
      <c r="M219" s="42"/>
    </row>
    <row r="220" spans="2:13" s="67" customFormat="1" x14ac:dyDescent="0.2">
      <c r="B220" s="61"/>
      <c r="C220" s="62"/>
      <c r="D220" s="62"/>
      <c r="E220" s="63"/>
      <c r="F220" s="61"/>
      <c r="G220" s="166"/>
      <c r="H220" s="62"/>
      <c r="I220" s="166"/>
      <c r="J220" s="61"/>
      <c r="K220" s="166"/>
      <c r="L220" s="62"/>
      <c r="M220" s="42"/>
    </row>
    <row r="221" spans="2:13" s="67" customFormat="1" x14ac:dyDescent="0.2">
      <c r="B221" s="61"/>
      <c r="C221" s="62"/>
      <c r="D221" s="62"/>
      <c r="E221" s="63"/>
      <c r="F221" s="61"/>
      <c r="G221" s="166"/>
      <c r="H221" s="62"/>
      <c r="I221" s="166"/>
      <c r="J221" s="61"/>
      <c r="K221" s="166"/>
      <c r="L221" s="62"/>
      <c r="M221" s="42"/>
    </row>
    <row r="222" spans="2:13" s="67" customFormat="1" x14ac:dyDescent="0.2">
      <c r="B222" s="61"/>
      <c r="C222" s="62"/>
      <c r="D222" s="62"/>
      <c r="E222" s="63"/>
      <c r="F222" s="61"/>
      <c r="G222" s="166"/>
      <c r="H222" s="62"/>
      <c r="I222" s="166"/>
      <c r="J222" s="61"/>
      <c r="K222" s="166"/>
      <c r="L222" s="62"/>
      <c r="M222" s="42"/>
    </row>
    <row r="223" spans="2:13" s="67" customFormat="1" x14ac:dyDescent="0.2">
      <c r="B223" s="61"/>
      <c r="C223" s="62"/>
      <c r="D223" s="62"/>
      <c r="E223" s="63"/>
      <c r="F223" s="61"/>
      <c r="G223" s="166"/>
      <c r="H223" s="62"/>
      <c r="I223" s="166"/>
      <c r="J223" s="61"/>
      <c r="K223" s="166"/>
      <c r="L223" s="62"/>
      <c r="M223" s="42"/>
    </row>
    <row r="224" spans="2:13" s="67" customFormat="1" x14ac:dyDescent="0.2">
      <c r="B224" s="61"/>
      <c r="C224" s="62"/>
      <c r="D224" s="62"/>
      <c r="E224" s="63"/>
      <c r="F224" s="61"/>
      <c r="G224" s="166"/>
      <c r="H224" s="62"/>
      <c r="I224" s="166"/>
      <c r="J224" s="61"/>
      <c r="K224" s="166"/>
      <c r="L224" s="62"/>
      <c r="M224" s="42"/>
    </row>
    <row r="225" spans="2:13" s="67" customFormat="1" x14ac:dyDescent="0.2">
      <c r="B225" s="61"/>
      <c r="C225" s="62"/>
      <c r="D225" s="62"/>
      <c r="E225" s="63"/>
      <c r="F225" s="61"/>
      <c r="G225" s="166"/>
      <c r="H225" s="62"/>
      <c r="I225" s="166"/>
      <c r="J225" s="61"/>
      <c r="K225" s="166"/>
      <c r="L225" s="62"/>
      <c r="M225" s="42"/>
    </row>
    <row r="226" spans="2:13" s="67" customFormat="1" x14ac:dyDescent="0.2">
      <c r="B226" s="61"/>
      <c r="C226" s="62"/>
      <c r="D226" s="62"/>
      <c r="E226" s="63"/>
      <c r="F226" s="61"/>
      <c r="G226" s="166"/>
      <c r="H226" s="62"/>
      <c r="I226" s="166"/>
      <c r="J226" s="61"/>
      <c r="K226" s="166"/>
      <c r="L226" s="62"/>
      <c r="M226" s="42"/>
    </row>
    <row r="227" spans="2:13" s="67" customFormat="1" x14ac:dyDescent="0.2">
      <c r="B227" s="61"/>
      <c r="C227" s="62"/>
      <c r="D227" s="62"/>
      <c r="E227" s="63"/>
      <c r="F227" s="61"/>
      <c r="G227" s="166"/>
      <c r="H227" s="62"/>
      <c r="I227" s="166"/>
      <c r="J227" s="61"/>
      <c r="K227" s="166"/>
      <c r="L227" s="62"/>
      <c r="M227" s="42"/>
    </row>
    <row r="228" spans="2:13" s="67" customFormat="1" x14ac:dyDescent="0.2">
      <c r="B228" s="61"/>
      <c r="C228" s="62"/>
      <c r="D228" s="62"/>
      <c r="E228" s="63"/>
      <c r="F228" s="61"/>
      <c r="G228" s="166"/>
      <c r="H228" s="62"/>
      <c r="I228" s="166"/>
      <c r="J228" s="61"/>
      <c r="K228" s="166"/>
      <c r="L228" s="62"/>
      <c r="M228" s="42"/>
    </row>
    <row r="229" spans="2:13" s="67" customFormat="1" x14ac:dyDescent="0.2">
      <c r="B229" s="61"/>
      <c r="C229" s="62"/>
      <c r="D229" s="62"/>
      <c r="E229" s="63"/>
      <c r="F229" s="61"/>
      <c r="G229" s="166"/>
      <c r="H229" s="62"/>
      <c r="I229" s="166"/>
      <c r="J229" s="61"/>
      <c r="K229" s="166"/>
      <c r="L229" s="62"/>
      <c r="M229" s="42"/>
    </row>
    <row r="230" spans="2:13" s="67" customFormat="1" x14ac:dyDescent="0.2">
      <c r="B230" s="61"/>
      <c r="C230" s="62"/>
      <c r="D230" s="62"/>
      <c r="E230" s="63"/>
      <c r="F230" s="61"/>
      <c r="G230" s="166"/>
      <c r="H230" s="62"/>
      <c r="I230" s="166"/>
      <c r="J230" s="61"/>
      <c r="K230" s="166"/>
      <c r="L230" s="62"/>
      <c r="M230" s="42"/>
    </row>
    <row r="231" spans="2:13" s="67" customFormat="1" x14ac:dyDescent="0.2">
      <c r="B231" s="61"/>
      <c r="C231" s="62"/>
      <c r="D231" s="62"/>
      <c r="E231" s="63"/>
      <c r="F231" s="61"/>
      <c r="G231" s="166"/>
      <c r="H231" s="62"/>
      <c r="I231" s="166"/>
      <c r="J231" s="61"/>
      <c r="K231" s="166"/>
      <c r="L231" s="62"/>
      <c r="M231" s="42"/>
    </row>
    <row r="232" spans="2:13" s="67" customFormat="1" x14ac:dyDescent="0.2">
      <c r="B232" s="61"/>
      <c r="C232" s="62"/>
      <c r="D232" s="62"/>
      <c r="E232" s="63"/>
      <c r="F232" s="61"/>
      <c r="G232" s="166"/>
      <c r="H232" s="62"/>
      <c r="I232" s="166"/>
      <c r="J232" s="61"/>
      <c r="K232" s="166"/>
      <c r="L232" s="62"/>
      <c r="M232" s="42"/>
    </row>
    <row r="233" spans="2:13" s="67" customFormat="1" x14ac:dyDescent="0.2">
      <c r="B233" s="61"/>
      <c r="C233" s="62"/>
      <c r="D233" s="62"/>
      <c r="E233" s="63"/>
      <c r="F233" s="61"/>
      <c r="G233" s="166"/>
      <c r="H233" s="62"/>
      <c r="I233" s="166"/>
      <c r="J233" s="61"/>
      <c r="K233" s="166"/>
      <c r="L233" s="62"/>
      <c r="M233" s="42"/>
    </row>
    <row r="234" spans="2:13" s="67" customFormat="1" x14ac:dyDescent="0.2">
      <c r="B234" s="61"/>
      <c r="C234" s="62"/>
      <c r="D234" s="62"/>
      <c r="E234" s="63"/>
      <c r="F234" s="61"/>
      <c r="G234" s="166"/>
      <c r="H234" s="62"/>
      <c r="I234" s="166"/>
      <c r="J234" s="61"/>
      <c r="K234" s="166"/>
      <c r="L234" s="62"/>
      <c r="M234" s="42"/>
    </row>
    <row r="235" spans="2:13" s="67" customFormat="1" x14ac:dyDescent="0.2">
      <c r="B235" s="61"/>
      <c r="C235" s="62"/>
      <c r="D235" s="62"/>
      <c r="E235" s="63"/>
      <c r="F235" s="61"/>
      <c r="G235" s="166"/>
      <c r="H235" s="62"/>
      <c r="I235" s="166"/>
      <c r="J235" s="61"/>
      <c r="K235" s="166"/>
      <c r="L235" s="62"/>
      <c r="M235" s="42"/>
    </row>
    <row r="236" spans="2:13" s="67" customFormat="1" x14ac:dyDescent="0.2">
      <c r="B236" s="61"/>
      <c r="C236" s="62"/>
      <c r="D236" s="62"/>
      <c r="E236" s="63"/>
      <c r="F236" s="61"/>
      <c r="G236" s="166"/>
      <c r="H236" s="62"/>
      <c r="I236" s="166"/>
      <c r="J236" s="61"/>
      <c r="K236" s="166"/>
      <c r="L236" s="62"/>
      <c r="M236" s="42"/>
    </row>
    <row r="237" spans="2:13" s="67" customFormat="1" ht="16" thickBot="1" x14ac:dyDescent="0.25">
      <c r="B237" s="64"/>
      <c r="C237" s="65"/>
      <c r="D237" s="65"/>
      <c r="E237" s="66"/>
      <c r="F237" s="64"/>
      <c r="G237" s="168"/>
      <c r="H237" s="65"/>
      <c r="I237" s="168"/>
      <c r="J237" s="64"/>
      <c r="K237" s="168"/>
      <c r="L237" s="65"/>
      <c r="M237" s="169"/>
    </row>
  </sheetData>
  <sheetProtection selectLockedCells="1"/>
  <mergeCells count="10">
    <mergeCell ref="T2:U2"/>
    <mergeCell ref="F2:G2"/>
    <mergeCell ref="H2:I2"/>
    <mergeCell ref="J2:K2"/>
    <mergeCell ref="L2:M2"/>
    <mergeCell ref="B2:C2"/>
    <mergeCell ref="D2:E2"/>
    <mergeCell ref="N2:O2"/>
    <mergeCell ref="P2:Q2"/>
    <mergeCell ref="R2:S2"/>
  </mergeCells>
  <pageMargins left="0.7" right="0.7" top="0.75" bottom="0.75" header="0.3" footer="0.3"/>
  <pageSetup paperSize="9"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35"/>
  <sheetViews>
    <sheetView workbookViewId="0">
      <selection activeCell="D9" sqref="D9"/>
    </sheetView>
  </sheetViews>
  <sheetFormatPr baseColWidth="10" defaultColWidth="8.83203125" defaultRowHeight="15" x14ac:dyDescent="0.2"/>
  <cols>
    <col min="1" max="1" width="8.83203125" style="202"/>
    <col min="2" max="2" width="5.83203125" style="202" bestFit="1" customWidth="1"/>
    <col min="3" max="3" width="18.5" style="202" bestFit="1" customWidth="1"/>
    <col min="4" max="4" width="10.83203125" style="202" bestFit="1" customWidth="1"/>
    <col min="5" max="16384" width="8.83203125" style="202"/>
  </cols>
  <sheetData>
    <row r="2" spans="2:4" ht="16" thickBot="1" x14ac:dyDescent="0.25"/>
    <row r="3" spans="2:4" ht="16" thickBot="1" x14ac:dyDescent="0.25">
      <c r="B3" s="213" t="s">
        <v>10</v>
      </c>
      <c r="C3" s="203" t="s">
        <v>46</v>
      </c>
      <c r="D3" s="204" t="s">
        <v>40</v>
      </c>
    </row>
    <row r="4" spans="2:4" x14ac:dyDescent="0.2">
      <c r="B4" s="214">
        <v>1</v>
      </c>
      <c r="C4" s="215">
        <v>0</v>
      </c>
      <c r="D4" s="216">
        <v>6.7350000000000003</v>
      </c>
    </row>
    <row r="5" spans="2:4" x14ac:dyDescent="0.2">
      <c r="B5" s="205">
        <v>2</v>
      </c>
      <c r="C5" s="217">
        <v>2.9380000000000002</v>
      </c>
      <c r="D5" s="206">
        <v>4.4401999999999999</v>
      </c>
    </row>
    <row r="6" spans="2:4" x14ac:dyDescent="0.2">
      <c r="B6" s="205">
        <v>3</v>
      </c>
      <c r="C6" s="217">
        <v>4.407</v>
      </c>
      <c r="D6" s="206">
        <v>3.6063000000000001</v>
      </c>
    </row>
    <row r="7" spans="2:4" x14ac:dyDescent="0.2">
      <c r="B7" s="205">
        <v>4</v>
      </c>
      <c r="C7" s="217">
        <v>5.8760000000000003</v>
      </c>
      <c r="D7" s="206">
        <v>3.0131000000000001</v>
      </c>
    </row>
    <row r="8" spans="2:4" x14ac:dyDescent="0.2">
      <c r="B8" s="205">
        <v>5</v>
      </c>
      <c r="C8" s="217">
        <v>7.3449999999999998</v>
      </c>
      <c r="D8" s="206">
        <v>2.2418999999999998</v>
      </c>
    </row>
    <row r="9" spans="2:4" x14ac:dyDescent="0.2">
      <c r="B9" s="205">
        <v>6</v>
      </c>
      <c r="C9" s="217">
        <v>8.8140000000000001</v>
      </c>
      <c r="D9" s="206">
        <v>1.5251999999999999</v>
      </c>
    </row>
    <row r="10" spans="2:4" x14ac:dyDescent="0.2">
      <c r="B10" s="205">
        <v>7</v>
      </c>
      <c r="C10" s="217">
        <v>10.284000000000001</v>
      </c>
      <c r="D10" s="206">
        <v>0.93789999999999996</v>
      </c>
    </row>
    <row r="11" spans="2:4" x14ac:dyDescent="0.2">
      <c r="B11" s="205">
        <v>8</v>
      </c>
      <c r="C11" s="217">
        <v>10.871</v>
      </c>
      <c r="D11" s="206">
        <v>0.76349999999999996</v>
      </c>
    </row>
    <row r="12" spans="2:4" x14ac:dyDescent="0.2">
      <c r="B12" s="205">
        <v>9</v>
      </c>
      <c r="C12" s="217">
        <v>11.753</v>
      </c>
      <c r="D12" s="206">
        <v>0.42849999999999999</v>
      </c>
    </row>
    <row r="13" spans="2:4" x14ac:dyDescent="0.2">
      <c r="B13" s="205">
        <v>10</v>
      </c>
      <c r="C13" s="217">
        <v>13.222</v>
      </c>
      <c r="D13" s="206">
        <v>-0.2621</v>
      </c>
    </row>
    <row r="14" spans="2:4" x14ac:dyDescent="0.2">
      <c r="B14" s="205">
        <v>11</v>
      </c>
      <c r="C14" s="217">
        <v>14.691000000000001</v>
      </c>
      <c r="D14" s="206">
        <v>-0.67820000000000003</v>
      </c>
    </row>
    <row r="15" spans="2:4" x14ac:dyDescent="0.2">
      <c r="B15" s="205">
        <v>12</v>
      </c>
      <c r="C15" s="217">
        <v>16.16</v>
      </c>
      <c r="D15" s="206">
        <v>-0.94359999999999999</v>
      </c>
    </row>
    <row r="16" spans="2:4" x14ac:dyDescent="0.2">
      <c r="B16" s="205">
        <v>13</v>
      </c>
      <c r="C16" s="217">
        <v>17.629000000000001</v>
      </c>
      <c r="D16" s="206">
        <v>-1.2067000000000001</v>
      </c>
    </row>
    <row r="17" spans="2:4" x14ac:dyDescent="0.2">
      <c r="B17" s="205">
        <v>14</v>
      </c>
      <c r="C17" s="217">
        <v>19.097999999999999</v>
      </c>
      <c r="D17" s="206">
        <v>-1.4525999999999999</v>
      </c>
    </row>
    <row r="18" spans="2:4" x14ac:dyDescent="0.2">
      <c r="B18" s="205">
        <v>15</v>
      </c>
      <c r="C18" s="217">
        <v>20.567</v>
      </c>
      <c r="D18" s="206">
        <v>-1.635</v>
      </c>
    </row>
    <row r="19" spans="2:4" x14ac:dyDescent="0.2">
      <c r="B19" s="205">
        <v>16</v>
      </c>
      <c r="C19" s="217">
        <v>22.036000000000001</v>
      </c>
      <c r="D19" s="206">
        <v>-1.8158000000000001</v>
      </c>
    </row>
    <row r="20" spans="2:4" x14ac:dyDescent="0.2">
      <c r="B20" s="205">
        <v>17</v>
      </c>
      <c r="C20" s="217">
        <v>23.504999999999999</v>
      </c>
      <c r="D20" s="206">
        <v>-2.0301</v>
      </c>
    </row>
    <row r="21" spans="2:4" x14ac:dyDescent="0.2">
      <c r="B21" s="205">
        <v>18</v>
      </c>
      <c r="C21" s="217">
        <v>24.974</v>
      </c>
      <c r="D21" s="206">
        <v>-2.2772000000000001</v>
      </c>
    </row>
    <row r="22" spans="2:4" x14ac:dyDescent="0.2">
      <c r="B22" s="205">
        <v>19</v>
      </c>
      <c r="C22" s="217">
        <v>26.443000000000001</v>
      </c>
      <c r="D22" s="206">
        <v>-2.5773000000000001</v>
      </c>
    </row>
    <row r="23" spans="2:4" x14ac:dyDescent="0.2">
      <c r="B23" s="205">
        <v>20</v>
      </c>
      <c r="C23" s="217">
        <v>27.911999999999999</v>
      </c>
      <c r="D23" s="206">
        <v>-3.1248</v>
      </c>
    </row>
    <row r="24" spans="2:4" x14ac:dyDescent="0.2">
      <c r="B24" s="205">
        <v>21</v>
      </c>
      <c r="C24" s="217">
        <v>29.382000000000001</v>
      </c>
      <c r="D24" s="206">
        <v>-3.75</v>
      </c>
    </row>
    <row r="25" spans="2:4" x14ac:dyDescent="0.2">
      <c r="B25" s="211"/>
      <c r="C25" s="207"/>
      <c r="D25" s="208"/>
    </row>
    <row r="26" spans="2:4" x14ac:dyDescent="0.2">
      <c r="B26" s="211"/>
      <c r="C26" s="207"/>
      <c r="D26" s="208"/>
    </row>
    <row r="27" spans="2:4" x14ac:dyDescent="0.2">
      <c r="B27" s="211"/>
      <c r="C27" s="207"/>
      <c r="D27" s="208"/>
    </row>
    <row r="28" spans="2:4" x14ac:dyDescent="0.2">
      <c r="B28" s="211"/>
      <c r="C28" s="207"/>
      <c r="D28" s="208"/>
    </row>
    <row r="29" spans="2:4" x14ac:dyDescent="0.2">
      <c r="B29" s="211"/>
      <c r="C29" s="207"/>
      <c r="D29" s="208"/>
    </row>
    <row r="30" spans="2:4" x14ac:dyDescent="0.2">
      <c r="B30" s="211"/>
      <c r="C30" s="207"/>
      <c r="D30" s="208"/>
    </row>
    <row r="31" spans="2:4" x14ac:dyDescent="0.2">
      <c r="B31" s="211"/>
      <c r="C31" s="207"/>
      <c r="D31" s="208"/>
    </row>
    <row r="32" spans="2:4" x14ac:dyDescent="0.2">
      <c r="B32" s="211"/>
      <c r="C32" s="207"/>
      <c r="D32" s="208"/>
    </row>
    <row r="33" spans="2:4" x14ac:dyDescent="0.2">
      <c r="B33" s="211"/>
      <c r="C33" s="207"/>
      <c r="D33" s="208"/>
    </row>
    <row r="34" spans="2:4" x14ac:dyDescent="0.2">
      <c r="B34" s="211"/>
      <c r="C34" s="207"/>
      <c r="D34" s="208"/>
    </row>
    <row r="35" spans="2:4" ht="16" thickBot="1" x14ac:dyDescent="0.25">
      <c r="B35" s="212"/>
      <c r="C35" s="209"/>
      <c r="D35" s="210"/>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B4" sqref="B4:E103"/>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57">
        <v>0</v>
      </c>
      <c r="C4" s="58">
        <v>0</v>
      </c>
      <c r="D4" s="58">
        <v>0</v>
      </c>
      <c r="E4" s="59">
        <v>0</v>
      </c>
      <c r="F4" s="57"/>
      <c r="G4" s="162"/>
      <c r="H4" s="58"/>
      <c r="I4" s="162"/>
      <c r="J4" s="57"/>
      <c r="K4" s="160"/>
      <c r="L4" s="58"/>
      <c r="M4" s="161"/>
    </row>
    <row r="5" spans="2:21" x14ac:dyDescent="0.2">
      <c r="B5" s="60">
        <v>4.2009999999999999E-3</v>
      </c>
      <c r="C5" s="58">
        <v>1.0222999999999999E-2</v>
      </c>
      <c r="D5" s="58">
        <v>5.0879999999999996E-3</v>
      </c>
      <c r="E5" s="59">
        <v>-1.1006E-2</v>
      </c>
      <c r="F5" s="60"/>
      <c r="G5" s="162"/>
      <c r="H5" s="58"/>
      <c r="I5" s="162"/>
      <c r="J5" s="60"/>
      <c r="K5" s="162"/>
      <c r="L5" s="58"/>
      <c r="M5" s="164"/>
    </row>
    <row r="6" spans="2:21" x14ac:dyDescent="0.2">
      <c r="B6" s="57">
        <v>1.2309E-2</v>
      </c>
      <c r="C6" s="58">
        <v>1.7346E-2</v>
      </c>
      <c r="D6" s="58">
        <v>1.3667E-2</v>
      </c>
      <c r="E6" s="59">
        <v>-1.8435E-2</v>
      </c>
      <c r="F6" s="57"/>
      <c r="G6" s="162"/>
      <c r="H6" s="58"/>
      <c r="I6" s="162"/>
      <c r="J6" s="57"/>
      <c r="K6" s="162"/>
      <c r="L6" s="58"/>
      <c r="M6" s="164"/>
    </row>
    <row r="7" spans="2:21" x14ac:dyDescent="0.2">
      <c r="B7" s="57">
        <v>2.1451000000000001E-2</v>
      </c>
      <c r="C7" s="58">
        <v>2.2665999999999999E-2</v>
      </c>
      <c r="D7" s="58">
        <v>2.2932999999999999E-2</v>
      </c>
      <c r="E7" s="59">
        <v>-2.4348999999999999E-2</v>
      </c>
      <c r="F7" s="57"/>
      <c r="G7" s="162"/>
      <c r="H7" s="58"/>
      <c r="I7" s="162"/>
      <c r="J7" s="57"/>
      <c r="K7" s="162"/>
      <c r="L7" s="58"/>
      <c r="M7" s="164"/>
    </row>
    <row r="8" spans="2:21" x14ac:dyDescent="0.2">
      <c r="B8" s="57">
        <v>3.0995999999999999E-2</v>
      </c>
      <c r="C8" s="58">
        <v>2.6925999999999999E-2</v>
      </c>
      <c r="D8" s="58">
        <v>3.2461999999999998E-2</v>
      </c>
      <c r="E8" s="59">
        <v>-2.9444000000000001E-2</v>
      </c>
      <c r="F8" s="57"/>
      <c r="G8" s="162"/>
      <c r="H8" s="58"/>
      <c r="I8" s="162"/>
      <c r="J8" s="57"/>
      <c r="K8" s="162"/>
      <c r="L8" s="58"/>
      <c r="M8" s="164"/>
    </row>
    <row r="9" spans="2:21" x14ac:dyDescent="0.2">
      <c r="B9" s="57">
        <v>4.0765999999999997E-2</v>
      </c>
      <c r="C9" s="58">
        <v>3.0471000000000002E-2</v>
      </c>
      <c r="D9" s="58">
        <v>4.2158000000000001E-2</v>
      </c>
      <c r="E9" s="59">
        <v>-3.3975999999999999E-2</v>
      </c>
      <c r="F9" s="57"/>
      <c r="G9" s="162"/>
      <c r="H9" s="58"/>
      <c r="I9" s="162"/>
      <c r="J9" s="57"/>
      <c r="K9" s="162"/>
      <c r="L9" s="58"/>
      <c r="M9" s="164"/>
    </row>
    <row r="10" spans="2:21" x14ac:dyDescent="0.2">
      <c r="B10" s="57">
        <v>5.0679000000000002E-2</v>
      </c>
      <c r="C10" s="58">
        <v>3.3487999999999997E-2</v>
      </c>
      <c r="D10" s="58">
        <v>5.1936000000000003E-2</v>
      </c>
      <c r="E10" s="59">
        <v>-3.8086000000000002E-2</v>
      </c>
      <c r="F10" s="57"/>
      <c r="G10" s="162"/>
      <c r="H10" s="58"/>
      <c r="I10" s="162"/>
      <c r="J10" s="57"/>
      <c r="K10" s="162"/>
      <c r="L10" s="58"/>
      <c r="M10" s="164"/>
    </row>
    <row r="11" spans="2:21" x14ac:dyDescent="0.2">
      <c r="B11" s="57">
        <v>6.0682E-2</v>
      </c>
      <c r="C11" s="58">
        <v>3.6088000000000002E-2</v>
      </c>
      <c r="D11" s="58">
        <v>6.1786000000000001E-2</v>
      </c>
      <c r="E11" s="59">
        <v>-4.1845E-2</v>
      </c>
      <c r="F11" s="57"/>
      <c r="G11" s="162"/>
      <c r="H11" s="58"/>
      <c r="I11" s="162"/>
      <c r="J11" s="57"/>
      <c r="K11" s="162"/>
      <c r="L11" s="58"/>
      <c r="M11" s="164"/>
    </row>
    <row r="12" spans="2:21" x14ac:dyDescent="0.2">
      <c r="B12" s="57">
        <v>7.0743E-2</v>
      </c>
      <c r="C12" s="58">
        <v>3.8345999999999998E-2</v>
      </c>
      <c r="D12" s="58">
        <v>7.1680999999999995E-2</v>
      </c>
      <c r="E12" s="59">
        <v>-4.5312999999999999E-2</v>
      </c>
      <c r="F12" s="57"/>
      <c r="G12" s="162"/>
      <c r="H12" s="58"/>
      <c r="I12" s="162"/>
      <c r="J12" s="57"/>
      <c r="K12" s="162"/>
      <c r="L12" s="58"/>
      <c r="M12" s="164"/>
    </row>
    <row r="13" spans="2:21" x14ac:dyDescent="0.2">
      <c r="B13" s="57">
        <v>8.0839999999999995E-2</v>
      </c>
      <c r="C13" s="58">
        <v>4.0312000000000001E-2</v>
      </c>
      <c r="D13" s="58">
        <v>8.1627000000000005E-2</v>
      </c>
      <c r="E13" s="59">
        <v>-4.8524999999999999E-2</v>
      </c>
      <c r="F13" s="57"/>
      <c r="G13" s="162"/>
      <c r="H13" s="58"/>
      <c r="I13" s="162"/>
      <c r="J13" s="57"/>
      <c r="K13" s="162"/>
      <c r="L13" s="58"/>
      <c r="M13" s="164"/>
    </row>
    <row r="14" spans="2:21" x14ac:dyDescent="0.2">
      <c r="B14" s="57">
        <v>9.0963000000000002E-2</v>
      </c>
      <c r="C14" s="58">
        <v>4.2025E-2</v>
      </c>
      <c r="D14" s="58">
        <v>9.1623999999999997E-2</v>
      </c>
      <c r="E14" s="59">
        <v>-5.1514999999999998E-2</v>
      </c>
      <c r="F14" s="57"/>
      <c r="G14" s="162"/>
      <c r="H14" s="58"/>
      <c r="I14" s="162"/>
      <c r="J14" s="57"/>
      <c r="K14" s="162"/>
      <c r="L14" s="58"/>
      <c r="M14" s="164"/>
    </row>
    <row r="15" spans="2:21" x14ac:dyDescent="0.2">
      <c r="B15" s="57">
        <v>0.101104</v>
      </c>
      <c r="C15" s="58">
        <v>4.3517E-2</v>
      </c>
      <c r="D15" s="58">
        <v>0.101672</v>
      </c>
      <c r="E15" s="59">
        <v>-5.4310999999999998E-2</v>
      </c>
      <c r="F15" s="57"/>
      <c r="G15" s="162"/>
      <c r="H15" s="58"/>
      <c r="I15" s="162"/>
      <c r="J15" s="57"/>
      <c r="K15" s="162"/>
      <c r="L15" s="58"/>
      <c r="M15" s="164"/>
    </row>
    <row r="16" spans="2:21" x14ac:dyDescent="0.2">
      <c r="B16" s="57">
        <v>0.11126</v>
      </c>
      <c r="C16" s="58">
        <v>4.4810000000000003E-2</v>
      </c>
      <c r="D16" s="58">
        <v>0.11176</v>
      </c>
      <c r="E16" s="59">
        <v>-5.6939999999999998E-2</v>
      </c>
      <c r="F16" s="57"/>
      <c r="G16" s="162"/>
      <c r="H16" s="58"/>
      <c r="I16" s="162"/>
      <c r="J16" s="57"/>
      <c r="K16" s="162"/>
      <c r="L16" s="58"/>
      <c r="M16" s="164"/>
    </row>
    <row r="17" spans="2:13" x14ac:dyDescent="0.2">
      <c r="B17" s="57">
        <v>0.12142600000000001</v>
      </c>
      <c r="C17" s="58">
        <v>4.5924E-2</v>
      </c>
      <c r="D17" s="58">
        <v>0.12187000000000001</v>
      </c>
      <c r="E17" s="59">
        <v>-5.9429000000000003E-2</v>
      </c>
      <c r="F17" s="57"/>
      <c r="G17" s="162"/>
      <c r="H17" s="58"/>
      <c r="I17" s="162"/>
      <c r="J17" s="57"/>
      <c r="K17" s="162"/>
      <c r="L17" s="58"/>
      <c r="M17" s="164"/>
    </row>
    <row r="18" spans="2:13" x14ac:dyDescent="0.2">
      <c r="B18" s="57">
        <v>0.131601</v>
      </c>
      <c r="C18" s="58">
        <v>4.6878999999999997E-2</v>
      </c>
      <c r="D18" s="58">
        <v>0.13200000000000001</v>
      </c>
      <c r="E18" s="59">
        <v>-6.1795999999999997E-2</v>
      </c>
      <c r="F18" s="57"/>
      <c r="G18" s="162"/>
      <c r="H18" s="58"/>
      <c r="I18" s="162"/>
      <c r="J18" s="57"/>
      <c r="K18" s="162"/>
      <c r="L18" s="58"/>
      <c r="M18" s="164"/>
    </row>
    <row r="19" spans="2:13" x14ac:dyDescent="0.2">
      <c r="B19" s="57">
        <v>0.14178099999999999</v>
      </c>
      <c r="C19" s="58">
        <v>4.7689000000000002E-2</v>
      </c>
      <c r="D19" s="58">
        <v>0.142147</v>
      </c>
      <c r="E19" s="59">
        <v>-6.4055000000000001E-2</v>
      </c>
      <c r="F19" s="57"/>
      <c r="G19" s="162"/>
      <c r="H19" s="58"/>
      <c r="I19" s="162"/>
      <c r="J19" s="57"/>
      <c r="K19" s="162"/>
      <c r="L19" s="58"/>
      <c r="M19" s="164"/>
    </row>
    <row r="20" spans="2:13" x14ac:dyDescent="0.2">
      <c r="B20" s="57">
        <v>0.15196499999999999</v>
      </c>
      <c r="C20" s="58">
        <v>4.8367E-2</v>
      </c>
      <c r="D20" s="58">
        <v>0.152309</v>
      </c>
      <c r="E20" s="59">
        <v>-6.6216999999999998E-2</v>
      </c>
      <c r="F20" s="57"/>
      <c r="G20" s="162"/>
      <c r="H20" s="58"/>
      <c r="I20" s="162"/>
      <c r="J20" s="57"/>
      <c r="K20" s="162"/>
      <c r="L20" s="58"/>
      <c r="M20" s="164"/>
    </row>
    <row r="21" spans="2:13" x14ac:dyDescent="0.2">
      <c r="B21" s="57">
        <v>0.16215299999999999</v>
      </c>
      <c r="C21" s="58">
        <v>4.8926999999999998E-2</v>
      </c>
      <c r="D21" s="58">
        <v>0.16248299999999999</v>
      </c>
      <c r="E21" s="59">
        <v>-6.8288000000000001E-2</v>
      </c>
      <c r="F21" s="57"/>
      <c r="G21" s="162"/>
      <c r="H21" s="58"/>
      <c r="I21" s="162"/>
      <c r="J21" s="57"/>
      <c r="K21" s="162"/>
      <c r="L21" s="58"/>
      <c r="M21" s="164"/>
    </row>
    <row r="22" spans="2:13" x14ac:dyDescent="0.2">
      <c r="B22" s="57">
        <v>0.172344</v>
      </c>
      <c r="C22" s="58">
        <v>4.9381000000000001E-2</v>
      </c>
      <c r="D22" s="58">
        <v>0.17266999999999999</v>
      </c>
      <c r="E22" s="59">
        <v>-7.0271E-2</v>
      </c>
      <c r="F22" s="57"/>
      <c r="G22" s="162"/>
      <c r="H22" s="58"/>
      <c r="I22" s="162"/>
      <c r="J22" s="57"/>
      <c r="K22" s="162"/>
      <c r="L22" s="58"/>
      <c r="M22" s="164"/>
    </row>
    <row r="23" spans="2:13" x14ac:dyDescent="0.2">
      <c r="B23" s="57">
        <v>0.182537</v>
      </c>
      <c r="C23" s="58">
        <v>4.9737000000000003E-2</v>
      </c>
      <c r="D23" s="58">
        <v>0.182867</v>
      </c>
      <c r="E23" s="59">
        <v>-7.2168999999999997E-2</v>
      </c>
      <c r="F23" s="57"/>
      <c r="G23" s="162"/>
      <c r="H23" s="58"/>
      <c r="I23" s="162"/>
      <c r="J23" s="57"/>
      <c r="K23" s="162"/>
      <c r="L23" s="58"/>
      <c r="M23" s="164"/>
    </row>
    <row r="24" spans="2:13" x14ac:dyDescent="0.2">
      <c r="B24" s="57">
        <v>0.19273199999999999</v>
      </c>
      <c r="C24" s="58">
        <v>5.0005000000000001E-2</v>
      </c>
      <c r="D24" s="58">
        <v>0.193074</v>
      </c>
      <c r="E24" s="59">
        <v>-7.3979000000000003E-2</v>
      </c>
      <c r="F24" s="57"/>
      <c r="G24" s="162"/>
      <c r="H24" s="58"/>
      <c r="I24" s="162"/>
      <c r="J24" s="57"/>
      <c r="K24" s="162"/>
      <c r="L24" s="58"/>
      <c r="M24" s="164"/>
    </row>
    <row r="25" spans="2:13" x14ac:dyDescent="0.2">
      <c r="B25" s="57">
        <v>0.202928</v>
      </c>
      <c r="C25" s="58">
        <v>5.0194000000000003E-2</v>
      </c>
      <c r="D25" s="58">
        <v>0.20329</v>
      </c>
      <c r="E25" s="59">
        <v>-7.5700000000000003E-2</v>
      </c>
      <c r="F25" s="57"/>
      <c r="G25" s="162"/>
      <c r="H25" s="58"/>
      <c r="I25" s="162"/>
      <c r="J25" s="57"/>
      <c r="K25" s="162"/>
      <c r="L25" s="58"/>
      <c r="M25" s="164"/>
    </row>
    <row r="26" spans="2:13" x14ac:dyDescent="0.2">
      <c r="B26" s="57">
        <v>0.21312600000000001</v>
      </c>
      <c r="C26" s="58">
        <v>5.0313999999999998E-2</v>
      </c>
      <c r="D26" s="58">
        <v>0.21351300000000001</v>
      </c>
      <c r="E26" s="59">
        <v>-7.7328999999999995E-2</v>
      </c>
      <c r="F26" s="57"/>
      <c r="G26" s="162"/>
      <c r="H26" s="58"/>
      <c r="I26" s="162"/>
      <c r="J26" s="57"/>
      <c r="K26" s="162"/>
      <c r="L26" s="58"/>
      <c r="M26" s="164"/>
    </row>
    <row r="27" spans="2:13" x14ac:dyDescent="0.2">
      <c r="B27" s="57">
        <v>0.22332399999999999</v>
      </c>
      <c r="C27" s="58">
        <v>5.0367000000000002E-2</v>
      </c>
      <c r="D27" s="58">
        <v>0.223744</v>
      </c>
      <c r="E27" s="59">
        <v>-7.8863000000000003E-2</v>
      </c>
      <c r="F27" s="57"/>
      <c r="G27" s="162"/>
      <c r="H27" s="58"/>
      <c r="I27" s="162"/>
      <c r="J27" s="57"/>
      <c r="K27" s="162"/>
      <c r="L27" s="58"/>
      <c r="M27" s="164"/>
    </row>
    <row r="28" spans="2:13" x14ac:dyDescent="0.2">
      <c r="B28" s="57">
        <v>0.23352400000000001</v>
      </c>
      <c r="C28" s="58">
        <v>5.0363999999999999E-2</v>
      </c>
      <c r="D28" s="58">
        <v>0.23398099999999999</v>
      </c>
      <c r="E28" s="59">
        <v>-8.0296000000000006E-2</v>
      </c>
      <c r="F28" s="57"/>
      <c r="G28" s="162"/>
      <c r="H28" s="58"/>
      <c r="I28" s="162"/>
      <c r="J28" s="57"/>
      <c r="K28" s="162"/>
      <c r="L28" s="58"/>
      <c r="M28" s="164"/>
    </row>
    <row r="29" spans="2:13" x14ac:dyDescent="0.2">
      <c r="B29" s="57">
        <v>0.243725</v>
      </c>
      <c r="C29" s="58">
        <v>5.0309E-2</v>
      </c>
      <c r="D29" s="58">
        <v>0.244224</v>
      </c>
      <c r="E29" s="59">
        <v>-8.1626000000000004E-2</v>
      </c>
      <c r="F29" s="57"/>
      <c r="G29" s="162"/>
      <c r="H29" s="58"/>
      <c r="I29" s="162"/>
      <c r="J29" s="57"/>
      <c r="K29" s="162"/>
      <c r="L29" s="58"/>
      <c r="M29" s="164"/>
    </row>
    <row r="30" spans="2:13" x14ac:dyDescent="0.2">
      <c r="B30" s="57">
        <v>0.25392700000000001</v>
      </c>
      <c r="C30" s="58">
        <v>5.0207000000000002E-2</v>
      </c>
      <c r="D30" s="58">
        <v>0.254473</v>
      </c>
      <c r="E30" s="59">
        <v>-8.2849999999999993E-2</v>
      </c>
      <c r="F30" s="57"/>
      <c r="G30" s="162"/>
      <c r="H30" s="58"/>
      <c r="I30" s="162"/>
      <c r="J30" s="57"/>
      <c r="K30" s="162"/>
      <c r="L30" s="58"/>
      <c r="M30" s="164"/>
    </row>
    <row r="31" spans="2:13" x14ac:dyDescent="0.2">
      <c r="B31" s="57">
        <v>0.264131</v>
      </c>
      <c r="C31" s="58">
        <v>5.0063999999999997E-2</v>
      </c>
      <c r="D31" s="58">
        <v>0.26472800000000002</v>
      </c>
      <c r="E31" s="59">
        <v>-8.3967E-2</v>
      </c>
      <c r="F31" s="57"/>
      <c r="G31" s="162"/>
      <c r="H31" s="58"/>
      <c r="I31" s="162"/>
      <c r="J31" s="57"/>
      <c r="K31" s="162"/>
      <c r="L31" s="58"/>
      <c r="M31" s="164"/>
    </row>
    <row r="32" spans="2:13" x14ac:dyDescent="0.2">
      <c r="B32" s="57">
        <v>0.274337</v>
      </c>
      <c r="C32" s="58">
        <v>4.9884999999999999E-2</v>
      </c>
      <c r="D32" s="58">
        <v>0.27499000000000001</v>
      </c>
      <c r="E32" s="59">
        <v>-8.4971000000000005E-2</v>
      </c>
      <c r="F32" s="57"/>
      <c r="G32" s="162"/>
      <c r="H32" s="58"/>
      <c r="I32" s="162"/>
      <c r="J32" s="57"/>
      <c r="K32" s="162"/>
      <c r="L32" s="58"/>
      <c r="M32" s="164"/>
    </row>
    <row r="33" spans="2:13" x14ac:dyDescent="0.2">
      <c r="B33" s="57">
        <v>0.28454699999999999</v>
      </c>
      <c r="C33" s="58">
        <v>4.9674999999999997E-2</v>
      </c>
      <c r="D33" s="58">
        <v>0.28525699999999998</v>
      </c>
      <c r="E33" s="59">
        <v>-8.5862999999999995E-2</v>
      </c>
      <c r="F33" s="57"/>
      <c r="G33" s="162"/>
      <c r="H33" s="58"/>
      <c r="I33" s="162"/>
      <c r="J33" s="57"/>
      <c r="K33" s="162"/>
      <c r="L33" s="58"/>
      <c r="M33" s="164"/>
    </row>
    <row r="34" spans="2:13" x14ac:dyDescent="0.2">
      <c r="B34" s="57">
        <v>0.29476000000000002</v>
      </c>
      <c r="C34" s="58">
        <v>4.9437000000000002E-2</v>
      </c>
      <c r="D34" s="58">
        <v>0.29552800000000001</v>
      </c>
      <c r="E34" s="59">
        <v>-8.6641999999999997E-2</v>
      </c>
      <c r="F34" s="57"/>
      <c r="G34" s="162"/>
      <c r="H34" s="58"/>
      <c r="I34" s="162"/>
      <c r="J34" s="57"/>
      <c r="K34" s="162"/>
      <c r="L34" s="58"/>
      <c r="M34" s="164"/>
    </row>
    <row r="35" spans="2:13" x14ac:dyDescent="0.2">
      <c r="B35" s="57">
        <v>0.30497600000000002</v>
      </c>
      <c r="C35" s="58">
        <v>4.9175000000000003E-2</v>
      </c>
      <c r="D35" s="58">
        <v>0.30580200000000002</v>
      </c>
      <c r="E35" s="59">
        <v>-8.7313000000000002E-2</v>
      </c>
      <c r="F35" s="57"/>
      <c r="G35" s="162"/>
      <c r="H35" s="58"/>
      <c r="I35" s="162"/>
      <c r="J35" s="57"/>
      <c r="K35" s="162"/>
      <c r="L35" s="58"/>
      <c r="M35" s="164"/>
    </row>
    <row r="36" spans="2:13" x14ac:dyDescent="0.2">
      <c r="B36" s="57">
        <v>0.31519599999999998</v>
      </c>
      <c r="C36" s="58">
        <v>4.8894E-2</v>
      </c>
      <c r="D36" s="58">
        <v>0.316079</v>
      </c>
      <c r="E36" s="59">
        <v>-8.7873999999999994E-2</v>
      </c>
      <c r="F36" s="57"/>
      <c r="G36" s="162"/>
      <c r="H36" s="58"/>
      <c r="I36" s="162"/>
      <c r="J36" s="57"/>
      <c r="K36" s="162"/>
      <c r="L36" s="58"/>
      <c r="M36" s="164"/>
    </row>
    <row r="37" spans="2:13" x14ac:dyDescent="0.2">
      <c r="B37" s="57">
        <v>0.32541799999999999</v>
      </c>
      <c r="C37" s="58">
        <v>4.8594999999999999E-2</v>
      </c>
      <c r="D37" s="58">
        <v>0.32635799999999998</v>
      </c>
      <c r="E37" s="59">
        <v>-8.8320999999999997E-2</v>
      </c>
      <c r="F37" s="57"/>
      <c r="G37" s="162"/>
      <c r="H37" s="58"/>
      <c r="I37" s="162"/>
      <c r="J37" s="57"/>
      <c r="K37" s="162"/>
      <c r="L37" s="58"/>
      <c r="M37" s="164"/>
    </row>
    <row r="38" spans="2:13" x14ac:dyDescent="0.2">
      <c r="B38" s="57">
        <v>0.33564300000000002</v>
      </c>
      <c r="C38" s="58">
        <v>4.8280999999999998E-2</v>
      </c>
      <c r="D38" s="58">
        <v>0.33663799999999999</v>
      </c>
      <c r="E38" s="59">
        <v>-8.8659000000000002E-2</v>
      </c>
      <c r="F38" s="57"/>
      <c r="G38" s="162"/>
      <c r="H38" s="58"/>
      <c r="I38" s="162"/>
      <c r="J38" s="57"/>
      <c r="K38" s="162"/>
      <c r="L38" s="58"/>
      <c r="M38" s="164"/>
    </row>
    <row r="39" spans="2:13" x14ac:dyDescent="0.2">
      <c r="B39" s="57">
        <v>0.34586800000000001</v>
      </c>
      <c r="C39" s="58">
        <v>4.7954999999999998E-2</v>
      </c>
      <c r="D39" s="58">
        <v>0.34691899999999998</v>
      </c>
      <c r="E39" s="59">
        <v>-8.8890999999999998E-2</v>
      </c>
      <c r="F39" s="57"/>
      <c r="G39" s="162"/>
      <c r="H39" s="58"/>
      <c r="I39" s="162"/>
      <c r="J39" s="57"/>
      <c r="K39" s="162"/>
      <c r="L39" s="58"/>
      <c r="M39" s="164"/>
    </row>
    <row r="40" spans="2:13" x14ac:dyDescent="0.2">
      <c r="B40" s="57">
        <v>0.35609499999999999</v>
      </c>
      <c r="C40" s="58">
        <v>4.7617E-2</v>
      </c>
      <c r="D40" s="58">
        <v>0.35719800000000002</v>
      </c>
      <c r="E40" s="59">
        <v>-8.9025000000000007E-2</v>
      </c>
      <c r="F40" s="57"/>
      <c r="G40" s="162"/>
      <c r="H40" s="58"/>
      <c r="I40" s="162"/>
      <c r="J40" s="57"/>
      <c r="K40" s="162"/>
      <c r="L40" s="58"/>
      <c r="M40" s="164"/>
    </row>
    <row r="41" spans="2:13" x14ac:dyDescent="0.2">
      <c r="B41" s="57">
        <v>0.36632100000000001</v>
      </c>
      <c r="C41" s="58">
        <v>4.7268999999999999E-2</v>
      </c>
      <c r="D41" s="58">
        <v>0.367477</v>
      </c>
      <c r="E41" s="59">
        <v>-8.9048000000000002E-2</v>
      </c>
      <c r="F41" s="57"/>
      <c r="G41" s="162"/>
      <c r="H41" s="58"/>
      <c r="I41" s="162"/>
      <c r="J41" s="57"/>
      <c r="K41" s="162"/>
      <c r="L41" s="58"/>
      <c r="M41" s="164"/>
    </row>
    <row r="42" spans="2:13" x14ac:dyDescent="0.2">
      <c r="B42" s="57">
        <v>0.37654700000000002</v>
      </c>
      <c r="C42" s="58">
        <v>4.6912000000000002E-2</v>
      </c>
      <c r="D42" s="58">
        <v>0.37775599999999998</v>
      </c>
      <c r="E42" s="59">
        <v>-8.8974999999999999E-2</v>
      </c>
      <c r="F42" s="57"/>
      <c r="G42" s="162"/>
      <c r="H42" s="58"/>
      <c r="I42" s="162"/>
      <c r="J42" s="57"/>
      <c r="K42" s="162"/>
      <c r="L42" s="58"/>
      <c r="M42" s="164"/>
    </row>
    <row r="43" spans="2:13" x14ac:dyDescent="0.2">
      <c r="B43" s="57">
        <v>0.38677400000000001</v>
      </c>
      <c r="C43" s="58">
        <v>4.6546999999999998E-2</v>
      </c>
      <c r="D43" s="58">
        <v>0.38803199999999999</v>
      </c>
      <c r="E43" s="59">
        <v>-8.8806999999999997E-2</v>
      </c>
      <c r="F43" s="57"/>
      <c r="G43" s="162"/>
      <c r="H43" s="58"/>
      <c r="I43" s="162"/>
      <c r="J43" s="57"/>
      <c r="K43" s="162"/>
      <c r="L43" s="58"/>
      <c r="M43" s="164"/>
    </row>
    <row r="44" spans="2:13" x14ac:dyDescent="0.2">
      <c r="B44" s="57">
        <v>0.39700099999999999</v>
      </c>
      <c r="C44" s="58">
        <v>4.6174E-2</v>
      </c>
      <c r="D44" s="58">
        <v>0.39830599999999999</v>
      </c>
      <c r="E44" s="59">
        <v>-8.8539999999999994E-2</v>
      </c>
      <c r="F44" s="57"/>
      <c r="G44" s="162"/>
      <c r="H44" s="58"/>
      <c r="I44" s="162"/>
      <c r="J44" s="57"/>
      <c r="K44" s="162"/>
      <c r="L44" s="58"/>
      <c r="M44" s="164"/>
    </row>
    <row r="45" spans="2:13" x14ac:dyDescent="0.2">
      <c r="B45" s="57">
        <v>0.40722999999999998</v>
      </c>
      <c r="C45" s="58">
        <v>4.5794000000000001E-2</v>
      </c>
      <c r="D45" s="58">
        <v>0.40857700000000002</v>
      </c>
      <c r="E45" s="59">
        <v>-8.8175000000000003E-2</v>
      </c>
      <c r="F45" s="57"/>
      <c r="G45" s="162"/>
      <c r="H45" s="58"/>
      <c r="I45" s="162"/>
      <c r="J45" s="57"/>
      <c r="K45" s="162"/>
      <c r="L45" s="58"/>
      <c r="M45" s="164"/>
    </row>
    <row r="46" spans="2:13" x14ac:dyDescent="0.2">
      <c r="B46" s="57">
        <v>0.41745900000000002</v>
      </c>
      <c r="C46" s="58">
        <v>4.5407000000000003E-2</v>
      </c>
      <c r="D46" s="58">
        <v>0.418846</v>
      </c>
      <c r="E46" s="59">
        <v>-8.7719000000000005E-2</v>
      </c>
      <c r="F46" s="57"/>
      <c r="G46" s="162"/>
      <c r="H46" s="58"/>
      <c r="I46" s="162"/>
      <c r="J46" s="57"/>
      <c r="K46" s="162"/>
      <c r="L46" s="58"/>
      <c r="M46" s="164"/>
    </row>
    <row r="47" spans="2:13" x14ac:dyDescent="0.2">
      <c r="B47" s="57">
        <v>0.42768899999999999</v>
      </c>
      <c r="C47" s="58">
        <v>4.5012999999999997E-2</v>
      </c>
      <c r="D47" s="58">
        <v>0.429114</v>
      </c>
      <c r="E47" s="59">
        <v>-8.7177000000000004E-2</v>
      </c>
      <c r="F47" s="57"/>
      <c r="G47" s="162"/>
      <c r="H47" s="58"/>
      <c r="I47" s="162"/>
      <c r="J47" s="57"/>
      <c r="K47" s="162"/>
      <c r="L47" s="58"/>
      <c r="M47" s="164"/>
    </row>
    <row r="48" spans="2:13" x14ac:dyDescent="0.2">
      <c r="B48" s="57">
        <v>0.43791999999999998</v>
      </c>
      <c r="C48" s="58">
        <v>4.4611999999999999E-2</v>
      </c>
      <c r="D48" s="58">
        <v>0.43937900000000002</v>
      </c>
      <c r="E48" s="59">
        <v>-8.6548E-2</v>
      </c>
      <c r="F48" s="57"/>
      <c r="G48" s="162"/>
      <c r="H48" s="58"/>
      <c r="I48" s="162"/>
      <c r="J48" s="57"/>
      <c r="K48" s="162"/>
      <c r="L48" s="58"/>
      <c r="M48" s="164"/>
    </row>
    <row r="49" spans="2:13" x14ac:dyDescent="0.2">
      <c r="B49" s="57">
        <v>0.44815300000000002</v>
      </c>
      <c r="C49" s="58">
        <v>4.4204E-2</v>
      </c>
      <c r="D49" s="58">
        <v>0.44964199999999999</v>
      </c>
      <c r="E49" s="59">
        <v>-8.5833999999999994E-2</v>
      </c>
      <c r="F49" s="57"/>
      <c r="G49" s="162"/>
      <c r="H49" s="58"/>
      <c r="I49" s="162"/>
      <c r="J49" s="57"/>
      <c r="K49" s="162"/>
      <c r="L49" s="58"/>
      <c r="M49" s="164"/>
    </row>
    <row r="50" spans="2:13" x14ac:dyDescent="0.2">
      <c r="B50" s="57">
        <v>0.45838600000000002</v>
      </c>
      <c r="C50" s="58">
        <v>4.3789000000000002E-2</v>
      </c>
      <c r="D50" s="58">
        <v>0.45990300000000001</v>
      </c>
      <c r="E50" s="59">
        <v>-8.5037000000000001E-2</v>
      </c>
      <c r="F50" s="57"/>
      <c r="G50" s="162"/>
      <c r="H50" s="58"/>
      <c r="I50" s="162"/>
      <c r="J50" s="57"/>
      <c r="K50" s="162"/>
      <c r="L50" s="58"/>
      <c r="M50" s="164"/>
    </row>
    <row r="51" spans="2:13" x14ac:dyDescent="0.2">
      <c r="B51" s="57">
        <v>0.46861900000000001</v>
      </c>
      <c r="C51" s="58">
        <v>4.3367000000000003E-2</v>
      </c>
      <c r="D51" s="58">
        <v>0.47016200000000002</v>
      </c>
      <c r="E51" s="59">
        <v>-8.4164000000000003E-2</v>
      </c>
      <c r="F51" s="57"/>
      <c r="G51" s="162"/>
      <c r="H51" s="58"/>
      <c r="I51" s="162"/>
      <c r="J51" s="57"/>
      <c r="K51" s="162"/>
      <c r="L51" s="58"/>
      <c r="M51" s="164"/>
    </row>
    <row r="52" spans="2:13" x14ac:dyDescent="0.2">
      <c r="B52" s="57">
        <v>0.478854</v>
      </c>
      <c r="C52" s="58">
        <v>4.2937000000000003E-2</v>
      </c>
      <c r="D52" s="58">
        <v>0.48041699999999998</v>
      </c>
      <c r="E52" s="59">
        <v>-8.3219000000000001E-2</v>
      </c>
      <c r="F52" s="57"/>
      <c r="G52" s="162"/>
      <c r="H52" s="58"/>
      <c r="I52" s="162"/>
      <c r="J52" s="57"/>
      <c r="K52" s="162"/>
      <c r="L52" s="58"/>
      <c r="M52" s="164"/>
    </row>
    <row r="53" spans="2:13" x14ac:dyDescent="0.2">
      <c r="B53" s="57">
        <v>0.489089</v>
      </c>
      <c r="C53" s="58">
        <v>4.2500000000000003E-2</v>
      </c>
      <c r="D53" s="58">
        <v>0.49066900000000002</v>
      </c>
      <c r="E53" s="59">
        <v>-8.2206000000000001E-2</v>
      </c>
      <c r="F53" s="57"/>
      <c r="G53" s="162"/>
      <c r="H53" s="58"/>
      <c r="I53" s="162"/>
      <c r="J53" s="57"/>
      <c r="K53" s="162"/>
      <c r="L53" s="58"/>
      <c r="M53" s="164"/>
    </row>
    <row r="54" spans="2:13" x14ac:dyDescent="0.2">
      <c r="B54" s="57">
        <v>0.49932500000000002</v>
      </c>
      <c r="C54" s="58">
        <v>4.2055000000000002E-2</v>
      </c>
      <c r="D54" s="58">
        <v>0.50091699999999995</v>
      </c>
      <c r="E54" s="59">
        <v>-8.1126000000000004E-2</v>
      </c>
      <c r="F54" s="57"/>
      <c r="G54" s="162"/>
      <c r="H54" s="58"/>
      <c r="I54" s="162"/>
      <c r="J54" s="57"/>
      <c r="K54" s="162"/>
      <c r="L54" s="58"/>
      <c r="M54" s="164"/>
    </row>
    <row r="55" spans="2:13" x14ac:dyDescent="0.2">
      <c r="B55" s="57">
        <v>0.50956199999999996</v>
      </c>
      <c r="C55" s="58">
        <v>4.1603000000000001E-2</v>
      </c>
      <c r="D55" s="58">
        <v>0.51115999999999995</v>
      </c>
      <c r="E55" s="59">
        <v>-7.9984E-2</v>
      </c>
      <c r="F55" s="57"/>
      <c r="G55" s="162"/>
      <c r="H55" s="58"/>
      <c r="I55" s="162"/>
      <c r="J55" s="57"/>
      <c r="K55" s="162"/>
      <c r="L55" s="58"/>
      <c r="M55" s="164"/>
    </row>
    <row r="56" spans="2:13" x14ac:dyDescent="0.2">
      <c r="B56" s="57">
        <v>0.51979900000000001</v>
      </c>
      <c r="C56" s="58">
        <v>4.1141999999999998E-2</v>
      </c>
      <c r="D56" s="58">
        <v>0.52139800000000003</v>
      </c>
      <c r="E56" s="59">
        <v>-7.8785999999999995E-2</v>
      </c>
      <c r="F56" s="57"/>
      <c r="G56" s="162"/>
      <c r="H56" s="58"/>
      <c r="I56" s="162"/>
      <c r="J56" s="57"/>
      <c r="K56" s="162"/>
      <c r="L56" s="58"/>
      <c r="M56" s="164"/>
    </row>
    <row r="57" spans="2:13" x14ac:dyDescent="0.2">
      <c r="B57" s="57">
        <v>0.53003599999999995</v>
      </c>
      <c r="C57" s="58">
        <v>4.0674000000000002E-2</v>
      </c>
      <c r="D57" s="58">
        <v>0.53163000000000005</v>
      </c>
      <c r="E57" s="59">
        <v>-7.7535999999999994E-2</v>
      </c>
      <c r="F57" s="57"/>
      <c r="G57" s="162"/>
      <c r="H57" s="58"/>
      <c r="I57" s="162"/>
      <c r="J57" s="57"/>
      <c r="K57" s="162"/>
      <c r="L57" s="58"/>
      <c r="M57" s="164"/>
    </row>
    <row r="58" spans="2:13" x14ac:dyDescent="0.2">
      <c r="B58" s="57">
        <v>0.54027400000000003</v>
      </c>
      <c r="C58" s="58">
        <v>4.0196999999999997E-2</v>
      </c>
      <c r="D58" s="58">
        <v>0.54185700000000003</v>
      </c>
      <c r="E58" s="59">
        <v>-7.6236999999999999E-2</v>
      </c>
      <c r="F58" s="57"/>
      <c r="G58" s="162"/>
      <c r="H58" s="58"/>
      <c r="I58" s="162"/>
      <c r="J58" s="57"/>
      <c r="K58" s="162"/>
      <c r="L58" s="58"/>
      <c r="M58" s="164"/>
    </row>
    <row r="59" spans="2:13" x14ac:dyDescent="0.2">
      <c r="B59" s="57">
        <v>0.55051300000000003</v>
      </c>
      <c r="C59" s="58">
        <v>3.9711999999999997E-2</v>
      </c>
      <c r="D59" s="58">
        <v>0.55207899999999999</v>
      </c>
      <c r="E59" s="59">
        <v>-7.4890999999999999E-2</v>
      </c>
      <c r="F59" s="57"/>
      <c r="G59" s="162"/>
      <c r="H59" s="58"/>
      <c r="I59" s="162"/>
      <c r="J59" s="57"/>
      <c r="K59" s="162"/>
      <c r="L59" s="58"/>
      <c r="M59" s="164"/>
    </row>
    <row r="60" spans="2:13" x14ac:dyDescent="0.2">
      <c r="B60" s="57">
        <v>0.560751</v>
      </c>
      <c r="C60" s="58">
        <v>3.9216000000000001E-2</v>
      </c>
      <c r="D60" s="58">
        <v>0.56229499999999999</v>
      </c>
      <c r="E60" s="59">
        <v>-7.3502999999999999E-2</v>
      </c>
      <c r="F60" s="57"/>
      <c r="G60" s="162"/>
      <c r="H60" s="58"/>
      <c r="I60" s="162"/>
      <c r="J60" s="57"/>
      <c r="K60" s="162"/>
      <c r="L60" s="58"/>
      <c r="M60" s="164"/>
    </row>
    <row r="61" spans="2:13" x14ac:dyDescent="0.2">
      <c r="B61" s="57">
        <v>0.57099</v>
      </c>
      <c r="C61" s="58">
        <v>3.8711000000000002E-2</v>
      </c>
      <c r="D61" s="58">
        <v>0.57250599999999996</v>
      </c>
      <c r="E61" s="59">
        <v>-7.2075E-2</v>
      </c>
      <c r="F61" s="57"/>
      <c r="G61" s="162"/>
      <c r="H61" s="58"/>
      <c r="I61" s="162"/>
      <c r="J61" s="57"/>
      <c r="K61" s="162"/>
      <c r="L61" s="58"/>
      <c r="M61" s="164"/>
    </row>
    <row r="62" spans="2:13" x14ac:dyDescent="0.2">
      <c r="B62" s="57">
        <v>0.58122799999999997</v>
      </c>
      <c r="C62" s="58">
        <v>3.8193999999999999E-2</v>
      </c>
      <c r="D62" s="58">
        <v>0.58271200000000001</v>
      </c>
      <c r="E62" s="59">
        <v>-7.0610999999999993E-2</v>
      </c>
      <c r="F62" s="57"/>
      <c r="G62" s="162"/>
      <c r="H62" s="58"/>
      <c r="I62" s="162"/>
      <c r="J62" s="57"/>
      <c r="K62" s="162"/>
      <c r="L62" s="58"/>
      <c r="M62" s="164"/>
    </row>
    <row r="63" spans="2:13" x14ac:dyDescent="0.2">
      <c r="B63" s="57">
        <v>0.59146699999999996</v>
      </c>
      <c r="C63" s="58">
        <v>3.7665999999999998E-2</v>
      </c>
      <c r="D63" s="58">
        <v>0.59291199999999999</v>
      </c>
      <c r="E63" s="59">
        <v>-6.9113999999999995E-2</v>
      </c>
      <c r="F63" s="57"/>
      <c r="G63" s="162"/>
      <c r="H63" s="58"/>
      <c r="I63" s="162"/>
      <c r="J63" s="57"/>
      <c r="K63" s="162"/>
      <c r="L63" s="58"/>
      <c r="M63" s="164"/>
    </row>
    <row r="64" spans="2:13" x14ac:dyDescent="0.2">
      <c r="B64" s="57">
        <v>0.60170599999999996</v>
      </c>
      <c r="C64" s="58">
        <v>3.7124999999999998E-2</v>
      </c>
      <c r="D64" s="58">
        <v>0.60310699999999995</v>
      </c>
      <c r="E64" s="59">
        <v>-6.7585000000000006E-2</v>
      </c>
      <c r="F64" s="57"/>
      <c r="G64" s="162"/>
      <c r="H64" s="58"/>
      <c r="I64" s="162"/>
      <c r="J64" s="57"/>
      <c r="K64" s="162"/>
      <c r="L64" s="58"/>
      <c r="M64" s="164"/>
    </row>
    <row r="65" spans="2:13" x14ac:dyDescent="0.2">
      <c r="B65" s="57">
        <v>0.61194400000000004</v>
      </c>
      <c r="C65" s="58">
        <v>3.6569999999999998E-2</v>
      </c>
      <c r="D65" s="58">
        <v>0.61329599999999995</v>
      </c>
      <c r="E65" s="59">
        <v>-6.6026000000000001E-2</v>
      </c>
      <c r="F65" s="57"/>
      <c r="G65" s="162"/>
      <c r="H65" s="58"/>
      <c r="I65" s="162"/>
      <c r="J65" s="57"/>
      <c r="K65" s="162"/>
      <c r="L65" s="58"/>
      <c r="M65" s="164"/>
    </row>
    <row r="66" spans="2:13" x14ac:dyDescent="0.2">
      <c r="B66" s="57">
        <v>0.62218200000000001</v>
      </c>
      <c r="C66" s="58">
        <v>3.6000999999999998E-2</v>
      </c>
      <c r="D66" s="58">
        <v>0.62348099999999995</v>
      </c>
      <c r="E66" s="59">
        <v>-6.4440999999999998E-2</v>
      </c>
      <c r="F66" s="57"/>
      <c r="G66" s="162"/>
      <c r="H66" s="58"/>
      <c r="I66" s="162"/>
      <c r="J66" s="57"/>
      <c r="K66" s="162"/>
      <c r="L66" s="58"/>
      <c r="M66" s="164"/>
    </row>
    <row r="67" spans="2:13" x14ac:dyDescent="0.2">
      <c r="B67" s="57">
        <v>0.63241899999999995</v>
      </c>
      <c r="C67" s="58">
        <v>3.5416999999999997E-2</v>
      </c>
      <c r="D67" s="58">
        <v>0.63366</v>
      </c>
      <c r="E67" s="59">
        <v>-6.2829999999999997E-2</v>
      </c>
      <c r="F67" s="57"/>
      <c r="G67" s="162"/>
      <c r="H67" s="58"/>
      <c r="I67" s="162"/>
      <c r="J67" s="57"/>
      <c r="K67" s="162"/>
      <c r="L67" s="58"/>
      <c r="M67" s="164"/>
    </row>
    <row r="68" spans="2:13" x14ac:dyDescent="0.2">
      <c r="B68" s="57">
        <v>0.64265600000000001</v>
      </c>
      <c r="C68" s="58">
        <v>3.4818000000000002E-2</v>
      </c>
      <c r="D68" s="58">
        <v>0.64383400000000002</v>
      </c>
      <c r="E68" s="59">
        <v>-6.1194999999999999E-2</v>
      </c>
      <c r="F68" s="57"/>
      <c r="G68" s="162"/>
      <c r="H68" s="58"/>
      <c r="I68" s="162"/>
      <c r="J68" s="57"/>
      <c r="K68" s="162"/>
      <c r="L68" s="58"/>
      <c r="M68" s="164"/>
    </row>
    <row r="69" spans="2:13" x14ac:dyDescent="0.2">
      <c r="B69" s="57">
        <v>0.65289299999999995</v>
      </c>
      <c r="C69" s="58">
        <v>3.4201000000000002E-2</v>
      </c>
      <c r="D69" s="58">
        <v>0.65400400000000003</v>
      </c>
      <c r="E69" s="59">
        <v>-5.9537E-2</v>
      </c>
      <c r="F69" s="57"/>
      <c r="G69" s="162"/>
      <c r="H69" s="58"/>
      <c r="I69" s="162"/>
      <c r="J69" s="57"/>
      <c r="K69" s="162"/>
      <c r="L69" s="58"/>
      <c r="M69" s="164"/>
    </row>
    <row r="70" spans="2:13" x14ac:dyDescent="0.2">
      <c r="B70" s="57">
        <v>0.66312800000000005</v>
      </c>
      <c r="C70" s="58">
        <v>3.3568000000000001E-2</v>
      </c>
      <c r="D70" s="58">
        <v>0.66416900000000001</v>
      </c>
      <c r="E70" s="59">
        <v>-5.7859000000000001E-2</v>
      </c>
      <c r="F70" s="57"/>
      <c r="G70" s="162"/>
      <c r="H70" s="58"/>
      <c r="I70" s="162"/>
      <c r="J70" s="57"/>
      <c r="K70" s="162"/>
      <c r="L70" s="58"/>
      <c r="M70" s="164"/>
    </row>
    <row r="71" spans="2:13" x14ac:dyDescent="0.2">
      <c r="B71" s="57">
        <v>0.67336300000000004</v>
      </c>
      <c r="C71" s="58">
        <v>3.2918000000000003E-2</v>
      </c>
      <c r="D71" s="58">
        <v>0.67432899999999996</v>
      </c>
      <c r="E71" s="59">
        <v>-5.6160000000000002E-2</v>
      </c>
      <c r="F71" s="57"/>
      <c r="G71" s="162"/>
      <c r="H71" s="58"/>
      <c r="I71" s="162"/>
      <c r="J71" s="57"/>
      <c r="K71" s="162"/>
      <c r="L71" s="58"/>
      <c r="M71" s="164"/>
    </row>
    <row r="72" spans="2:13" x14ac:dyDescent="0.2">
      <c r="B72" s="57">
        <v>0.68359700000000001</v>
      </c>
      <c r="C72" s="58">
        <v>3.2250000000000001E-2</v>
      </c>
      <c r="D72" s="58">
        <v>0.68448500000000001</v>
      </c>
      <c r="E72" s="59">
        <v>-5.4441000000000003E-2</v>
      </c>
      <c r="F72" s="57"/>
      <c r="G72" s="162"/>
      <c r="H72" s="58"/>
      <c r="I72" s="162"/>
      <c r="J72" s="57"/>
      <c r="K72" s="162"/>
      <c r="L72" s="58"/>
      <c r="M72" s="164"/>
    </row>
    <row r="73" spans="2:13" x14ac:dyDescent="0.2">
      <c r="B73" s="57">
        <v>0.69382999999999995</v>
      </c>
      <c r="C73" s="58">
        <v>3.1565000000000003E-2</v>
      </c>
      <c r="D73" s="58">
        <v>0.69463799999999998</v>
      </c>
      <c r="E73" s="59">
        <v>-5.2703E-2</v>
      </c>
      <c r="F73" s="57"/>
      <c r="G73" s="162"/>
      <c r="H73" s="58"/>
      <c r="I73" s="162"/>
      <c r="J73" s="57"/>
      <c r="K73" s="162"/>
      <c r="L73" s="58"/>
      <c r="M73" s="164"/>
    </row>
    <row r="74" spans="2:13" x14ac:dyDescent="0.2">
      <c r="B74" s="57">
        <v>0.70406199999999997</v>
      </c>
      <c r="C74" s="58">
        <v>3.0863000000000002E-2</v>
      </c>
      <c r="D74" s="58">
        <v>0.70478700000000005</v>
      </c>
      <c r="E74" s="59">
        <v>-5.0944999999999997E-2</v>
      </c>
      <c r="F74" s="57"/>
      <c r="G74" s="162"/>
      <c r="H74" s="58"/>
      <c r="I74" s="162"/>
      <c r="J74" s="57"/>
      <c r="K74" s="162"/>
      <c r="L74" s="58"/>
      <c r="M74" s="164"/>
    </row>
    <row r="75" spans="2:13" x14ac:dyDescent="0.2">
      <c r="B75" s="57">
        <v>0.71429299999999996</v>
      </c>
      <c r="C75" s="58">
        <v>3.0144000000000001E-2</v>
      </c>
      <c r="D75" s="58">
        <v>0.71493399999999996</v>
      </c>
      <c r="E75" s="59">
        <v>-4.9168999999999997E-2</v>
      </c>
      <c r="F75" s="57"/>
      <c r="G75" s="162"/>
      <c r="H75" s="58"/>
      <c r="I75" s="162"/>
      <c r="J75" s="57"/>
      <c r="K75" s="162"/>
      <c r="L75" s="58"/>
      <c r="M75" s="164"/>
    </row>
    <row r="76" spans="2:13" x14ac:dyDescent="0.2">
      <c r="B76" s="57">
        <v>0.72452399999999995</v>
      </c>
      <c r="C76" s="58">
        <v>2.9406999999999999E-2</v>
      </c>
      <c r="D76" s="58">
        <v>0.725078</v>
      </c>
      <c r="E76" s="59">
        <v>-4.7372999999999998E-2</v>
      </c>
      <c r="F76" s="57"/>
      <c r="G76" s="162"/>
      <c r="H76" s="58"/>
      <c r="I76" s="162"/>
      <c r="J76" s="57"/>
      <c r="K76" s="162"/>
      <c r="L76" s="58"/>
      <c r="M76" s="164"/>
    </row>
    <row r="77" spans="2:13" x14ac:dyDescent="0.2">
      <c r="B77" s="57">
        <v>0.73475299999999999</v>
      </c>
      <c r="C77" s="58">
        <v>2.8653000000000001E-2</v>
      </c>
      <c r="D77" s="58">
        <v>0.73521999999999998</v>
      </c>
      <c r="E77" s="59">
        <v>-4.5558000000000001E-2</v>
      </c>
      <c r="F77" s="57"/>
      <c r="G77" s="162"/>
      <c r="H77" s="58"/>
      <c r="I77" s="162"/>
      <c r="J77" s="57"/>
      <c r="K77" s="162"/>
      <c r="L77" s="58"/>
      <c r="M77" s="164"/>
    </row>
    <row r="78" spans="2:13" x14ac:dyDescent="0.2">
      <c r="B78" s="57">
        <v>0.744981</v>
      </c>
      <c r="C78" s="58">
        <v>2.7883000000000002E-2</v>
      </c>
      <c r="D78" s="58">
        <v>0.74536000000000002</v>
      </c>
      <c r="E78" s="59">
        <v>-4.3722999999999998E-2</v>
      </c>
      <c r="F78" s="57"/>
      <c r="G78" s="162"/>
      <c r="H78" s="58"/>
      <c r="I78" s="162"/>
      <c r="J78" s="57"/>
      <c r="K78" s="162"/>
      <c r="L78" s="58"/>
      <c r="M78" s="164"/>
    </row>
    <row r="79" spans="2:13" x14ac:dyDescent="0.2">
      <c r="B79" s="57">
        <v>0.75520799999999999</v>
      </c>
      <c r="C79" s="58">
        <v>2.7095999999999999E-2</v>
      </c>
      <c r="D79" s="58">
        <v>0.75549999999999995</v>
      </c>
      <c r="E79" s="59">
        <v>-4.1868000000000002E-2</v>
      </c>
      <c r="F79" s="57"/>
      <c r="G79" s="162"/>
      <c r="H79" s="58"/>
      <c r="I79" s="162"/>
      <c r="J79" s="57"/>
      <c r="K79" s="162"/>
      <c r="L79" s="58"/>
      <c r="M79" s="164"/>
    </row>
    <row r="80" spans="2:13" x14ac:dyDescent="0.2">
      <c r="B80" s="57">
        <v>0.76543399999999995</v>
      </c>
      <c r="C80" s="58">
        <v>2.6291999999999999E-2</v>
      </c>
      <c r="D80" s="58">
        <v>0.76563899999999996</v>
      </c>
      <c r="E80" s="59">
        <v>-3.9994000000000002E-2</v>
      </c>
      <c r="F80" s="57"/>
      <c r="G80" s="162"/>
      <c r="H80" s="58"/>
      <c r="I80" s="162"/>
      <c r="J80" s="57"/>
      <c r="K80" s="162"/>
      <c r="L80" s="58"/>
      <c r="M80" s="164"/>
    </row>
    <row r="81" spans="2:13" x14ac:dyDescent="0.2">
      <c r="B81" s="57">
        <v>0.77565899999999999</v>
      </c>
      <c r="C81" s="58">
        <v>2.5471000000000001E-2</v>
      </c>
      <c r="D81" s="58">
        <v>0.77577700000000005</v>
      </c>
      <c r="E81" s="59">
        <v>-3.8100000000000002E-2</v>
      </c>
      <c r="F81" s="57"/>
      <c r="G81" s="162"/>
      <c r="H81" s="58"/>
      <c r="I81" s="162"/>
      <c r="J81" s="57"/>
      <c r="K81" s="162"/>
      <c r="L81" s="58"/>
      <c r="M81" s="164"/>
    </row>
    <row r="82" spans="2:13" x14ac:dyDescent="0.2">
      <c r="B82" s="57">
        <v>0.785883</v>
      </c>
      <c r="C82" s="58">
        <v>2.4634E-2</v>
      </c>
      <c r="D82" s="58">
        <v>0.78591599999999995</v>
      </c>
      <c r="E82" s="59">
        <v>-3.6186999999999997E-2</v>
      </c>
      <c r="F82" s="57"/>
      <c r="G82" s="162"/>
      <c r="H82" s="58"/>
      <c r="I82" s="162"/>
      <c r="J82" s="57"/>
      <c r="K82" s="162"/>
      <c r="L82" s="58"/>
      <c r="M82" s="164"/>
    </row>
    <row r="83" spans="2:13" x14ac:dyDescent="0.2">
      <c r="B83" s="57">
        <v>0.79610700000000001</v>
      </c>
      <c r="C83" s="58">
        <v>2.3779999999999999E-2</v>
      </c>
      <c r="D83" s="58">
        <v>0.79605499999999996</v>
      </c>
      <c r="E83" s="59">
        <v>-3.4257000000000003E-2</v>
      </c>
      <c r="F83" s="57"/>
      <c r="G83" s="162"/>
      <c r="H83" s="58"/>
      <c r="I83" s="162"/>
      <c r="J83" s="57"/>
      <c r="K83" s="162"/>
      <c r="L83" s="58"/>
      <c r="M83" s="164"/>
    </row>
    <row r="84" spans="2:13" x14ac:dyDescent="0.2">
      <c r="B84" s="57">
        <v>0.80633100000000002</v>
      </c>
      <c r="C84" s="58">
        <v>2.2908999999999999E-2</v>
      </c>
      <c r="D84" s="58">
        <v>0.80619600000000002</v>
      </c>
      <c r="E84" s="59">
        <v>-3.2309999999999998E-2</v>
      </c>
      <c r="F84" s="57"/>
      <c r="G84" s="162"/>
      <c r="H84" s="58"/>
      <c r="I84" s="162"/>
      <c r="J84" s="57"/>
      <c r="K84" s="162"/>
      <c r="L84" s="58"/>
      <c r="M84" s="164"/>
    </row>
    <row r="85" spans="2:13" x14ac:dyDescent="0.2">
      <c r="B85" s="57">
        <v>0.81655500000000003</v>
      </c>
      <c r="C85" s="58">
        <v>2.2020999999999999E-2</v>
      </c>
      <c r="D85" s="58">
        <v>0.81633800000000001</v>
      </c>
      <c r="E85" s="59">
        <v>-3.0349999999999999E-2</v>
      </c>
      <c r="F85" s="57"/>
      <c r="G85" s="162"/>
      <c r="H85" s="58"/>
      <c r="I85" s="162"/>
      <c r="J85" s="57"/>
      <c r="K85" s="162"/>
      <c r="L85" s="58"/>
      <c r="M85" s="164"/>
    </row>
    <row r="86" spans="2:13" x14ac:dyDescent="0.2">
      <c r="B86" s="57">
        <v>0.82677800000000001</v>
      </c>
      <c r="C86" s="58">
        <v>2.1114000000000001E-2</v>
      </c>
      <c r="D86" s="58">
        <v>0.82648200000000005</v>
      </c>
      <c r="E86" s="59">
        <v>-2.8381E-2</v>
      </c>
      <c r="F86" s="57"/>
      <c r="G86" s="162"/>
      <c r="H86" s="58"/>
      <c r="I86" s="162"/>
      <c r="J86" s="57"/>
      <c r="K86" s="162"/>
      <c r="L86" s="58"/>
      <c r="M86" s="164"/>
    </row>
    <row r="87" spans="2:13" x14ac:dyDescent="0.2">
      <c r="B87" s="57">
        <v>0.83699999999999997</v>
      </c>
      <c r="C87" s="58">
        <v>2.0188999999999999E-2</v>
      </c>
      <c r="D87" s="58">
        <v>0.83662800000000004</v>
      </c>
      <c r="E87" s="59">
        <v>-2.6405999999999999E-2</v>
      </c>
      <c r="F87" s="57"/>
      <c r="G87" s="162"/>
      <c r="H87" s="58"/>
      <c r="I87" s="162"/>
      <c r="J87" s="57"/>
      <c r="K87" s="162"/>
      <c r="L87" s="58"/>
      <c r="M87" s="164"/>
    </row>
    <row r="88" spans="2:13" x14ac:dyDescent="0.2">
      <c r="B88" s="57">
        <v>0.84722200000000003</v>
      </c>
      <c r="C88" s="58">
        <v>1.9244000000000001E-2</v>
      </c>
      <c r="D88" s="58">
        <v>0.846777</v>
      </c>
      <c r="E88" s="59">
        <v>-2.4431999999999999E-2</v>
      </c>
      <c r="F88" s="57"/>
      <c r="G88" s="162"/>
      <c r="H88" s="58"/>
      <c r="I88" s="162"/>
      <c r="J88" s="57"/>
      <c r="K88" s="162"/>
      <c r="L88" s="58"/>
      <c r="M88" s="164"/>
    </row>
    <row r="89" spans="2:13" x14ac:dyDescent="0.2">
      <c r="B89" s="57">
        <v>0.85743999999999998</v>
      </c>
      <c r="C89" s="58">
        <v>1.8275E-2</v>
      </c>
      <c r="D89" s="58">
        <v>0.85692900000000005</v>
      </c>
      <c r="E89" s="59">
        <v>-2.2464000000000001E-2</v>
      </c>
      <c r="F89" s="57"/>
      <c r="G89" s="162"/>
      <c r="H89" s="58"/>
      <c r="I89" s="162"/>
      <c r="J89" s="57"/>
      <c r="K89" s="162"/>
      <c r="L89" s="58"/>
      <c r="M89" s="164"/>
    </row>
    <row r="90" spans="2:13" x14ac:dyDescent="0.2">
      <c r="B90" s="57">
        <v>0.86765800000000004</v>
      </c>
      <c r="C90" s="58">
        <v>1.7284999999999998E-2</v>
      </c>
      <c r="D90" s="58">
        <v>0.86708600000000002</v>
      </c>
      <c r="E90" s="59">
        <v>-2.0511000000000001E-2</v>
      </c>
      <c r="F90" s="57"/>
      <c r="G90" s="162"/>
      <c r="H90" s="58"/>
      <c r="I90" s="162"/>
      <c r="J90" s="57"/>
      <c r="K90" s="162"/>
      <c r="L90" s="58"/>
      <c r="M90" s="164"/>
    </row>
    <row r="91" spans="2:13" x14ac:dyDescent="0.2">
      <c r="B91" s="57">
        <v>0.87787999999999999</v>
      </c>
      <c r="C91" s="58">
        <v>1.6275000000000001E-2</v>
      </c>
      <c r="D91" s="58">
        <v>0.87724999999999997</v>
      </c>
      <c r="E91" s="59">
        <v>-1.8575999999999999E-2</v>
      </c>
      <c r="F91" s="57"/>
      <c r="G91" s="162"/>
      <c r="H91" s="58"/>
      <c r="I91" s="162"/>
      <c r="J91" s="57"/>
      <c r="K91" s="162"/>
      <c r="L91" s="58"/>
      <c r="M91" s="164"/>
    </row>
    <row r="92" spans="2:13" x14ac:dyDescent="0.2">
      <c r="B92" s="57">
        <v>0.88810800000000001</v>
      </c>
      <c r="C92" s="58">
        <v>1.5247E-2</v>
      </c>
      <c r="D92" s="58">
        <v>0.88742600000000005</v>
      </c>
      <c r="E92" s="59">
        <v>-1.6662E-2</v>
      </c>
      <c r="F92" s="57"/>
      <c r="G92" s="162"/>
      <c r="H92" s="58"/>
      <c r="I92" s="162"/>
      <c r="J92" s="57"/>
      <c r="K92" s="162"/>
      <c r="L92" s="58"/>
      <c r="M92" s="164"/>
    </row>
    <row r="93" spans="2:13" x14ac:dyDescent="0.2">
      <c r="B93" s="57">
        <v>0.898339</v>
      </c>
      <c r="C93" s="58">
        <v>1.4198000000000001E-2</v>
      </c>
      <c r="D93" s="58">
        <v>0.89761500000000005</v>
      </c>
      <c r="E93" s="59">
        <v>-1.4781000000000001E-2</v>
      </c>
      <c r="F93" s="57"/>
      <c r="G93" s="162"/>
      <c r="H93" s="58"/>
      <c r="I93" s="162"/>
      <c r="J93" s="57"/>
      <c r="K93" s="162"/>
      <c r="L93" s="58"/>
      <c r="M93" s="164"/>
    </row>
    <row r="94" spans="2:13" x14ac:dyDescent="0.2">
      <c r="B94" s="57">
        <v>0.90857699999999997</v>
      </c>
      <c r="C94" s="58">
        <v>1.3129999999999999E-2</v>
      </c>
      <c r="D94" s="58">
        <v>0.90781999999999996</v>
      </c>
      <c r="E94" s="59">
        <v>-1.294E-2</v>
      </c>
      <c r="F94" s="57"/>
      <c r="G94" s="162"/>
      <c r="H94" s="58"/>
      <c r="I94" s="162"/>
      <c r="J94" s="57"/>
      <c r="K94" s="162"/>
      <c r="L94" s="58"/>
      <c r="M94" s="164"/>
    </row>
    <row r="95" spans="2:13" x14ac:dyDescent="0.2">
      <c r="B95" s="57">
        <v>0.91881699999999999</v>
      </c>
      <c r="C95" s="58">
        <v>1.2038E-2</v>
      </c>
      <c r="D95" s="58">
        <v>0.918041</v>
      </c>
      <c r="E95" s="59">
        <v>-1.115E-2</v>
      </c>
      <c r="F95" s="57"/>
      <c r="G95" s="162"/>
      <c r="H95" s="58"/>
      <c r="I95" s="162"/>
      <c r="J95" s="57"/>
      <c r="K95" s="162"/>
      <c r="L95" s="58"/>
      <c r="M95" s="164"/>
    </row>
    <row r="96" spans="2:13" x14ac:dyDescent="0.2">
      <c r="B96" s="57">
        <v>0.92904900000000001</v>
      </c>
      <c r="C96" s="58">
        <v>1.091E-2</v>
      </c>
      <c r="D96" s="58">
        <v>0.92827400000000004</v>
      </c>
      <c r="E96" s="59">
        <v>-9.4330000000000004E-3</v>
      </c>
      <c r="F96" s="57"/>
      <c r="G96" s="162"/>
      <c r="H96" s="58"/>
      <c r="I96" s="162"/>
      <c r="J96" s="57"/>
      <c r="K96" s="162"/>
      <c r="L96" s="58"/>
      <c r="M96" s="164"/>
    </row>
    <row r="97" spans="2:13" x14ac:dyDescent="0.2">
      <c r="B97" s="57">
        <v>0.93926900000000002</v>
      </c>
      <c r="C97" s="58">
        <v>9.7370000000000009E-3</v>
      </c>
      <c r="D97" s="58">
        <v>0.93851700000000005</v>
      </c>
      <c r="E97" s="59">
        <v>-7.8110000000000002E-3</v>
      </c>
      <c r="F97" s="57"/>
      <c r="G97" s="162"/>
      <c r="H97" s="58"/>
      <c r="I97" s="162"/>
      <c r="J97" s="57"/>
      <c r="K97" s="162"/>
      <c r="L97" s="58"/>
      <c r="M97" s="164"/>
    </row>
    <row r="98" spans="2:13" x14ac:dyDescent="0.2">
      <c r="B98" s="57">
        <v>0.94947499999999996</v>
      </c>
      <c r="C98" s="58">
        <v>8.5120000000000005E-3</v>
      </c>
      <c r="D98" s="58">
        <v>0.94876799999999994</v>
      </c>
      <c r="E98" s="59">
        <v>-6.2950000000000002E-3</v>
      </c>
      <c r="F98" s="57"/>
      <c r="G98" s="162"/>
      <c r="H98" s="58"/>
      <c r="I98" s="162"/>
      <c r="J98" s="57"/>
      <c r="K98" s="162"/>
      <c r="L98" s="58"/>
      <c r="M98" s="164"/>
    </row>
    <row r="99" spans="2:13" x14ac:dyDescent="0.2">
      <c r="B99" s="57">
        <v>0.95966499999999999</v>
      </c>
      <c r="C99" s="58">
        <v>7.2230000000000003E-3</v>
      </c>
      <c r="D99" s="58">
        <v>0.95902799999999999</v>
      </c>
      <c r="E99" s="59">
        <v>-4.901E-3</v>
      </c>
      <c r="F99" s="57"/>
      <c r="G99" s="162"/>
      <c r="H99" s="58"/>
      <c r="I99" s="162"/>
      <c r="J99" s="57"/>
      <c r="K99" s="162"/>
      <c r="L99" s="58"/>
      <c r="M99" s="164"/>
    </row>
    <row r="100" spans="2:13" x14ac:dyDescent="0.2">
      <c r="B100" s="57">
        <v>0.96982999999999997</v>
      </c>
      <c r="C100" s="58">
        <v>5.8500000000000002E-3</v>
      </c>
      <c r="D100" s="58">
        <v>0.96929100000000001</v>
      </c>
      <c r="E100" s="59">
        <v>-3.6419999999999998E-3</v>
      </c>
      <c r="F100" s="57"/>
      <c r="G100" s="162"/>
      <c r="H100" s="58"/>
      <c r="I100" s="162"/>
      <c r="J100" s="57"/>
      <c r="K100" s="162"/>
      <c r="L100" s="58"/>
      <c r="M100" s="164"/>
    </row>
    <row r="101" spans="2:13" x14ac:dyDescent="0.2">
      <c r="B101" s="57">
        <v>0.979962</v>
      </c>
      <c r="C101" s="58">
        <v>4.3579999999999999E-3</v>
      </c>
      <c r="D101" s="58">
        <v>0.97955099999999995</v>
      </c>
      <c r="E101" s="59">
        <v>-2.5270000000000002E-3</v>
      </c>
      <c r="F101" s="57"/>
      <c r="G101" s="162"/>
      <c r="H101" s="58"/>
      <c r="I101" s="162"/>
      <c r="J101" s="57"/>
      <c r="K101" s="162"/>
      <c r="L101" s="58"/>
      <c r="M101" s="164"/>
    </row>
    <row r="102" spans="2:13" x14ac:dyDescent="0.2">
      <c r="B102" s="57">
        <v>0.99004099999999995</v>
      </c>
      <c r="C102" s="58">
        <v>2.6749999999999999E-3</v>
      </c>
      <c r="D102" s="58">
        <v>0.98979700000000004</v>
      </c>
      <c r="E102" s="59">
        <v>-1.539E-3</v>
      </c>
      <c r="F102" s="57"/>
      <c r="G102" s="162"/>
      <c r="H102" s="58"/>
      <c r="I102" s="162"/>
      <c r="J102" s="57"/>
      <c r="K102" s="162"/>
      <c r="L102" s="58"/>
      <c r="M102" s="164"/>
    </row>
    <row r="103" spans="2:13" x14ac:dyDescent="0.2">
      <c r="B103" s="57">
        <v>1</v>
      </c>
      <c r="C103" s="58">
        <v>5.6099999999999998E-4</v>
      </c>
      <c r="D103" s="58">
        <v>1</v>
      </c>
      <c r="E103" s="59">
        <v>-5.6099999999999998E-4</v>
      </c>
      <c r="F103" s="57"/>
      <c r="G103" s="162"/>
      <c r="H103" s="58"/>
      <c r="I103" s="162"/>
      <c r="J103" s="57"/>
      <c r="K103" s="162"/>
      <c r="L103" s="58"/>
      <c r="M103" s="164"/>
    </row>
    <row r="104" spans="2:13" x14ac:dyDescent="0.2">
      <c r="B104" s="57"/>
      <c r="C104" s="58"/>
      <c r="D104" s="58"/>
      <c r="E104" s="59"/>
      <c r="F104" s="57"/>
      <c r="G104" s="162"/>
      <c r="H104" s="58"/>
      <c r="I104" s="162"/>
      <c r="J104" s="57"/>
      <c r="K104" s="162"/>
      <c r="L104" s="58"/>
      <c r="M104" s="164"/>
    </row>
    <row r="105" spans="2:13" x14ac:dyDescent="0.2">
      <c r="B105" s="57"/>
      <c r="C105" s="58"/>
      <c r="D105" s="58"/>
      <c r="E105" s="59"/>
      <c r="F105" s="57"/>
      <c r="G105" s="162"/>
      <c r="H105" s="58"/>
      <c r="I105" s="162"/>
      <c r="J105" s="57"/>
      <c r="K105" s="162"/>
      <c r="L105" s="58"/>
      <c r="M105" s="164"/>
    </row>
    <row r="106" spans="2:13" x14ac:dyDescent="0.2">
      <c r="B106" s="57"/>
      <c r="C106" s="58"/>
      <c r="D106" s="58"/>
      <c r="E106" s="59"/>
      <c r="F106" s="57"/>
      <c r="G106" s="162"/>
      <c r="H106" s="58"/>
      <c r="I106" s="162"/>
      <c r="J106" s="57"/>
      <c r="K106" s="162"/>
      <c r="L106" s="58"/>
      <c r="M106" s="164"/>
    </row>
    <row r="107" spans="2:13" x14ac:dyDescent="0.2">
      <c r="B107" s="57"/>
      <c r="C107" s="58"/>
      <c r="D107" s="58"/>
      <c r="E107" s="59"/>
      <c r="F107" s="57"/>
      <c r="G107" s="162"/>
      <c r="H107" s="58"/>
      <c r="I107" s="162"/>
      <c r="J107" s="57"/>
      <c r="K107" s="162"/>
      <c r="L107" s="58"/>
      <c r="M107" s="164"/>
    </row>
    <row r="108" spans="2:13" x14ac:dyDescent="0.2">
      <c r="B108" s="57"/>
      <c r="C108" s="58"/>
      <c r="D108" s="58"/>
      <c r="E108" s="59"/>
      <c r="F108" s="57"/>
      <c r="G108" s="162"/>
      <c r="H108" s="58"/>
      <c r="I108" s="162"/>
      <c r="J108" s="57"/>
      <c r="K108" s="162"/>
      <c r="L108" s="58"/>
      <c r="M108" s="164"/>
    </row>
    <row r="109" spans="2:13" x14ac:dyDescent="0.2">
      <c r="B109" s="57"/>
      <c r="C109" s="58"/>
      <c r="D109" s="58"/>
      <c r="E109" s="59"/>
      <c r="F109" s="57"/>
      <c r="G109" s="162"/>
      <c r="H109" s="58"/>
      <c r="I109" s="162"/>
      <c r="J109" s="57"/>
      <c r="K109" s="162"/>
      <c r="L109" s="58"/>
      <c r="M109" s="164"/>
    </row>
    <row r="110" spans="2:13" x14ac:dyDescent="0.2">
      <c r="B110" s="57"/>
      <c r="C110" s="58"/>
      <c r="D110" s="58"/>
      <c r="E110" s="59"/>
      <c r="F110" s="57"/>
      <c r="G110" s="162"/>
      <c r="H110" s="58"/>
      <c r="I110" s="162"/>
      <c r="J110" s="57"/>
      <c r="K110" s="162"/>
      <c r="L110" s="58"/>
      <c r="M110" s="164"/>
    </row>
    <row r="111" spans="2:13" x14ac:dyDescent="0.2">
      <c r="B111" s="57"/>
      <c r="C111" s="58"/>
      <c r="D111" s="58"/>
      <c r="E111" s="59"/>
      <c r="F111" s="57"/>
      <c r="G111" s="162"/>
      <c r="H111" s="58"/>
      <c r="I111" s="162"/>
      <c r="J111" s="57"/>
      <c r="K111" s="162"/>
      <c r="L111" s="58"/>
      <c r="M111" s="164"/>
    </row>
    <row r="112" spans="2:13" x14ac:dyDescent="0.2">
      <c r="B112" s="57"/>
      <c r="C112" s="58"/>
      <c r="D112" s="58"/>
      <c r="E112" s="59"/>
      <c r="F112" s="57"/>
      <c r="G112" s="162"/>
      <c r="H112" s="58"/>
      <c r="I112" s="162"/>
      <c r="J112" s="57"/>
      <c r="K112" s="162"/>
      <c r="L112" s="58"/>
      <c r="M112" s="164"/>
    </row>
    <row r="113" spans="2:13" x14ac:dyDescent="0.2">
      <c r="B113" s="57"/>
      <c r="C113" s="58"/>
      <c r="D113" s="58"/>
      <c r="E113" s="59"/>
      <c r="F113" s="57"/>
      <c r="G113" s="162"/>
      <c r="H113" s="58"/>
      <c r="I113" s="162"/>
      <c r="J113" s="57"/>
      <c r="K113" s="162"/>
      <c r="L113" s="58"/>
      <c r="M113" s="164"/>
    </row>
    <row r="114" spans="2:13" x14ac:dyDescent="0.2">
      <c r="B114" s="57"/>
      <c r="C114" s="58"/>
      <c r="D114" s="58"/>
      <c r="E114" s="59"/>
      <c r="F114" s="57"/>
      <c r="G114" s="162"/>
      <c r="H114" s="58"/>
      <c r="I114" s="162"/>
      <c r="J114" s="57"/>
      <c r="K114" s="162"/>
      <c r="L114" s="58"/>
      <c r="M114" s="164"/>
    </row>
    <row r="115" spans="2:13" x14ac:dyDescent="0.2">
      <c r="B115" s="57"/>
      <c r="C115" s="58"/>
      <c r="D115" s="58"/>
      <c r="E115" s="59"/>
      <c r="F115" s="57"/>
      <c r="G115" s="162"/>
      <c r="H115" s="58"/>
      <c r="I115" s="162"/>
      <c r="J115" s="57"/>
      <c r="K115" s="162"/>
      <c r="L115" s="58"/>
      <c r="M115" s="164"/>
    </row>
    <row r="116" spans="2:13" x14ac:dyDescent="0.2">
      <c r="B116" s="57"/>
      <c r="C116" s="58"/>
      <c r="D116" s="58"/>
      <c r="E116" s="59"/>
      <c r="F116" s="57"/>
      <c r="G116" s="162"/>
      <c r="H116" s="58"/>
      <c r="I116" s="162"/>
      <c r="J116" s="57"/>
      <c r="K116" s="162"/>
      <c r="L116" s="58"/>
      <c r="M116" s="164"/>
    </row>
    <row r="117" spans="2:13" x14ac:dyDescent="0.2">
      <c r="B117" s="57"/>
      <c r="C117" s="58"/>
      <c r="D117" s="58"/>
      <c r="E117" s="59"/>
      <c r="F117" s="57"/>
      <c r="G117" s="162"/>
      <c r="H117" s="58"/>
      <c r="I117" s="162"/>
      <c r="J117" s="57"/>
      <c r="K117" s="162"/>
      <c r="L117" s="58"/>
      <c r="M117" s="164"/>
    </row>
    <row r="118" spans="2:13" x14ac:dyDescent="0.2">
      <c r="B118" s="57"/>
      <c r="C118" s="58"/>
      <c r="D118" s="58"/>
      <c r="E118" s="59"/>
      <c r="F118" s="57"/>
      <c r="G118" s="162"/>
      <c r="H118" s="58"/>
      <c r="I118" s="162"/>
      <c r="J118" s="57"/>
      <c r="K118" s="162"/>
      <c r="L118" s="58"/>
      <c r="M118" s="164"/>
    </row>
    <row r="119" spans="2:13" x14ac:dyDescent="0.2">
      <c r="B119" s="57"/>
      <c r="C119" s="58"/>
      <c r="D119" s="58"/>
      <c r="E119" s="59"/>
      <c r="F119" s="57"/>
      <c r="G119" s="162"/>
      <c r="H119" s="58"/>
      <c r="I119" s="162"/>
      <c r="J119" s="57"/>
      <c r="K119" s="162"/>
      <c r="L119" s="58"/>
      <c r="M119" s="164"/>
    </row>
    <row r="120" spans="2:13" x14ac:dyDescent="0.2">
      <c r="B120" s="57"/>
      <c r="C120" s="58"/>
      <c r="D120" s="58"/>
      <c r="E120" s="59"/>
      <c r="F120" s="57"/>
      <c r="G120" s="162"/>
      <c r="H120" s="58"/>
      <c r="I120" s="162"/>
      <c r="J120" s="57"/>
      <c r="K120" s="162"/>
      <c r="L120" s="58"/>
      <c r="M120" s="164"/>
    </row>
    <row r="121" spans="2:13" x14ac:dyDescent="0.2">
      <c r="B121" s="57"/>
      <c r="C121" s="58"/>
      <c r="D121" s="58"/>
      <c r="E121" s="59"/>
      <c r="F121" s="57"/>
      <c r="G121" s="162"/>
      <c r="H121" s="58"/>
      <c r="I121" s="162"/>
      <c r="J121" s="57"/>
      <c r="K121" s="162"/>
      <c r="L121" s="58"/>
      <c r="M121" s="164"/>
    </row>
    <row r="122" spans="2:13" x14ac:dyDescent="0.2">
      <c r="B122" s="57"/>
      <c r="C122" s="58"/>
      <c r="D122" s="58"/>
      <c r="E122" s="59"/>
      <c r="F122" s="57"/>
      <c r="G122" s="162"/>
      <c r="H122" s="58"/>
      <c r="I122" s="162"/>
      <c r="J122" s="57"/>
      <c r="K122" s="162"/>
      <c r="L122" s="58"/>
      <c r="M122" s="164"/>
    </row>
    <row r="123" spans="2:13" x14ac:dyDescent="0.2">
      <c r="B123" s="57"/>
      <c r="C123" s="58"/>
      <c r="D123" s="58"/>
      <c r="E123" s="59"/>
      <c r="F123" s="57"/>
      <c r="G123" s="162"/>
      <c r="H123" s="58"/>
      <c r="I123" s="162"/>
      <c r="J123" s="57"/>
      <c r="K123" s="162"/>
      <c r="L123" s="58"/>
      <c r="M123" s="164"/>
    </row>
    <row r="124" spans="2:13" x14ac:dyDescent="0.2">
      <c r="B124" s="57"/>
      <c r="C124" s="58"/>
      <c r="D124" s="58"/>
      <c r="E124" s="59"/>
      <c r="F124" s="57"/>
      <c r="G124" s="162"/>
      <c r="H124" s="58"/>
      <c r="I124" s="162"/>
      <c r="J124" s="57"/>
      <c r="K124" s="162"/>
      <c r="L124" s="58"/>
      <c r="M124" s="164"/>
    </row>
    <row r="125" spans="2:13" x14ac:dyDescent="0.2">
      <c r="B125" s="57"/>
      <c r="C125" s="58"/>
      <c r="D125" s="58"/>
      <c r="E125" s="59"/>
      <c r="F125" s="57"/>
      <c r="G125" s="162"/>
      <c r="H125" s="58"/>
      <c r="I125" s="162"/>
      <c r="J125" s="57"/>
      <c r="K125" s="162"/>
      <c r="L125" s="58"/>
      <c r="M125" s="164"/>
    </row>
    <row r="126" spans="2:13" x14ac:dyDescent="0.2">
      <c r="B126" s="57"/>
      <c r="C126" s="58"/>
      <c r="D126" s="58"/>
      <c r="E126" s="59"/>
      <c r="F126" s="57"/>
      <c r="G126" s="162"/>
      <c r="H126" s="58"/>
      <c r="I126" s="162"/>
      <c r="J126" s="57"/>
      <c r="K126" s="162"/>
      <c r="L126" s="58"/>
      <c r="M126" s="164"/>
    </row>
    <row r="127" spans="2:13" x14ac:dyDescent="0.2">
      <c r="B127" s="57"/>
      <c r="C127" s="58"/>
      <c r="D127" s="58"/>
      <c r="E127" s="59"/>
      <c r="F127" s="57"/>
      <c r="G127" s="162"/>
      <c r="H127" s="58"/>
      <c r="I127" s="162"/>
      <c r="J127" s="57"/>
      <c r="K127" s="162"/>
      <c r="L127" s="58"/>
      <c r="M127" s="164"/>
    </row>
    <row r="128" spans="2:13" x14ac:dyDescent="0.2">
      <c r="B128" s="57"/>
      <c r="C128" s="58"/>
      <c r="D128" s="58"/>
      <c r="E128" s="59"/>
      <c r="F128" s="57"/>
      <c r="G128" s="162"/>
      <c r="H128" s="58"/>
      <c r="I128" s="162"/>
      <c r="J128" s="57"/>
      <c r="K128" s="162"/>
      <c r="L128" s="58"/>
      <c r="M128" s="164"/>
    </row>
    <row r="129" spans="2:13" x14ac:dyDescent="0.2">
      <c r="B129" s="57"/>
      <c r="C129" s="58"/>
      <c r="D129" s="58"/>
      <c r="E129" s="59"/>
      <c r="F129" s="57"/>
      <c r="G129" s="162"/>
      <c r="H129" s="58"/>
      <c r="I129" s="162"/>
      <c r="J129" s="57"/>
      <c r="K129" s="162"/>
      <c r="L129" s="58"/>
      <c r="M129" s="164"/>
    </row>
    <row r="130" spans="2:13" x14ac:dyDescent="0.2">
      <c r="B130" s="57"/>
      <c r="C130" s="58"/>
      <c r="D130" s="58"/>
      <c r="E130" s="59"/>
      <c r="F130" s="57"/>
      <c r="G130" s="162"/>
      <c r="H130" s="58"/>
      <c r="I130" s="162"/>
      <c r="J130" s="57"/>
      <c r="K130" s="162"/>
      <c r="L130" s="58"/>
      <c r="M130" s="164"/>
    </row>
    <row r="131" spans="2:13" x14ac:dyDescent="0.2">
      <c r="B131" s="57"/>
      <c r="C131" s="58"/>
      <c r="D131" s="58"/>
      <c r="E131" s="59"/>
      <c r="F131" s="57"/>
      <c r="G131" s="162"/>
      <c r="H131" s="58"/>
      <c r="I131" s="162"/>
      <c r="J131" s="57"/>
      <c r="K131" s="162"/>
      <c r="L131" s="58"/>
      <c r="M131" s="164"/>
    </row>
    <row r="132" spans="2:13" x14ac:dyDescent="0.2">
      <c r="B132" s="57"/>
      <c r="C132" s="58"/>
      <c r="D132" s="58"/>
      <c r="E132" s="59"/>
      <c r="F132" s="57"/>
      <c r="G132" s="162"/>
      <c r="H132" s="58"/>
      <c r="I132" s="162"/>
      <c r="J132" s="57"/>
      <c r="K132" s="162"/>
      <c r="L132" s="58"/>
      <c r="M132" s="164"/>
    </row>
    <row r="133" spans="2:13" x14ac:dyDescent="0.2">
      <c r="B133" s="57"/>
      <c r="C133" s="58"/>
      <c r="D133" s="58"/>
      <c r="E133" s="59"/>
      <c r="F133" s="57"/>
      <c r="G133" s="162"/>
      <c r="H133" s="58"/>
      <c r="I133" s="162"/>
      <c r="J133" s="57"/>
      <c r="K133" s="162"/>
      <c r="L133" s="58"/>
      <c r="M133" s="164"/>
    </row>
    <row r="134" spans="2:13" x14ac:dyDescent="0.2">
      <c r="B134" s="57"/>
      <c r="C134" s="58"/>
      <c r="D134" s="58"/>
      <c r="E134" s="59"/>
      <c r="F134" s="57"/>
      <c r="G134" s="162"/>
      <c r="H134" s="58"/>
      <c r="I134" s="162"/>
      <c r="J134" s="57"/>
      <c r="K134" s="162"/>
      <c r="L134" s="58"/>
      <c r="M134" s="164"/>
    </row>
    <row r="135" spans="2:13" x14ac:dyDescent="0.2">
      <c r="B135" s="57"/>
      <c r="C135" s="58"/>
      <c r="D135" s="58"/>
      <c r="E135" s="59"/>
      <c r="F135" s="57"/>
      <c r="G135" s="162"/>
      <c r="H135" s="58"/>
      <c r="I135" s="162"/>
      <c r="J135" s="57"/>
      <c r="K135" s="162"/>
      <c r="L135" s="58"/>
      <c r="M135" s="164"/>
    </row>
    <row r="136" spans="2:13" x14ac:dyDescent="0.2">
      <c r="B136" s="57"/>
      <c r="C136" s="58"/>
      <c r="D136" s="58"/>
      <c r="E136" s="59"/>
      <c r="F136" s="57"/>
      <c r="G136" s="162"/>
      <c r="H136" s="58"/>
      <c r="I136" s="162"/>
      <c r="J136" s="57"/>
      <c r="K136" s="162"/>
      <c r="L136" s="58"/>
      <c r="M136" s="164"/>
    </row>
    <row r="137" spans="2:13" x14ac:dyDescent="0.2">
      <c r="B137" s="57"/>
      <c r="C137" s="58"/>
      <c r="D137" s="58"/>
      <c r="E137" s="59"/>
      <c r="F137" s="57"/>
      <c r="G137" s="162"/>
      <c r="H137" s="58"/>
      <c r="I137" s="162"/>
      <c r="J137" s="57"/>
      <c r="K137" s="162"/>
      <c r="L137" s="58"/>
      <c r="M137" s="164"/>
    </row>
    <row r="138" spans="2:13" x14ac:dyDescent="0.2">
      <c r="B138" s="57"/>
      <c r="C138" s="58"/>
      <c r="D138" s="58"/>
      <c r="E138" s="59"/>
      <c r="F138" s="57"/>
      <c r="G138" s="162"/>
      <c r="H138" s="58"/>
      <c r="I138" s="162"/>
      <c r="J138" s="57"/>
      <c r="K138" s="162"/>
      <c r="L138" s="58"/>
      <c r="M138" s="164"/>
    </row>
    <row r="139" spans="2:13" x14ac:dyDescent="0.2">
      <c r="B139" s="57"/>
      <c r="C139" s="58"/>
      <c r="D139" s="58"/>
      <c r="E139" s="59"/>
      <c r="F139" s="57"/>
      <c r="G139" s="162"/>
      <c r="H139" s="58"/>
      <c r="I139" s="162"/>
      <c r="J139" s="57"/>
      <c r="K139" s="162"/>
      <c r="L139" s="58"/>
      <c r="M139" s="164"/>
    </row>
    <row r="140" spans="2:13" x14ac:dyDescent="0.2">
      <c r="B140" s="57"/>
      <c r="C140" s="58"/>
      <c r="D140" s="58"/>
      <c r="E140" s="59"/>
      <c r="F140" s="57"/>
      <c r="G140" s="162"/>
      <c r="H140" s="58"/>
      <c r="I140" s="162"/>
      <c r="J140" s="57"/>
      <c r="K140" s="162"/>
      <c r="L140" s="58"/>
      <c r="M140" s="164"/>
    </row>
    <row r="141" spans="2:13" x14ac:dyDescent="0.2">
      <c r="B141" s="57"/>
      <c r="C141" s="58"/>
      <c r="D141" s="58"/>
      <c r="E141" s="59"/>
      <c r="F141" s="57"/>
      <c r="G141" s="162"/>
      <c r="H141" s="58"/>
      <c r="I141" s="162"/>
      <c r="J141" s="57"/>
      <c r="K141" s="162"/>
      <c r="L141" s="58"/>
      <c r="M141" s="164"/>
    </row>
    <row r="142" spans="2:13" x14ac:dyDescent="0.2">
      <c r="B142" s="57"/>
      <c r="C142" s="58"/>
      <c r="D142" s="58"/>
      <c r="E142" s="59"/>
      <c r="F142" s="57"/>
      <c r="G142" s="162"/>
      <c r="H142" s="58"/>
      <c r="I142" s="162"/>
      <c r="J142" s="57"/>
      <c r="K142" s="162"/>
      <c r="L142" s="58"/>
      <c r="M142" s="164"/>
    </row>
    <row r="143" spans="2:13" x14ac:dyDescent="0.2">
      <c r="B143" s="61"/>
      <c r="C143" s="62"/>
      <c r="D143" s="62"/>
      <c r="E143" s="63"/>
      <c r="F143" s="61"/>
      <c r="G143" s="162"/>
      <c r="H143" s="62"/>
      <c r="I143" s="162"/>
      <c r="J143" s="61"/>
      <c r="K143" s="162"/>
      <c r="L143" s="62"/>
      <c r="M143" s="164"/>
    </row>
    <row r="144" spans="2:13" x14ac:dyDescent="0.2">
      <c r="B144" s="61"/>
      <c r="C144" s="62"/>
      <c r="D144" s="62"/>
      <c r="E144" s="63"/>
      <c r="F144" s="61"/>
      <c r="G144" s="162"/>
      <c r="H144" s="62"/>
      <c r="I144" s="162"/>
      <c r="J144" s="61"/>
      <c r="K144" s="162"/>
      <c r="L144" s="62"/>
      <c r="M144" s="164"/>
    </row>
    <row r="145" spans="2:13" x14ac:dyDescent="0.2">
      <c r="B145" s="61"/>
      <c r="C145" s="62"/>
      <c r="D145" s="62"/>
      <c r="E145" s="63"/>
      <c r="F145" s="61"/>
      <c r="G145" s="162"/>
      <c r="H145" s="62"/>
      <c r="I145" s="162"/>
      <c r="J145" s="61"/>
      <c r="K145" s="162"/>
      <c r="L145" s="62"/>
      <c r="M145" s="164"/>
    </row>
    <row r="146" spans="2:13" x14ac:dyDescent="0.2">
      <c r="B146" s="61"/>
      <c r="C146" s="62"/>
      <c r="D146" s="62"/>
      <c r="E146" s="63"/>
      <c r="F146" s="61"/>
      <c r="G146" s="162"/>
      <c r="H146" s="62"/>
      <c r="I146" s="162"/>
      <c r="J146" s="61"/>
      <c r="K146" s="162"/>
      <c r="L146" s="62"/>
      <c r="M146" s="164"/>
    </row>
    <row r="147" spans="2:13" x14ac:dyDescent="0.2">
      <c r="B147" s="61"/>
      <c r="C147" s="62"/>
      <c r="D147" s="62"/>
      <c r="E147" s="63"/>
      <c r="F147" s="61"/>
      <c r="G147" s="162"/>
      <c r="H147" s="62"/>
      <c r="I147" s="162"/>
      <c r="J147" s="61"/>
      <c r="K147" s="162"/>
      <c r="L147" s="62"/>
      <c r="M147" s="164"/>
    </row>
    <row r="148" spans="2:13" x14ac:dyDescent="0.2">
      <c r="B148" s="61"/>
      <c r="C148" s="62"/>
      <c r="D148" s="62"/>
      <c r="E148" s="63"/>
      <c r="F148" s="61"/>
      <c r="G148" s="162"/>
      <c r="H148" s="62"/>
      <c r="I148" s="162"/>
      <c r="J148" s="61"/>
      <c r="K148" s="162"/>
      <c r="L148" s="62"/>
      <c r="M148" s="164"/>
    </row>
    <row r="149" spans="2:13" x14ac:dyDescent="0.2">
      <c r="B149" s="61"/>
      <c r="C149" s="62"/>
      <c r="D149" s="62"/>
      <c r="E149" s="63"/>
      <c r="F149" s="61"/>
      <c r="G149" s="162"/>
      <c r="H149" s="62"/>
      <c r="I149" s="162"/>
      <c r="J149" s="61"/>
      <c r="K149" s="162"/>
      <c r="L149" s="62"/>
      <c r="M149" s="164"/>
    </row>
    <row r="150" spans="2:13" x14ac:dyDescent="0.2">
      <c r="B150" s="61"/>
      <c r="C150" s="62"/>
      <c r="D150" s="62"/>
      <c r="E150" s="63"/>
      <c r="F150" s="61"/>
      <c r="G150" s="162"/>
      <c r="H150" s="62"/>
      <c r="I150" s="162"/>
      <c r="J150" s="61"/>
      <c r="K150" s="162"/>
      <c r="L150" s="62"/>
      <c r="M150" s="164"/>
    </row>
    <row r="151" spans="2:13" x14ac:dyDescent="0.2">
      <c r="B151" s="61"/>
      <c r="C151" s="62"/>
      <c r="D151" s="62"/>
      <c r="E151" s="63"/>
      <c r="F151" s="61"/>
      <c r="G151" s="162"/>
      <c r="H151" s="62"/>
      <c r="I151" s="162"/>
      <c r="J151" s="61"/>
      <c r="K151" s="162"/>
      <c r="L151" s="62"/>
      <c r="M151" s="164"/>
    </row>
    <row r="152" spans="2:13" x14ac:dyDescent="0.2">
      <c r="B152" s="61"/>
      <c r="C152" s="62"/>
      <c r="D152" s="62"/>
      <c r="E152" s="63"/>
      <c r="F152" s="61"/>
      <c r="G152" s="162"/>
      <c r="H152" s="62"/>
      <c r="I152" s="162"/>
      <c r="J152" s="61"/>
      <c r="K152" s="162"/>
      <c r="L152" s="62"/>
      <c r="M152" s="164"/>
    </row>
    <row r="153" spans="2:13" x14ac:dyDescent="0.2">
      <c r="B153" s="61"/>
      <c r="C153" s="62"/>
      <c r="D153" s="62"/>
      <c r="E153" s="63"/>
      <c r="F153" s="61"/>
      <c r="G153" s="162"/>
      <c r="H153" s="62"/>
      <c r="I153" s="162"/>
      <c r="J153" s="61"/>
      <c r="K153" s="162"/>
      <c r="L153" s="62"/>
      <c r="M153" s="164"/>
    </row>
    <row r="154" spans="2:13" x14ac:dyDescent="0.2">
      <c r="B154" s="61"/>
      <c r="C154" s="62"/>
      <c r="D154" s="62"/>
      <c r="E154" s="63"/>
      <c r="F154" s="61"/>
      <c r="G154" s="162"/>
      <c r="H154" s="62"/>
      <c r="I154" s="162"/>
      <c r="J154" s="61"/>
      <c r="K154" s="162"/>
      <c r="L154" s="62"/>
      <c r="M154" s="164"/>
    </row>
    <row r="155" spans="2:13" x14ac:dyDescent="0.2">
      <c r="B155" s="61"/>
      <c r="C155" s="62"/>
      <c r="D155" s="62"/>
      <c r="E155" s="63"/>
      <c r="F155" s="61"/>
      <c r="G155" s="162"/>
      <c r="H155" s="62"/>
      <c r="I155" s="162"/>
      <c r="J155" s="61"/>
      <c r="K155" s="162"/>
      <c r="L155" s="62"/>
      <c r="M155" s="164"/>
    </row>
    <row r="156" spans="2:13" x14ac:dyDescent="0.2">
      <c r="B156" s="61"/>
      <c r="C156" s="62"/>
      <c r="D156" s="62"/>
      <c r="E156" s="63"/>
      <c r="F156" s="61"/>
      <c r="G156" s="162"/>
      <c r="H156" s="62"/>
      <c r="I156" s="162"/>
      <c r="J156" s="61"/>
      <c r="K156" s="162"/>
      <c r="L156" s="62"/>
      <c r="M156" s="164"/>
    </row>
    <row r="157" spans="2:13" x14ac:dyDescent="0.2">
      <c r="B157" s="61"/>
      <c r="C157" s="62"/>
      <c r="D157" s="62"/>
      <c r="E157" s="63"/>
      <c r="F157" s="61"/>
      <c r="G157" s="162"/>
      <c r="H157" s="62"/>
      <c r="I157" s="162"/>
      <c r="J157" s="61"/>
      <c r="K157" s="162"/>
      <c r="L157" s="62"/>
      <c r="M157" s="164"/>
    </row>
    <row r="158" spans="2:13" x14ac:dyDescent="0.2">
      <c r="B158" s="61"/>
      <c r="C158" s="62"/>
      <c r="D158" s="62"/>
      <c r="E158" s="63"/>
      <c r="F158" s="61"/>
      <c r="G158" s="162"/>
      <c r="H158" s="62"/>
      <c r="I158" s="162"/>
      <c r="J158" s="61"/>
      <c r="K158" s="162"/>
      <c r="L158" s="62"/>
      <c r="M158" s="164"/>
    </row>
    <row r="159" spans="2:13" x14ac:dyDescent="0.2">
      <c r="B159" s="61"/>
      <c r="C159" s="62"/>
      <c r="D159" s="62"/>
      <c r="E159" s="63"/>
      <c r="F159" s="61"/>
      <c r="G159" s="162"/>
      <c r="H159" s="62"/>
      <c r="I159" s="162"/>
      <c r="J159" s="61"/>
      <c r="K159" s="162"/>
      <c r="L159" s="62"/>
      <c r="M159" s="164"/>
    </row>
    <row r="160" spans="2:13" x14ac:dyDescent="0.2">
      <c r="B160" s="61"/>
      <c r="C160" s="62"/>
      <c r="D160" s="62"/>
      <c r="E160" s="63"/>
      <c r="F160" s="61"/>
      <c r="G160" s="162"/>
      <c r="H160" s="62"/>
      <c r="I160" s="162"/>
      <c r="J160" s="61"/>
      <c r="K160" s="162"/>
      <c r="L160" s="62"/>
      <c r="M160" s="164"/>
    </row>
    <row r="161" spans="2:13" x14ac:dyDescent="0.2">
      <c r="B161" s="61"/>
      <c r="C161" s="62"/>
      <c r="D161" s="62"/>
      <c r="E161" s="63"/>
      <c r="F161" s="61"/>
      <c r="G161" s="162"/>
      <c r="H161" s="62"/>
      <c r="I161" s="162"/>
      <c r="J161" s="61"/>
      <c r="K161" s="162"/>
      <c r="L161" s="62"/>
      <c r="M161" s="164"/>
    </row>
    <row r="162" spans="2:13" x14ac:dyDescent="0.2">
      <c r="B162" s="61"/>
      <c r="C162" s="62"/>
      <c r="D162" s="62"/>
      <c r="E162" s="63"/>
      <c r="F162" s="61"/>
      <c r="G162" s="162"/>
      <c r="H162" s="62"/>
      <c r="I162" s="162"/>
      <c r="J162" s="61"/>
      <c r="K162" s="162"/>
      <c r="L162" s="62"/>
      <c r="M162" s="164"/>
    </row>
    <row r="163" spans="2:13" x14ac:dyDescent="0.2">
      <c r="B163" s="61"/>
      <c r="C163" s="62"/>
      <c r="D163" s="62"/>
      <c r="E163" s="63"/>
      <c r="F163" s="61"/>
      <c r="G163" s="162"/>
      <c r="H163" s="62"/>
      <c r="I163" s="162"/>
      <c r="J163" s="61"/>
      <c r="K163" s="162"/>
      <c r="L163" s="62"/>
      <c r="M163" s="164"/>
    </row>
    <row r="164" spans="2:13" x14ac:dyDescent="0.2">
      <c r="B164" s="61"/>
      <c r="C164" s="62"/>
      <c r="D164" s="62"/>
      <c r="E164" s="63"/>
      <c r="F164" s="61"/>
      <c r="G164" s="162"/>
      <c r="H164" s="62"/>
      <c r="I164" s="162"/>
      <c r="J164" s="61"/>
      <c r="K164" s="162"/>
      <c r="L164" s="62"/>
      <c r="M164" s="164"/>
    </row>
    <row r="165" spans="2:13" x14ac:dyDescent="0.2">
      <c r="B165" s="61"/>
      <c r="C165" s="62"/>
      <c r="D165" s="62"/>
      <c r="E165" s="63"/>
      <c r="F165" s="61"/>
      <c r="G165" s="162"/>
      <c r="H165" s="62"/>
      <c r="I165" s="162"/>
      <c r="J165" s="61"/>
      <c r="K165" s="162"/>
      <c r="L165" s="62"/>
      <c r="M165" s="164"/>
    </row>
    <row r="166" spans="2:13" x14ac:dyDescent="0.2">
      <c r="B166" s="61"/>
      <c r="C166" s="62"/>
      <c r="D166" s="62"/>
      <c r="E166" s="63"/>
      <c r="F166" s="61"/>
      <c r="G166" s="162"/>
      <c r="H166" s="62"/>
      <c r="I166" s="162"/>
      <c r="J166" s="61"/>
      <c r="K166" s="162"/>
      <c r="L166" s="62"/>
      <c r="M166" s="164"/>
    </row>
    <row r="167" spans="2:13" x14ac:dyDescent="0.2">
      <c r="B167" s="61"/>
      <c r="C167" s="62"/>
      <c r="D167" s="62"/>
      <c r="E167" s="63"/>
      <c r="F167" s="61"/>
      <c r="G167" s="162"/>
      <c r="H167" s="62"/>
      <c r="I167" s="162"/>
      <c r="J167" s="61"/>
      <c r="K167" s="162"/>
      <c r="L167" s="62"/>
      <c r="M167" s="164"/>
    </row>
    <row r="168" spans="2:13" x14ac:dyDescent="0.2">
      <c r="B168" s="61"/>
      <c r="C168" s="62"/>
      <c r="D168" s="62"/>
      <c r="E168" s="63"/>
      <c r="F168" s="61"/>
      <c r="G168" s="162"/>
      <c r="H168" s="62"/>
      <c r="I168" s="162"/>
      <c r="J168" s="61"/>
      <c r="K168" s="162"/>
      <c r="L168" s="62"/>
      <c r="M168" s="164"/>
    </row>
    <row r="169" spans="2:13" x14ac:dyDescent="0.2">
      <c r="B169" s="61"/>
      <c r="C169" s="62"/>
      <c r="D169" s="62"/>
      <c r="E169" s="63"/>
      <c r="F169" s="61"/>
      <c r="G169" s="162"/>
      <c r="H169" s="62"/>
      <c r="I169" s="162"/>
      <c r="J169" s="61"/>
      <c r="K169" s="162"/>
      <c r="L169" s="62"/>
      <c r="M169" s="164"/>
    </row>
    <row r="170" spans="2:13" x14ac:dyDescent="0.2">
      <c r="B170" s="61"/>
      <c r="C170" s="62"/>
      <c r="D170" s="62"/>
      <c r="E170" s="63"/>
      <c r="F170" s="61"/>
      <c r="G170" s="162"/>
      <c r="H170" s="62"/>
      <c r="I170" s="162"/>
      <c r="J170" s="61"/>
      <c r="K170" s="162"/>
      <c r="L170" s="62"/>
      <c r="M170" s="164"/>
    </row>
    <row r="171" spans="2:13" x14ac:dyDescent="0.2">
      <c r="B171" s="61"/>
      <c r="C171" s="62"/>
      <c r="D171" s="62"/>
      <c r="E171" s="63"/>
      <c r="F171" s="61"/>
      <c r="G171" s="162"/>
      <c r="H171" s="62"/>
      <c r="I171" s="162"/>
      <c r="J171" s="61"/>
      <c r="K171" s="162"/>
      <c r="L171" s="62"/>
      <c r="M171" s="164"/>
    </row>
    <row r="172" spans="2:13" x14ac:dyDescent="0.2">
      <c r="B172" s="61"/>
      <c r="C172" s="62"/>
      <c r="D172" s="62"/>
      <c r="E172" s="63"/>
      <c r="F172" s="61"/>
      <c r="G172" s="162"/>
      <c r="H172" s="62"/>
      <c r="I172" s="162"/>
      <c r="J172" s="61"/>
      <c r="K172" s="162"/>
      <c r="L172" s="62"/>
      <c r="M172" s="164"/>
    </row>
    <row r="173" spans="2:13" x14ac:dyDescent="0.2">
      <c r="B173" s="61"/>
      <c r="C173" s="62"/>
      <c r="D173" s="62"/>
      <c r="E173" s="63"/>
      <c r="F173" s="61"/>
      <c r="G173" s="162"/>
      <c r="H173" s="62"/>
      <c r="I173" s="162"/>
      <c r="J173" s="61"/>
      <c r="K173" s="162"/>
      <c r="L173" s="62"/>
      <c r="M173" s="164"/>
    </row>
    <row r="174" spans="2:13" x14ac:dyDescent="0.2">
      <c r="B174" s="61"/>
      <c r="C174" s="62"/>
      <c r="D174" s="62"/>
      <c r="E174" s="63"/>
      <c r="F174" s="61"/>
      <c r="G174" s="162"/>
      <c r="H174" s="62"/>
      <c r="I174" s="162"/>
      <c r="J174" s="61"/>
      <c r="K174" s="162"/>
      <c r="L174" s="62"/>
      <c r="M174" s="164"/>
    </row>
    <row r="175" spans="2:13" x14ac:dyDescent="0.2">
      <c r="B175" s="61"/>
      <c r="C175" s="62"/>
      <c r="D175" s="62"/>
      <c r="E175" s="63"/>
      <c r="F175" s="61"/>
      <c r="G175" s="162"/>
      <c r="H175" s="62"/>
      <c r="I175" s="162"/>
      <c r="J175" s="61"/>
      <c r="K175" s="162"/>
      <c r="L175" s="62"/>
      <c r="M175" s="164"/>
    </row>
    <row r="176" spans="2:13" x14ac:dyDescent="0.2">
      <c r="B176" s="61"/>
      <c r="C176" s="62"/>
      <c r="D176" s="62"/>
      <c r="E176" s="63"/>
      <c r="F176" s="61"/>
      <c r="G176" s="162"/>
      <c r="H176" s="62"/>
      <c r="I176" s="162"/>
      <c r="J176" s="61"/>
      <c r="K176" s="162"/>
      <c r="L176" s="62"/>
      <c r="M176" s="164"/>
    </row>
    <row r="177" spans="2:13" x14ac:dyDescent="0.2">
      <c r="B177" s="61"/>
      <c r="C177" s="62"/>
      <c r="D177" s="62"/>
      <c r="E177" s="63"/>
      <c r="F177" s="61"/>
      <c r="G177" s="162"/>
      <c r="H177" s="62"/>
      <c r="I177" s="162"/>
      <c r="J177" s="61"/>
      <c r="K177" s="162"/>
      <c r="L177" s="62"/>
      <c r="M177" s="164"/>
    </row>
    <row r="178" spans="2:13" x14ac:dyDescent="0.2">
      <c r="B178" s="61"/>
      <c r="C178" s="62"/>
      <c r="D178" s="62"/>
      <c r="E178" s="63"/>
      <c r="F178" s="61"/>
      <c r="G178" s="162"/>
      <c r="H178" s="62"/>
      <c r="I178" s="162"/>
      <c r="J178" s="61"/>
      <c r="K178" s="162"/>
      <c r="L178" s="62"/>
      <c r="M178" s="164"/>
    </row>
    <row r="179" spans="2:13" x14ac:dyDescent="0.2">
      <c r="B179" s="61"/>
      <c r="C179" s="62"/>
      <c r="D179" s="62"/>
      <c r="E179" s="63"/>
      <c r="F179" s="61"/>
      <c r="G179" s="162"/>
      <c r="H179" s="62"/>
      <c r="I179" s="162"/>
      <c r="J179" s="61"/>
      <c r="K179" s="162"/>
      <c r="L179" s="62"/>
      <c r="M179" s="164"/>
    </row>
    <row r="180" spans="2:13" x14ac:dyDescent="0.2">
      <c r="B180" s="61"/>
      <c r="C180" s="62"/>
      <c r="D180" s="62"/>
      <c r="E180" s="63"/>
      <c r="F180" s="61"/>
      <c r="G180" s="162"/>
      <c r="H180" s="62"/>
      <c r="I180" s="162"/>
      <c r="J180" s="61"/>
      <c r="K180" s="162"/>
      <c r="L180" s="62"/>
      <c r="M180" s="164"/>
    </row>
    <row r="181" spans="2:13" x14ac:dyDescent="0.2">
      <c r="B181" s="61"/>
      <c r="C181" s="62"/>
      <c r="D181" s="62"/>
      <c r="E181" s="63"/>
      <c r="F181" s="61"/>
      <c r="G181" s="162"/>
      <c r="H181" s="62"/>
      <c r="I181" s="162"/>
      <c r="J181" s="61"/>
      <c r="K181" s="162"/>
      <c r="L181" s="62"/>
      <c r="M181" s="164"/>
    </row>
    <row r="182" spans="2:13" x14ac:dyDescent="0.2">
      <c r="B182" s="61"/>
      <c r="C182" s="62"/>
      <c r="D182" s="62"/>
      <c r="E182" s="63"/>
      <c r="F182" s="61"/>
      <c r="G182" s="166"/>
      <c r="H182" s="62"/>
      <c r="I182" s="166"/>
      <c r="J182" s="61"/>
      <c r="K182" s="166"/>
      <c r="L182" s="62"/>
      <c r="M182" s="42"/>
    </row>
    <row r="183" spans="2:13" x14ac:dyDescent="0.2">
      <c r="B183" s="61"/>
      <c r="C183" s="62"/>
      <c r="D183" s="62"/>
      <c r="E183" s="63"/>
      <c r="F183" s="61"/>
      <c r="G183" s="166"/>
      <c r="H183" s="62"/>
      <c r="I183" s="166"/>
      <c r="J183" s="61"/>
      <c r="K183" s="166"/>
      <c r="L183" s="62"/>
      <c r="M183" s="42"/>
    </row>
    <row r="184" spans="2:13" x14ac:dyDescent="0.2">
      <c r="B184" s="61"/>
      <c r="C184" s="62"/>
      <c r="D184" s="62"/>
      <c r="E184" s="63"/>
      <c r="F184" s="61"/>
      <c r="G184" s="166"/>
      <c r="H184" s="62"/>
      <c r="I184" s="166"/>
      <c r="J184" s="61"/>
      <c r="K184" s="166"/>
      <c r="L184" s="62"/>
      <c r="M184" s="42"/>
    </row>
    <row r="185" spans="2:13" x14ac:dyDescent="0.2">
      <c r="B185" s="61"/>
      <c r="C185" s="62"/>
      <c r="D185" s="62"/>
      <c r="E185" s="63"/>
      <c r="F185" s="61"/>
      <c r="G185" s="166"/>
      <c r="H185" s="62"/>
      <c r="I185" s="166"/>
      <c r="J185" s="61"/>
      <c r="K185" s="166"/>
      <c r="L185" s="62"/>
      <c r="M185" s="42"/>
    </row>
    <row r="186" spans="2:13" x14ac:dyDescent="0.2">
      <c r="B186" s="61"/>
      <c r="C186" s="62"/>
      <c r="D186" s="62"/>
      <c r="E186" s="63"/>
      <c r="F186" s="61"/>
      <c r="G186" s="166"/>
      <c r="H186" s="62"/>
      <c r="I186" s="166"/>
      <c r="J186" s="61"/>
      <c r="K186" s="166"/>
      <c r="L186" s="62"/>
      <c r="M186" s="42"/>
    </row>
    <row r="187" spans="2:13" x14ac:dyDescent="0.2">
      <c r="B187" s="61"/>
      <c r="C187" s="62"/>
      <c r="D187" s="62"/>
      <c r="E187" s="63"/>
      <c r="F187" s="61"/>
      <c r="G187" s="166"/>
      <c r="H187" s="62"/>
      <c r="I187" s="166"/>
      <c r="J187" s="61"/>
      <c r="K187" s="166"/>
      <c r="L187" s="62"/>
      <c r="M187" s="42"/>
    </row>
    <row r="188" spans="2:13" x14ac:dyDescent="0.2">
      <c r="B188" s="61"/>
      <c r="C188" s="62"/>
      <c r="D188" s="62"/>
      <c r="E188" s="63"/>
      <c r="F188" s="61"/>
      <c r="G188" s="166"/>
      <c r="H188" s="62"/>
      <c r="I188" s="166"/>
      <c r="J188" s="61"/>
      <c r="K188" s="166"/>
      <c r="L188" s="62"/>
      <c r="M188" s="42"/>
    </row>
    <row r="189" spans="2:13" x14ac:dyDescent="0.2">
      <c r="B189" s="61"/>
      <c r="C189" s="62"/>
      <c r="D189" s="62"/>
      <c r="E189" s="63"/>
      <c r="F189" s="61"/>
      <c r="G189" s="166"/>
      <c r="H189" s="62"/>
      <c r="I189" s="166"/>
      <c r="J189" s="61"/>
      <c r="K189" s="166"/>
      <c r="L189" s="62"/>
      <c r="M189" s="42"/>
    </row>
    <row r="190" spans="2:13" x14ac:dyDescent="0.2">
      <c r="B190" s="61"/>
      <c r="C190" s="62"/>
      <c r="D190" s="62"/>
      <c r="E190" s="63"/>
      <c r="F190" s="61"/>
      <c r="G190" s="166"/>
      <c r="H190" s="62"/>
      <c r="I190" s="166"/>
      <c r="J190" s="61"/>
      <c r="K190" s="166"/>
      <c r="L190" s="62"/>
      <c r="M190" s="42"/>
    </row>
    <row r="191" spans="2:13" x14ac:dyDescent="0.2">
      <c r="B191" s="61"/>
      <c r="C191" s="62"/>
      <c r="D191" s="62"/>
      <c r="E191" s="63"/>
      <c r="F191" s="61"/>
      <c r="G191" s="166"/>
      <c r="H191" s="62"/>
      <c r="I191" s="166"/>
      <c r="J191" s="61"/>
      <c r="K191" s="166"/>
      <c r="L191" s="62"/>
      <c r="M191" s="42"/>
    </row>
    <row r="192" spans="2:13" x14ac:dyDescent="0.2">
      <c r="B192" s="61"/>
      <c r="C192" s="62"/>
      <c r="D192" s="62"/>
      <c r="E192" s="63"/>
      <c r="F192" s="61"/>
      <c r="G192" s="166"/>
      <c r="H192" s="62"/>
      <c r="I192" s="166"/>
      <c r="J192" s="61"/>
      <c r="K192" s="166"/>
      <c r="L192" s="62"/>
      <c r="M192" s="42"/>
    </row>
    <row r="193" spans="2:13" x14ac:dyDescent="0.2">
      <c r="B193" s="61"/>
      <c r="C193" s="62"/>
      <c r="D193" s="62"/>
      <c r="E193" s="63"/>
      <c r="F193" s="61"/>
      <c r="G193" s="166"/>
      <c r="H193" s="62"/>
      <c r="I193" s="166"/>
      <c r="J193" s="61"/>
      <c r="K193" s="166"/>
      <c r="L193" s="62"/>
      <c r="M193" s="42"/>
    </row>
    <row r="194" spans="2:13" x14ac:dyDescent="0.2">
      <c r="B194" s="61"/>
      <c r="C194" s="62"/>
      <c r="D194" s="62"/>
      <c r="E194" s="63"/>
      <c r="F194" s="61"/>
      <c r="G194" s="166"/>
      <c r="H194" s="62"/>
      <c r="I194" s="166"/>
      <c r="J194" s="61"/>
      <c r="K194" s="166"/>
      <c r="L194" s="62"/>
      <c r="M194" s="42"/>
    </row>
    <row r="195" spans="2:13" x14ac:dyDescent="0.2">
      <c r="B195" s="61"/>
      <c r="C195" s="62"/>
      <c r="D195" s="62"/>
      <c r="E195" s="63"/>
      <c r="F195" s="61"/>
      <c r="G195" s="166"/>
      <c r="H195" s="62"/>
      <c r="I195" s="166"/>
      <c r="J195" s="61"/>
      <c r="K195" s="166"/>
      <c r="L195" s="62"/>
      <c r="M195" s="42"/>
    </row>
    <row r="196" spans="2:13" x14ac:dyDescent="0.2">
      <c r="B196" s="61"/>
      <c r="C196" s="62"/>
      <c r="D196" s="62"/>
      <c r="E196" s="63"/>
      <c r="F196" s="61"/>
      <c r="G196" s="166"/>
      <c r="H196" s="62"/>
      <c r="I196" s="166"/>
      <c r="J196" s="61"/>
      <c r="K196" s="166"/>
      <c r="L196" s="62"/>
      <c r="M196" s="42"/>
    </row>
    <row r="197" spans="2:13" x14ac:dyDescent="0.2">
      <c r="B197" s="61"/>
      <c r="C197" s="62"/>
      <c r="D197" s="62"/>
      <c r="E197" s="63"/>
      <c r="F197" s="61"/>
      <c r="G197" s="166"/>
      <c r="H197" s="62"/>
      <c r="I197" s="166"/>
      <c r="J197" s="61"/>
      <c r="K197" s="166"/>
      <c r="L197" s="62"/>
      <c r="M197" s="42"/>
    </row>
    <row r="198" spans="2:13" x14ac:dyDescent="0.2">
      <c r="B198" s="61"/>
      <c r="C198" s="62"/>
      <c r="D198" s="62"/>
      <c r="E198" s="63"/>
      <c r="F198" s="61"/>
      <c r="G198" s="166"/>
      <c r="H198" s="62"/>
      <c r="I198" s="166"/>
      <c r="J198" s="61"/>
      <c r="K198" s="166"/>
      <c r="L198" s="62"/>
      <c r="M198" s="42"/>
    </row>
    <row r="199" spans="2:13" x14ac:dyDescent="0.2">
      <c r="B199" s="61"/>
      <c r="C199" s="62"/>
      <c r="D199" s="62"/>
      <c r="E199" s="63"/>
      <c r="F199" s="61"/>
      <c r="G199" s="166"/>
      <c r="H199" s="62"/>
      <c r="I199" s="166"/>
      <c r="J199" s="61"/>
      <c r="K199" s="166"/>
      <c r="L199" s="62"/>
      <c r="M199" s="42"/>
    </row>
    <row r="200" spans="2:13" x14ac:dyDescent="0.2">
      <c r="B200" s="61"/>
      <c r="C200" s="62"/>
      <c r="D200" s="62"/>
      <c r="E200" s="63"/>
      <c r="F200" s="61"/>
      <c r="G200" s="166"/>
      <c r="H200" s="62"/>
      <c r="I200" s="166"/>
      <c r="J200" s="61"/>
      <c r="K200" s="166"/>
      <c r="L200" s="62"/>
      <c r="M200" s="42"/>
    </row>
    <row r="201" spans="2:13" x14ac:dyDescent="0.2">
      <c r="B201" s="61"/>
      <c r="C201" s="62"/>
      <c r="D201" s="62"/>
      <c r="E201" s="63"/>
      <c r="F201" s="61"/>
      <c r="G201" s="166"/>
      <c r="H201" s="62"/>
      <c r="I201" s="166"/>
      <c r="J201" s="61"/>
      <c r="K201" s="166"/>
      <c r="L201" s="62"/>
      <c r="M201" s="42"/>
    </row>
    <row r="202" spans="2:13" x14ac:dyDescent="0.2">
      <c r="B202" s="61"/>
      <c r="C202" s="62"/>
      <c r="D202" s="62"/>
      <c r="E202" s="63"/>
      <c r="F202" s="61"/>
      <c r="G202" s="166"/>
      <c r="H202" s="62"/>
      <c r="I202" s="166"/>
      <c r="J202" s="61"/>
      <c r="K202" s="166"/>
      <c r="L202" s="62"/>
      <c r="M202" s="42"/>
    </row>
    <row r="203" spans="2:13" x14ac:dyDescent="0.2">
      <c r="B203" s="61"/>
      <c r="C203" s="62"/>
      <c r="D203" s="62"/>
      <c r="E203" s="63"/>
      <c r="F203" s="61"/>
      <c r="G203" s="166"/>
      <c r="H203" s="62"/>
      <c r="I203" s="166"/>
      <c r="J203" s="61"/>
      <c r="K203" s="166"/>
      <c r="L203" s="62"/>
      <c r="M203" s="42"/>
    </row>
    <row r="204" spans="2:13" x14ac:dyDescent="0.2">
      <c r="B204" s="61"/>
      <c r="C204" s="62"/>
      <c r="D204" s="62"/>
      <c r="E204" s="63"/>
      <c r="F204" s="61"/>
      <c r="G204" s="166"/>
      <c r="H204" s="62"/>
      <c r="I204" s="166"/>
      <c r="J204" s="61"/>
      <c r="K204" s="166"/>
      <c r="L204" s="62"/>
      <c r="M204" s="42"/>
    </row>
    <row r="205" spans="2:13" x14ac:dyDescent="0.2">
      <c r="B205" s="61"/>
      <c r="C205" s="62"/>
      <c r="D205" s="62"/>
      <c r="E205" s="63"/>
      <c r="F205" s="61"/>
      <c r="G205" s="166"/>
      <c r="H205" s="62"/>
      <c r="I205" s="166"/>
      <c r="J205" s="61"/>
      <c r="K205" s="166"/>
      <c r="L205" s="62"/>
      <c r="M205" s="42"/>
    </row>
    <row r="206" spans="2:13" x14ac:dyDescent="0.2">
      <c r="B206" s="61"/>
      <c r="C206" s="62"/>
      <c r="D206" s="62"/>
      <c r="E206" s="63"/>
      <c r="F206" s="61"/>
      <c r="G206" s="166"/>
      <c r="H206" s="62"/>
      <c r="I206" s="166"/>
      <c r="J206" s="61"/>
      <c r="K206" s="166"/>
      <c r="L206" s="62"/>
      <c r="M206" s="42"/>
    </row>
    <row r="207" spans="2:13" x14ac:dyDescent="0.2">
      <c r="B207" s="61"/>
      <c r="C207" s="62"/>
      <c r="D207" s="62"/>
      <c r="E207" s="63"/>
      <c r="F207" s="61"/>
      <c r="G207" s="166"/>
      <c r="H207" s="62"/>
      <c r="I207" s="166"/>
      <c r="J207" s="61"/>
      <c r="K207" s="166"/>
      <c r="L207" s="62"/>
      <c r="M207" s="42"/>
    </row>
    <row r="208" spans="2:13" x14ac:dyDescent="0.2">
      <c r="B208" s="61"/>
      <c r="C208" s="62"/>
      <c r="D208" s="62"/>
      <c r="E208" s="63"/>
      <c r="F208" s="61"/>
      <c r="G208" s="166"/>
      <c r="H208" s="62"/>
      <c r="I208" s="166"/>
      <c r="J208" s="61"/>
      <c r="K208" s="166"/>
      <c r="L208" s="62"/>
      <c r="M208" s="42"/>
    </row>
    <row r="209" spans="2:13" x14ac:dyDescent="0.2">
      <c r="B209" s="61"/>
      <c r="C209" s="62"/>
      <c r="D209" s="62"/>
      <c r="E209" s="63"/>
      <c r="F209" s="61"/>
      <c r="G209" s="166"/>
      <c r="H209" s="62"/>
      <c r="I209" s="166"/>
      <c r="J209" s="61"/>
      <c r="K209" s="166"/>
      <c r="L209" s="62"/>
      <c r="M209" s="42"/>
    </row>
    <row r="210" spans="2:13" x14ac:dyDescent="0.2">
      <c r="B210" s="61"/>
      <c r="C210" s="62"/>
      <c r="D210" s="62"/>
      <c r="E210" s="63"/>
      <c r="F210" s="61"/>
      <c r="G210" s="166"/>
      <c r="H210" s="62"/>
      <c r="I210" s="166"/>
      <c r="J210" s="61"/>
      <c r="K210" s="166"/>
      <c r="L210" s="62"/>
      <c r="M210" s="42"/>
    </row>
    <row r="211" spans="2:13" x14ac:dyDescent="0.2">
      <c r="B211" s="61"/>
      <c r="C211" s="62"/>
      <c r="D211" s="62"/>
      <c r="E211" s="63"/>
      <c r="F211" s="61"/>
      <c r="G211" s="166"/>
      <c r="H211" s="62"/>
      <c r="I211" s="166"/>
      <c r="J211" s="61"/>
      <c r="K211" s="166"/>
      <c r="L211" s="62"/>
      <c r="M211" s="42"/>
    </row>
    <row r="212" spans="2:13" x14ac:dyDescent="0.2">
      <c r="B212" s="61"/>
      <c r="C212" s="62"/>
      <c r="D212" s="62"/>
      <c r="E212" s="63"/>
      <c r="F212" s="61"/>
      <c r="G212" s="166"/>
      <c r="H212" s="62"/>
      <c r="I212" s="166"/>
      <c r="J212" s="61"/>
      <c r="K212" s="166"/>
      <c r="L212" s="62"/>
      <c r="M212" s="42"/>
    </row>
    <row r="213" spans="2:13" x14ac:dyDescent="0.2">
      <c r="B213" s="61"/>
      <c r="C213" s="62"/>
      <c r="D213" s="62"/>
      <c r="E213" s="63"/>
      <c r="F213" s="61"/>
      <c r="G213" s="166"/>
      <c r="H213" s="62"/>
      <c r="I213" s="166"/>
      <c r="J213" s="61"/>
      <c r="K213" s="166"/>
      <c r="L213" s="62"/>
      <c r="M213" s="42"/>
    </row>
    <row r="214" spans="2:13" x14ac:dyDescent="0.2">
      <c r="B214" s="61"/>
      <c r="C214" s="62"/>
      <c r="D214" s="62"/>
      <c r="E214" s="63"/>
      <c r="F214" s="61"/>
      <c r="G214" s="166"/>
      <c r="H214" s="62"/>
      <c r="I214" s="166"/>
      <c r="J214" s="61"/>
      <c r="K214" s="166"/>
      <c r="L214" s="62"/>
      <c r="M214" s="42"/>
    </row>
    <row r="215" spans="2:13" x14ac:dyDescent="0.2">
      <c r="B215" s="61"/>
      <c r="C215" s="62"/>
      <c r="D215" s="62"/>
      <c r="E215" s="63"/>
      <c r="F215" s="61"/>
      <c r="G215" s="166"/>
      <c r="H215" s="62"/>
      <c r="I215" s="166"/>
      <c r="J215" s="61"/>
      <c r="K215" s="166"/>
      <c r="L215" s="62"/>
      <c r="M215" s="42"/>
    </row>
    <row r="216" spans="2:13" x14ac:dyDescent="0.2">
      <c r="B216" s="61"/>
      <c r="C216" s="62"/>
      <c r="D216" s="62"/>
      <c r="E216" s="63"/>
      <c r="F216" s="61"/>
      <c r="G216" s="166"/>
      <c r="H216" s="62"/>
      <c r="I216" s="166"/>
      <c r="J216" s="61"/>
      <c r="K216" s="166"/>
      <c r="L216" s="62"/>
      <c r="M216" s="42"/>
    </row>
    <row r="217" spans="2:13" x14ac:dyDescent="0.2">
      <c r="B217" s="61"/>
      <c r="C217" s="62"/>
      <c r="D217" s="62"/>
      <c r="E217" s="63"/>
      <c r="F217" s="61"/>
      <c r="G217" s="166"/>
      <c r="H217" s="62"/>
      <c r="I217" s="166"/>
      <c r="J217" s="61"/>
      <c r="K217" s="166"/>
      <c r="L217" s="62"/>
      <c r="M217" s="42"/>
    </row>
    <row r="218" spans="2:13" x14ac:dyDescent="0.2">
      <c r="B218" s="61"/>
      <c r="C218" s="62"/>
      <c r="D218" s="62"/>
      <c r="E218" s="63"/>
      <c r="F218" s="61"/>
      <c r="G218" s="166"/>
      <c r="H218" s="62"/>
      <c r="I218" s="166"/>
      <c r="J218" s="61"/>
      <c r="K218" s="166"/>
      <c r="L218" s="62"/>
      <c r="M218" s="42"/>
    </row>
    <row r="219" spans="2:13" x14ac:dyDescent="0.2">
      <c r="B219" s="61"/>
      <c r="C219" s="62"/>
      <c r="D219" s="62"/>
      <c r="E219" s="63"/>
      <c r="F219" s="61"/>
      <c r="G219" s="166"/>
      <c r="H219" s="62"/>
      <c r="I219" s="166"/>
      <c r="J219" s="61"/>
      <c r="K219" s="166"/>
      <c r="L219" s="62"/>
      <c r="M219" s="42"/>
    </row>
    <row r="220" spans="2:13" x14ac:dyDescent="0.2">
      <c r="B220" s="61"/>
      <c r="C220" s="62"/>
      <c r="D220" s="62"/>
      <c r="E220" s="63"/>
      <c r="F220" s="61"/>
      <c r="G220" s="166"/>
      <c r="H220" s="62"/>
      <c r="I220" s="166"/>
      <c r="J220" s="61"/>
      <c r="K220" s="166"/>
      <c r="L220" s="62"/>
      <c r="M220" s="42"/>
    </row>
    <row r="221" spans="2:13" x14ac:dyDescent="0.2">
      <c r="B221" s="61"/>
      <c r="C221" s="62"/>
      <c r="D221" s="62"/>
      <c r="E221" s="63"/>
      <c r="F221" s="61"/>
      <c r="G221" s="166"/>
      <c r="H221" s="62"/>
      <c r="I221" s="166"/>
      <c r="J221" s="61"/>
      <c r="K221" s="166"/>
      <c r="L221" s="62"/>
      <c r="M221" s="42"/>
    </row>
    <row r="222" spans="2:13" x14ac:dyDescent="0.2">
      <c r="B222" s="61"/>
      <c r="C222" s="62"/>
      <c r="D222" s="62"/>
      <c r="E222" s="63"/>
      <c r="F222" s="61"/>
      <c r="G222" s="166"/>
      <c r="H222" s="62"/>
      <c r="I222" s="166"/>
      <c r="J222" s="61"/>
      <c r="K222" s="166"/>
      <c r="L222" s="62"/>
      <c r="M222" s="42"/>
    </row>
    <row r="223" spans="2:13" x14ac:dyDescent="0.2">
      <c r="B223" s="61"/>
      <c r="C223" s="62"/>
      <c r="D223" s="62"/>
      <c r="E223" s="63"/>
      <c r="F223" s="61"/>
      <c r="G223" s="166"/>
      <c r="H223" s="62"/>
      <c r="I223" s="166"/>
      <c r="J223" s="61"/>
      <c r="K223" s="166"/>
      <c r="L223" s="62"/>
      <c r="M223" s="42"/>
    </row>
    <row r="224" spans="2:13" x14ac:dyDescent="0.2">
      <c r="B224" s="61"/>
      <c r="C224" s="62"/>
      <c r="D224" s="62"/>
      <c r="E224" s="63"/>
      <c r="F224" s="61"/>
      <c r="G224" s="166"/>
      <c r="H224" s="62"/>
      <c r="I224" s="166"/>
      <c r="J224" s="61"/>
      <c r="K224" s="166"/>
      <c r="L224" s="62"/>
      <c r="M224" s="42"/>
    </row>
    <row r="225" spans="2:13" x14ac:dyDescent="0.2">
      <c r="B225" s="61"/>
      <c r="C225" s="62"/>
      <c r="D225" s="62"/>
      <c r="E225" s="63"/>
      <c r="F225" s="61"/>
      <c r="G225" s="166"/>
      <c r="H225" s="62"/>
      <c r="I225" s="166"/>
      <c r="J225" s="61"/>
      <c r="K225" s="166"/>
      <c r="L225" s="62"/>
      <c r="M225" s="42"/>
    </row>
    <row r="226" spans="2:13" x14ac:dyDescent="0.2">
      <c r="B226" s="61"/>
      <c r="C226" s="62"/>
      <c r="D226" s="62"/>
      <c r="E226" s="63"/>
      <c r="F226" s="61"/>
      <c r="G226" s="166"/>
      <c r="H226" s="62"/>
      <c r="I226" s="166"/>
      <c r="J226" s="61"/>
      <c r="K226" s="166"/>
      <c r="L226" s="62"/>
      <c r="M226" s="42"/>
    </row>
    <row r="227" spans="2:13" x14ac:dyDescent="0.2">
      <c r="B227" s="61"/>
      <c r="C227" s="62"/>
      <c r="D227" s="62"/>
      <c r="E227" s="63"/>
      <c r="F227" s="61"/>
      <c r="G227" s="166"/>
      <c r="H227" s="62"/>
      <c r="I227" s="166"/>
      <c r="J227" s="61"/>
      <c r="K227" s="166"/>
      <c r="L227" s="62"/>
      <c r="M227" s="42"/>
    </row>
    <row r="228" spans="2:13" x14ac:dyDescent="0.2">
      <c r="B228" s="61"/>
      <c r="C228" s="62"/>
      <c r="D228" s="62"/>
      <c r="E228" s="63"/>
      <c r="F228" s="61"/>
      <c r="G228" s="166"/>
      <c r="H228" s="62"/>
      <c r="I228" s="166"/>
      <c r="J228" s="61"/>
      <c r="K228" s="166"/>
      <c r="L228" s="62"/>
      <c r="M228" s="42"/>
    </row>
    <row r="229" spans="2:13" x14ac:dyDescent="0.2">
      <c r="B229" s="61"/>
      <c r="C229" s="62"/>
      <c r="D229" s="62"/>
      <c r="E229" s="63"/>
      <c r="F229" s="61"/>
      <c r="G229" s="166"/>
      <c r="H229" s="62"/>
      <c r="I229" s="166"/>
      <c r="J229" s="61"/>
      <c r="K229" s="166"/>
      <c r="L229" s="62"/>
      <c r="M229" s="42"/>
    </row>
    <row r="230" spans="2:13" x14ac:dyDescent="0.2">
      <c r="B230" s="61"/>
      <c r="C230" s="62"/>
      <c r="D230" s="62"/>
      <c r="E230" s="63"/>
      <c r="F230" s="61"/>
      <c r="G230" s="166"/>
      <c r="H230" s="62"/>
      <c r="I230" s="166"/>
      <c r="J230" s="61"/>
      <c r="K230" s="166"/>
      <c r="L230" s="62"/>
      <c r="M230" s="42"/>
    </row>
    <row r="231" spans="2:13" x14ac:dyDescent="0.2">
      <c r="B231" s="61"/>
      <c r="C231" s="62"/>
      <c r="D231" s="62"/>
      <c r="E231" s="63"/>
      <c r="F231" s="61"/>
      <c r="G231" s="166"/>
      <c r="H231" s="62"/>
      <c r="I231" s="166"/>
      <c r="J231" s="61"/>
      <c r="K231" s="166"/>
      <c r="L231" s="62"/>
      <c r="M231" s="42"/>
    </row>
    <row r="232" spans="2:13" x14ac:dyDescent="0.2">
      <c r="B232" s="61"/>
      <c r="C232" s="62"/>
      <c r="D232" s="62"/>
      <c r="E232" s="63"/>
      <c r="F232" s="61"/>
      <c r="G232" s="166"/>
      <c r="H232" s="62"/>
      <c r="I232" s="166"/>
      <c r="J232" s="61"/>
      <c r="K232" s="166"/>
      <c r="L232" s="62"/>
      <c r="M232" s="42"/>
    </row>
    <row r="233" spans="2:13" x14ac:dyDescent="0.2">
      <c r="B233" s="61"/>
      <c r="C233" s="62"/>
      <c r="D233" s="62"/>
      <c r="E233" s="63"/>
      <c r="F233" s="61"/>
      <c r="G233" s="166"/>
      <c r="H233" s="62"/>
      <c r="I233" s="166"/>
      <c r="J233" s="61"/>
      <c r="K233" s="166"/>
      <c r="L233" s="62"/>
      <c r="M233" s="42"/>
    </row>
    <row r="234" spans="2:13" x14ac:dyDescent="0.2">
      <c r="B234" s="61"/>
      <c r="C234" s="62"/>
      <c r="D234" s="62"/>
      <c r="E234" s="63"/>
      <c r="F234" s="61"/>
      <c r="G234" s="166"/>
      <c r="H234" s="62"/>
      <c r="I234" s="166"/>
      <c r="J234" s="61"/>
      <c r="K234" s="166"/>
      <c r="L234" s="62"/>
      <c r="M234" s="42"/>
    </row>
    <row r="235" spans="2:13" x14ac:dyDescent="0.2">
      <c r="B235" s="61"/>
      <c r="C235" s="62"/>
      <c r="D235" s="62"/>
      <c r="E235" s="63"/>
      <c r="F235" s="61"/>
      <c r="G235" s="166"/>
      <c r="H235" s="62"/>
      <c r="I235" s="166"/>
      <c r="J235" s="61"/>
      <c r="K235" s="166"/>
      <c r="L235" s="62"/>
      <c r="M235" s="42"/>
    </row>
    <row r="236" spans="2:13" x14ac:dyDescent="0.2">
      <c r="B236" s="61"/>
      <c r="C236" s="62"/>
      <c r="D236" s="62"/>
      <c r="E236" s="63"/>
      <c r="F236" s="61"/>
      <c r="G236" s="166"/>
      <c r="H236" s="62"/>
      <c r="I236" s="166"/>
      <c r="J236" s="61"/>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T2:U2"/>
    <mergeCell ref="F2:G2"/>
    <mergeCell ref="H2:I2"/>
    <mergeCell ref="J2:K2"/>
    <mergeCell ref="L2:M2"/>
    <mergeCell ref="B2:C2"/>
    <mergeCell ref="D2:E2"/>
    <mergeCell ref="N2:O2"/>
    <mergeCell ref="P2:Q2"/>
    <mergeCell ref="R2:S2"/>
  </mergeCells>
  <pageMargins left="0.7" right="0.7" top="0.75" bottom="0.75" header="0.3" footer="0.3"/>
  <pageSetup paperSize="9" orientation="portrait"/>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D104" sqref="D104"/>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57">
        <v>0</v>
      </c>
      <c r="C4" s="58">
        <v>0</v>
      </c>
      <c r="D4" s="58">
        <v>0</v>
      </c>
      <c r="E4" s="59">
        <v>0</v>
      </c>
      <c r="F4" s="57"/>
      <c r="G4" s="162"/>
      <c r="H4" s="58"/>
      <c r="I4" s="162"/>
      <c r="J4" s="57"/>
      <c r="K4" s="160"/>
      <c r="L4" s="58"/>
      <c r="M4" s="161"/>
    </row>
    <row r="5" spans="2:21" x14ac:dyDescent="0.2">
      <c r="B5" s="60">
        <v>4.2579999999999996E-3</v>
      </c>
      <c r="C5" s="58">
        <v>9.5860000000000008E-3</v>
      </c>
      <c r="D5" s="58">
        <v>5.0899999999999999E-3</v>
      </c>
      <c r="E5" s="59">
        <v>-9.6880000000000004E-3</v>
      </c>
      <c r="F5" s="60"/>
      <c r="G5" s="162"/>
      <c r="H5" s="58"/>
      <c r="I5" s="162"/>
      <c r="J5" s="60"/>
      <c r="K5" s="162"/>
      <c r="L5" s="58"/>
      <c r="M5" s="164"/>
    </row>
    <row r="6" spans="2:21" x14ac:dyDescent="0.2">
      <c r="B6" s="57">
        <v>1.2413E-2</v>
      </c>
      <c r="C6" s="58">
        <v>1.6174999999999998E-2</v>
      </c>
      <c r="D6" s="58">
        <v>1.3742000000000001E-2</v>
      </c>
      <c r="E6" s="59">
        <v>-1.6043999999999999E-2</v>
      </c>
      <c r="F6" s="57"/>
      <c r="G6" s="162"/>
      <c r="H6" s="58"/>
      <c r="I6" s="162"/>
      <c r="J6" s="57"/>
      <c r="K6" s="162"/>
      <c r="L6" s="58"/>
      <c r="M6" s="164"/>
    </row>
    <row r="7" spans="2:21" x14ac:dyDescent="0.2">
      <c r="B7" s="57">
        <v>2.1607000000000001E-2</v>
      </c>
      <c r="C7" s="58">
        <v>2.1055000000000001E-2</v>
      </c>
      <c r="D7" s="58">
        <v>2.3098E-2</v>
      </c>
      <c r="E7" s="59">
        <v>-2.1026E-2</v>
      </c>
      <c r="F7" s="57"/>
      <c r="G7" s="162"/>
      <c r="H7" s="58"/>
      <c r="I7" s="162"/>
      <c r="J7" s="57"/>
      <c r="K7" s="162"/>
      <c r="L7" s="58"/>
      <c r="M7" s="164"/>
    </row>
    <row r="8" spans="2:21" x14ac:dyDescent="0.2">
      <c r="B8" s="57">
        <v>3.1206999999999999E-2</v>
      </c>
      <c r="C8" s="58">
        <v>2.4955999999999999E-2</v>
      </c>
      <c r="D8" s="58">
        <v>3.2721E-2</v>
      </c>
      <c r="E8" s="59">
        <v>-2.5315000000000001E-2</v>
      </c>
      <c r="F8" s="57"/>
      <c r="G8" s="162"/>
      <c r="H8" s="58"/>
      <c r="I8" s="162"/>
      <c r="J8" s="57"/>
      <c r="K8" s="162"/>
      <c r="L8" s="58"/>
      <c r="M8" s="164"/>
    </row>
    <row r="9" spans="2:21" x14ac:dyDescent="0.2">
      <c r="B9" s="57">
        <v>4.1008000000000003E-2</v>
      </c>
      <c r="C9" s="58">
        <v>2.8211E-2</v>
      </c>
      <c r="D9" s="58">
        <v>4.2478000000000002E-2</v>
      </c>
      <c r="E9" s="59">
        <v>-2.9163000000000001E-2</v>
      </c>
      <c r="F9" s="57"/>
      <c r="G9" s="162"/>
      <c r="H9" s="58"/>
      <c r="I9" s="162"/>
      <c r="J9" s="57"/>
      <c r="K9" s="162"/>
      <c r="L9" s="58"/>
      <c r="M9" s="164"/>
    </row>
    <row r="10" spans="2:21" x14ac:dyDescent="0.2">
      <c r="B10" s="57">
        <v>5.0924999999999998E-2</v>
      </c>
      <c r="C10" s="58">
        <v>3.1001000000000001E-2</v>
      </c>
      <c r="D10" s="58">
        <v>5.2324000000000002E-2</v>
      </c>
      <c r="E10" s="59">
        <v>-3.2691999999999999E-2</v>
      </c>
      <c r="F10" s="57"/>
      <c r="G10" s="162"/>
      <c r="H10" s="58"/>
      <c r="I10" s="162"/>
      <c r="J10" s="57"/>
      <c r="K10" s="162"/>
      <c r="L10" s="58"/>
      <c r="M10" s="164"/>
    </row>
    <row r="11" spans="2:21" x14ac:dyDescent="0.2">
      <c r="B11" s="57">
        <v>6.0918E-2</v>
      </c>
      <c r="C11" s="58">
        <v>3.3429E-2</v>
      </c>
      <c r="D11" s="58">
        <v>6.2231000000000002E-2</v>
      </c>
      <c r="E11" s="59">
        <v>-3.5965999999999998E-2</v>
      </c>
      <c r="F11" s="57"/>
      <c r="G11" s="162"/>
      <c r="H11" s="58"/>
      <c r="I11" s="162"/>
      <c r="J11" s="57"/>
      <c r="K11" s="162"/>
      <c r="L11" s="58"/>
      <c r="M11" s="164"/>
    </row>
    <row r="12" spans="2:21" x14ac:dyDescent="0.2">
      <c r="B12" s="57">
        <v>7.0963999999999999E-2</v>
      </c>
      <c r="C12" s="58">
        <v>3.5567000000000001E-2</v>
      </c>
      <c r="D12" s="58">
        <v>7.2186E-2</v>
      </c>
      <c r="E12" s="59">
        <v>-3.9023000000000002E-2</v>
      </c>
      <c r="F12" s="57"/>
      <c r="G12" s="162"/>
      <c r="H12" s="58"/>
      <c r="I12" s="162"/>
      <c r="J12" s="57"/>
      <c r="K12" s="162"/>
      <c r="L12" s="58"/>
      <c r="M12" s="164"/>
    </row>
    <row r="13" spans="2:21" x14ac:dyDescent="0.2">
      <c r="B13" s="57">
        <v>8.1050999999999998E-2</v>
      </c>
      <c r="C13" s="58">
        <v>3.746E-2</v>
      </c>
      <c r="D13" s="58">
        <v>8.2178000000000001E-2</v>
      </c>
      <c r="E13" s="59">
        <v>-4.1889999999999997E-2</v>
      </c>
      <c r="F13" s="57"/>
      <c r="G13" s="162"/>
      <c r="H13" s="58"/>
      <c r="I13" s="162"/>
      <c r="J13" s="57"/>
      <c r="K13" s="162"/>
      <c r="L13" s="58"/>
      <c r="M13" s="164"/>
    </row>
    <row r="14" spans="2:21" x14ac:dyDescent="0.2">
      <c r="B14" s="57">
        <v>9.1169E-2</v>
      </c>
      <c r="C14" s="58">
        <v>3.9141000000000002E-2</v>
      </c>
      <c r="D14" s="58">
        <v>9.2198000000000002E-2</v>
      </c>
      <c r="E14" s="59">
        <v>-4.4587000000000002E-2</v>
      </c>
      <c r="F14" s="57"/>
      <c r="G14" s="162"/>
      <c r="H14" s="58"/>
      <c r="I14" s="162"/>
      <c r="J14" s="57"/>
      <c r="K14" s="162"/>
      <c r="L14" s="58"/>
      <c r="M14" s="164"/>
    </row>
    <row r="15" spans="2:21" x14ac:dyDescent="0.2">
      <c r="B15" s="57">
        <v>0.101312</v>
      </c>
      <c r="C15" s="58">
        <v>4.0639000000000002E-2</v>
      </c>
      <c r="D15" s="58">
        <v>0.102241</v>
      </c>
      <c r="E15" s="59">
        <v>-4.7130999999999999E-2</v>
      </c>
      <c r="F15" s="57"/>
      <c r="G15" s="162"/>
      <c r="H15" s="58"/>
      <c r="I15" s="162"/>
      <c r="J15" s="57"/>
      <c r="K15" s="162"/>
      <c r="L15" s="58"/>
      <c r="M15" s="164"/>
    </row>
    <row r="16" spans="2:21" x14ac:dyDescent="0.2">
      <c r="B16" s="57">
        <v>0.111475</v>
      </c>
      <c r="C16" s="58">
        <v>4.1973000000000003E-2</v>
      </c>
      <c r="D16" s="58">
        <v>0.112304</v>
      </c>
      <c r="E16" s="59">
        <v>-4.9535000000000003E-2</v>
      </c>
      <c r="F16" s="57"/>
      <c r="G16" s="162"/>
      <c r="H16" s="58"/>
      <c r="I16" s="162"/>
      <c r="J16" s="57"/>
      <c r="K16" s="162"/>
      <c r="L16" s="58"/>
      <c r="M16" s="164"/>
    </row>
    <row r="17" spans="2:13" x14ac:dyDescent="0.2">
      <c r="B17" s="57">
        <v>0.121654</v>
      </c>
      <c r="C17" s="58">
        <v>4.3159999999999997E-2</v>
      </c>
      <c r="D17" s="58">
        <v>0.12238599999999999</v>
      </c>
      <c r="E17" s="59">
        <v>-5.1810000000000002E-2</v>
      </c>
      <c r="F17" s="57"/>
      <c r="G17" s="162"/>
      <c r="H17" s="58"/>
      <c r="I17" s="162"/>
      <c r="J17" s="57"/>
      <c r="K17" s="162"/>
      <c r="L17" s="58"/>
      <c r="M17" s="164"/>
    </row>
    <row r="18" spans="2:13" x14ac:dyDescent="0.2">
      <c r="B18" s="57">
        <v>0.13184599999999999</v>
      </c>
      <c r="C18" s="58">
        <v>4.4215999999999998E-2</v>
      </c>
      <c r="D18" s="58">
        <v>0.13248499999999999</v>
      </c>
      <c r="E18" s="59">
        <v>-5.3967000000000001E-2</v>
      </c>
      <c r="F18" s="57"/>
      <c r="G18" s="162"/>
      <c r="H18" s="58"/>
      <c r="I18" s="162"/>
      <c r="J18" s="57"/>
      <c r="K18" s="162"/>
      <c r="L18" s="58"/>
      <c r="M18" s="164"/>
    </row>
    <row r="19" spans="2:13" x14ac:dyDescent="0.2">
      <c r="B19" s="57">
        <v>0.14204800000000001</v>
      </c>
      <c r="C19" s="58">
        <v>4.5154E-2</v>
      </c>
      <c r="D19" s="58">
        <v>0.1426</v>
      </c>
      <c r="E19" s="59">
        <v>-5.6014000000000001E-2</v>
      </c>
      <c r="F19" s="57"/>
      <c r="G19" s="162"/>
      <c r="H19" s="58"/>
      <c r="I19" s="162"/>
      <c r="J19" s="57"/>
      <c r="K19" s="162"/>
      <c r="L19" s="58"/>
      <c r="M19" s="164"/>
    </row>
    <row r="20" spans="2:13" x14ac:dyDescent="0.2">
      <c r="B20" s="57">
        <v>0.15226100000000001</v>
      </c>
      <c r="C20" s="58">
        <v>4.5983999999999997E-2</v>
      </c>
      <c r="D20" s="58">
        <v>0.152729</v>
      </c>
      <c r="E20" s="59">
        <v>-5.7957000000000002E-2</v>
      </c>
      <c r="F20" s="57"/>
      <c r="G20" s="162"/>
      <c r="H20" s="58"/>
      <c r="I20" s="162"/>
      <c r="J20" s="57"/>
      <c r="K20" s="162"/>
      <c r="L20" s="58"/>
      <c r="M20" s="164"/>
    </row>
    <row r="21" spans="2:13" x14ac:dyDescent="0.2">
      <c r="B21" s="57">
        <v>0.16248099999999999</v>
      </c>
      <c r="C21" s="58">
        <v>4.6717000000000002E-2</v>
      </c>
      <c r="D21" s="58">
        <v>0.16287099999999999</v>
      </c>
      <c r="E21" s="59">
        <v>-5.9802000000000001E-2</v>
      </c>
      <c r="F21" s="57"/>
      <c r="G21" s="162"/>
      <c r="H21" s="58"/>
      <c r="I21" s="162"/>
      <c r="J21" s="57"/>
      <c r="K21" s="162"/>
      <c r="L21" s="58"/>
      <c r="M21" s="164"/>
    </row>
    <row r="22" spans="2:13" x14ac:dyDescent="0.2">
      <c r="B22" s="57">
        <v>0.172707</v>
      </c>
      <c r="C22" s="58">
        <v>4.7363000000000002E-2</v>
      </c>
      <c r="D22" s="58">
        <v>0.17302400000000001</v>
      </c>
      <c r="E22" s="59">
        <v>-6.1552999999999997E-2</v>
      </c>
      <c r="F22" s="57"/>
      <c r="G22" s="162"/>
      <c r="H22" s="58"/>
      <c r="I22" s="162"/>
      <c r="J22" s="57"/>
      <c r="K22" s="162"/>
      <c r="L22" s="58"/>
      <c r="M22" s="164"/>
    </row>
    <row r="23" spans="2:13" x14ac:dyDescent="0.2">
      <c r="B23" s="57">
        <v>0.18293799999999999</v>
      </c>
      <c r="C23" s="58">
        <v>4.793E-2</v>
      </c>
      <c r="D23" s="58">
        <v>0.18318999999999999</v>
      </c>
      <c r="E23" s="59">
        <v>-6.3211000000000003E-2</v>
      </c>
      <c r="F23" s="57"/>
      <c r="G23" s="162"/>
      <c r="H23" s="58"/>
      <c r="I23" s="162"/>
      <c r="J23" s="57"/>
      <c r="K23" s="162"/>
      <c r="L23" s="58"/>
      <c r="M23" s="164"/>
    </row>
    <row r="24" spans="2:13" x14ac:dyDescent="0.2">
      <c r="B24" s="57">
        <v>0.19317400000000001</v>
      </c>
      <c r="C24" s="58">
        <v>4.8423000000000001E-2</v>
      </c>
      <c r="D24" s="58">
        <v>0.19336500000000001</v>
      </c>
      <c r="E24" s="59">
        <v>-6.4778000000000002E-2</v>
      </c>
      <c r="F24" s="57"/>
      <c r="G24" s="162"/>
      <c r="H24" s="58"/>
      <c r="I24" s="162"/>
      <c r="J24" s="57"/>
      <c r="K24" s="162"/>
      <c r="L24" s="58"/>
      <c r="M24" s="164"/>
    </row>
    <row r="25" spans="2:13" x14ac:dyDescent="0.2">
      <c r="B25" s="57">
        <v>0.20341300000000001</v>
      </c>
      <c r="C25" s="58">
        <v>4.8848999999999997E-2</v>
      </c>
      <c r="D25" s="58">
        <v>0.20355100000000001</v>
      </c>
      <c r="E25" s="59">
        <v>-6.6254999999999994E-2</v>
      </c>
      <c r="F25" s="57"/>
      <c r="G25" s="162"/>
      <c r="H25" s="58"/>
      <c r="I25" s="162"/>
      <c r="J25" s="57"/>
      <c r="K25" s="162"/>
      <c r="L25" s="58"/>
      <c r="M25" s="164"/>
    </row>
    <row r="26" spans="2:13" x14ac:dyDescent="0.2">
      <c r="B26" s="57">
        <v>0.21365400000000001</v>
      </c>
      <c r="C26" s="58">
        <v>4.9214000000000001E-2</v>
      </c>
      <c r="D26" s="58">
        <v>0.21374699999999999</v>
      </c>
      <c r="E26" s="59">
        <v>-6.7641000000000007E-2</v>
      </c>
      <c r="F26" s="57"/>
      <c r="G26" s="162"/>
      <c r="H26" s="58"/>
      <c r="I26" s="162"/>
      <c r="J26" s="57"/>
      <c r="K26" s="162"/>
      <c r="L26" s="58"/>
      <c r="M26" s="164"/>
    </row>
    <row r="27" spans="2:13" x14ac:dyDescent="0.2">
      <c r="B27" s="57">
        <v>0.22389800000000001</v>
      </c>
      <c r="C27" s="58">
        <v>4.9521999999999997E-2</v>
      </c>
      <c r="D27" s="58">
        <v>0.22395200000000001</v>
      </c>
      <c r="E27" s="59">
        <v>-6.8935999999999997E-2</v>
      </c>
      <c r="F27" s="57"/>
      <c r="G27" s="162"/>
      <c r="H27" s="58"/>
      <c r="I27" s="162"/>
      <c r="J27" s="57"/>
      <c r="K27" s="162"/>
      <c r="L27" s="58"/>
      <c r="M27" s="164"/>
    </row>
    <row r="28" spans="2:13" x14ac:dyDescent="0.2">
      <c r="B28" s="57">
        <v>0.23414299999999999</v>
      </c>
      <c r="C28" s="58">
        <v>4.9775E-2</v>
      </c>
      <c r="D28" s="58">
        <v>0.23416699999999999</v>
      </c>
      <c r="E28" s="59">
        <v>-7.0136000000000004E-2</v>
      </c>
      <c r="F28" s="57"/>
      <c r="G28" s="162"/>
      <c r="H28" s="58"/>
      <c r="I28" s="162"/>
      <c r="J28" s="57"/>
      <c r="K28" s="162"/>
      <c r="L28" s="58"/>
      <c r="M28" s="164"/>
    </row>
    <row r="29" spans="2:13" x14ac:dyDescent="0.2">
      <c r="B29" s="57">
        <v>0.244389</v>
      </c>
      <c r="C29" s="58">
        <v>4.9978000000000002E-2</v>
      </c>
      <c r="D29" s="58">
        <v>0.24439</v>
      </c>
      <c r="E29" s="59">
        <v>-7.1239999999999998E-2</v>
      </c>
      <c r="F29" s="57"/>
      <c r="G29" s="162"/>
      <c r="H29" s="58"/>
      <c r="I29" s="162"/>
      <c r="J29" s="57"/>
      <c r="K29" s="162"/>
      <c r="L29" s="58"/>
      <c r="M29" s="164"/>
    </row>
    <row r="30" spans="2:13" x14ac:dyDescent="0.2">
      <c r="B30" s="57">
        <v>0.254635</v>
      </c>
      <c r="C30" s="58">
        <v>5.0134999999999999E-2</v>
      </c>
      <c r="D30" s="58">
        <v>0.25462000000000001</v>
      </c>
      <c r="E30" s="59">
        <v>-7.2248999999999994E-2</v>
      </c>
      <c r="F30" s="57"/>
      <c r="G30" s="162"/>
      <c r="H30" s="58"/>
      <c r="I30" s="162"/>
      <c r="J30" s="57"/>
      <c r="K30" s="162"/>
      <c r="L30" s="58"/>
      <c r="M30" s="164"/>
    </row>
    <row r="31" spans="2:13" x14ac:dyDescent="0.2">
      <c r="B31" s="57">
        <v>0.26488200000000001</v>
      </c>
      <c r="C31" s="58">
        <v>5.0244999999999998E-2</v>
      </c>
      <c r="D31" s="58">
        <v>0.26485799999999998</v>
      </c>
      <c r="E31" s="59">
        <v>-7.3161000000000004E-2</v>
      </c>
      <c r="F31" s="57"/>
      <c r="G31" s="162"/>
      <c r="H31" s="58"/>
      <c r="I31" s="162"/>
      <c r="J31" s="57"/>
      <c r="K31" s="162"/>
      <c r="L31" s="58"/>
      <c r="M31" s="164"/>
    </row>
    <row r="32" spans="2:13" x14ac:dyDescent="0.2">
      <c r="B32" s="57">
        <v>0.27512999999999999</v>
      </c>
      <c r="C32" s="58">
        <v>5.0311000000000002E-2</v>
      </c>
      <c r="D32" s="58">
        <v>0.27510200000000001</v>
      </c>
      <c r="E32" s="59">
        <v>-7.3972999999999997E-2</v>
      </c>
      <c r="F32" s="57"/>
      <c r="G32" s="162"/>
      <c r="H32" s="58"/>
      <c r="I32" s="162"/>
      <c r="J32" s="57"/>
      <c r="K32" s="162"/>
      <c r="L32" s="58"/>
      <c r="M32" s="164"/>
    </row>
    <row r="33" spans="2:13" x14ac:dyDescent="0.2">
      <c r="B33" s="57">
        <v>0.28537899999999999</v>
      </c>
      <c r="C33" s="58">
        <v>5.0335999999999999E-2</v>
      </c>
      <c r="D33" s="58">
        <v>0.28535199999999999</v>
      </c>
      <c r="E33" s="59">
        <v>-7.4685000000000001E-2</v>
      </c>
      <c r="F33" s="57"/>
      <c r="G33" s="162"/>
      <c r="H33" s="58"/>
      <c r="I33" s="162"/>
      <c r="J33" s="57"/>
      <c r="K33" s="162"/>
      <c r="L33" s="58"/>
      <c r="M33" s="164"/>
    </row>
    <row r="34" spans="2:13" x14ac:dyDescent="0.2">
      <c r="B34" s="57">
        <v>0.29562699999999997</v>
      </c>
      <c r="C34" s="58">
        <v>5.0319999999999997E-2</v>
      </c>
      <c r="D34" s="58">
        <v>0.29560700000000001</v>
      </c>
      <c r="E34" s="59">
        <v>-7.5298000000000004E-2</v>
      </c>
      <c r="F34" s="57"/>
      <c r="G34" s="162"/>
      <c r="H34" s="58"/>
      <c r="I34" s="162"/>
      <c r="J34" s="57"/>
      <c r="K34" s="162"/>
      <c r="L34" s="58"/>
      <c r="M34" s="164"/>
    </row>
    <row r="35" spans="2:13" x14ac:dyDescent="0.2">
      <c r="B35" s="57">
        <v>0.30587599999999998</v>
      </c>
      <c r="C35" s="58">
        <v>5.0264999999999997E-2</v>
      </c>
      <c r="D35" s="58">
        <v>0.305867</v>
      </c>
      <c r="E35" s="59">
        <v>-7.5814000000000006E-2</v>
      </c>
      <c r="F35" s="57"/>
      <c r="G35" s="162"/>
      <c r="H35" s="58"/>
      <c r="I35" s="162"/>
      <c r="J35" s="57"/>
      <c r="K35" s="162"/>
      <c r="L35" s="58"/>
      <c r="M35" s="164"/>
    </row>
    <row r="36" spans="2:13" x14ac:dyDescent="0.2">
      <c r="B36" s="57">
        <v>0.31612600000000002</v>
      </c>
      <c r="C36" s="58">
        <v>5.0173000000000002E-2</v>
      </c>
      <c r="D36" s="58">
        <v>0.31613000000000002</v>
      </c>
      <c r="E36" s="59">
        <v>-7.6233999999999996E-2</v>
      </c>
      <c r="F36" s="57"/>
      <c r="G36" s="162"/>
      <c r="H36" s="58"/>
      <c r="I36" s="162"/>
      <c r="J36" s="57"/>
      <c r="K36" s="162"/>
      <c r="L36" s="58"/>
      <c r="M36" s="164"/>
    </row>
    <row r="37" spans="2:13" x14ac:dyDescent="0.2">
      <c r="B37" s="57">
        <v>0.32637500000000003</v>
      </c>
      <c r="C37" s="58">
        <v>5.0046E-2</v>
      </c>
      <c r="D37" s="58">
        <v>0.32639699999999999</v>
      </c>
      <c r="E37" s="59">
        <v>-7.6553999999999997E-2</v>
      </c>
      <c r="F37" s="57"/>
      <c r="G37" s="162"/>
      <c r="H37" s="58"/>
      <c r="I37" s="162"/>
      <c r="J37" s="57"/>
      <c r="K37" s="162"/>
      <c r="L37" s="58"/>
      <c r="M37" s="164"/>
    </row>
    <row r="38" spans="2:13" x14ac:dyDescent="0.2">
      <c r="B38" s="57">
        <v>0.33662399999999998</v>
      </c>
      <c r="C38" s="58">
        <v>4.9887000000000001E-2</v>
      </c>
      <c r="D38" s="58">
        <v>0.33666699999999999</v>
      </c>
      <c r="E38" s="59">
        <v>-7.6777999999999999E-2</v>
      </c>
      <c r="F38" s="57"/>
      <c r="G38" s="162"/>
      <c r="H38" s="58"/>
      <c r="I38" s="162"/>
      <c r="J38" s="57"/>
      <c r="K38" s="162"/>
      <c r="L38" s="58"/>
      <c r="M38" s="164"/>
    </row>
    <row r="39" spans="2:13" x14ac:dyDescent="0.2">
      <c r="B39" s="57">
        <v>0.34687299999999999</v>
      </c>
      <c r="C39" s="58">
        <v>4.9694000000000002E-2</v>
      </c>
      <c r="D39" s="58">
        <v>0.346939</v>
      </c>
      <c r="E39" s="59">
        <v>-7.6911999999999994E-2</v>
      </c>
      <c r="F39" s="57"/>
      <c r="G39" s="162"/>
      <c r="H39" s="58"/>
      <c r="I39" s="162"/>
      <c r="J39" s="57"/>
      <c r="K39" s="162"/>
      <c r="L39" s="58"/>
      <c r="M39" s="164"/>
    </row>
    <row r="40" spans="2:13" x14ac:dyDescent="0.2">
      <c r="B40" s="57">
        <v>0.35712300000000002</v>
      </c>
      <c r="C40" s="58">
        <v>4.9471000000000001E-2</v>
      </c>
      <c r="D40" s="58">
        <v>0.35721199999999997</v>
      </c>
      <c r="E40" s="59">
        <v>-7.6957999999999999E-2</v>
      </c>
      <c r="F40" s="57"/>
      <c r="G40" s="162"/>
      <c r="H40" s="58"/>
      <c r="I40" s="162"/>
      <c r="J40" s="57"/>
      <c r="K40" s="162"/>
      <c r="L40" s="58"/>
      <c r="M40" s="164"/>
    </row>
    <row r="41" spans="2:13" x14ac:dyDescent="0.2">
      <c r="B41" s="57">
        <v>0.36737300000000001</v>
      </c>
      <c r="C41" s="58">
        <v>4.9218999999999999E-2</v>
      </c>
      <c r="D41" s="58">
        <v>0.36748599999999998</v>
      </c>
      <c r="E41" s="59">
        <v>-7.6911999999999994E-2</v>
      </c>
      <c r="F41" s="57"/>
      <c r="G41" s="162"/>
      <c r="H41" s="58"/>
      <c r="I41" s="162"/>
      <c r="J41" s="57"/>
      <c r="K41" s="162"/>
      <c r="L41" s="58"/>
      <c r="M41" s="164"/>
    </row>
    <row r="42" spans="2:13" x14ac:dyDescent="0.2">
      <c r="B42" s="57">
        <v>0.37762299999999999</v>
      </c>
      <c r="C42" s="58">
        <v>4.8940999999999998E-2</v>
      </c>
      <c r="D42" s="58">
        <v>0.37776100000000001</v>
      </c>
      <c r="E42" s="59">
        <v>-7.6785000000000006E-2</v>
      </c>
      <c r="F42" s="57"/>
      <c r="G42" s="162"/>
      <c r="H42" s="58"/>
      <c r="I42" s="162"/>
      <c r="J42" s="57"/>
      <c r="K42" s="162"/>
      <c r="L42" s="58"/>
      <c r="M42" s="164"/>
    </row>
    <row r="43" spans="2:13" x14ac:dyDescent="0.2">
      <c r="B43" s="57">
        <v>0.38787300000000002</v>
      </c>
      <c r="C43" s="58">
        <v>4.8638000000000001E-2</v>
      </c>
      <c r="D43" s="58">
        <v>0.38803500000000002</v>
      </c>
      <c r="E43" s="59">
        <v>-7.6577999999999993E-2</v>
      </c>
      <c r="F43" s="57"/>
      <c r="G43" s="162"/>
      <c r="H43" s="58"/>
      <c r="I43" s="162"/>
      <c r="J43" s="57"/>
      <c r="K43" s="162"/>
      <c r="L43" s="58"/>
      <c r="M43" s="164"/>
    </row>
    <row r="44" spans="2:13" x14ac:dyDescent="0.2">
      <c r="B44" s="57">
        <v>0.39812199999999998</v>
      </c>
      <c r="C44" s="58">
        <v>4.8311E-2</v>
      </c>
      <c r="D44" s="58">
        <v>0.39830900000000002</v>
      </c>
      <c r="E44" s="59">
        <v>-7.6287999999999995E-2</v>
      </c>
      <c r="F44" s="57"/>
      <c r="G44" s="162"/>
      <c r="H44" s="58"/>
      <c r="I44" s="162"/>
      <c r="J44" s="57"/>
      <c r="K44" s="162"/>
      <c r="L44" s="58"/>
      <c r="M44" s="164"/>
    </row>
    <row r="45" spans="2:13" x14ac:dyDescent="0.2">
      <c r="B45" s="57">
        <v>0.40837099999999998</v>
      </c>
      <c r="C45" s="58">
        <v>4.7960999999999997E-2</v>
      </c>
      <c r="D45" s="58">
        <v>0.408582</v>
      </c>
      <c r="E45" s="59">
        <v>-7.5919E-2</v>
      </c>
      <c r="F45" s="57"/>
      <c r="G45" s="162"/>
      <c r="H45" s="58"/>
      <c r="I45" s="162"/>
      <c r="J45" s="57"/>
      <c r="K45" s="162"/>
      <c r="L45" s="58"/>
      <c r="M45" s="164"/>
    </row>
    <row r="46" spans="2:13" x14ac:dyDescent="0.2">
      <c r="B46" s="57">
        <v>0.41861900000000002</v>
      </c>
      <c r="C46" s="58">
        <v>4.7588999999999999E-2</v>
      </c>
      <c r="D46" s="58">
        <v>0.41885299999999998</v>
      </c>
      <c r="E46" s="59">
        <v>-7.5476000000000001E-2</v>
      </c>
      <c r="F46" s="57"/>
      <c r="G46" s="162"/>
      <c r="H46" s="58"/>
      <c r="I46" s="162"/>
      <c r="J46" s="57"/>
      <c r="K46" s="162"/>
      <c r="L46" s="58"/>
      <c r="M46" s="164"/>
    </row>
    <row r="47" spans="2:13" x14ac:dyDescent="0.2">
      <c r="B47" s="57">
        <v>0.42886600000000002</v>
      </c>
      <c r="C47" s="58">
        <v>4.7197000000000003E-2</v>
      </c>
      <c r="D47" s="58">
        <v>0.42912299999999998</v>
      </c>
      <c r="E47" s="59">
        <v>-7.4964000000000003E-2</v>
      </c>
      <c r="F47" s="57"/>
      <c r="G47" s="162"/>
      <c r="H47" s="58"/>
      <c r="I47" s="162"/>
      <c r="J47" s="57"/>
      <c r="K47" s="162"/>
      <c r="L47" s="58"/>
      <c r="M47" s="164"/>
    </row>
    <row r="48" spans="2:13" x14ac:dyDescent="0.2">
      <c r="B48" s="57">
        <v>0.43911299999999998</v>
      </c>
      <c r="C48" s="58">
        <v>4.6785E-2</v>
      </c>
      <c r="D48" s="58">
        <v>0.43939</v>
      </c>
      <c r="E48" s="59">
        <v>-7.4384000000000006E-2</v>
      </c>
      <c r="F48" s="57"/>
      <c r="G48" s="162"/>
      <c r="H48" s="58"/>
      <c r="I48" s="162"/>
      <c r="J48" s="57"/>
      <c r="K48" s="162"/>
      <c r="L48" s="58"/>
      <c r="M48" s="164"/>
    </row>
    <row r="49" spans="2:13" x14ac:dyDescent="0.2">
      <c r="B49" s="57">
        <v>0.44935900000000001</v>
      </c>
      <c r="C49" s="58">
        <v>4.6355E-2</v>
      </c>
      <c r="D49" s="58">
        <v>0.449654</v>
      </c>
      <c r="E49" s="59">
        <v>-7.3734999999999995E-2</v>
      </c>
      <c r="F49" s="57"/>
      <c r="G49" s="162"/>
      <c r="H49" s="58"/>
      <c r="I49" s="162"/>
      <c r="J49" s="57"/>
      <c r="K49" s="162"/>
      <c r="L49" s="58"/>
      <c r="M49" s="164"/>
    </row>
    <row r="50" spans="2:13" x14ac:dyDescent="0.2">
      <c r="B50" s="57">
        <v>0.45960400000000001</v>
      </c>
      <c r="C50" s="58">
        <v>4.5906000000000002E-2</v>
      </c>
      <c r="D50" s="58">
        <v>0.45991500000000002</v>
      </c>
      <c r="E50" s="59">
        <v>-7.3023000000000005E-2</v>
      </c>
      <c r="F50" s="57"/>
      <c r="G50" s="162"/>
      <c r="H50" s="58"/>
      <c r="I50" s="162"/>
      <c r="J50" s="57"/>
      <c r="K50" s="162"/>
      <c r="L50" s="58"/>
      <c r="M50" s="164"/>
    </row>
    <row r="51" spans="2:13" x14ac:dyDescent="0.2">
      <c r="B51" s="57">
        <v>0.46984799999999999</v>
      </c>
      <c r="C51" s="58">
        <v>4.5440000000000001E-2</v>
      </c>
      <c r="D51" s="58">
        <v>0.47017199999999998</v>
      </c>
      <c r="E51" s="59">
        <v>-7.2248999999999994E-2</v>
      </c>
      <c r="F51" s="57"/>
      <c r="G51" s="162"/>
      <c r="H51" s="58"/>
      <c r="I51" s="162"/>
      <c r="J51" s="57"/>
      <c r="K51" s="162"/>
      <c r="L51" s="58"/>
      <c r="M51" s="164"/>
    </row>
    <row r="52" spans="2:13" x14ac:dyDescent="0.2">
      <c r="B52" s="57">
        <v>0.48009099999999999</v>
      </c>
      <c r="C52" s="58">
        <v>4.4958999999999999E-2</v>
      </c>
      <c r="D52" s="58">
        <v>0.48042600000000002</v>
      </c>
      <c r="E52" s="59">
        <v>-7.1417999999999995E-2</v>
      </c>
      <c r="F52" s="57"/>
      <c r="G52" s="162"/>
      <c r="H52" s="58"/>
      <c r="I52" s="162"/>
      <c r="J52" s="57"/>
      <c r="K52" s="162"/>
      <c r="L52" s="58"/>
      <c r="M52" s="164"/>
    </row>
    <row r="53" spans="2:13" x14ac:dyDescent="0.2">
      <c r="B53" s="57">
        <v>0.49033199999999999</v>
      </c>
      <c r="C53" s="58">
        <v>4.4462000000000002E-2</v>
      </c>
      <c r="D53" s="58">
        <v>0.490676</v>
      </c>
      <c r="E53" s="59">
        <v>-7.0529999999999995E-2</v>
      </c>
      <c r="F53" s="57"/>
      <c r="G53" s="162"/>
      <c r="H53" s="58"/>
      <c r="I53" s="162"/>
      <c r="J53" s="57"/>
      <c r="K53" s="162"/>
      <c r="L53" s="58"/>
      <c r="M53" s="164"/>
    </row>
    <row r="54" spans="2:13" x14ac:dyDescent="0.2">
      <c r="B54" s="57">
        <v>0.50057300000000005</v>
      </c>
      <c r="C54" s="58">
        <v>4.3949000000000002E-2</v>
      </c>
      <c r="D54" s="58">
        <v>0.50092300000000001</v>
      </c>
      <c r="E54" s="59">
        <v>-6.9587999999999997E-2</v>
      </c>
      <c r="F54" s="57"/>
      <c r="G54" s="162"/>
      <c r="H54" s="58"/>
      <c r="I54" s="162"/>
      <c r="J54" s="57"/>
      <c r="K54" s="162"/>
      <c r="L54" s="58"/>
      <c r="M54" s="164"/>
    </row>
    <row r="55" spans="2:13" x14ac:dyDescent="0.2">
      <c r="B55" s="57">
        <v>0.51081200000000004</v>
      </c>
      <c r="C55" s="58">
        <v>4.3423000000000003E-2</v>
      </c>
      <c r="D55" s="58">
        <v>0.51116499999999998</v>
      </c>
      <c r="E55" s="59">
        <v>-6.8594000000000002E-2</v>
      </c>
      <c r="F55" s="57"/>
      <c r="G55" s="162"/>
      <c r="H55" s="58"/>
      <c r="I55" s="162"/>
      <c r="J55" s="57"/>
      <c r="K55" s="162"/>
      <c r="L55" s="58"/>
      <c r="M55" s="164"/>
    </row>
    <row r="56" spans="2:13" x14ac:dyDescent="0.2">
      <c r="B56" s="57">
        <v>0.52105000000000001</v>
      </c>
      <c r="C56" s="58">
        <v>4.2882000000000003E-2</v>
      </c>
      <c r="D56" s="58">
        <v>0.52140299999999995</v>
      </c>
      <c r="E56" s="59">
        <v>-6.7549999999999999E-2</v>
      </c>
      <c r="F56" s="57"/>
      <c r="G56" s="162"/>
      <c r="H56" s="58"/>
      <c r="I56" s="162"/>
      <c r="J56" s="57"/>
      <c r="K56" s="162"/>
      <c r="L56" s="58"/>
      <c r="M56" s="164"/>
    </row>
    <row r="57" spans="2:13" x14ac:dyDescent="0.2">
      <c r="B57" s="57">
        <v>0.53128600000000004</v>
      </c>
      <c r="C57" s="58">
        <v>4.2327999999999998E-2</v>
      </c>
      <c r="D57" s="58">
        <v>0.53163700000000003</v>
      </c>
      <c r="E57" s="59">
        <v>-6.6461000000000006E-2</v>
      </c>
      <c r="F57" s="57"/>
      <c r="G57" s="162"/>
      <c r="H57" s="58"/>
      <c r="I57" s="162"/>
      <c r="J57" s="57"/>
      <c r="K57" s="162"/>
      <c r="L57" s="58"/>
      <c r="M57" s="164"/>
    </row>
    <row r="58" spans="2:13" x14ac:dyDescent="0.2">
      <c r="B58" s="57">
        <v>0.54152199999999995</v>
      </c>
      <c r="C58" s="58">
        <v>4.1761E-2</v>
      </c>
      <c r="D58" s="58">
        <v>0.54186699999999999</v>
      </c>
      <c r="E58" s="59">
        <v>-6.5326999999999996E-2</v>
      </c>
      <c r="F58" s="57"/>
      <c r="G58" s="162"/>
      <c r="H58" s="58"/>
      <c r="I58" s="162"/>
      <c r="J58" s="57"/>
      <c r="K58" s="162"/>
      <c r="L58" s="58"/>
      <c r="M58" s="164"/>
    </row>
    <row r="59" spans="2:13" x14ac:dyDescent="0.2">
      <c r="B59" s="57">
        <v>0.551755</v>
      </c>
      <c r="C59" s="58">
        <v>4.1180000000000001E-2</v>
      </c>
      <c r="D59" s="58">
        <v>0.55209200000000003</v>
      </c>
      <c r="E59" s="59">
        <v>-6.4151E-2</v>
      </c>
      <c r="F59" s="57"/>
      <c r="G59" s="162"/>
      <c r="H59" s="58"/>
      <c r="I59" s="162"/>
      <c r="J59" s="57"/>
      <c r="K59" s="162"/>
      <c r="L59" s="58"/>
      <c r="M59" s="164"/>
    </row>
    <row r="60" spans="2:13" x14ac:dyDescent="0.2">
      <c r="B60" s="57">
        <v>0.56198800000000004</v>
      </c>
      <c r="C60" s="58">
        <v>4.0585999999999997E-2</v>
      </c>
      <c r="D60" s="58">
        <v>0.56231200000000003</v>
      </c>
      <c r="E60" s="59">
        <v>-6.2933000000000003E-2</v>
      </c>
      <c r="F60" s="57"/>
      <c r="G60" s="162"/>
      <c r="H60" s="58"/>
      <c r="I60" s="162"/>
      <c r="J60" s="57"/>
      <c r="K60" s="162"/>
      <c r="L60" s="58"/>
      <c r="M60" s="164"/>
    </row>
    <row r="61" spans="2:13" x14ac:dyDescent="0.2">
      <c r="B61" s="57">
        <v>0.57221900000000003</v>
      </c>
      <c r="C61" s="58">
        <v>3.9978E-2</v>
      </c>
      <c r="D61" s="58">
        <v>0.57252800000000004</v>
      </c>
      <c r="E61" s="59">
        <v>-6.1676000000000002E-2</v>
      </c>
      <c r="F61" s="57"/>
      <c r="G61" s="162"/>
      <c r="H61" s="58"/>
      <c r="I61" s="162"/>
      <c r="J61" s="57"/>
      <c r="K61" s="162"/>
      <c r="L61" s="58"/>
      <c r="M61" s="164"/>
    </row>
    <row r="62" spans="2:13" x14ac:dyDescent="0.2">
      <c r="B62" s="57">
        <v>0.58244899999999999</v>
      </c>
      <c r="C62" s="58">
        <v>3.9356000000000002E-2</v>
      </c>
      <c r="D62" s="58">
        <v>0.58273900000000001</v>
      </c>
      <c r="E62" s="59">
        <v>-6.0381999999999998E-2</v>
      </c>
      <c r="F62" s="57"/>
      <c r="G62" s="162"/>
      <c r="H62" s="58"/>
      <c r="I62" s="162"/>
      <c r="J62" s="57"/>
      <c r="K62" s="162"/>
      <c r="L62" s="58"/>
      <c r="M62" s="164"/>
    </row>
    <row r="63" spans="2:13" x14ac:dyDescent="0.2">
      <c r="B63" s="57">
        <v>0.59267800000000004</v>
      </c>
      <c r="C63" s="58">
        <v>3.8719000000000003E-2</v>
      </c>
      <c r="D63" s="58">
        <v>0.59294599999999997</v>
      </c>
      <c r="E63" s="59">
        <v>-5.9052E-2</v>
      </c>
      <c r="F63" s="57"/>
      <c r="G63" s="162"/>
      <c r="H63" s="58"/>
      <c r="I63" s="162"/>
      <c r="J63" s="57"/>
      <c r="K63" s="162"/>
      <c r="L63" s="58"/>
      <c r="M63" s="164"/>
    </row>
    <row r="64" spans="2:13" x14ac:dyDescent="0.2">
      <c r="B64" s="57">
        <v>0.60290500000000002</v>
      </c>
      <c r="C64" s="58">
        <v>3.8067999999999998E-2</v>
      </c>
      <c r="D64" s="58">
        <v>0.60314699999999999</v>
      </c>
      <c r="E64" s="59">
        <v>-5.7688000000000003E-2</v>
      </c>
      <c r="F64" s="57"/>
      <c r="G64" s="162"/>
      <c r="H64" s="58"/>
      <c r="I64" s="162"/>
      <c r="J64" s="57"/>
      <c r="K64" s="162"/>
      <c r="L64" s="58"/>
      <c r="M64" s="164"/>
    </row>
    <row r="65" spans="2:13" x14ac:dyDescent="0.2">
      <c r="B65" s="57">
        <v>0.61312999999999995</v>
      </c>
      <c r="C65" s="58">
        <v>3.7400999999999997E-2</v>
      </c>
      <c r="D65" s="58">
        <v>0.613344</v>
      </c>
      <c r="E65" s="59">
        <v>-5.629E-2</v>
      </c>
      <c r="F65" s="57"/>
      <c r="G65" s="162"/>
      <c r="H65" s="58"/>
      <c r="I65" s="162"/>
      <c r="J65" s="57"/>
      <c r="K65" s="162"/>
      <c r="L65" s="58"/>
      <c r="M65" s="164"/>
    </row>
    <row r="66" spans="2:13" x14ac:dyDescent="0.2">
      <c r="B66" s="57">
        <v>0.62335399999999996</v>
      </c>
      <c r="C66" s="58">
        <v>3.6717E-2</v>
      </c>
      <c r="D66" s="58">
        <v>0.62353499999999995</v>
      </c>
      <c r="E66" s="59">
        <v>-5.4861E-2</v>
      </c>
      <c r="F66" s="57"/>
      <c r="G66" s="162"/>
      <c r="H66" s="58"/>
      <c r="I66" s="162"/>
      <c r="J66" s="57"/>
      <c r="K66" s="162"/>
      <c r="L66" s="58"/>
      <c r="M66" s="164"/>
    </row>
    <row r="67" spans="2:13" x14ac:dyDescent="0.2">
      <c r="B67" s="57">
        <v>0.63357600000000003</v>
      </c>
      <c r="C67" s="58">
        <v>3.6015999999999999E-2</v>
      </c>
      <c r="D67" s="58">
        <v>0.63372200000000001</v>
      </c>
      <c r="E67" s="59">
        <v>-5.3401999999999998E-2</v>
      </c>
      <c r="F67" s="57"/>
      <c r="G67" s="162"/>
      <c r="H67" s="58"/>
      <c r="I67" s="162"/>
      <c r="J67" s="57"/>
      <c r="K67" s="162"/>
      <c r="L67" s="58"/>
      <c r="M67" s="164"/>
    </row>
    <row r="68" spans="2:13" x14ac:dyDescent="0.2">
      <c r="B68" s="57">
        <v>0.64379600000000003</v>
      </c>
      <c r="C68" s="58">
        <v>3.5298000000000003E-2</v>
      </c>
      <c r="D68" s="58">
        <v>0.64390499999999995</v>
      </c>
      <c r="E68" s="59">
        <v>-5.1914000000000002E-2</v>
      </c>
      <c r="F68" s="57"/>
      <c r="G68" s="162"/>
      <c r="H68" s="58"/>
      <c r="I68" s="162"/>
      <c r="J68" s="57"/>
      <c r="K68" s="162"/>
      <c r="L68" s="58"/>
      <c r="M68" s="164"/>
    </row>
    <row r="69" spans="2:13" x14ac:dyDescent="0.2">
      <c r="B69" s="57">
        <v>0.65401500000000001</v>
      </c>
      <c r="C69" s="58">
        <v>3.456E-2</v>
      </c>
      <c r="D69" s="58">
        <v>0.65408200000000005</v>
      </c>
      <c r="E69" s="59">
        <v>-5.0396999999999997E-2</v>
      </c>
      <c r="F69" s="57"/>
      <c r="G69" s="162"/>
      <c r="H69" s="58"/>
      <c r="I69" s="162"/>
      <c r="J69" s="57"/>
      <c r="K69" s="162"/>
      <c r="L69" s="58"/>
      <c r="M69" s="164"/>
    </row>
    <row r="70" spans="2:13" x14ac:dyDescent="0.2">
      <c r="B70" s="57">
        <v>0.66423100000000002</v>
      </c>
      <c r="C70" s="58">
        <v>3.3801999999999999E-2</v>
      </c>
      <c r="D70" s="58">
        <v>0.66425500000000004</v>
      </c>
      <c r="E70" s="59">
        <v>-4.8853000000000001E-2</v>
      </c>
      <c r="F70" s="57"/>
      <c r="G70" s="162"/>
      <c r="H70" s="58"/>
      <c r="I70" s="162"/>
      <c r="J70" s="57"/>
      <c r="K70" s="162"/>
      <c r="L70" s="58"/>
      <c r="M70" s="164"/>
    </row>
    <row r="71" spans="2:13" x14ac:dyDescent="0.2">
      <c r="B71" s="57">
        <v>0.67444499999999996</v>
      </c>
      <c r="C71" s="58">
        <v>3.3024999999999999E-2</v>
      </c>
      <c r="D71" s="58">
        <v>0.67442299999999999</v>
      </c>
      <c r="E71" s="59">
        <v>-4.7282999999999999E-2</v>
      </c>
      <c r="F71" s="57"/>
      <c r="G71" s="162"/>
      <c r="H71" s="58"/>
      <c r="I71" s="162"/>
      <c r="J71" s="57"/>
      <c r="K71" s="162"/>
      <c r="L71" s="58"/>
      <c r="M71" s="164"/>
    </row>
    <row r="72" spans="2:13" x14ac:dyDescent="0.2">
      <c r="B72" s="57">
        <v>0.68465699999999996</v>
      </c>
      <c r="C72" s="58">
        <v>3.2228E-2</v>
      </c>
      <c r="D72" s="58">
        <v>0.68458699999999995</v>
      </c>
      <c r="E72" s="59">
        <v>-4.5687999999999999E-2</v>
      </c>
      <c r="F72" s="57"/>
      <c r="G72" s="162"/>
      <c r="H72" s="58"/>
      <c r="I72" s="162"/>
      <c r="J72" s="57"/>
      <c r="K72" s="162"/>
      <c r="L72" s="58"/>
      <c r="M72" s="164"/>
    </row>
    <row r="73" spans="2:13" x14ac:dyDescent="0.2">
      <c r="B73" s="57">
        <v>0.69486700000000001</v>
      </c>
      <c r="C73" s="58">
        <v>3.141E-2</v>
      </c>
      <c r="D73" s="58">
        <v>0.694747</v>
      </c>
      <c r="E73" s="59">
        <v>-4.4070999999999999E-2</v>
      </c>
      <c r="F73" s="57"/>
      <c r="G73" s="162"/>
      <c r="H73" s="58"/>
      <c r="I73" s="162"/>
      <c r="J73" s="57"/>
      <c r="K73" s="162"/>
      <c r="L73" s="58"/>
      <c r="M73" s="164"/>
    </row>
    <row r="74" spans="2:13" x14ac:dyDescent="0.2">
      <c r="B74" s="57">
        <v>0.70507399999999998</v>
      </c>
      <c r="C74" s="58">
        <v>3.0572999999999999E-2</v>
      </c>
      <c r="D74" s="58">
        <v>0.70490399999999998</v>
      </c>
      <c r="E74" s="59">
        <v>-4.2431999999999997E-2</v>
      </c>
      <c r="F74" s="57"/>
      <c r="G74" s="162"/>
      <c r="H74" s="58"/>
      <c r="I74" s="162"/>
      <c r="J74" s="57"/>
      <c r="K74" s="162"/>
      <c r="L74" s="58"/>
      <c r="M74" s="164"/>
    </row>
    <row r="75" spans="2:13" x14ac:dyDescent="0.2">
      <c r="B75" s="57">
        <v>0.71527799999999997</v>
      </c>
      <c r="C75" s="58">
        <v>2.9718000000000001E-2</v>
      </c>
      <c r="D75" s="58">
        <v>0.71505700000000005</v>
      </c>
      <c r="E75" s="59">
        <v>-4.0773999999999998E-2</v>
      </c>
      <c r="F75" s="57"/>
      <c r="G75" s="162"/>
      <c r="H75" s="58"/>
      <c r="I75" s="162"/>
      <c r="J75" s="57"/>
      <c r="K75" s="162"/>
      <c r="L75" s="58"/>
      <c r="M75" s="164"/>
    </row>
    <row r="76" spans="2:13" x14ac:dyDescent="0.2">
      <c r="B76" s="57">
        <v>0.72548000000000001</v>
      </c>
      <c r="C76" s="58">
        <v>2.8844000000000002E-2</v>
      </c>
      <c r="D76" s="58">
        <v>0.72520700000000005</v>
      </c>
      <c r="E76" s="59">
        <v>-3.9097E-2</v>
      </c>
      <c r="F76" s="57"/>
      <c r="G76" s="162"/>
      <c r="H76" s="58"/>
      <c r="I76" s="162"/>
      <c r="J76" s="57"/>
      <c r="K76" s="162"/>
      <c r="L76" s="58"/>
      <c r="M76" s="164"/>
    </row>
    <row r="77" spans="2:13" x14ac:dyDescent="0.2">
      <c r="B77" s="57">
        <v>0.73567899999999997</v>
      </c>
      <c r="C77" s="58">
        <v>2.7952999999999999E-2</v>
      </c>
      <c r="D77" s="58">
        <v>0.73535499999999998</v>
      </c>
      <c r="E77" s="59">
        <v>-3.7404E-2</v>
      </c>
      <c r="F77" s="57"/>
      <c r="G77" s="162"/>
      <c r="H77" s="58"/>
      <c r="I77" s="162"/>
      <c r="J77" s="57"/>
      <c r="K77" s="162"/>
      <c r="L77" s="58"/>
      <c r="M77" s="164"/>
    </row>
    <row r="78" spans="2:13" x14ac:dyDescent="0.2">
      <c r="B78" s="57">
        <v>0.74587599999999998</v>
      </c>
      <c r="C78" s="58">
        <v>2.7047999999999999E-2</v>
      </c>
      <c r="D78" s="58">
        <v>0.74550000000000005</v>
      </c>
      <c r="E78" s="59">
        <v>-3.5697E-2</v>
      </c>
      <c r="F78" s="57"/>
      <c r="G78" s="162"/>
      <c r="H78" s="58"/>
      <c r="I78" s="162"/>
      <c r="J78" s="57"/>
      <c r="K78" s="162"/>
      <c r="L78" s="58"/>
      <c r="M78" s="164"/>
    </row>
    <row r="79" spans="2:13" x14ac:dyDescent="0.2">
      <c r="B79" s="57">
        <v>0.75607100000000005</v>
      </c>
      <c r="C79" s="58">
        <v>2.613E-2</v>
      </c>
      <c r="D79" s="58">
        <v>0.75564399999999998</v>
      </c>
      <c r="E79" s="59">
        <v>-3.3978000000000001E-2</v>
      </c>
      <c r="F79" s="57"/>
      <c r="G79" s="162"/>
      <c r="H79" s="58"/>
      <c r="I79" s="162"/>
      <c r="J79" s="57"/>
      <c r="K79" s="162"/>
      <c r="L79" s="58"/>
      <c r="M79" s="164"/>
    </row>
    <row r="80" spans="2:13" x14ac:dyDescent="0.2">
      <c r="B80" s="57">
        <v>0.76626399999999995</v>
      </c>
      <c r="C80" s="58">
        <v>2.52E-2</v>
      </c>
      <c r="D80" s="58">
        <v>0.765787</v>
      </c>
      <c r="E80" s="59">
        <v>-3.2250000000000001E-2</v>
      </c>
      <c r="F80" s="57"/>
      <c r="G80" s="162"/>
      <c r="H80" s="58"/>
      <c r="I80" s="162"/>
      <c r="J80" s="57"/>
      <c r="K80" s="162"/>
      <c r="L80" s="58"/>
      <c r="M80" s="164"/>
    </row>
    <row r="81" spans="2:13" x14ac:dyDescent="0.2">
      <c r="B81" s="57">
        <v>0.77645399999999998</v>
      </c>
      <c r="C81" s="58">
        <v>2.4261000000000001E-2</v>
      </c>
      <c r="D81" s="58">
        <v>0.77592899999999998</v>
      </c>
      <c r="E81" s="59">
        <v>-3.0513999999999999E-2</v>
      </c>
      <c r="F81" s="57"/>
      <c r="G81" s="162"/>
      <c r="H81" s="58"/>
      <c r="I81" s="162"/>
      <c r="J81" s="57"/>
      <c r="K81" s="162"/>
      <c r="L81" s="58"/>
      <c r="M81" s="164"/>
    </row>
    <row r="82" spans="2:13" x14ac:dyDescent="0.2">
      <c r="B82" s="57">
        <v>0.78664400000000001</v>
      </c>
      <c r="C82" s="58">
        <v>2.3314000000000001E-2</v>
      </c>
      <c r="D82" s="58">
        <v>0.78607000000000005</v>
      </c>
      <c r="E82" s="59">
        <v>-2.8774999999999998E-2</v>
      </c>
      <c r="F82" s="57"/>
      <c r="G82" s="162"/>
      <c r="H82" s="58"/>
      <c r="I82" s="162"/>
      <c r="J82" s="57"/>
      <c r="K82" s="162"/>
      <c r="L82" s="58"/>
      <c r="M82" s="164"/>
    </row>
    <row r="83" spans="2:13" x14ac:dyDescent="0.2">
      <c r="B83" s="57">
        <v>0.79683099999999996</v>
      </c>
      <c r="C83" s="58">
        <v>2.2362E-2</v>
      </c>
      <c r="D83" s="58">
        <v>0.79621299999999995</v>
      </c>
      <c r="E83" s="59">
        <v>-2.7033999999999999E-2</v>
      </c>
      <c r="F83" s="57"/>
      <c r="G83" s="162"/>
      <c r="H83" s="58"/>
      <c r="I83" s="162"/>
      <c r="J83" s="57"/>
      <c r="K83" s="162"/>
      <c r="L83" s="58"/>
      <c r="M83" s="164"/>
    </row>
    <row r="84" spans="2:13" x14ac:dyDescent="0.2">
      <c r="B84" s="57">
        <v>0.80701800000000001</v>
      </c>
      <c r="C84" s="58">
        <v>2.1406000000000001E-2</v>
      </c>
      <c r="D84" s="58">
        <v>0.80635500000000004</v>
      </c>
      <c r="E84" s="59">
        <v>-2.5294000000000001E-2</v>
      </c>
      <c r="F84" s="57"/>
      <c r="G84" s="162"/>
      <c r="H84" s="58"/>
      <c r="I84" s="162"/>
      <c r="J84" s="57"/>
      <c r="K84" s="162"/>
      <c r="L84" s="58"/>
      <c r="M84" s="164"/>
    </row>
    <row r="85" spans="2:13" x14ac:dyDescent="0.2">
      <c r="B85" s="57">
        <v>0.81720400000000004</v>
      </c>
      <c r="C85" s="58">
        <v>2.0447E-2</v>
      </c>
      <c r="D85" s="58">
        <v>0.8165</v>
      </c>
      <c r="E85" s="59">
        <v>-2.3559E-2</v>
      </c>
      <c r="F85" s="57"/>
      <c r="G85" s="162"/>
      <c r="H85" s="58"/>
      <c r="I85" s="162"/>
      <c r="J85" s="57"/>
      <c r="K85" s="162"/>
      <c r="L85" s="58"/>
      <c r="M85" s="164"/>
    </row>
    <row r="86" spans="2:13" x14ac:dyDescent="0.2">
      <c r="B86" s="57">
        <v>0.82738900000000004</v>
      </c>
      <c r="C86" s="58">
        <v>1.9487000000000001E-2</v>
      </c>
      <c r="D86" s="58">
        <v>0.82664599999999999</v>
      </c>
      <c r="E86" s="59">
        <v>-2.1832000000000001E-2</v>
      </c>
      <c r="F86" s="57"/>
      <c r="G86" s="162"/>
      <c r="H86" s="58"/>
      <c r="I86" s="162"/>
      <c r="J86" s="57"/>
      <c r="K86" s="162"/>
      <c r="L86" s="58"/>
      <c r="M86" s="164"/>
    </row>
    <row r="87" spans="2:13" x14ac:dyDescent="0.2">
      <c r="B87" s="57">
        <v>0.83757400000000004</v>
      </c>
      <c r="C87" s="58">
        <v>1.8525E-2</v>
      </c>
      <c r="D87" s="58">
        <v>0.83679400000000004</v>
      </c>
      <c r="E87" s="59">
        <v>-2.0115999999999998E-2</v>
      </c>
      <c r="F87" s="57"/>
      <c r="G87" s="162"/>
      <c r="H87" s="58"/>
      <c r="I87" s="162"/>
      <c r="J87" s="57"/>
      <c r="K87" s="162"/>
      <c r="L87" s="58"/>
      <c r="M87" s="164"/>
    </row>
    <row r="88" spans="2:13" x14ac:dyDescent="0.2">
      <c r="B88" s="57">
        <v>0.84775900000000004</v>
      </c>
      <c r="C88" s="58">
        <v>1.7562000000000001E-2</v>
      </c>
      <c r="D88" s="58">
        <v>0.84694499999999995</v>
      </c>
      <c r="E88" s="59">
        <v>-1.8416999999999999E-2</v>
      </c>
      <c r="F88" s="57"/>
      <c r="G88" s="162"/>
      <c r="H88" s="58"/>
      <c r="I88" s="162"/>
      <c r="J88" s="57"/>
      <c r="K88" s="162"/>
      <c r="L88" s="58"/>
      <c r="M88" s="164"/>
    </row>
    <row r="89" spans="2:13" x14ac:dyDescent="0.2">
      <c r="B89" s="57">
        <v>0.85794499999999996</v>
      </c>
      <c r="C89" s="58">
        <v>1.6598000000000002E-2</v>
      </c>
      <c r="D89" s="58">
        <v>0.85709999999999997</v>
      </c>
      <c r="E89" s="59">
        <v>-1.6736999999999998E-2</v>
      </c>
      <c r="F89" s="57"/>
      <c r="G89" s="162"/>
      <c r="H89" s="58"/>
      <c r="I89" s="162"/>
      <c r="J89" s="57"/>
      <c r="K89" s="162"/>
      <c r="L89" s="58"/>
      <c r="M89" s="164"/>
    </row>
    <row r="90" spans="2:13" x14ac:dyDescent="0.2">
      <c r="B90" s="57">
        <v>0.86813200000000001</v>
      </c>
      <c r="C90" s="58">
        <v>1.5630999999999999E-2</v>
      </c>
      <c r="D90" s="58">
        <v>0.86726000000000003</v>
      </c>
      <c r="E90" s="59">
        <v>-1.5084999999999999E-2</v>
      </c>
      <c r="F90" s="57"/>
      <c r="G90" s="162"/>
      <c r="H90" s="58"/>
      <c r="I90" s="162"/>
      <c r="J90" s="57"/>
      <c r="K90" s="162"/>
      <c r="L90" s="58"/>
      <c r="M90" s="164"/>
    </row>
    <row r="91" spans="2:13" x14ac:dyDescent="0.2">
      <c r="B91" s="57">
        <v>0.87831700000000001</v>
      </c>
      <c r="C91" s="58">
        <v>1.4659E-2</v>
      </c>
      <c r="D91" s="58">
        <v>0.87742500000000001</v>
      </c>
      <c r="E91" s="59">
        <v>-1.3464E-2</v>
      </c>
      <c r="F91" s="57"/>
      <c r="G91" s="162"/>
      <c r="H91" s="58"/>
      <c r="I91" s="162"/>
      <c r="J91" s="57"/>
      <c r="K91" s="162"/>
      <c r="L91" s="58"/>
      <c r="M91" s="164"/>
    </row>
    <row r="92" spans="2:13" x14ac:dyDescent="0.2">
      <c r="B92" s="57">
        <v>0.88849999999999996</v>
      </c>
      <c r="C92" s="58">
        <v>1.3679999999999999E-2</v>
      </c>
      <c r="D92" s="58">
        <v>0.88759500000000002</v>
      </c>
      <c r="E92" s="59">
        <v>-1.1880999999999999E-2</v>
      </c>
      <c r="F92" s="57"/>
      <c r="G92" s="162"/>
      <c r="H92" s="58"/>
      <c r="I92" s="162"/>
      <c r="J92" s="57"/>
      <c r="K92" s="162"/>
      <c r="L92" s="58"/>
      <c r="M92" s="164"/>
    </row>
    <row r="93" spans="2:13" x14ac:dyDescent="0.2">
      <c r="B93" s="57">
        <v>0.89868199999999998</v>
      </c>
      <c r="C93" s="58">
        <v>1.2690999999999999E-2</v>
      </c>
      <c r="D93" s="58">
        <v>0.89777200000000001</v>
      </c>
      <c r="E93" s="59">
        <v>-1.0345999999999999E-2</v>
      </c>
      <c r="F93" s="57"/>
      <c r="G93" s="162"/>
      <c r="H93" s="58"/>
      <c r="I93" s="162"/>
      <c r="J93" s="57"/>
      <c r="K93" s="162"/>
      <c r="L93" s="58"/>
      <c r="M93" s="164"/>
    </row>
    <row r="94" spans="2:13" x14ac:dyDescent="0.2">
      <c r="B94" s="57">
        <v>0.90886100000000003</v>
      </c>
      <c r="C94" s="58">
        <v>1.1689E-2</v>
      </c>
      <c r="D94" s="58">
        <v>0.90795599999999999</v>
      </c>
      <c r="E94" s="59">
        <v>-8.8699999999999994E-3</v>
      </c>
      <c r="F94" s="57"/>
      <c r="G94" s="162"/>
      <c r="H94" s="58"/>
      <c r="I94" s="162"/>
      <c r="J94" s="57"/>
      <c r="K94" s="162"/>
      <c r="L94" s="58"/>
      <c r="M94" s="164"/>
    </row>
    <row r="95" spans="2:13" x14ac:dyDescent="0.2">
      <c r="B95" s="57">
        <v>0.91903599999999996</v>
      </c>
      <c r="C95" s="58">
        <v>1.0670000000000001E-2</v>
      </c>
      <c r="D95" s="58">
        <v>0.91815000000000002</v>
      </c>
      <c r="E95" s="59">
        <v>-7.4669999999999997E-3</v>
      </c>
      <c r="F95" s="57"/>
      <c r="G95" s="162"/>
      <c r="H95" s="58"/>
      <c r="I95" s="162"/>
      <c r="J95" s="57"/>
      <c r="K95" s="162"/>
      <c r="L95" s="58"/>
      <c r="M95" s="164"/>
    </row>
    <row r="96" spans="2:13" x14ac:dyDescent="0.2">
      <c r="B96" s="57">
        <v>0.92920800000000003</v>
      </c>
      <c r="C96" s="58">
        <v>9.6299999999999997E-3</v>
      </c>
      <c r="D96" s="58">
        <v>0.92835599999999996</v>
      </c>
      <c r="E96" s="59">
        <v>-6.1460000000000004E-3</v>
      </c>
      <c r="F96" s="57"/>
      <c r="G96" s="162"/>
      <c r="H96" s="58"/>
      <c r="I96" s="162"/>
      <c r="J96" s="57"/>
      <c r="K96" s="162"/>
      <c r="L96" s="58"/>
      <c r="M96" s="164"/>
    </row>
    <row r="97" spans="2:13" x14ac:dyDescent="0.2">
      <c r="B97" s="57">
        <v>0.93937700000000002</v>
      </c>
      <c r="C97" s="58">
        <v>8.5609999999999992E-3</v>
      </c>
      <c r="D97" s="58">
        <v>0.93857400000000002</v>
      </c>
      <c r="E97" s="59">
        <v>-4.9280000000000001E-3</v>
      </c>
      <c r="F97" s="57"/>
      <c r="G97" s="162"/>
      <c r="H97" s="58"/>
      <c r="I97" s="162"/>
      <c r="J97" s="57"/>
      <c r="K97" s="162"/>
      <c r="L97" s="58"/>
      <c r="M97" s="164"/>
    </row>
    <row r="98" spans="2:13" x14ac:dyDescent="0.2">
      <c r="B98" s="57">
        <v>0.94953900000000002</v>
      </c>
      <c r="C98" s="58">
        <v>7.4580000000000002E-3</v>
      </c>
      <c r="D98" s="58">
        <v>0.94880500000000001</v>
      </c>
      <c r="E98" s="59">
        <v>-3.8249999999999998E-3</v>
      </c>
      <c r="F98" s="57"/>
      <c r="G98" s="162"/>
      <c r="H98" s="58"/>
      <c r="I98" s="162"/>
      <c r="J98" s="57"/>
      <c r="K98" s="162"/>
      <c r="L98" s="58"/>
      <c r="M98" s="164"/>
    </row>
    <row r="99" spans="2:13" x14ac:dyDescent="0.2">
      <c r="B99" s="57">
        <v>0.95969099999999996</v>
      </c>
      <c r="C99" s="58">
        <v>6.3099999999999996E-3</v>
      </c>
      <c r="D99" s="58">
        <v>0.95904699999999998</v>
      </c>
      <c r="E99" s="59">
        <v>-2.8570000000000002E-3</v>
      </c>
      <c r="F99" s="57"/>
      <c r="G99" s="162"/>
      <c r="H99" s="58"/>
      <c r="I99" s="162"/>
      <c r="J99" s="57"/>
      <c r="K99" s="162"/>
      <c r="L99" s="58"/>
      <c r="M99" s="164"/>
    </row>
    <row r="100" spans="2:13" x14ac:dyDescent="0.2">
      <c r="B100" s="57">
        <v>0.96982900000000005</v>
      </c>
      <c r="C100" s="58">
        <v>5.1029999999999999E-3</v>
      </c>
      <c r="D100" s="58">
        <v>0.96929699999999996</v>
      </c>
      <c r="E100" s="59">
        <v>-2.0400000000000001E-3</v>
      </c>
      <c r="F100" s="57"/>
      <c r="G100" s="162"/>
      <c r="H100" s="58"/>
      <c r="I100" s="162"/>
      <c r="J100" s="57"/>
      <c r="K100" s="162"/>
      <c r="L100" s="58"/>
      <c r="M100" s="164"/>
    </row>
    <row r="101" spans="2:13" x14ac:dyDescent="0.2">
      <c r="B101" s="57">
        <v>0.97994599999999998</v>
      </c>
      <c r="C101" s="58">
        <v>3.8110000000000002E-3</v>
      </c>
      <c r="D101" s="58">
        <v>0.979549</v>
      </c>
      <c r="E101" s="59">
        <v>-1.3910000000000001E-3</v>
      </c>
      <c r="F101" s="57"/>
      <c r="G101" s="162"/>
      <c r="H101" s="58"/>
      <c r="I101" s="162"/>
      <c r="J101" s="57"/>
      <c r="K101" s="162"/>
      <c r="L101" s="58"/>
      <c r="M101" s="164"/>
    </row>
    <row r="102" spans="2:13" x14ac:dyDescent="0.2">
      <c r="B102" s="57">
        <v>0.99002500000000004</v>
      </c>
      <c r="C102" s="58">
        <v>2.3760000000000001E-3</v>
      </c>
      <c r="D102" s="58">
        <v>0.98979300000000003</v>
      </c>
      <c r="E102" s="59">
        <v>-9.2100000000000005E-4</v>
      </c>
      <c r="F102" s="57"/>
      <c r="G102" s="162"/>
      <c r="H102" s="58"/>
      <c r="I102" s="162"/>
      <c r="J102" s="57"/>
      <c r="K102" s="162"/>
      <c r="L102" s="58"/>
      <c r="M102" s="164"/>
    </row>
    <row r="103" spans="2:13" x14ac:dyDescent="0.2">
      <c r="B103" s="57">
        <v>1</v>
      </c>
      <c r="C103" s="58">
        <v>6.02E-4</v>
      </c>
      <c r="D103" s="58">
        <v>1</v>
      </c>
      <c r="E103" s="59">
        <v>-6.02E-4</v>
      </c>
      <c r="F103" s="57"/>
      <c r="G103" s="162"/>
      <c r="H103" s="58"/>
      <c r="I103" s="162"/>
      <c r="J103" s="57"/>
      <c r="K103" s="162"/>
      <c r="L103" s="58"/>
      <c r="M103" s="164"/>
    </row>
    <row r="104" spans="2:13" x14ac:dyDescent="0.2">
      <c r="B104" s="57"/>
      <c r="C104" s="58"/>
      <c r="D104" s="58"/>
      <c r="E104" s="59"/>
      <c r="F104" s="57"/>
      <c r="G104" s="162"/>
      <c r="H104" s="58"/>
      <c r="I104" s="162"/>
      <c r="J104" s="57"/>
      <c r="K104" s="162"/>
      <c r="L104" s="58"/>
      <c r="M104" s="164"/>
    </row>
    <row r="105" spans="2:13" x14ac:dyDescent="0.2">
      <c r="B105" s="57"/>
      <c r="C105" s="58"/>
      <c r="D105" s="58"/>
      <c r="E105" s="59"/>
      <c r="F105" s="57"/>
      <c r="G105" s="162"/>
      <c r="H105" s="58"/>
      <c r="I105" s="162"/>
      <c r="J105" s="57"/>
      <c r="K105" s="162"/>
      <c r="L105" s="58"/>
      <c r="M105" s="164"/>
    </row>
    <row r="106" spans="2:13" x14ac:dyDescent="0.2">
      <c r="B106" s="57"/>
      <c r="C106" s="58"/>
      <c r="D106" s="58"/>
      <c r="E106" s="59"/>
      <c r="F106" s="57"/>
      <c r="G106" s="162"/>
      <c r="H106" s="58"/>
      <c r="I106" s="162"/>
      <c r="J106" s="57"/>
      <c r="K106" s="162"/>
      <c r="L106" s="58"/>
      <c r="M106" s="164"/>
    </row>
    <row r="107" spans="2:13" x14ac:dyDescent="0.2">
      <c r="B107" s="57"/>
      <c r="C107" s="58"/>
      <c r="D107" s="58"/>
      <c r="E107" s="59"/>
      <c r="F107" s="57"/>
      <c r="G107" s="162"/>
      <c r="H107" s="58"/>
      <c r="I107" s="162"/>
      <c r="J107" s="57"/>
      <c r="K107" s="162"/>
      <c r="L107" s="58"/>
      <c r="M107" s="164"/>
    </row>
    <row r="108" spans="2:13" x14ac:dyDescent="0.2">
      <c r="B108" s="57"/>
      <c r="C108" s="58"/>
      <c r="D108" s="58"/>
      <c r="E108" s="59"/>
      <c r="F108" s="57"/>
      <c r="G108" s="162"/>
      <c r="H108" s="58"/>
      <c r="I108" s="162"/>
      <c r="J108" s="57"/>
      <c r="K108" s="162"/>
      <c r="L108" s="58"/>
      <c r="M108" s="164"/>
    </row>
    <row r="109" spans="2:13" x14ac:dyDescent="0.2">
      <c r="B109" s="57"/>
      <c r="C109" s="58"/>
      <c r="D109" s="58"/>
      <c r="E109" s="59"/>
      <c r="F109" s="57"/>
      <c r="G109" s="162"/>
      <c r="H109" s="58"/>
      <c r="I109" s="162"/>
      <c r="J109" s="57"/>
      <c r="K109" s="162"/>
      <c r="L109" s="58"/>
      <c r="M109" s="164"/>
    </row>
    <row r="110" spans="2:13" x14ac:dyDescent="0.2">
      <c r="B110" s="57"/>
      <c r="C110" s="58"/>
      <c r="D110" s="58"/>
      <c r="E110" s="59"/>
      <c r="F110" s="57"/>
      <c r="G110" s="162"/>
      <c r="H110" s="58"/>
      <c r="I110" s="162"/>
      <c r="J110" s="57"/>
      <c r="K110" s="162"/>
      <c r="L110" s="58"/>
      <c r="M110" s="164"/>
    </row>
    <row r="111" spans="2:13" x14ac:dyDescent="0.2">
      <c r="B111" s="57"/>
      <c r="C111" s="58"/>
      <c r="D111" s="58"/>
      <c r="E111" s="59"/>
      <c r="F111" s="57"/>
      <c r="G111" s="162"/>
      <c r="H111" s="58"/>
      <c r="I111" s="162"/>
      <c r="J111" s="57"/>
      <c r="K111" s="162"/>
      <c r="L111" s="58"/>
      <c r="M111" s="164"/>
    </row>
    <row r="112" spans="2:13" x14ac:dyDescent="0.2">
      <c r="B112" s="57"/>
      <c r="C112" s="58"/>
      <c r="D112" s="58"/>
      <c r="E112" s="59"/>
      <c r="F112" s="57"/>
      <c r="G112" s="162"/>
      <c r="H112" s="58"/>
      <c r="I112" s="162"/>
      <c r="J112" s="57"/>
      <c r="K112" s="162"/>
      <c r="L112" s="58"/>
      <c r="M112" s="164"/>
    </row>
    <row r="113" spans="2:13" x14ac:dyDescent="0.2">
      <c r="B113" s="57"/>
      <c r="C113" s="58"/>
      <c r="D113" s="58"/>
      <c r="E113" s="59"/>
      <c r="F113" s="57"/>
      <c r="G113" s="162"/>
      <c r="H113" s="58"/>
      <c r="I113" s="162"/>
      <c r="J113" s="57"/>
      <c r="K113" s="162"/>
      <c r="L113" s="58"/>
      <c r="M113" s="164"/>
    </row>
    <row r="114" spans="2:13" x14ac:dyDescent="0.2">
      <c r="B114" s="57"/>
      <c r="C114" s="58"/>
      <c r="D114" s="58"/>
      <c r="E114" s="59"/>
      <c r="F114" s="57"/>
      <c r="G114" s="162"/>
      <c r="H114" s="58"/>
      <c r="I114" s="162"/>
      <c r="J114" s="57"/>
      <c r="K114" s="162"/>
      <c r="L114" s="58"/>
      <c r="M114" s="164"/>
    </row>
    <row r="115" spans="2:13" x14ac:dyDescent="0.2">
      <c r="B115" s="57"/>
      <c r="C115" s="58"/>
      <c r="D115" s="58"/>
      <c r="E115" s="59"/>
      <c r="F115" s="57"/>
      <c r="G115" s="162"/>
      <c r="H115" s="58"/>
      <c r="I115" s="162"/>
      <c r="J115" s="57"/>
      <c r="K115" s="162"/>
      <c r="L115" s="58"/>
      <c r="M115" s="164"/>
    </row>
    <row r="116" spans="2:13" x14ac:dyDescent="0.2">
      <c r="B116" s="57"/>
      <c r="C116" s="58"/>
      <c r="D116" s="58"/>
      <c r="E116" s="59"/>
      <c r="F116" s="57"/>
      <c r="G116" s="162"/>
      <c r="H116" s="58"/>
      <c r="I116" s="162"/>
      <c r="J116" s="57"/>
      <c r="K116" s="162"/>
      <c r="L116" s="58"/>
      <c r="M116" s="164"/>
    </row>
    <row r="117" spans="2:13" x14ac:dyDescent="0.2">
      <c r="B117" s="57"/>
      <c r="C117" s="58"/>
      <c r="D117" s="58"/>
      <c r="E117" s="59"/>
      <c r="F117" s="57"/>
      <c r="G117" s="162"/>
      <c r="H117" s="58"/>
      <c r="I117" s="162"/>
      <c r="J117" s="57"/>
      <c r="K117" s="162"/>
      <c r="L117" s="58"/>
      <c r="M117" s="164"/>
    </row>
    <row r="118" spans="2:13" x14ac:dyDescent="0.2">
      <c r="B118" s="57"/>
      <c r="C118" s="58"/>
      <c r="D118" s="58"/>
      <c r="E118" s="59"/>
      <c r="F118" s="57"/>
      <c r="G118" s="162"/>
      <c r="H118" s="58"/>
      <c r="I118" s="162"/>
      <c r="J118" s="57"/>
      <c r="K118" s="162"/>
      <c r="L118" s="58"/>
      <c r="M118" s="164"/>
    </row>
    <row r="119" spans="2:13" x14ac:dyDescent="0.2">
      <c r="B119" s="57"/>
      <c r="C119" s="58"/>
      <c r="D119" s="58"/>
      <c r="E119" s="59"/>
      <c r="F119" s="57"/>
      <c r="G119" s="162"/>
      <c r="H119" s="58"/>
      <c r="I119" s="162"/>
      <c r="J119" s="57"/>
      <c r="K119" s="162"/>
      <c r="L119" s="58"/>
      <c r="M119" s="164"/>
    </row>
    <row r="120" spans="2:13" x14ac:dyDescent="0.2">
      <c r="B120" s="57"/>
      <c r="C120" s="58"/>
      <c r="D120" s="58"/>
      <c r="E120" s="59"/>
      <c r="F120" s="57"/>
      <c r="G120" s="162"/>
      <c r="H120" s="58"/>
      <c r="I120" s="162"/>
      <c r="J120" s="57"/>
      <c r="K120" s="162"/>
      <c r="L120" s="58"/>
      <c r="M120" s="164"/>
    </row>
    <row r="121" spans="2:13" x14ac:dyDescent="0.2">
      <c r="B121" s="57"/>
      <c r="C121" s="58"/>
      <c r="D121" s="58"/>
      <c r="E121" s="59"/>
      <c r="F121" s="57"/>
      <c r="G121" s="162"/>
      <c r="H121" s="58"/>
      <c r="I121" s="162"/>
      <c r="J121" s="57"/>
      <c r="K121" s="162"/>
      <c r="L121" s="58"/>
      <c r="M121" s="164"/>
    </row>
    <row r="122" spans="2:13" x14ac:dyDescent="0.2">
      <c r="B122" s="57"/>
      <c r="C122" s="58"/>
      <c r="D122" s="58"/>
      <c r="E122" s="59"/>
      <c r="F122" s="57"/>
      <c r="G122" s="162"/>
      <c r="H122" s="58"/>
      <c r="I122" s="162"/>
      <c r="J122" s="57"/>
      <c r="K122" s="162"/>
      <c r="L122" s="58"/>
      <c r="M122" s="164"/>
    </row>
    <row r="123" spans="2:13" x14ac:dyDescent="0.2">
      <c r="B123" s="57"/>
      <c r="C123" s="58"/>
      <c r="D123" s="58"/>
      <c r="E123" s="59"/>
      <c r="F123" s="57"/>
      <c r="G123" s="162"/>
      <c r="H123" s="58"/>
      <c r="I123" s="162"/>
      <c r="J123" s="57"/>
      <c r="K123" s="162"/>
      <c r="L123" s="58"/>
      <c r="M123" s="164"/>
    </row>
    <row r="124" spans="2:13" x14ac:dyDescent="0.2">
      <c r="B124" s="57"/>
      <c r="C124" s="58"/>
      <c r="D124" s="58"/>
      <c r="E124" s="59"/>
      <c r="F124" s="57"/>
      <c r="G124" s="162"/>
      <c r="H124" s="58"/>
      <c r="I124" s="162"/>
      <c r="J124" s="57"/>
      <c r="K124" s="162"/>
      <c r="L124" s="58"/>
      <c r="M124" s="164"/>
    </row>
    <row r="125" spans="2:13" x14ac:dyDescent="0.2">
      <c r="B125" s="57"/>
      <c r="C125" s="58"/>
      <c r="D125" s="58"/>
      <c r="E125" s="59"/>
      <c r="F125" s="57"/>
      <c r="G125" s="162"/>
      <c r="H125" s="58"/>
      <c r="I125" s="162"/>
      <c r="J125" s="57"/>
      <c r="K125" s="162"/>
      <c r="L125" s="58"/>
      <c r="M125" s="164"/>
    </row>
    <row r="126" spans="2:13" x14ac:dyDescent="0.2">
      <c r="B126" s="57"/>
      <c r="C126" s="58"/>
      <c r="D126" s="58"/>
      <c r="E126" s="59"/>
      <c r="F126" s="57"/>
      <c r="G126" s="162"/>
      <c r="H126" s="58"/>
      <c r="I126" s="162"/>
      <c r="J126" s="57"/>
      <c r="K126" s="162"/>
      <c r="L126" s="58"/>
      <c r="M126" s="164"/>
    </row>
    <row r="127" spans="2:13" x14ac:dyDescent="0.2">
      <c r="B127" s="57"/>
      <c r="C127" s="58"/>
      <c r="D127" s="58"/>
      <c r="E127" s="59"/>
      <c r="F127" s="57"/>
      <c r="G127" s="162"/>
      <c r="H127" s="58"/>
      <c r="I127" s="162"/>
      <c r="J127" s="57"/>
      <c r="K127" s="162"/>
      <c r="L127" s="58"/>
      <c r="M127" s="164"/>
    </row>
    <row r="128" spans="2:13" x14ac:dyDescent="0.2">
      <c r="B128" s="57"/>
      <c r="C128" s="58"/>
      <c r="D128" s="58"/>
      <c r="E128" s="59"/>
      <c r="F128" s="57"/>
      <c r="G128" s="162"/>
      <c r="H128" s="58"/>
      <c r="I128" s="162"/>
      <c r="J128" s="57"/>
      <c r="K128" s="162"/>
      <c r="L128" s="58"/>
      <c r="M128" s="164"/>
    </row>
    <row r="129" spans="2:13" x14ac:dyDescent="0.2">
      <c r="B129" s="57"/>
      <c r="C129" s="58"/>
      <c r="D129" s="58"/>
      <c r="E129" s="59"/>
      <c r="F129" s="57"/>
      <c r="G129" s="162"/>
      <c r="H129" s="58"/>
      <c r="I129" s="162"/>
      <c r="J129" s="57"/>
      <c r="K129" s="162"/>
      <c r="L129" s="58"/>
      <c r="M129" s="164"/>
    </row>
    <row r="130" spans="2:13" x14ac:dyDescent="0.2">
      <c r="B130" s="57"/>
      <c r="C130" s="58"/>
      <c r="D130" s="58"/>
      <c r="E130" s="59"/>
      <c r="F130" s="57"/>
      <c r="G130" s="162"/>
      <c r="H130" s="58"/>
      <c r="I130" s="162"/>
      <c r="J130" s="57"/>
      <c r="K130" s="162"/>
      <c r="L130" s="58"/>
      <c r="M130" s="164"/>
    </row>
    <row r="131" spans="2:13" x14ac:dyDescent="0.2">
      <c r="B131" s="57"/>
      <c r="C131" s="58"/>
      <c r="D131" s="58"/>
      <c r="E131" s="59"/>
      <c r="F131" s="57"/>
      <c r="G131" s="162"/>
      <c r="H131" s="58"/>
      <c r="I131" s="162"/>
      <c r="J131" s="57"/>
      <c r="K131" s="162"/>
      <c r="L131" s="58"/>
      <c r="M131" s="164"/>
    </row>
    <row r="132" spans="2:13" x14ac:dyDescent="0.2">
      <c r="B132" s="57"/>
      <c r="C132" s="58"/>
      <c r="D132" s="58"/>
      <c r="E132" s="59"/>
      <c r="F132" s="57"/>
      <c r="G132" s="162"/>
      <c r="H132" s="58"/>
      <c r="I132" s="162"/>
      <c r="J132" s="57"/>
      <c r="K132" s="162"/>
      <c r="L132" s="58"/>
      <c r="M132" s="164"/>
    </row>
    <row r="133" spans="2:13" x14ac:dyDescent="0.2">
      <c r="B133" s="57"/>
      <c r="C133" s="58"/>
      <c r="D133" s="58"/>
      <c r="E133" s="59"/>
      <c r="F133" s="57"/>
      <c r="G133" s="162"/>
      <c r="H133" s="58"/>
      <c r="I133" s="162"/>
      <c r="J133" s="57"/>
      <c r="K133" s="162"/>
      <c r="L133" s="58"/>
      <c r="M133" s="164"/>
    </row>
    <row r="134" spans="2:13" x14ac:dyDescent="0.2">
      <c r="B134" s="57"/>
      <c r="C134" s="58"/>
      <c r="D134" s="58"/>
      <c r="E134" s="59"/>
      <c r="F134" s="57"/>
      <c r="G134" s="162"/>
      <c r="H134" s="58"/>
      <c r="I134" s="162"/>
      <c r="J134" s="57"/>
      <c r="K134" s="162"/>
      <c r="L134" s="58"/>
      <c r="M134" s="164"/>
    </row>
    <row r="135" spans="2:13" x14ac:dyDescent="0.2">
      <c r="B135" s="57"/>
      <c r="C135" s="58"/>
      <c r="D135" s="58"/>
      <c r="E135" s="59"/>
      <c r="F135" s="57"/>
      <c r="G135" s="162"/>
      <c r="H135" s="58"/>
      <c r="I135" s="162"/>
      <c r="J135" s="57"/>
      <c r="K135" s="162"/>
      <c r="L135" s="58"/>
      <c r="M135" s="164"/>
    </row>
    <row r="136" spans="2:13" x14ac:dyDescent="0.2">
      <c r="B136" s="57"/>
      <c r="C136" s="58"/>
      <c r="D136" s="58"/>
      <c r="E136" s="59"/>
      <c r="F136" s="57"/>
      <c r="G136" s="162"/>
      <c r="H136" s="58"/>
      <c r="I136" s="162"/>
      <c r="J136" s="57"/>
      <c r="K136" s="162"/>
      <c r="L136" s="58"/>
      <c r="M136" s="164"/>
    </row>
    <row r="137" spans="2:13" x14ac:dyDescent="0.2">
      <c r="B137" s="57"/>
      <c r="C137" s="58"/>
      <c r="D137" s="58"/>
      <c r="E137" s="59"/>
      <c r="F137" s="57"/>
      <c r="G137" s="162"/>
      <c r="H137" s="58"/>
      <c r="I137" s="162"/>
      <c r="J137" s="57"/>
      <c r="K137" s="162"/>
      <c r="L137" s="58"/>
      <c r="M137" s="164"/>
    </row>
    <row r="138" spans="2:13" x14ac:dyDescent="0.2">
      <c r="B138" s="57"/>
      <c r="C138" s="58"/>
      <c r="D138" s="58"/>
      <c r="E138" s="59"/>
      <c r="F138" s="57"/>
      <c r="G138" s="162"/>
      <c r="H138" s="58"/>
      <c r="I138" s="162"/>
      <c r="J138" s="57"/>
      <c r="K138" s="162"/>
      <c r="L138" s="58"/>
      <c r="M138" s="164"/>
    </row>
    <row r="139" spans="2:13" x14ac:dyDescent="0.2">
      <c r="B139" s="57"/>
      <c r="C139" s="58"/>
      <c r="D139" s="58"/>
      <c r="E139" s="59"/>
      <c r="F139" s="57"/>
      <c r="G139" s="162"/>
      <c r="H139" s="58"/>
      <c r="I139" s="162"/>
      <c r="J139" s="57"/>
      <c r="K139" s="162"/>
      <c r="L139" s="58"/>
      <c r="M139" s="164"/>
    </row>
    <row r="140" spans="2:13" x14ac:dyDescent="0.2">
      <c r="B140" s="57"/>
      <c r="C140" s="58"/>
      <c r="D140" s="58"/>
      <c r="E140" s="59"/>
      <c r="F140" s="57"/>
      <c r="G140" s="162"/>
      <c r="H140" s="58"/>
      <c r="I140" s="162"/>
      <c r="J140" s="57"/>
      <c r="K140" s="162"/>
      <c r="L140" s="58"/>
      <c r="M140" s="164"/>
    </row>
    <row r="141" spans="2:13" x14ac:dyDescent="0.2">
      <c r="B141" s="57"/>
      <c r="C141" s="58"/>
      <c r="D141" s="58"/>
      <c r="E141" s="59"/>
      <c r="F141" s="57"/>
      <c r="G141" s="162"/>
      <c r="H141" s="58"/>
      <c r="I141" s="162"/>
      <c r="J141" s="57"/>
      <c r="K141" s="162"/>
      <c r="L141" s="58"/>
      <c r="M141" s="164"/>
    </row>
    <row r="142" spans="2:13" x14ac:dyDescent="0.2">
      <c r="B142" s="57"/>
      <c r="C142" s="58"/>
      <c r="D142" s="58"/>
      <c r="E142" s="59"/>
      <c r="F142" s="57"/>
      <c r="G142" s="162"/>
      <c r="H142" s="58"/>
      <c r="I142" s="162"/>
      <c r="J142" s="57"/>
      <c r="K142" s="162"/>
      <c r="L142" s="58"/>
      <c r="M142" s="164"/>
    </row>
    <row r="143" spans="2:13" x14ac:dyDescent="0.2">
      <c r="B143" s="61"/>
      <c r="C143" s="62"/>
      <c r="D143" s="62"/>
      <c r="E143" s="63"/>
      <c r="F143" s="61"/>
      <c r="G143" s="162"/>
      <c r="H143" s="62"/>
      <c r="I143" s="162"/>
      <c r="J143" s="61"/>
      <c r="K143" s="162"/>
      <c r="L143" s="62"/>
      <c r="M143" s="164"/>
    </row>
    <row r="144" spans="2:13" x14ac:dyDescent="0.2">
      <c r="B144" s="61"/>
      <c r="C144" s="62"/>
      <c r="D144" s="62"/>
      <c r="E144" s="63"/>
      <c r="F144" s="61"/>
      <c r="G144" s="162"/>
      <c r="H144" s="62"/>
      <c r="I144" s="162"/>
      <c r="J144" s="61"/>
      <c r="K144" s="162"/>
      <c r="L144" s="62"/>
      <c r="M144" s="164"/>
    </row>
    <row r="145" spans="2:13" x14ac:dyDescent="0.2">
      <c r="B145" s="61"/>
      <c r="C145" s="62"/>
      <c r="D145" s="62"/>
      <c r="E145" s="63"/>
      <c r="F145" s="61"/>
      <c r="G145" s="162"/>
      <c r="H145" s="62"/>
      <c r="I145" s="162"/>
      <c r="J145" s="61"/>
      <c r="K145" s="162"/>
      <c r="L145" s="62"/>
      <c r="M145" s="164"/>
    </row>
    <row r="146" spans="2:13" x14ac:dyDescent="0.2">
      <c r="B146" s="61"/>
      <c r="C146" s="62"/>
      <c r="D146" s="62"/>
      <c r="E146" s="63"/>
      <c r="F146" s="61"/>
      <c r="G146" s="162"/>
      <c r="H146" s="62"/>
      <c r="I146" s="162"/>
      <c r="J146" s="61"/>
      <c r="K146" s="162"/>
      <c r="L146" s="62"/>
      <c r="M146" s="164"/>
    </row>
    <row r="147" spans="2:13" x14ac:dyDescent="0.2">
      <c r="B147" s="61"/>
      <c r="C147" s="62"/>
      <c r="D147" s="62"/>
      <c r="E147" s="63"/>
      <c r="F147" s="61"/>
      <c r="G147" s="162"/>
      <c r="H147" s="62"/>
      <c r="I147" s="162"/>
      <c r="J147" s="61"/>
      <c r="K147" s="162"/>
      <c r="L147" s="62"/>
      <c r="M147" s="164"/>
    </row>
    <row r="148" spans="2:13" x14ac:dyDescent="0.2">
      <c r="B148" s="61"/>
      <c r="C148" s="62"/>
      <c r="D148" s="62"/>
      <c r="E148" s="63"/>
      <c r="F148" s="61"/>
      <c r="G148" s="162"/>
      <c r="H148" s="62"/>
      <c r="I148" s="162"/>
      <c r="J148" s="61"/>
      <c r="K148" s="162"/>
      <c r="L148" s="62"/>
      <c r="M148" s="164"/>
    </row>
    <row r="149" spans="2:13" x14ac:dyDescent="0.2">
      <c r="B149" s="61"/>
      <c r="C149" s="62"/>
      <c r="D149" s="62"/>
      <c r="E149" s="63"/>
      <c r="F149" s="61"/>
      <c r="G149" s="162"/>
      <c r="H149" s="62"/>
      <c r="I149" s="162"/>
      <c r="J149" s="61"/>
      <c r="K149" s="162"/>
      <c r="L149" s="62"/>
      <c r="M149" s="164"/>
    </row>
    <row r="150" spans="2:13" x14ac:dyDescent="0.2">
      <c r="B150" s="61"/>
      <c r="C150" s="62"/>
      <c r="D150" s="62"/>
      <c r="E150" s="63"/>
      <c r="F150" s="61"/>
      <c r="G150" s="162"/>
      <c r="H150" s="62"/>
      <c r="I150" s="162"/>
      <c r="J150" s="61"/>
      <c r="K150" s="162"/>
      <c r="L150" s="62"/>
      <c r="M150" s="164"/>
    </row>
    <row r="151" spans="2:13" x14ac:dyDescent="0.2">
      <c r="B151" s="61"/>
      <c r="C151" s="62"/>
      <c r="D151" s="62"/>
      <c r="E151" s="63"/>
      <c r="F151" s="61"/>
      <c r="G151" s="162"/>
      <c r="H151" s="62"/>
      <c r="I151" s="162"/>
      <c r="J151" s="61"/>
      <c r="K151" s="162"/>
      <c r="L151" s="62"/>
      <c r="M151" s="164"/>
    </row>
    <row r="152" spans="2:13" x14ac:dyDescent="0.2">
      <c r="B152" s="61"/>
      <c r="C152" s="62"/>
      <c r="D152" s="62"/>
      <c r="E152" s="63"/>
      <c r="F152" s="61"/>
      <c r="G152" s="162"/>
      <c r="H152" s="62"/>
      <c r="I152" s="162"/>
      <c r="J152" s="61"/>
      <c r="K152" s="162"/>
      <c r="L152" s="62"/>
      <c r="M152" s="164"/>
    </row>
    <row r="153" spans="2:13" x14ac:dyDescent="0.2">
      <c r="B153" s="61"/>
      <c r="C153" s="62"/>
      <c r="D153" s="62"/>
      <c r="E153" s="63"/>
      <c r="F153" s="61"/>
      <c r="G153" s="162"/>
      <c r="H153" s="62"/>
      <c r="I153" s="162"/>
      <c r="J153" s="61"/>
      <c r="K153" s="162"/>
      <c r="L153" s="62"/>
      <c r="M153" s="164"/>
    </row>
    <row r="154" spans="2:13" x14ac:dyDescent="0.2">
      <c r="B154" s="61"/>
      <c r="C154" s="62"/>
      <c r="D154" s="62"/>
      <c r="E154" s="63"/>
      <c r="F154" s="61"/>
      <c r="G154" s="162"/>
      <c r="H154" s="62"/>
      <c r="I154" s="162"/>
      <c r="J154" s="61"/>
      <c r="K154" s="162"/>
      <c r="L154" s="62"/>
      <c r="M154" s="164"/>
    </row>
    <row r="155" spans="2:13" x14ac:dyDescent="0.2">
      <c r="B155" s="61"/>
      <c r="C155" s="62"/>
      <c r="D155" s="62"/>
      <c r="E155" s="63"/>
      <c r="F155" s="61"/>
      <c r="G155" s="162"/>
      <c r="H155" s="62"/>
      <c r="I155" s="162"/>
      <c r="J155" s="61"/>
      <c r="K155" s="162"/>
      <c r="L155" s="62"/>
      <c r="M155" s="164"/>
    </row>
    <row r="156" spans="2:13" x14ac:dyDescent="0.2">
      <c r="B156" s="61"/>
      <c r="C156" s="62"/>
      <c r="D156" s="62"/>
      <c r="E156" s="63"/>
      <c r="F156" s="61"/>
      <c r="G156" s="162"/>
      <c r="H156" s="62"/>
      <c r="I156" s="162"/>
      <c r="J156" s="61"/>
      <c r="K156" s="162"/>
      <c r="L156" s="62"/>
      <c r="M156" s="164"/>
    </row>
    <row r="157" spans="2:13" x14ac:dyDescent="0.2">
      <c r="B157" s="61"/>
      <c r="C157" s="62"/>
      <c r="D157" s="62"/>
      <c r="E157" s="63"/>
      <c r="F157" s="61"/>
      <c r="G157" s="162"/>
      <c r="H157" s="62"/>
      <c r="I157" s="162"/>
      <c r="J157" s="61"/>
      <c r="K157" s="162"/>
      <c r="L157" s="62"/>
      <c r="M157" s="164"/>
    </row>
    <row r="158" spans="2:13" x14ac:dyDescent="0.2">
      <c r="B158" s="61"/>
      <c r="C158" s="62"/>
      <c r="D158" s="62"/>
      <c r="E158" s="63"/>
      <c r="F158" s="61"/>
      <c r="G158" s="162"/>
      <c r="H158" s="62"/>
      <c r="I158" s="162"/>
      <c r="J158" s="61"/>
      <c r="K158" s="162"/>
      <c r="L158" s="62"/>
      <c r="M158" s="164"/>
    </row>
    <row r="159" spans="2:13" x14ac:dyDescent="0.2">
      <c r="B159" s="61"/>
      <c r="C159" s="62"/>
      <c r="D159" s="62"/>
      <c r="E159" s="63"/>
      <c r="F159" s="61"/>
      <c r="G159" s="162"/>
      <c r="H159" s="62"/>
      <c r="I159" s="162"/>
      <c r="J159" s="61"/>
      <c r="K159" s="162"/>
      <c r="L159" s="62"/>
      <c r="M159" s="164"/>
    </row>
    <row r="160" spans="2:13" x14ac:dyDescent="0.2">
      <c r="B160" s="61"/>
      <c r="C160" s="62"/>
      <c r="D160" s="62"/>
      <c r="E160" s="63"/>
      <c r="F160" s="61"/>
      <c r="G160" s="162"/>
      <c r="H160" s="62"/>
      <c r="I160" s="162"/>
      <c r="J160" s="61"/>
      <c r="K160" s="162"/>
      <c r="L160" s="62"/>
      <c r="M160" s="164"/>
    </row>
    <row r="161" spans="2:13" x14ac:dyDescent="0.2">
      <c r="B161" s="61"/>
      <c r="C161" s="62"/>
      <c r="D161" s="62"/>
      <c r="E161" s="63"/>
      <c r="F161" s="61"/>
      <c r="G161" s="162"/>
      <c r="H161" s="62"/>
      <c r="I161" s="162"/>
      <c r="J161" s="61"/>
      <c r="K161" s="162"/>
      <c r="L161" s="62"/>
      <c r="M161" s="164"/>
    </row>
    <row r="162" spans="2:13" x14ac:dyDescent="0.2">
      <c r="B162" s="61"/>
      <c r="C162" s="62"/>
      <c r="D162" s="62"/>
      <c r="E162" s="63"/>
      <c r="F162" s="61"/>
      <c r="G162" s="162"/>
      <c r="H162" s="62"/>
      <c r="I162" s="162"/>
      <c r="J162" s="61"/>
      <c r="K162" s="162"/>
      <c r="L162" s="62"/>
      <c r="M162" s="164"/>
    </row>
    <row r="163" spans="2:13" x14ac:dyDescent="0.2">
      <c r="B163" s="61"/>
      <c r="C163" s="62"/>
      <c r="D163" s="62"/>
      <c r="E163" s="63"/>
      <c r="F163" s="61"/>
      <c r="G163" s="162"/>
      <c r="H163" s="62"/>
      <c r="I163" s="162"/>
      <c r="J163" s="61"/>
      <c r="K163" s="162"/>
      <c r="L163" s="62"/>
      <c r="M163" s="164"/>
    </row>
    <row r="164" spans="2:13" x14ac:dyDescent="0.2">
      <c r="B164" s="61"/>
      <c r="C164" s="62"/>
      <c r="D164" s="62"/>
      <c r="E164" s="63"/>
      <c r="F164" s="61"/>
      <c r="G164" s="162"/>
      <c r="H164" s="62"/>
      <c r="I164" s="162"/>
      <c r="J164" s="61"/>
      <c r="K164" s="162"/>
      <c r="L164" s="62"/>
      <c r="M164" s="164"/>
    </row>
    <row r="165" spans="2:13" x14ac:dyDescent="0.2">
      <c r="B165" s="61"/>
      <c r="C165" s="62"/>
      <c r="D165" s="62"/>
      <c r="E165" s="63"/>
      <c r="F165" s="61"/>
      <c r="G165" s="162"/>
      <c r="H165" s="62"/>
      <c r="I165" s="162"/>
      <c r="J165" s="61"/>
      <c r="K165" s="162"/>
      <c r="L165" s="62"/>
      <c r="M165" s="164"/>
    </row>
    <row r="166" spans="2:13" x14ac:dyDescent="0.2">
      <c r="B166" s="61"/>
      <c r="C166" s="62"/>
      <c r="D166" s="62"/>
      <c r="E166" s="63"/>
      <c r="F166" s="61"/>
      <c r="G166" s="162"/>
      <c r="H166" s="62"/>
      <c r="I166" s="162"/>
      <c r="J166" s="61"/>
      <c r="K166" s="162"/>
      <c r="L166" s="62"/>
      <c r="M166" s="164"/>
    </row>
    <row r="167" spans="2:13" x14ac:dyDescent="0.2">
      <c r="B167" s="61"/>
      <c r="C167" s="62"/>
      <c r="D167" s="62"/>
      <c r="E167" s="63"/>
      <c r="F167" s="61"/>
      <c r="G167" s="162"/>
      <c r="H167" s="62"/>
      <c r="I167" s="162"/>
      <c r="J167" s="61"/>
      <c r="K167" s="162"/>
      <c r="L167" s="62"/>
      <c r="M167" s="164"/>
    </row>
    <row r="168" spans="2:13" x14ac:dyDescent="0.2">
      <c r="B168" s="61"/>
      <c r="C168" s="62"/>
      <c r="D168" s="62"/>
      <c r="E168" s="63"/>
      <c r="F168" s="61"/>
      <c r="G168" s="162"/>
      <c r="H168" s="62"/>
      <c r="I168" s="162"/>
      <c r="J168" s="61"/>
      <c r="K168" s="162"/>
      <c r="L168" s="62"/>
      <c r="M168" s="164"/>
    </row>
    <row r="169" spans="2:13" x14ac:dyDescent="0.2">
      <c r="B169" s="61"/>
      <c r="C169" s="62"/>
      <c r="D169" s="62"/>
      <c r="E169" s="63"/>
      <c r="F169" s="61"/>
      <c r="G169" s="162"/>
      <c r="H169" s="62"/>
      <c r="I169" s="162"/>
      <c r="J169" s="61"/>
      <c r="K169" s="162"/>
      <c r="L169" s="62"/>
      <c r="M169" s="164"/>
    </row>
    <row r="170" spans="2:13" x14ac:dyDescent="0.2">
      <c r="B170" s="61"/>
      <c r="C170" s="62"/>
      <c r="D170" s="62"/>
      <c r="E170" s="63"/>
      <c r="F170" s="61"/>
      <c r="G170" s="162"/>
      <c r="H170" s="62"/>
      <c r="I170" s="162"/>
      <c r="J170" s="61"/>
      <c r="K170" s="162"/>
      <c r="L170" s="62"/>
      <c r="M170" s="164"/>
    </row>
    <row r="171" spans="2:13" x14ac:dyDescent="0.2">
      <c r="B171" s="61"/>
      <c r="C171" s="62"/>
      <c r="D171" s="62"/>
      <c r="E171" s="63"/>
      <c r="F171" s="61"/>
      <c r="G171" s="162"/>
      <c r="H171" s="62"/>
      <c r="I171" s="162"/>
      <c r="J171" s="61"/>
      <c r="K171" s="162"/>
      <c r="L171" s="62"/>
      <c r="M171" s="164"/>
    </row>
    <row r="172" spans="2:13" x14ac:dyDescent="0.2">
      <c r="B172" s="61"/>
      <c r="C172" s="62"/>
      <c r="D172" s="62"/>
      <c r="E172" s="63"/>
      <c r="F172" s="61"/>
      <c r="G172" s="162"/>
      <c r="H172" s="62"/>
      <c r="I172" s="162"/>
      <c r="J172" s="61"/>
      <c r="K172" s="162"/>
      <c r="L172" s="62"/>
      <c r="M172" s="164"/>
    </row>
    <row r="173" spans="2:13" x14ac:dyDescent="0.2">
      <c r="B173" s="61"/>
      <c r="C173" s="62"/>
      <c r="D173" s="62"/>
      <c r="E173" s="63"/>
      <c r="F173" s="61"/>
      <c r="G173" s="162"/>
      <c r="H173" s="62"/>
      <c r="I173" s="162"/>
      <c r="J173" s="61"/>
      <c r="K173" s="162"/>
      <c r="L173" s="62"/>
      <c r="M173" s="164"/>
    </row>
    <row r="174" spans="2:13" x14ac:dyDescent="0.2">
      <c r="B174" s="61"/>
      <c r="C174" s="62"/>
      <c r="D174" s="62"/>
      <c r="E174" s="63"/>
      <c r="F174" s="61"/>
      <c r="G174" s="162"/>
      <c r="H174" s="62"/>
      <c r="I174" s="162"/>
      <c r="J174" s="61"/>
      <c r="K174" s="162"/>
      <c r="L174" s="62"/>
      <c r="M174" s="164"/>
    </row>
    <row r="175" spans="2:13" x14ac:dyDescent="0.2">
      <c r="B175" s="61"/>
      <c r="C175" s="62"/>
      <c r="D175" s="62"/>
      <c r="E175" s="63"/>
      <c r="F175" s="61"/>
      <c r="G175" s="162"/>
      <c r="H175" s="62"/>
      <c r="I175" s="162"/>
      <c r="J175" s="61"/>
      <c r="K175" s="162"/>
      <c r="L175" s="62"/>
      <c r="M175" s="164"/>
    </row>
    <row r="176" spans="2:13" x14ac:dyDescent="0.2">
      <c r="B176" s="61"/>
      <c r="C176" s="62"/>
      <c r="D176" s="62"/>
      <c r="E176" s="63"/>
      <c r="F176" s="61"/>
      <c r="G176" s="162"/>
      <c r="H176" s="62"/>
      <c r="I176" s="162"/>
      <c r="J176" s="61"/>
      <c r="K176" s="162"/>
      <c r="L176" s="62"/>
      <c r="M176" s="164"/>
    </row>
    <row r="177" spans="2:13" x14ac:dyDescent="0.2">
      <c r="B177" s="61"/>
      <c r="C177" s="62"/>
      <c r="D177" s="62"/>
      <c r="E177" s="63"/>
      <c r="F177" s="61"/>
      <c r="G177" s="162"/>
      <c r="H177" s="62"/>
      <c r="I177" s="162"/>
      <c r="J177" s="61"/>
      <c r="K177" s="162"/>
      <c r="L177" s="62"/>
      <c r="M177" s="164"/>
    </row>
    <row r="178" spans="2:13" x14ac:dyDescent="0.2">
      <c r="B178" s="61"/>
      <c r="C178" s="62"/>
      <c r="D178" s="62"/>
      <c r="E178" s="63"/>
      <c r="F178" s="61"/>
      <c r="G178" s="162"/>
      <c r="H178" s="62"/>
      <c r="I178" s="162"/>
      <c r="J178" s="61"/>
      <c r="K178" s="162"/>
      <c r="L178" s="62"/>
      <c r="M178" s="164"/>
    </row>
    <row r="179" spans="2:13" x14ac:dyDescent="0.2">
      <c r="B179" s="61"/>
      <c r="C179" s="62"/>
      <c r="D179" s="62"/>
      <c r="E179" s="63"/>
      <c r="F179" s="61"/>
      <c r="G179" s="162"/>
      <c r="H179" s="62"/>
      <c r="I179" s="162"/>
      <c r="J179" s="61"/>
      <c r="K179" s="162"/>
      <c r="L179" s="62"/>
      <c r="M179" s="164"/>
    </row>
    <row r="180" spans="2:13" x14ac:dyDescent="0.2">
      <c r="B180" s="61"/>
      <c r="C180" s="62"/>
      <c r="D180" s="62"/>
      <c r="E180" s="63"/>
      <c r="F180" s="61"/>
      <c r="G180" s="162"/>
      <c r="H180" s="62"/>
      <c r="I180" s="162"/>
      <c r="J180" s="61"/>
      <c r="K180" s="162"/>
      <c r="L180" s="62"/>
      <c r="M180" s="164"/>
    </row>
    <row r="181" spans="2:13" x14ac:dyDescent="0.2">
      <c r="B181" s="61"/>
      <c r="C181" s="62"/>
      <c r="D181" s="62"/>
      <c r="E181" s="63"/>
      <c r="F181" s="61"/>
      <c r="G181" s="162"/>
      <c r="H181" s="62"/>
      <c r="I181" s="162"/>
      <c r="J181" s="61"/>
      <c r="K181" s="162"/>
      <c r="L181" s="62"/>
      <c r="M181" s="164"/>
    </row>
    <row r="182" spans="2:13" x14ac:dyDescent="0.2">
      <c r="B182" s="61"/>
      <c r="C182" s="62"/>
      <c r="D182" s="62"/>
      <c r="E182" s="63"/>
      <c r="F182" s="61"/>
      <c r="G182" s="166"/>
      <c r="H182" s="62"/>
      <c r="I182" s="166"/>
      <c r="J182" s="61"/>
      <c r="K182" s="166"/>
      <c r="L182" s="62"/>
      <c r="M182" s="42"/>
    </row>
    <row r="183" spans="2:13" x14ac:dyDescent="0.2">
      <c r="B183" s="61"/>
      <c r="C183" s="62"/>
      <c r="D183" s="62"/>
      <c r="E183" s="63"/>
      <c r="F183" s="61"/>
      <c r="G183" s="166"/>
      <c r="H183" s="62"/>
      <c r="I183" s="166"/>
      <c r="J183" s="61"/>
      <c r="K183" s="166"/>
      <c r="L183" s="62"/>
      <c r="M183" s="42"/>
    </row>
    <row r="184" spans="2:13" x14ac:dyDescent="0.2">
      <c r="B184" s="61"/>
      <c r="C184" s="62"/>
      <c r="D184" s="62"/>
      <c r="E184" s="63"/>
      <c r="F184" s="61"/>
      <c r="G184" s="166"/>
      <c r="H184" s="62"/>
      <c r="I184" s="166"/>
      <c r="J184" s="61"/>
      <c r="K184" s="166"/>
      <c r="L184" s="62"/>
      <c r="M184" s="42"/>
    </row>
    <row r="185" spans="2:13" x14ac:dyDescent="0.2">
      <c r="B185" s="61"/>
      <c r="C185" s="62"/>
      <c r="D185" s="62"/>
      <c r="E185" s="63"/>
      <c r="F185" s="61"/>
      <c r="G185" s="166"/>
      <c r="H185" s="62"/>
      <c r="I185" s="166"/>
      <c r="J185" s="61"/>
      <c r="K185" s="166"/>
      <c r="L185" s="62"/>
      <c r="M185" s="42"/>
    </row>
    <row r="186" spans="2:13" x14ac:dyDescent="0.2">
      <c r="B186" s="61"/>
      <c r="C186" s="62"/>
      <c r="D186" s="62"/>
      <c r="E186" s="63"/>
      <c r="F186" s="61"/>
      <c r="G186" s="166"/>
      <c r="H186" s="62"/>
      <c r="I186" s="166"/>
      <c r="J186" s="61"/>
      <c r="K186" s="166"/>
      <c r="L186" s="62"/>
      <c r="M186" s="42"/>
    </row>
    <row r="187" spans="2:13" x14ac:dyDescent="0.2">
      <c r="B187" s="61"/>
      <c r="C187" s="62"/>
      <c r="D187" s="62"/>
      <c r="E187" s="63"/>
      <c r="F187" s="61"/>
      <c r="G187" s="166"/>
      <c r="H187" s="62"/>
      <c r="I187" s="166"/>
      <c r="J187" s="61"/>
      <c r="K187" s="166"/>
      <c r="L187" s="62"/>
      <c r="M187" s="42"/>
    </row>
    <row r="188" spans="2:13" x14ac:dyDescent="0.2">
      <c r="B188" s="61"/>
      <c r="C188" s="62"/>
      <c r="D188" s="62"/>
      <c r="E188" s="63"/>
      <c r="F188" s="61"/>
      <c r="G188" s="166"/>
      <c r="H188" s="62"/>
      <c r="I188" s="166"/>
      <c r="J188" s="61"/>
      <c r="K188" s="166"/>
      <c r="L188" s="62"/>
      <c r="M188" s="42"/>
    </row>
    <row r="189" spans="2:13" x14ac:dyDescent="0.2">
      <c r="B189" s="61"/>
      <c r="C189" s="62"/>
      <c r="D189" s="62"/>
      <c r="E189" s="63"/>
      <c r="F189" s="61"/>
      <c r="G189" s="166"/>
      <c r="H189" s="62"/>
      <c r="I189" s="166"/>
      <c r="J189" s="61"/>
      <c r="K189" s="166"/>
      <c r="L189" s="62"/>
      <c r="M189" s="42"/>
    </row>
    <row r="190" spans="2:13" x14ac:dyDescent="0.2">
      <c r="B190" s="61"/>
      <c r="C190" s="62"/>
      <c r="D190" s="62"/>
      <c r="E190" s="63"/>
      <c r="F190" s="61"/>
      <c r="G190" s="166"/>
      <c r="H190" s="62"/>
      <c r="I190" s="166"/>
      <c r="J190" s="61"/>
      <c r="K190" s="166"/>
      <c r="L190" s="62"/>
      <c r="M190" s="42"/>
    </row>
    <row r="191" spans="2:13" x14ac:dyDescent="0.2">
      <c r="B191" s="61"/>
      <c r="C191" s="62"/>
      <c r="D191" s="62"/>
      <c r="E191" s="63"/>
      <c r="F191" s="61"/>
      <c r="G191" s="166"/>
      <c r="H191" s="62"/>
      <c r="I191" s="166"/>
      <c r="J191" s="61"/>
      <c r="K191" s="166"/>
      <c r="L191" s="62"/>
      <c r="M191" s="42"/>
    </row>
    <row r="192" spans="2:13" x14ac:dyDescent="0.2">
      <c r="B192" s="61"/>
      <c r="C192" s="62"/>
      <c r="D192" s="62"/>
      <c r="E192" s="63"/>
      <c r="F192" s="61"/>
      <c r="G192" s="166"/>
      <c r="H192" s="62"/>
      <c r="I192" s="166"/>
      <c r="J192" s="61"/>
      <c r="K192" s="166"/>
      <c r="L192" s="62"/>
      <c r="M192" s="42"/>
    </row>
    <row r="193" spans="2:13" x14ac:dyDescent="0.2">
      <c r="B193" s="61"/>
      <c r="C193" s="62"/>
      <c r="D193" s="62"/>
      <c r="E193" s="63"/>
      <c r="F193" s="61"/>
      <c r="G193" s="166"/>
      <c r="H193" s="62"/>
      <c r="I193" s="166"/>
      <c r="J193" s="61"/>
      <c r="K193" s="166"/>
      <c r="L193" s="62"/>
      <c r="M193" s="42"/>
    </row>
    <row r="194" spans="2:13" x14ac:dyDescent="0.2">
      <c r="B194" s="61"/>
      <c r="C194" s="62"/>
      <c r="D194" s="62"/>
      <c r="E194" s="63"/>
      <c r="F194" s="61"/>
      <c r="G194" s="166"/>
      <c r="H194" s="62"/>
      <c r="I194" s="166"/>
      <c r="J194" s="61"/>
      <c r="K194" s="166"/>
      <c r="L194" s="62"/>
      <c r="M194" s="42"/>
    </row>
    <row r="195" spans="2:13" x14ac:dyDescent="0.2">
      <c r="B195" s="61"/>
      <c r="C195" s="62"/>
      <c r="D195" s="62"/>
      <c r="E195" s="63"/>
      <c r="F195" s="61"/>
      <c r="G195" s="166"/>
      <c r="H195" s="62"/>
      <c r="I195" s="166"/>
      <c r="J195" s="61"/>
      <c r="K195" s="166"/>
      <c r="L195" s="62"/>
      <c r="M195" s="42"/>
    </row>
    <row r="196" spans="2:13" x14ac:dyDescent="0.2">
      <c r="B196" s="61"/>
      <c r="C196" s="62"/>
      <c r="D196" s="62"/>
      <c r="E196" s="63"/>
      <c r="F196" s="61"/>
      <c r="G196" s="166"/>
      <c r="H196" s="62"/>
      <c r="I196" s="166"/>
      <c r="J196" s="61"/>
      <c r="K196" s="166"/>
      <c r="L196" s="62"/>
      <c r="M196" s="42"/>
    </row>
    <row r="197" spans="2:13" x14ac:dyDescent="0.2">
      <c r="B197" s="61"/>
      <c r="C197" s="62"/>
      <c r="D197" s="62"/>
      <c r="E197" s="63"/>
      <c r="F197" s="61"/>
      <c r="G197" s="166"/>
      <c r="H197" s="62"/>
      <c r="I197" s="166"/>
      <c r="J197" s="61"/>
      <c r="K197" s="166"/>
      <c r="L197" s="62"/>
      <c r="M197" s="42"/>
    </row>
    <row r="198" spans="2:13" x14ac:dyDescent="0.2">
      <c r="B198" s="61"/>
      <c r="C198" s="62"/>
      <c r="D198" s="62"/>
      <c r="E198" s="63"/>
      <c r="F198" s="61"/>
      <c r="G198" s="166"/>
      <c r="H198" s="62"/>
      <c r="I198" s="166"/>
      <c r="J198" s="61"/>
      <c r="K198" s="166"/>
      <c r="L198" s="62"/>
      <c r="M198" s="42"/>
    </row>
    <row r="199" spans="2:13" x14ac:dyDescent="0.2">
      <c r="B199" s="61"/>
      <c r="C199" s="62"/>
      <c r="D199" s="62"/>
      <c r="E199" s="63"/>
      <c r="F199" s="61"/>
      <c r="G199" s="166"/>
      <c r="H199" s="62"/>
      <c r="I199" s="166"/>
      <c r="J199" s="61"/>
      <c r="K199" s="166"/>
      <c r="L199" s="62"/>
      <c r="M199" s="42"/>
    </row>
    <row r="200" spans="2:13" x14ac:dyDescent="0.2">
      <c r="B200" s="61"/>
      <c r="C200" s="62"/>
      <c r="D200" s="62"/>
      <c r="E200" s="63"/>
      <c r="F200" s="61"/>
      <c r="G200" s="166"/>
      <c r="H200" s="62"/>
      <c r="I200" s="166"/>
      <c r="J200" s="61"/>
      <c r="K200" s="166"/>
      <c r="L200" s="62"/>
      <c r="M200" s="42"/>
    </row>
    <row r="201" spans="2:13" x14ac:dyDescent="0.2">
      <c r="B201" s="61"/>
      <c r="C201" s="62"/>
      <c r="D201" s="62"/>
      <c r="E201" s="63"/>
      <c r="F201" s="61"/>
      <c r="G201" s="166"/>
      <c r="H201" s="62"/>
      <c r="I201" s="166"/>
      <c r="J201" s="61"/>
      <c r="K201" s="166"/>
      <c r="L201" s="62"/>
      <c r="M201" s="42"/>
    </row>
    <row r="202" spans="2:13" x14ac:dyDescent="0.2">
      <c r="B202" s="61"/>
      <c r="C202" s="62"/>
      <c r="D202" s="62"/>
      <c r="E202" s="63"/>
      <c r="F202" s="61"/>
      <c r="G202" s="166"/>
      <c r="H202" s="62"/>
      <c r="I202" s="166"/>
      <c r="J202" s="61"/>
      <c r="K202" s="166"/>
      <c r="L202" s="62"/>
      <c r="M202" s="42"/>
    </row>
    <row r="203" spans="2:13" x14ac:dyDescent="0.2">
      <c r="B203" s="61"/>
      <c r="C203" s="62"/>
      <c r="D203" s="62"/>
      <c r="E203" s="63"/>
      <c r="F203" s="61"/>
      <c r="G203" s="166"/>
      <c r="H203" s="62"/>
      <c r="I203" s="166"/>
      <c r="J203" s="61"/>
      <c r="K203" s="166"/>
      <c r="L203" s="62"/>
      <c r="M203" s="42"/>
    </row>
    <row r="204" spans="2:13" x14ac:dyDescent="0.2">
      <c r="B204" s="61"/>
      <c r="C204" s="62"/>
      <c r="D204" s="62"/>
      <c r="E204" s="63"/>
      <c r="F204" s="61"/>
      <c r="G204" s="166"/>
      <c r="H204" s="62"/>
      <c r="I204" s="166"/>
      <c r="J204" s="61"/>
      <c r="K204" s="166"/>
      <c r="L204" s="62"/>
      <c r="M204" s="42"/>
    </row>
    <row r="205" spans="2:13" x14ac:dyDescent="0.2">
      <c r="B205" s="61"/>
      <c r="C205" s="62"/>
      <c r="D205" s="62"/>
      <c r="E205" s="63"/>
      <c r="F205" s="61"/>
      <c r="G205" s="166"/>
      <c r="H205" s="62"/>
      <c r="I205" s="166"/>
      <c r="J205" s="61"/>
      <c r="K205" s="166"/>
      <c r="L205" s="62"/>
      <c r="M205" s="42"/>
    </row>
    <row r="206" spans="2:13" x14ac:dyDescent="0.2">
      <c r="B206" s="61"/>
      <c r="C206" s="62"/>
      <c r="D206" s="62"/>
      <c r="E206" s="63"/>
      <c r="F206" s="61"/>
      <c r="G206" s="166"/>
      <c r="H206" s="62"/>
      <c r="I206" s="166"/>
      <c r="J206" s="61"/>
      <c r="K206" s="166"/>
      <c r="L206" s="62"/>
      <c r="M206" s="42"/>
    </row>
    <row r="207" spans="2:13" x14ac:dyDescent="0.2">
      <c r="B207" s="61"/>
      <c r="C207" s="62"/>
      <c r="D207" s="62"/>
      <c r="E207" s="63"/>
      <c r="F207" s="61"/>
      <c r="G207" s="166"/>
      <c r="H207" s="62"/>
      <c r="I207" s="166"/>
      <c r="J207" s="61"/>
      <c r="K207" s="166"/>
      <c r="L207" s="62"/>
      <c r="M207" s="42"/>
    </row>
    <row r="208" spans="2:13" x14ac:dyDescent="0.2">
      <c r="B208" s="61"/>
      <c r="C208" s="62"/>
      <c r="D208" s="62"/>
      <c r="E208" s="63"/>
      <c r="F208" s="61"/>
      <c r="G208" s="166"/>
      <c r="H208" s="62"/>
      <c r="I208" s="166"/>
      <c r="J208" s="61"/>
      <c r="K208" s="166"/>
      <c r="L208" s="62"/>
      <c r="M208" s="42"/>
    </row>
    <row r="209" spans="2:13" x14ac:dyDescent="0.2">
      <c r="B209" s="61"/>
      <c r="C209" s="62"/>
      <c r="D209" s="62"/>
      <c r="E209" s="63"/>
      <c r="F209" s="61"/>
      <c r="G209" s="166"/>
      <c r="H209" s="62"/>
      <c r="I209" s="166"/>
      <c r="J209" s="61"/>
      <c r="K209" s="166"/>
      <c r="L209" s="62"/>
      <c r="M209" s="42"/>
    </row>
    <row r="210" spans="2:13" x14ac:dyDescent="0.2">
      <c r="B210" s="61"/>
      <c r="C210" s="62"/>
      <c r="D210" s="62"/>
      <c r="E210" s="63"/>
      <c r="F210" s="61"/>
      <c r="G210" s="166"/>
      <c r="H210" s="62"/>
      <c r="I210" s="166"/>
      <c r="J210" s="61"/>
      <c r="K210" s="166"/>
      <c r="L210" s="62"/>
      <c r="M210" s="42"/>
    </row>
    <row r="211" spans="2:13" x14ac:dyDescent="0.2">
      <c r="B211" s="61"/>
      <c r="C211" s="62"/>
      <c r="D211" s="62"/>
      <c r="E211" s="63"/>
      <c r="F211" s="61"/>
      <c r="G211" s="166"/>
      <c r="H211" s="62"/>
      <c r="I211" s="166"/>
      <c r="J211" s="61"/>
      <c r="K211" s="166"/>
      <c r="L211" s="62"/>
      <c r="M211" s="42"/>
    </row>
    <row r="212" spans="2:13" x14ac:dyDescent="0.2">
      <c r="B212" s="61"/>
      <c r="C212" s="62"/>
      <c r="D212" s="62"/>
      <c r="E212" s="63"/>
      <c r="F212" s="61"/>
      <c r="G212" s="166"/>
      <c r="H212" s="62"/>
      <c r="I212" s="166"/>
      <c r="J212" s="61"/>
      <c r="K212" s="166"/>
      <c r="L212" s="62"/>
      <c r="M212" s="42"/>
    </row>
    <row r="213" spans="2:13" x14ac:dyDescent="0.2">
      <c r="B213" s="61"/>
      <c r="C213" s="62"/>
      <c r="D213" s="62"/>
      <c r="E213" s="63"/>
      <c r="F213" s="61"/>
      <c r="G213" s="166"/>
      <c r="H213" s="62"/>
      <c r="I213" s="166"/>
      <c r="J213" s="61"/>
      <c r="K213" s="166"/>
      <c r="L213" s="62"/>
      <c r="M213" s="42"/>
    </row>
    <row r="214" spans="2:13" x14ac:dyDescent="0.2">
      <c r="B214" s="61"/>
      <c r="C214" s="62"/>
      <c r="D214" s="62"/>
      <c r="E214" s="63"/>
      <c r="F214" s="61"/>
      <c r="G214" s="166"/>
      <c r="H214" s="62"/>
      <c r="I214" s="166"/>
      <c r="J214" s="61"/>
      <c r="K214" s="166"/>
      <c r="L214" s="62"/>
      <c r="M214" s="42"/>
    </row>
    <row r="215" spans="2:13" x14ac:dyDescent="0.2">
      <c r="B215" s="61"/>
      <c r="C215" s="62"/>
      <c r="D215" s="62"/>
      <c r="E215" s="63"/>
      <c r="F215" s="61"/>
      <c r="G215" s="166"/>
      <c r="H215" s="62"/>
      <c r="I215" s="166"/>
      <c r="J215" s="61"/>
      <c r="K215" s="166"/>
      <c r="L215" s="62"/>
      <c r="M215" s="42"/>
    </row>
    <row r="216" spans="2:13" x14ac:dyDescent="0.2">
      <c r="B216" s="61"/>
      <c r="C216" s="62"/>
      <c r="D216" s="62"/>
      <c r="E216" s="63"/>
      <c r="F216" s="61"/>
      <c r="G216" s="166"/>
      <c r="H216" s="62"/>
      <c r="I216" s="166"/>
      <c r="J216" s="61"/>
      <c r="K216" s="166"/>
      <c r="L216" s="62"/>
      <c r="M216" s="42"/>
    </row>
    <row r="217" spans="2:13" x14ac:dyDescent="0.2">
      <c r="B217" s="61"/>
      <c r="C217" s="62"/>
      <c r="D217" s="62"/>
      <c r="E217" s="63"/>
      <c r="F217" s="61"/>
      <c r="G217" s="166"/>
      <c r="H217" s="62"/>
      <c r="I217" s="166"/>
      <c r="J217" s="61"/>
      <c r="K217" s="166"/>
      <c r="L217" s="62"/>
      <c r="M217" s="42"/>
    </row>
    <row r="218" spans="2:13" x14ac:dyDescent="0.2">
      <c r="B218" s="61"/>
      <c r="C218" s="62"/>
      <c r="D218" s="62"/>
      <c r="E218" s="63"/>
      <c r="F218" s="61"/>
      <c r="G218" s="166"/>
      <c r="H218" s="62"/>
      <c r="I218" s="166"/>
      <c r="J218" s="61"/>
      <c r="K218" s="166"/>
      <c r="L218" s="62"/>
      <c r="M218" s="42"/>
    </row>
    <row r="219" spans="2:13" x14ac:dyDescent="0.2">
      <c r="B219" s="61"/>
      <c r="C219" s="62"/>
      <c r="D219" s="62"/>
      <c r="E219" s="63"/>
      <c r="F219" s="61"/>
      <c r="G219" s="166"/>
      <c r="H219" s="62"/>
      <c r="I219" s="166"/>
      <c r="J219" s="61"/>
      <c r="K219" s="166"/>
      <c r="L219" s="62"/>
      <c r="M219" s="42"/>
    </row>
    <row r="220" spans="2:13" x14ac:dyDescent="0.2">
      <c r="B220" s="61"/>
      <c r="C220" s="62"/>
      <c r="D220" s="62"/>
      <c r="E220" s="63"/>
      <c r="F220" s="61"/>
      <c r="G220" s="166"/>
      <c r="H220" s="62"/>
      <c r="I220" s="166"/>
      <c r="J220" s="61"/>
      <c r="K220" s="166"/>
      <c r="L220" s="62"/>
      <c r="M220" s="42"/>
    </row>
    <row r="221" spans="2:13" x14ac:dyDescent="0.2">
      <c r="B221" s="61"/>
      <c r="C221" s="62"/>
      <c r="D221" s="62"/>
      <c r="E221" s="63"/>
      <c r="F221" s="61"/>
      <c r="G221" s="166"/>
      <c r="H221" s="62"/>
      <c r="I221" s="166"/>
      <c r="J221" s="61"/>
      <c r="K221" s="166"/>
      <c r="L221" s="62"/>
      <c r="M221" s="42"/>
    </row>
    <row r="222" spans="2:13" x14ac:dyDescent="0.2">
      <c r="B222" s="61"/>
      <c r="C222" s="62"/>
      <c r="D222" s="62"/>
      <c r="E222" s="63"/>
      <c r="F222" s="61"/>
      <c r="G222" s="166"/>
      <c r="H222" s="62"/>
      <c r="I222" s="166"/>
      <c r="J222" s="61"/>
      <c r="K222" s="166"/>
      <c r="L222" s="62"/>
      <c r="M222" s="42"/>
    </row>
    <row r="223" spans="2:13" x14ac:dyDescent="0.2">
      <c r="B223" s="61"/>
      <c r="C223" s="62"/>
      <c r="D223" s="62"/>
      <c r="E223" s="63"/>
      <c r="F223" s="61"/>
      <c r="G223" s="166"/>
      <c r="H223" s="62"/>
      <c r="I223" s="166"/>
      <c r="J223" s="61"/>
      <c r="K223" s="166"/>
      <c r="L223" s="62"/>
      <c r="M223" s="42"/>
    </row>
    <row r="224" spans="2:13" x14ac:dyDescent="0.2">
      <c r="B224" s="61"/>
      <c r="C224" s="62"/>
      <c r="D224" s="62"/>
      <c r="E224" s="63"/>
      <c r="F224" s="61"/>
      <c r="G224" s="166"/>
      <c r="H224" s="62"/>
      <c r="I224" s="166"/>
      <c r="J224" s="61"/>
      <c r="K224" s="166"/>
      <c r="L224" s="62"/>
      <c r="M224" s="42"/>
    </row>
    <row r="225" spans="2:13" x14ac:dyDescent="0.2">
      <c r="B225" s="61"/>
      <c r="C225" s="62"/>
      <c r="D225" s="62"/>
      <c r="E225" s="63"/>
      <c r="F225" s="61"/>
      <c r="G225" s="166"/>
      <c r="H225" s="62"/>
      <c r="I225" s="166"/>
      <c r="J225" s="61"/>
      <c r="K225" s="166"/>
      <c r="L225" s="62"/>
      <c r="M225" s="42"/>
    </row>
    <row r="226" spans="2:13" x14ac:dyDescent="0.2">
      <c r="B226" s="61"/>
      <c r="C226" s="62"/>
      <c r="D226" s="62"/>
      <c r="E226" s="63"/>
      <c r="F226" s="61"/>
      <c r="G226" s="166"/>
      <c r="H226" s="62"/>
      <c r="I226" s="166"/>
      <c r="J226" s="61"/>
      <c r="K226" s="166"/>
      <c r="L226" s="62"/>
      <c r="M226" s="42"/>
    </row>
    <row r="227" spans="2:13" x14ac:dyDescent="0.2">
      <c r="B227" s="61"/>
      <c r="C227" s="62"/>
      <c r="D227" s="62"/>
      <c r="E227" s="63"/>
      <c r="F227" s="61"/>
      <c r="G227" s="166"/>
      <c r="H227" s="62"/>
      <c r="I227" s="166"/>
      <c r="J227" s="61"/>
      <c r="K227" s="166"/>
      <c r="L227" s="62"/>
      <c r="M227" s="42"/>
    </row>
    <row r="228" spans="2:13" x14ac:dyDescent="0.2">
      <c r="B228" s="61"/>
      <c r="C228" s="62"/>
      <c r="D228" s="62"/>
      <c r="E228" s="63"/>
      <c r="F228" s="61"/>
      <c r="G228" s="166"/>
      <c r="H228" s="62"/>
      <c r="I228" s="166"/>
      <c r="J228" s="61"/>
      <c r="K228" s="166"/>
      <c r="L228" s="62"/>
      <c r="M228" s="42"/>
    </row>
    <row r="229" spans="2:13" x14ac:dyDescent="0.2">
      <c r="B229" s="61"/>
      <c r="C229" s="62"/>
      <c r="D229" s="62"/>
      <c r="E229" s="63"/>
      <c r="F229" s="61"/>
      <c r="G229" s="166"/>
      <c r="H229" s="62"/>
      <c r="I229" s="166"/>
      <c r="J229" s="61"/>
      <c r="K229" s="166"/>
      <c r="L229" s="62"/>
      <c r="M229" s="42"/>
    </row>
    <row r="230" spans="2:13" x14ac:dyDescent="0.2">
      <c r="B230" s="61"/>
      <c r="C230" s="62"/>
      <c r="D230" s="62"/>
      <c r="E230" s="63"/>
      <c r="F230" s="61"/>
      <c r="G230" s="166"/>
      <c r="H230" s="62"/>
      <c r="I230" s="166"/>
      <c r="J230" s="61"/>
      <c r="K230" s="166"/>
      <c r="L230" s="62"/>
      <c r="M230" s="42"/>
    </row>
    <row r="231" spans="2:13" x14ac:dyDescent="0.2">
      <c r="B231" s="61"/>
      <c r="C231" s="62"/>
      <c r="D231" s="62"/>
      <c r="E231" s="63"/>
      <c r="F231" s="61"/>
      <c r="G231" s="166"/>
      <c r="H231" s="62"/>
      <c r="I231" s="166"/>
      <c r="J231" s="61"/>
      <c r="K231" s="166"/>
      <c r="L231" s="62"/>
      <c r="M231" s="42"/>
    </row>
    <row r="232" spans="2:13" x14ac:dyDescent="0.2">
      <c r="B232" s="61"/>
      <c r="C232" s="62"/>
      <c r="D232" s="62"/>
      <c r="E232" s="63"/>
      <c r="F232" s="61"/>
      <c r="G232" s="166"/>
      <c r="H232" s="62"/>
      <c r="I232" s="166"/>
      <c r="J232" s="61"/>
      <c r="K232" s="166"/>
      <c r="L232" s="62"/>
      <c r="M232" s="42"/>
    </row>
    <row r="233" spans="2:13" x14ac:dyDescent="0.2">
      <c r="B233" s="61"/>
      <c r="C233" s="62"/>
      <c r="D233" s="62"/>
      <c r="E233" s="63"/>
      <c r="F233" s="61"/>
      <c r="G233" s="166"/>
      <c r="H233" s="62"/>
      <c r="I233" s="166"/>
      <c r="J233" s="61"/>
      <c r="K233" s="166"/>
      <c r="L233" s="62"/>
      <c r="M233" s="42"/>
    </row>
    <row r="234" spans="2:13" x14ac:dyDescent="0.2">
      <c r="B234" s="61"/>
      <c r="C234" s="62"/>
      <c r="D234" s="62"/>
      <c r="E234" s="63"/>
      <c r="F234" s="61"/>
      <c r="G234" s="166"/>
      <c r="H234" s="62"/>
      <c r="I234" s="166"/>
      <c r="J234" s="61"/>
      <c r="K234" s="166"/>
      <c r="L234" s="62"/>
      <c r="M234" s="42"/>
    </row>
    <row r="235" spans="2:13" x14ac:dyDescent="0.2">
      <c r="B235" s="61"/>
      <c r="C235" s="62"/>
      <c r="D235" s="62"/>
      <c r="E235" s="63"/>
      <c r="F235" s="61"/>
      <c r="G235" s="166"/>
      <c r="H235" s="62"/>
      <c r="I235" s="166"/>
      <c r="J235" s="61"/>
      <c r="K235" s="166"/>
      <c r="L235" s="62"/>
      <c r="M235" s="42"/>
    </row>
    <row r="236" spans="2:13" x14ac:dyDescent="0.2">
      <c r="B236" s="61"/>
      <c r="C236" s="62"/>
      <c r="D236" s="62"/>
      <c r="E236" s="63"/>
      <c r="F236" s="61"/>
      <c r="G236" s="166"/>
      <c r="H236" s="62"/>
      <c r="I236" s="166"/>
      <c r="J236" s="61"/>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D104" sqref="D104"/>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142">
        <v>0</v>
      </c>
      <c r="C4" s="201">
        <v>0</v>
      </c>
      <c r="D4" s="201">
        <v>0</v>
      </c>
      <c r="E4" s="143">
        <v>0</v>
      </c>
      <c r="F4" s="57"/>
      <c r="G4" s="162"/>
      <c r="H4" s="58"/>
      <c r="I4" s="162"/>
      <c r="J4" s="57"/>
      <c r="K4" s="160"/>
      <c r="L4" s="58"/>
      <c r="M4" s="161"/>
    </row>
    <row r="5" spans="2:21" x14ac:dyDescent="0.2">
      <c r="B5" s="84">
        <v>4.2680000000000001E-3</v>
      </c>
      <c r="C5" s="85">
        <v>9.0740000000000005E-3</v>
      </c>
      <c r="D5" s="85">
        <v>4.8120000000000003E-3</v>
      </c>
      <c r="E5" s="144">
        <v>-8.5559999999999994E-3</v>
      </c>
      <c r="F5" s="60"/>
      <c r="G5" s="162"/>
      <c r="H5" s="58"/>
      <c r="I5" s="162"/>
      <c r="J5" s="60"/>
      <c r="K5" s="162"/>
      <c r="L5" s="58"/>
      <c r="M5" s="164"/>
    </row>
    <row r="6" spans="2:21" x14ac:dyDescent="0.2">
      <c r="B6" s="84">
        <v>1.2430999999999999E-2</v>
      </c>
      <c r="C6" s="85">
        <v>1.5272000000000001E-2</v>
      </c>
      <c r="D6" s="85">
        <v>1.3483999999999999E-2</v>
      </c>
      <c r="E6" s="144">
        <v>-1.4055E-2</v>
      </c>
      <c r="F6" s="57"/>
      <c r="G6" s="162"/>
      <c r="H6" s="58"/>
      <c r="I6" s="162"/>
      <c r="J6" s="57"/>
      <c r="K6" s="162"/>
      <c r="L6" s="58"/>
      <c r="M6" s="164"/>
    </row>
    <row r="7" spans="2:21" x14ac:dyDescent="0.2">
      <c r="B7" s="84">
        <v>2.163E-2</v>
      </c>
      <c r="C7" s="85">
        <v>1.9847E-2</v>
      </c>
      <c r="D7" s="85">
        <v>2.2852000000000001E-2</v>
      </c>
      <c r="E7" s="144">
        <v>-1.8322999999999999E-2</v>
      </c>
      <c r="F7" s="57"/>
      <c r="G7" s="162"/>
      <c r="H7" s="58"/>
      <c r="I7" s="162"/>
      <c r="J7" s="57"/>
      <c r="K7" s="162"/>
      <c r="L7" s="58"/>
      <c r="M7" s="164"/>
    </row>
    <row r="8" spans="2:21" x14ac:dyDescent="0.2">
      <c r="B8" s="84">
        <v>3.1231999999999999E-2</v>
      </c>
      <c r="C8" s="85">
        <v>2.3501999999999999E-2</v>
      </c>
      <c r="D8" s="85">
        <v>3.2478E-2</v>
      </c>
      <c r="E8" s="144">
        <v>-2.1981000000000001E-2</v>
      </c>
      <c r="F8" s="57"/>
      <c r="G8" s="162"/>
      <c r="H8" s="58"/>
      <c r="I8" s="162"/>
      <c r="J8" s="57"/>
      <c r="K8" s="162"/>
      <c r="L8" s="58"/>
      <c r="M8" s="164"/>
    </row>
    <row r="9" spans="2:21" x14ac:dyDescent="0.2">
      <c r="B9" s="84">
        <v>4.1034000000000001E-2</v>
      </c>
      <c r="C9" s="85">
        <v>2.6558999999999999E-2</v>
      </c>
      <c r="D9" s="85">
        <v>4.2236999999999997E-2</v>
      </c>
      <c r="E9" s="144">
        <v>-2.5266E-2</v>
      </c>
      <c r="F9" s="57"/>
      <c r="G9" s="162"/>
      <c r="H9" s="58"/>
      <c r="I9" s="162"/>
      <c r="J9" s="57"/>
      <c r="K9" s="162"/>
      <c r="L9" s="58"/>
      <c r="M9" s="164"/>
    </row>
    <row r="10" spans="2:21" x14ac:dyDescent="0.2">
      <c r="B10" s="84">
        <v>5.0952999999999998E-2</v>
      </c>
      <c r="C10" s="85">
        <v>2.9190000000000001E-2</v>
      </c>
      <c r="D10" s="85">
        <v>5.2082999999999997E-2</v>
      </c>
      <c r="E10" s="144">
        <v>-2.8298E-2</v>
      </c>
      <c r="F10" s="57"/>
      <c r="G10" s="162"/>
      <c r="H10" s="58"/>
      <c r="I10" s="162"/>
      <c r="J10" s="57"/>
      <c r="K10" s="162"/>
      <c r="L10" s="58"/>
      <c r="M10" s="164"/>
    </row>
    <row r="11" spans="2:21" x14ac:dyDescent="0.2">
      <c r="B11" s="84">
        <v>6.0946E-2</v>
      </c>
      <c r="C11" s="85">
        <v>3.1495000000000002E-2</v>
      </c>
      <c r="D11" s="85">
        <v>6.1989000000000002E-2</v>
      </c>
      <c r="E11" s="144">
        <v>-3.1132E-2</v>
      </c>
      <c r="F11" s="57"/>
      <c r="G11" s="162"/>
      <c r="H11" s="58"/>
      <c r="I11" s="162"/>
      <c r="J11" s="57"/>
      <c r="K11" s="162"/>
      <c r="L11" s="58"/>
      <c r="M11" s="164"/>
    </row>
    <row r="12" spans="2:21" x14ac:dyDescent="0.2">
      <c r="B12" s="84">
        <v>7.0994000000000002E-2</v>
      </c>
      <c r="C12" s="85">
        <v>3.3542000000000002E-2</v>
      </c>
      <c r="D12" s="85">
        <v>7.1943999999999994E-2</v>
      </c>
      <c r="E12" s="144">
        <v>-3.3799000000000003E-2</v>
      </c>
      <c r="F12" s="57"/>
      <c r="G12" s="162"/>
      <c r="H12" s="58"/>
      <c r="I12" s="162"/>
      <c r="J12" s="57"/>
      <c r="K12" s="162"/>
      <c r="L12" s="58"/>
      <c r="M12" s="164"/>
    </row>
    <row r="13" spans="2:21" x14ac:dyDescent="0.2">
      <c r="B13" s="84">
        <v>8.1081E-2</v>
      </c>
      <c r="C13" s="85">
        <v>3.5374999999999997E-2</v>
      </c>
      <c r="D13" s="85">
        <v>8.1935999999999995E-2</v>
      </c>
      <c r="E13" s="144">
        <v>-3.6318000000000003E-2</v>
      </c>
      <c r="F13" s="57"/>
      <c r="G13" s="162"/>
      <c r="H13" s="58"/>
      <c r="I13" s="162"/>
      <c r="J13" s="57"/>
      <c r="K13" s="162"/>
      <c r="L13" s="58"/>
      <c r="M13" s="164"/>
    </row>
    <row r="14" spans="2:21" x14ac:dyDescent="0.2">
      <c r="B14" s="84">
        <v>9.1199000000000002E-2</v>
      </c>
      <c r="C14" s="85">
        <v>3.7024000000000001E-2</v>
      </c>
      <c r="D14" s="85">
        <v>9.1957999999999998E-2</v>
      </c>
      <c r="E14" s="144">
        <v>-3.8702E-2</v>
      </c>
      <c r="F14" s="57"/>
      <c r="G14" s="162"/>
      <c r="H14" s="58"/>
      <c r="I14" s="162"/>
      <c r="J14" s="57"/>
      <c r="K14" s="162"/>
      <c r="L14" s="58"/>
      <c r="M14" s="164"/>
    </row>
    <row r="15" spans="2:21" x14ac:dyDescent="0.2">
      <c r="B15" s="84">
        <v>0.101341</v>
      </c>
      <c r="C15" s="85">
        <v>3.8515000000000001E-2</v>
      </c>
      <c r="D15" s="85">
        <v>0.102003</v>
      </c>
      <c r="E15" s="144">
        <v>-4.0961999999999998E-2</v>
      </c>
      <c r="F15" s="57"/>
      <c r="G15" s="162"/>
      <c r="H15" s="58"/>
      <c r="I15" s="162"/>
      <c r="J15" s="57"/>
      <c r="K15" s="162"/>
      <c r="L15" s="58"/>
      <c r="M15" s="164"/>
    </row>
    <row r="16" spans="2:21" x14ac:dyDescent="0.2">
      <c r="B16" s="84">
        <v>0.111502</v>
      </c>
      <c r="C16" s="85">
        <v>3.9868000000000001E-2</v>
      </c>
      <c r="D16" s="85">
        <v>0.112069</v>
      </c>
      <c r="E16" s="144">
        <v>-4.3108E-2</v>
      </c>
      <c r="F16" s="57"/>
      <c r="G16" s="162"/>
      <c r="H16" s="58"/>
      <c r="I16" s="162"/>
      <c r="J16" s="57"/>
      <c r="K16" s="162"/>
      <c r="L16" s="58"/>
      <c r="M16" s="164"/>
    </row>
    <row r="17" spans="2:13" x14ac:dyDescent="0.2">
      <c r="B17" s="84">
        <v>0.121679</v>
      </c>
      <c r="C17" s="85">
        <v>4.1096000000000001E-2</v>
      </c>
      <c r="D17" s="85">
        <v>0.122155</v>
      </c>
      <c r="E17" s="144">
        <v>-4.5145999999999999E-2</v>
      </c>
      <c r="F17" s="57"/>
      <c r="G17" s="162"/>
      <c r="H17" s="58"/>
      <c r="I17" s="162"/>
      <c r="J17" s="57"/>
      <c r="K17" s="162"/>
      <c r="L17" s="58"/>
      <c r="M17" s="164"/>
    </row>
    <row r="18" spans="2:13" x14ac:dyDescent="0.2">
      <c r="B18" s="84">
        <v>0.13186800000000001</v>
      </c>
      <c r="C18" s="85">
        <v>4.2215000000000003E-2</v>
      </c>
      <c r="D18" s="85">
        <v>0.13225799999999999</v>
      </c>
      <c r="E18" s="144">
        <v>-4.7083E-2</v>
      </c>
      <c r="F18" s="57"/>
      <c r="G18" s="162"/>
      <c r="H18" s="58"/>
      <c r="I18" s="162"/>
      <c r="J18" s="57"/>
      <c r="K18" s="162"/>
      <c r="L18" s="58"/>
      <c r="M18" s="164"/>
    </row>
    <row r="19" spans="2:13" x14ac:dyDescent="0.2">
      <c r="B19" s="84">
        <v>0.142067</v>
      </c>
      <c r="C19" s="85">
        <v>4.3235999999999997E-2</v>
      </c>
      <c r="D19" s="85">
        <v>0.142377</v>
      </c>
      <c r="E19" s="144">
        <v>-4.8924000000000002E-2</v>
      </c>
      <c r="F19" s="57"/>
      <c r="G19" s="162"/>
      <c r="H19" s="58"/>
      <c r="I19" s="162"/>
      <c r="J19" s="57"/>
      <c r="K19" s="162"/>
      <c r="L19" s="58"/>
      <c r="M19" s="164"/>
    </row>
    <row r="20" spans="2:13" x14ac:dyDescent="0.2">
      <c r="B20" s="84">
        <v>0.15227499999999999</v>
      </c>
      <c r="C20" s="85">
        <v>4.4165999999999997E-2</v>
      </c>
      <c r="D20" s="85">
        <v>0.15250900000000001</v>
      </c>
      <c r="E20" s="144">
        <v>-5.0673999999999997E-2</v>
      </c>
      <c r="F20" s="57"/>
      <c r="G20" s="162"/>
      <c r="H20" s="58"/>
      <c r="I20" s="162"/>
      <c r="J20" s="57"/>
      <c r="K20" s="162"/>
      <c r="L20" s="58"/>
      <c r="M20" s="164"/>
    </row>
    <row r="21" spans="2:13" x14ac:dyDescent="0.2">
      <c r="B21" s="84">
        <v>0.16249</v>
      </c>
      <c r="C21" s="85">
        <v>4.5016E-2</v>
      </c>
      <c r="D21" s="85">
        <v>0.16265499999999999</v>
      </c>
      <c r="E21" s="144">
        <v>-5.2335E-2</v>
      </c>
      <c r="F21" s="57"/>
      <c r="G21" s="162"/>
      <c r="H21" s="58"/>
      <c r="I21" s="162"/>
      <c r="J21" s="57"/>
      <c r="K21" s="162"/>
      <c r="L21" s="58"/>
      <c r="M21" s="164"/>
    </row>
    <row r="22" spans="2:13" x14ac:dyDescent="0.2">
      <c r="B22" s="84">
        <v>0.172711</v>
      </c>
      <c r="C22" s="85">
        <v>4.5791999999999999E-2</v>
      </c>
      <c r="D22" s="85">
        <v>0.17281199999999999</v>
      </c>
      <c r="E22" s="144">
        <v>-5.3911000000000001E-2</v>
      </c>
      <c r="F22" s="57"/>
      <c r="G22" s="162"/>
      <c r="H22" s="58"/>
      <c r="I22" s="162"/>
      <c r="J22" s="57"/>
      <c r="K22" s="162"/>
      <c r="L22" s="58"/>
      <c r="M22" s="164"/>
    </row>
    <row r="23" spans="2:13" x14ac:dyDescent="0.2">
      <c r="B23" s="84">
        <v>0.18293699999999999</v>
      </c>
      <c r="C23" s="85">
        <v>4.6498999999999999E-2</v>
      </c>
      <c r="D23" s="85">
        <v>0.18298</v>
      </c>
      <c r="E23" s="144">
        <v>-5.5403000000000001E-2</v>
      </c>
      <c r="F23" s="57"/>
      <c r="G23" s="162"/>
      <c r="H23" s="58"/>
      <c r="I23" s="162"/>
      <c r="J23" s="57"/>
      <c r="K23" s="162"/>
      <c r="L23" s="58"/>
      <c r="M23" s="164"/>
    </row>
    <row r="24" spans="2:13" x14ac:dyDescent="0.2">
      <c r="B24" s="84">
        <v>0.19316700000000001</v>
      </c>
      <c r="C24" s="85">
        <v>4.7142000000000003E-2</v>
      </c>
      <c r="D24" s="85">
        <v>0.193159</v>
      </c>
      <c r="E24" s="144">
        <v>-5.6812000000000001E-2</v>
      </c>
      <c r="F24" s="57"/>
      <c r="G24" s="162"/>
      <c r="H24" s="58"/>
      <c r="I24" s="162"/>
      <c r="J24" s="57"/>
      <c r="K24" s="162"/>
      <c r="L24" s="58"/>
      <c r="M24" s="164"/>
    </row>
    <row r="25" spans="2:13" x14ac:dyDescent="0.2">
      <c r="B25" s="84">
        <v>0.203402</v>
      </c>
      <c r="C25" s="85">
        <v>4.7724999999999997E-2</v>
      </c>
      <c r="D25" s="85">
        <v>0.203349</v>
      </c>
      <c r="E25" s="144">
        <v>-5.8138000000000002E-2</v>
      </c>
      <c r="F25" s="57"/>
      <c r="G25" s="162"/>
      <c r="H25" s="58"/>
      <c r="I25" s="162"/>
      <c r="J25" s="57"/>
      <c r="K25" s="162"/>
      <c r="L25" s="58"/>
      <c r="M25" s="164"/>
    </row>
    <row r="26" spans="2:13" x14ac:dyDescent="0.2">
      <c r="B26" s="84">
        <v>0.213639</v>
      </c>
      <c r="C26" s="85">
        <v>4.8251000000000002E-2</v>
      </c>
      <c r="D26" s="85">
        <v>0.21354699999999999</v>
      </c>
      <c r="E26" s="144">
        <v>-5.9381999999999997E-2</v>
      </c>
      <c r="F26" s="57"/>
      <c r="G26" s="162"/>
      <c r="H26" s="58"/>
      <c r="I26" s="162"/>
      <c r="J26" s="57"/>
      <c r="K26" s="162"/>
      <c r="L26" s="58"/>
      <c r="M26" s="164"/>
    </row>
    <row r="27" spans="2:13" x14ac:dyDescent="0.2">
      <c r="B27" s="84">
        <v>0.22387899999999999</v>
      </c>
      <c r="C27" s="85">
        <v>4.8723000000000002E-2</v>
      </c>
      <c r="D27" s="85">
        <v>0.22375500000000001</v>
      </c>
      <c r="E27" s="144">
        <v>-6.0543E-2</v>
      </c>
      <c r="F27" s="57"/>
      <c r="G27" s="162"/>
      <c r="H27" s="58"/>
      <c r="I27" s="162"/>
      <c r="J27" s="57"/>
      <c r="K27" s="162"/>
      <c r="L27" s="58"/>
      <c r="M27" s="164"/>
    </row>
    <row r="28" spans="2:13" x14ac:dyDescent="0.2">
      <c r="B28" s="84">
        <v>0.234122</v>
      </c>
      <c r="C28" s="85">
        <v>4.9140999999999997E-2</v>
      </c>
      <c r="D28" s="85">
        <v>0.23397200000000001</v>
      </c>
      <c r="E28" s="144">
        <v>-6.1619E-2</v>
      </c>
      <c r="F28" s="57"/>
      <c r="G28" s="162"/>
      <c r="H28" s="58"/>
      <c r="I28" s="162"/>
      <c r="J28" s="57"/>
      <c r="K28" s="162"/>
      <c r="L28" s="58"/>
      <c r="M28" s="164"/>
    </row>
    <row r="29" spans="2:13" x14ac:dyDescent="0.2">
      <c r="B29" s="84">
        <v>0.244367</v>
      </c>
      <c r="C29" s="85">
        <v>4.9506000000000001E-2</v>
      </c>
      <c r="D29" s="85">
        <v>0.244198</v>
      </c>
      <c r="E29" s="144">
        <v>-6.2609999999999999E-2</v>
      </c>
      <c r="F29" s="57"/>
      <c r="G29" s="162"/>
      <c r="H29" s="58"/>
      <c r="I29" s="162"/>
      <c r="J29" s="57"/>
      <c r="K29" s="162"/>
      <c r="L29" s="58"/>
      <c r="M29" s="164"/>
    </row>
    <row r="30" spans="2:13" x14ac:dyDescent="0.2">
      <c r="B30" s="84">
        <v>0.25461299999999998</v>
      </c>
      <c r="C30" s="85">
        <v>4.9821999999999998E-2</v>
      </c>
      <c r="D30" s="85">
        <v>0.25443100000000002</v>
      </c>
      <c r="E30" s="144">
        <v>-6.3518000000000005E-2</v>
      </c>
      <c r="F30" s="57"/>
      <c r="G30" s="162"/>
      <c r="H30" s="58"/>
      <c r="I30" s="162"/>
      <c r="J30" s="57"/>
      <c r="K30" s="162"/>
      <c r="L30" s="58"/>
      <c r="M30" s="164"/>
    </row>
    <row r="31" spans="2:13" x14ac:dyDescent="0.2">
      <c r="B31" s="84">
        <v>0.26486100000000001</v>
      </c>
      <c r="C31" s="85">
        <v>5.0089000000000002E-2</v>
      </c>
      <c r="D31" s="85">
        <v>0.26467099999999999</v>
      </c>
      <c r="E31" s="144">
        <v>-6.4339999999999994E-2</v>
      </c>
      <c r="F31" s="57"/>
      <c r="G31" s="162"/>
      <c r="H31" s="58"/>
      <c r="I31" s="162"/>
      <c r="J31" s="57"/>
      <c r="K31" s="162"/>
      <c r="L31" s="58"/>
      <c r="M31" s="164"/>
    </row>
    <row r="32" spans="2:13" x14ac:dyDescent="0.2">
      <c r="B32" s="84">
        <v>0.27511000000000002</v>
      </c>
      <c r="C32" s="85">
        <v>5.0306999999999998E-2</v>
      </c>
      <c r="D32" s="85">
        <v>0.27491700000000002</v>
      </c>
      <c r="E32" s="144">
        <v>-6.5074999999999994E-2</v>
      </c>
      <c r="F32" s="57"/>
      <c r="G32" s="162"/>
      <c r="H32" s="58"/>
      <c r="I32" s="162"/>
      <c r="J32" s="57"/>
      <c r="K32" s="162"/>
      <c r="L32" s="58"/>
      <c r="M32" s="164"/>
    </row>
    <row r="33" spans="2:13" x14ac:dyDescent="0.2">
      <c r="B33" s="84">
        <v>0.28536</v>
      </c>
      <c r="C33" s="85">
        <v>5.0479000000000003E-2</v>
      </c>
      <c r="D33" s="85">
        <v>0.28516999999999998</v>
      </c>
      <c r="E33" s="144">
        <v>-6.5724000000000005E-2</v>
      </c>
      <c r="F33" s="57"/>
      <c r="G33" s="162"/>
      <c r="H33" s="58"/>
      <c r="I33" s="162"/>
      <c r="J33" s="57"/>
      <c r="K33" s="162"/>
      <c r="L33" s="58"/>
      <c r="M33" s="164"/>
    </row>
    <row r="34" spans="2:13" x14ac:dyDescent="0.2">
      <c r="B34" s="84">
        <v>0.29560999999999998</v>
      </c>
      <c r="C34" s="85">
        <v>5.0604999999999997E-2</v>
      </c>
      <c r="D34" s="85">
        <v>0.295427</v>
      </c>
      <c r="E34" s="144">
        <v>-6.6288E-2</v>
      </c>
      <c r="F34" s="57"/>
      <c r="G34" s="162"/>
      <c r="H34" s="58"/>
      <c r="I34" s="162"/>
      <c r="J34" s="57"/>
      <c r="K34" s="162"/>
      <c r="L34" s="58"/>
      <c r="M34" s="164"/>
    </row>
    <row r="35" spans="2:13" x14ac:dyDescent="0.2">
      <c r="B35" s="84">
        <v>0.30586000000000002</v>
      </c>
      <c r="C35" s="85">
        <v>5.0687999999999997E-2</v>
      </c>
      <c r="D35" s="85">
        <v>0.30568899999999999</v>
      </c>
      <c r="E35" s="144">
        <v>-6.6768999999999995E-2</v>
      </c>
      <c r="F35" s="57"/>
      <c r="G35" s="162"/>
      <c r="H35" s="58"/>
      <c r="I35" s="162"/>
      <c r="J35" s="57"/>
      <c r="K35" s="162"/>
      <c r="L35" s="58"/>
      <c r="M35" s="164"/>
    </row>
    <row r="36" spans="2:13" x14ac:dyDescent="0.2">
      <c r="B36" s="84">
        <v>0.31611</v>
      </c>
      <c r="C36" s="85">
        <v>5.0727000000000001E-2</v>
      </c>
      <c r="D36" s="85">
        <v>0.31595499999999999</v>
      </c>
      <c r="E36" s="144">
        <v>-6.7168000000000005E-2</v>
      </c>
      <c r="F36" s="57"/>
      <c r="G36" s="162"/>
      <c r="H36" s="58"/>
      <c r="I36" s="162"/>
      <c r="J36" s="57"/>
      <c r="K36" s="162"/>
      <c r="L36" s="58"/>
      <c r="M36" s="164"/>
    </row>
    <row r="37" spans="2:13" x14ac:dyDescent="0.2">
      <c r="B37" s="84">
        <v>0.32636100000000001</v>
      </c>
      <c r="C37" s="85">
        <v>5.0724999999999999E-2</v>
      </c>
      <c r="D37" s="85">
        <v>0.32622400000000001</v>
      </c>
      <c r="E37" s="144">
        <v>-6.7483000000000001E-2</v>
      </c>
      <c r="F37" s="57"/>
      <c r="G37" s="162"/>
      <c r="H37" s="58"/>
      <c r="I37" s="162"/>
      <c r="J37" s="57"/>
      <c r="K37" s="162"/>
      <c r="L37" s="58"/>
      <c r="M37" s="164"/>
    </row>
    <row r="38" spans="2:13" x14ac:dyDescent="0.2">
      <c r="B38" s="84">
        <v>0.33661200000000002</v>
      </c>
      <c r="C38" s="85">
        <v>5.0682999999999999E-2</v>
      </c>
      <c r="D38" s="85">
        <v>0.33649499999999999</v>
      </c>
      <c r="E38" s="144">
        <v>-6.7716999999999999E-2</v>
      </c>
      <c r="F38" s="57"/>
      <c r="G38" s="162"/>
      <c r="H38" s="58"/>
      <c r="I38" s="162"/>
      <c r="J38" s="57"/>
      <c r="K38" s="162"/>
      <c r="L38" s="58"/>
      <c r="M38" s="164"/>
    </row>
    <row r="39" spans="2:13" x14ac:dyDescent="0.2">
      <c r="B39" s="84">
        <v>0.34686299999999998</v>
      </c>
      <c r="C39" s="85">
        <v>5.0604999999999997E-2</v>
      </c>
      <c r="D39" s="85">
        <v>0.34676899999999999</v>
      </c>
      <c r="E39" s="144">
        <v>-6.7874000000000004E-2</v>
      </c>
      <c r="F39" s="57"/>
      <c r="G39" s="162"/>
      <c r="H39" s="58"/>
      <c r="I39" s="162"/>
      <c r="J39" s="57"/>
      <c r="K39" s="162"/>
      <c r="L39" s="58"/>
      <c r="M39" s="164"/>
    </row>
    <row r="40" spans="2:13" x14ac:dyDescent="0.2">
      <c r="B40" s="84">
        <v>0.35710999999999998</v>
      </c>
      <c r="C40" s="85">
        <v>5.0494999999999998E-2</v>
      </c>
      <c r="D40" s="85">
        <v>0.35704399999999997</v>
      </c>
      <c r="E40" s="144">
        <v>-6.7958000000000005E-2</v>
      </c>
      <c r="F40" s="57"/>
      <c r="G40" s="162"/>
      <c r="H40" s="58"/>
      <c r="I40" s="162"/>
      <c r="J40" s="57"/>
      <c r="K40" s="162"/>
      <c r="L40" s="58"/>
      <c r="M40" s="164"/>
    </row>
    <row r="41" spans="2:13" x14ac:dyDescent="0.2">
      <c r="B41" s="84">
        <v>0.36735800000000002</v>
      </c>
      <c r="C41" s="85">
        <v>5.0351E-2</v>
      </c>
      <c r="D41" s="85">
        <v>0.36731900000000001</v>
      </c>
      <c r="E41" s="144">
        <v>-6.7964999999999998E-2</v>
      </c>
      <c r="F41" s="57"/>
      <c r="G41" s="162"/>
      <c r="H41" s="58"/>
      <c r="I41" s="162"/>
      <c r="J41" s="57"/>
      <c r="K41" s="162"/>
      <c r="L41" s="58"/>
      <c r="M41" s="164"/>
    </row>
    <row r="42" spans="2:13" x14ac:dyDescent="0.2">
      <c r="B42" s="84">
        <v>0.37760500000000002</v>
      </c>
      <c r="C42" s="85">
        <v>5.0173000000000002E-2</v>
      </c>
      <c r="D42" s="85">
        <v>0.37759500000000001</v>
      </c>
      <c r="E42" s="144">
        <v>-6.7902000000000004E-2</v>
      </c>
      <c r="F42" s="57"/>
      <c r="G42" s="162"/>
      <c r="H42" s="58"/>
      <c r="I42" s="162"/>
      <c r="J42" s="57"/>
      <c r="K42" s="162"/>
      <c r="L42" s="58"/>
      <c r="M42" s="164"/>
    </row>
    <row r="43" spans="2:13" x14ac:dyDescent="0.2">
      <c r="B43" s="84">
        <v>0.387853</v>
      </c>
      <c r="C43" s="85">
        <v>4.9963E-2</v>
      </c>
      <c r="D43" s="85">
        <v>0.38787100000000002</v>
      </c>
      <c r="E43" s="144">
        <v>-6.7770999999999998E-2</v>
      </c>
      <c r="F43" s="57"/>
      <c r="G43" s="162"/>
      <c r="H43" s="58"/>
      <c r="I43" s="162"/>
      <c r="J43" s="57"/>
      <c r="K43" s="162"/>
      <c r="L43" s="58"/>
      <c r="M43" s="164"/>
    </row>
    <row r="44" spans="2:13" x14ac:dyDescent="0.2">
      <c r="B44" s="84">
        <v>0.39810000000000001</v>
      </c>
      <c r="C44" s="85">
        <v>4.9721000000000001E-2</v>
      </c>
      <c r="D44" s="85">
        <v>0.39814699999999997</v>
      </c>
      <c r="E44" s="144">
        <v>-6.7571000000000006E-2</v>
      </c>
      <c r="F44" s="57"/>
      <c r="G44" s="162"/>
      <c r="H44" s="58"/>
      <c r="I44" s="162"/>
      <c r="J44" s="57"/>
      <c r="K44" s="162"/>
      <c r="L44" s="58"/>
      <c r="M44" s="164"/>
    </row>
    <row r="45" spans="2:13" x14ac:dyDescent="0.2">
      <c r="B45" s="84">
        <v>0.40834700000000002</v>
      </c>
      <c r="C45" s="85">
        <v>4.9449E-2</v>
      </c>
      <c r="D45" s="85">
        <v>0.40842099999999998</v>
      </c>
      <c r="E45" s="144">
        <v>-6.7302000000000001E-2</v>
      </c>
      <c r="F45" s="57"/>
      <c r="G45" s="162"/>
      <c r="H45" s="58"/>
      <c r="I45" s="162"/>
      <c r="J45" s="57"/>
      <c r="K45" s="162"/>
      <c r="L45" s="58"/>
      <c r="M45" s="164"/>
    </row>
    <row r="46" spans="2:13" x14ac:dyDescent="0.2">
      <c r="B46" s="84">
        <v>0.41859299999999999</v>
      </c>
      <c r="C46" s="85">
        <v>4.9148999999999998E-2</v>
      </c>
      <c r="D46" s="85">
        <v>0.41869299999999998</v>
      </c>
      <c r="E46" s="144">
        <v>-6.6970000000000002E-2</v>
      </c>
      <c r="F46" s="57"/>
      <c r="G46" s="162"/>
      <c r="H46" s="58"/>
      <c r="I46" s="162"/>
      <c r="J46" s="57"/>
      <c r="K46" s="162"/>
      <c r="L46" s="58"/>
      <c r="M46" s="164"/>
    </row>
    <row r="47" spans="2:13" x14ac:dyDescent="0.2">
      <c r="B47" s="84">
        <v>0.42883900000000003</v>
      </c>
      <c r="C47" s="85">
        <v>4.8822999999999998E-2</v>
      </c>
      <c r="D47" s="85">
        <v>0.42896400000000001</v>
      </c>
      <c r="E47" s="144">
        <v>-6.6575999999999996E-2</v>
      </c>
      <c r="F47" s="57"/>
      <c r="G47" s="162"/>
      <c r="H47" s="58"/>
      <c r="I47" s="162"/>
      <c r="J47" s="57"/>
      <c r="K47" s="162"/>
      <c r="L47" s="58"/>
      <c r="M47" s="164"/>
    </row>
    <row r="48" spans="2:13" x14ac:dyDescent="0.2">
      <c r="B48" s="84">
        <v>0.43908399999999997</v>
      </c>
      <c r="C48" s="85">
        <v>4.8471E-2</v>
      </c>
      <c r="D48" s="85">
        <v>0.43923200000000001</v>
      </c>
      <c r="E48" s="144">
        <v>-6.6122E-2</v>
      </c>
      <c r="F48" s="57"/>
      <c r="G48" s="162"/>
      <c r="H48" s="58"/>
      <c r="I48" s="162"/>
      <c r="J48" s="57"/>
      <c r="K48" s="162"/>
      <c r="L48" s="58"/>
      <c r="M48" s="164"/>
    </row>
    <row r="49" spans="2:13" x14ac:dyDescent="0.2">
      <c r="B49" s="84">
        <v>0.44932800000000001</v>
      </c>
      <c r="C49" s="85">
        <v>4.8093999999999998E-2</v>
      </c>
      <c r="D49" s="85">
        <v>0.44949800000000001</v>
      </c>
      <c r="E49" s="144">
        <v>-6.5606999999999999E-2</v>
      </c>
      <c r="F49" s="57"/>
      <c r="G49" s="162"/>
      <c r="H49" s="58"/>
      <c r="I49" s="162"/>
      <c r="J49" s="57"/>
      <c r="K49" s="162"/>
      <c r="L49" s="58"/>
      <c r="M49" s="164"/>
    </row>
    <row r="50" spans="2:13" x14ac:dyDescent="0.2">
      <c r="B50" s="84">
        <v>0.45957100000000001</v>
      </c>
      <c r="C50" s="85">
        <v>4.7692999999999999E-2</v>
      </c>
      <c r="D50" s="85">
        <v>0.45976</v>
      </c>
      <c r="E50" s="144">
        <v>-6.5032999999999994E-2</v>
      </c>
      <c r="F50" s="57"/>
      <c r="G50" s="162"/>
      <c r="H50" s="58"/>
      <c r="I50" s="162"/>
      <c r="J50" s="57"/>
      <c r="K50" s="162"/>
      <c r="L50" s="58"/>
      <c r="M50" s="164"/>
    </row>
    <row r="51" spans="2:13" x14ac:dyDescent="0.2">
      <c r="B51" s="84">
        <v>0.46981400000000001</v>
      </c>
      <c r="C51" s="85">
        <v>4.7268999999999999E-2</v>
      </c>
      <c r="D51" s="85">
        <v>0.47001799999999999</v>
      </c>
      <c r="E51" s="144">
        <v>-6.4403000000000002E-2</v>
      </c>
      <c r="F51" s="57"/>
      <c r="G51" s="162"/>
      <c r="H51" s="58"/>
      <c r="I51" s="162"/>
      <c r="J51" s="57"/>
      <c r="K51" s="162"/>
      <c r="L51" s="58"/>
      <c r="M51" s="164"/>
    </row>
    <row r="52" spans="2:13" x14ac:dyDescent="0.2">
      <c r="B52" s="84">
        <v>0.48005500000000001</v>
      </c>
      <c r="C52" s="85">
        <v>4.6823999999999998E-2</v>
      </c>
      <c r="D52" s="85">
        <v>0.48027399999999998</v>
      </c>
      <c r="E52" s="144">
        <v>-6.3717999999999997E-2</v>
      </c>
      <c r="F52" s="57"/>
      <c r="G52" s="162"/>
      <c r="H52" s="58"/>
      <c r="I52" s="162"/>
      <c r="J52" s="57"/>
      <c r="K52" s="162"/>
      <c r="L52" s="58"/>
      <c r="M52" s="164"/>
    </row>
    <row r="53" spans="2:13" x14ac:dyDescent="0.2">
      <c r="B53" s="84">
        <v>0.49029600000000001</v>
      </c>
      <c r="C53" s="85">
        <v>4.6357000000000002E-2</v>
      </c>
      <c r="D53" s="85">
        <v>0.49052499999999999</v>
      </c>
      <c r="E53" s="144">
        <v>-6.2979999999999994E-2</v>
      </c>
      <c r="F53" s="57"/>
      <c r="G53" s="162"/>
      <c r="H53" s="58"/>
      <c r="I53" s="162"/>
      <c r="J53" s="57"/>
      <c r="K53" s="162"/>
      <c r="L53" s="58"/>
      <c r="M53" s="164"/>
    </row>
    <row r="54" spans="2:13" x14ac:dyDescent="0.2">
      <c r="B54" s="84">
        <v>0.50053599999999998</v>
      </c>
      <c r="C54" s="85">
        <v>4.5871000000000002E-2</v>
      </c>
      <c r="D54" s="85">
        <v>0.50077300000000002</v>
      </c>
      <c r="E54" s="144">
        <v>-6.2189000000000001E-2</v>
      </c>
      <c r="F54" s="57"/>
      <c r="G54" s="162"/>
      <c r="H54" s="58"/>
      <c r="I54" s="162"/>
      <c r="J54" s="57"/>
      <c r="K54" s="162"/>
      <c r="L54" s="58"/>
      <c r="M54" s="164"/>
    </row>
    <row r="55" spans="2:13" x14ac:dyDescent="0.2">
      <c r="B55" s="84">
        <v>0.51077600000000001</v>
      </c>
      <c r="C55" s="85">
        <v>4.5364000000000002E-2</v>
      </c>
      <c r="D55" s="85">
        <v>0.51101700000000005</v>
      </c>
      <c r="E55" s="144">
        <v>-6.1346999999999999E-2</v>
      </c>
      <c r="F55" s="57"/>
      <c r="G55" s="162"/>
      <c r="H55" s="58"/>
      <c r="I55" s="162"/>
      <c r="J55" s="57"/>
      <c r="K55" s="162"/>
      <c r="L55" s="58"/>
      <c r="M55" s="164"/>
    </row>
    <row r="56" spans="2:13" x14ac:dyDescent="0.2">
      <c r="B56" s="84">
        <v>0.52101399999999998</v>
      </c>
      <c r="C56" s="85">
        <v>4.4838999999999997E-2</v>
      </c>
      <c r="D56" s="85">
        <v>0.52125600000000005</v>
      </c>
      <c r="E56" s="144">
        <v>-6.0455000000000002E-2</v>
      </c>
      <c r="F56" s="57"/>
      <c r="G56" s="162"/>
      <c r="H56" s="58"/>
      <c r="I56" s="162"/>
      <c r="J56" s="57"/>
      <c r="K56" s="162"/>
      <c r="L56" s="58"/>
      <c r="M56" s="164"/>
    </row>
    <row r="57" spans="2:13" x14ac:dyDescent="0.2">
      <c r="B57" s="84">
        <v>0.53125100000000003</v>
      </c>
      <c r="C57" s="85">
        <v>4.4296000000000002E-2</v>
      </c>
      <c r="D57" s="85">
        <v>0.53149100000000005</v>
      </c>
      <c r="E57" s="144">
        <v>-5.9515999999999999E-2</v>
      </c>
      <c r="F57" s="57"/>
      <c r="G57" s="162"/>
      <c r="H57" s="58"/>
      <c r="I57" s="162"/>
      <c r="J57" s="57"/>
      <c r="K57" s="162"/>
      <c r="L57" s="58"/>
      <c r="M57" s="164"/>
    </row>
    <row r="58" spans="2:13" x14ac:dyDescent="0.2">
      <c r="B58" s="84">
        <v>0.54148700000000005</v>
      </c>
      <c r="C58" s="85">
        <v>4.3734000000000002E-2</v>
      </c>
      <c r="D58" s="85">
        <v>0.54172200000000004</v>
      </c>
      <c r="E58" s="144">
        <v>-5.8529999999999999E-2</v>
      </c>
      <c r="F58" s="57"/>
      <c r="G58" s="162"/>
      <c r="H58" s="58"/>
      <c r="I58" s="162"/>
      <c r="J58" s="57"/>
      <c r="K58" s="162"/>
      <c r="L58" s="58"/>
      <c r="M58" s="164"/>
    </row>
    <row r="59" spans="2:13" x14ac:dyDescent="0.2">
      <c r="B59" s="84">
        <v>0.55172200000000005</v>
      </c>
      <c r="C59" s="85">
        <v>4.3154999999999999E-2</v>
      </c>
      <c r="D59" s="85">
        <v>0.55194799999999999</v>
      </c>
      <c r="E59" s="144">
        <v>-5.7499000000000001E-2</v>
      </c>
      <c r="F59" s="57"/>
      <c r="G59" s="162"/>
      <c r="H59" s="58"/>
      <c r="I59" s="162"/>
      <c r="J59" s="57"/>
      <c r="K59" s="162"/>
      <c r="L59" s="58"/>
      <c r="M59" s="164"/>
    </row>
    <row r="60" spans="2:13" x14ac:dyDescent="0.2">
      <c r="B60" s="84">
        <v>0.56195600000000001</v>
      </c>
      <c r="C60" s="85">
        <v>4.2557999999999999E-2</v>
      </c>
      <c r="D60" s="85">
        <v>0.56216999999999995</v>
      </c>
      <c r="E60" s="144">
        <v>-5.6423000000000001E-2</v>
      </c>
      <c r="F60" s="57"/>
      <c r="G60" s="162"/>
      <c r="H60" s="58"/>
      <c r="I60" s="162"/>
      <c r="J60" s="57"/>
      <c r="K60" s="162"/>
      <c r="L60" s="58"/>
      <c r="M60" s="164"/>
    </row>
    <row r="61" spans="2:13" x14ac:dyDescent="0.2">
      <c r="B61" s="84">
        <v>0.57218899999999995</v>
      </c>
      <c r="C61" s="85">
        <v>4.1944000000000002E-2</v>
      </c>
      <c r="D61" s="85">
        <v>0.57238699999999998</v>
      </c>
      <c r="E61" s="144">
        <v>-5.5303999999999999E-2</v>
      </c>
      <c r="F61" s="57"/>
      <c r="G61" s="162"/>
      <c r="H61" s="58"/>
      <c r="I61" s="162"/>
      <c r="J61" s="57"/>
      <c r="K61" s="162"/>
      <c r="L61" s="58"/>
      <c r="M61" s="164"/>
    </row>
    <row r="62" spans="2:13" x14ac:dyDescent="0.2">
      <c r="B62" s="84">
        <v>0.58242099999999997</v>
      </c>
      <c r="C62" s="85">
        <v>4.1311E-2</v>
      </c>
      <c r="D62" s="85">
        <v>0.58259899999999998</v>
      </c>
      <c r="E62" s="144">
        <v>-5.4142999999999997E-2</v>
      </c>
      <c r="F62" s="57"/>
      <c r="G62" s="162"/>
      <c r="H62" s="58"/>
      <c r="I62" s="162"/>
      <c r="J62" s="57"/>
      <c r="K62" s="162"/>
      <c r="L62" s="58"/>
      <c r="M62" s="164"/>
    </row>
    <row r="63" spans="2:13" x14ac:dyDescent="0.2">
      <c r="B63" s="84">
        <v>0.59265199999999996</v>
      </c>
      <c r="C63" s="85">
        <v>4.0659000000000001E-2</v>
      </c>
      <c r="D63" s="85">
        <v>0.59280600000000006</v>
      </c>
      <c r="E63" s="144">
        <v>-5.2942000000000003E-2</v>
      </c>
      <c r="F63" s="57"/>
      <c r="G63" s="162"/>
      <c r="H63" s="58"/>
      <c r="I63" s="162"/>
      <c r="J63" s="57"/>
      <c r="K63" s="162"/>
      <c r="L63" s="58"/>
      <c r="M63" s="164"/>
    </row>
    <row r="64" spans="2:13" x14ac:dyDescent="0.2">
      <c r="B64" s="84">
        <v>0.602881</v>
      </c>
      <c r="C64" s="85">
        <v>3.9988999999999997E-2</v>
      </c>
      <c r="D64" s="85">
        <v>0.60300900000000002</v>
      </c>
      <c r="E64" s="144">
        <v>-5.1701999999999998E-2</v>
      </c>
      <c r="F64" s="57"/>
      <c r="G64" s="162"/>
      <c r="H64" s="58"/>
      <c r="I64" s="162"/>
      <c r="J64" s="57"/>
      <c r="K64" s="162"/>
      <c r="L64" s="58"/>
      <c r="M64" s="164"/>
    </row>
    <row r="65" spans="2:13" x14ac:dyDescent="0.2">
      <c r="B65" s="84">
        <v>0.61310900000000002</v>
      </c>
      <c r="C65" s="85">
        <v>3.9298E-2</v>
      </c>
      <c r="D65" s="85">
        <v>0.61320600000000003</v>
      </c>
      <c r="E65" s="144">
        <v>-5.0423999999999997E-2</v>
      </c>
      <c r="F65" s="57"/>
      <c r="G65" s="162"/>
      <c r="H65" s="58"/>
      <c r="I65" s="162"/>
      <c r="J65" s="57"/>
      <c r="K65" s="162"/>
      <c r="L65" s="58"/>
      <c r="M65" s="164"/>
    </row>
    <row r="66" spans="2:13" x14ac:dyDescent="0.2">
      <c r="B66" s="84">
        <v>0.62333499999999997</v>
      </c>
      <c r="C66" s="85">
        <v>3.8586000000000002E-2</v>
      </c>
      <c r="D66" s="85">
        <v>0.62339900000000004</v>
      </c>
      <c r="E66" s="144">
        <v>-4.9107999999999999E-2</v>
      </c>
      <c r="F66" s="57"/>
      <c r="G66" s="162"/>
      <c r="H66" s="58"/>
      <c r="I66" s="162"/>
      <c r="J66" s="57"/>
      <c r="K66" s="162"/>
      <c r="L66" s="58"/>
      <c r="M66" s="164"/>
    </row>
    <row r="67" spans="2:13" x14ac:dyDescent="0.2">
      <c r="B67" s="84">
        <v>0.63356000000000001</v>
      </c>
      <c r="C67" s="85">
        <v>3.7851999999999997E-2</v>
      </c>
      <c r="D67" s="85">
        <v>0.63358599999999998</v>
      </c>
      <c r="E67" s="144">
        <v>-4.7757000000000001E-2</v>
      </c>
      <c r="F67" s="57"/>
      <c r="G67" s="162"/>
      <c r="H67" s="58"/>
      <c r="I67" s="162"/>
      <c r="J67" s="57"/>
      <c r="K67" s="162"/>
      <c r="L67" s="58"/>
      <c r="M67" s="164"/>
    </row>
    <row r="68" spans="2:13" x14ac:dyDescent="0.2">
      <c r="B68" s="84">
        <v>0.64378199999999997</v>
      </c>
      <c r="C68" s="85">
        <v>3.7095999999999997E-2</v>
      </c>
      <c r="D68" s="85">
        <v>0.64376900000000004</v>
      </c>
      <c r="E68" s="144">
        <v>-4.6372999999999998E-2</v>
      </c>
      <c r="F68" s="57"/>
      <c r="G68" s="162"/>
      <c r="H68" s="58"/>
      <c r="I68" s="162"/>
      <c r="J68" s="57"/>
      <c r="K68" s="162"/>
      <c r="L68" s="58"/>
      <c r="M68" s="164"/>
    </row>
    <row r="69" spans="2:13" x14ac:dyDescent="0.2">
      <c r="B69" s="84">
        <v>0.65400400000000003</v>
      </c>
      <c r="C69" s="85">
        <v>3.6316000000000001E-2</v>
      </c>
      <c r="D69" s="85">
        <v>0.65394699999999994</v>
      </c>
      <c r="E69" s="144">
        <v>-4.4956999999999997E-2</v>
      </c>
      <c r="F69" s="57"/>
      <c r="G69" s="162"/>
      <c r="H69" s="58"/>
      <c r="I69" s="162"/>
      <c r="J69" s="57"/>
      <c r="K69" s="162"/>
      <c r="L69" s="58"/>
      <c r="M69" s="164"/>
    </row>
    <row r="70" spans="2:13" x14ac:dyDescent="0.2">
      <c r="B70" s="84">
        <v>0.66422300000000001</v>
      </c>
      <c r="C70" s="85">
        <v>3.5512000000000002E-2</v>
      </c>
      <c r="D70" s="85">
        <v>0.66412099999999996</v>
      </c>
      <c r="E70" s="144">
        <v>-4.3508999999999999E-2</v>
      </c>
      <c r="F70" s="57"/>
      <c r="G70" s="162"/>
      <c r="H70" s="58"/>
      <c r="I70" s="162"/>
      <c r="J70" s="57"/>
      <c r="K70" s="162"/>
      <c r="L70" s="58"/>
      <c r="M70" s="164"/>
    </row>
    <row r="71" spans="2:13" x14ac:dyDescent="0.2">
      <c r="B71" s="84">
        <v>0.67443900000000001</v>
      </c>
      <c r="C71" s="85">
        <v>3.4684E-2</v>
      </c>
      <c r="D71" s="85">
        <v>0.67428900000000003</v>
      </c>
      <c r="E71" s="144">
        <v>-4.2033000000000001E-2</v>
      </c>
      <c r="F71" s="57"/>
      <c r="G71" s="162"/>
      <c r="H71" s="58"/>
      <c r="I71" s="162"/>
      <c r="J71" s="57"/>
      <c r="K71" s="162"/>
      <c r="L71" s="58"/>
      <c r="M71" s="164"/>
    </row>
    <row r="72" spans="2:13" x14ac:dyDescent="0.2">
      <c r="B72" s="84">
        <v>0.68465399999999998</v>
      </c>
      <c r="C72" s="85">
        <v>3.3832000000000001E-2</v>
      </c>
      <c r="D72" s="85">
        <v>0.68445400000000001</v>
      </c>
      <c r="E72" s="144">
        <v>-4.0530999999999998E-2</v>
      </c>
      <c r="F72" s="57"/>
      <c r="G72" s="162"/>
      <c r="H72" s="58"/>
      <c r="I72" s="162"/>
      <c r="J72" s="57"/>
      <c r="K72" s="162"/>
      <c r="L72" s="58"/>
      <c r="M72" s="164"/>
    </row>
    <row r="73" spans="2:13" x14ac:dyDescent="0.2">
      <c r="B73" s="84">
        <v>0.69486599999999998</v>
      </c>
      <c r="C73" s="85">
        <v>3.2954999999999998E-2</v>
      </c>
      <c r="D73" s="85">
        <v>0.69461499999999998</v>
      </c>
      <c r="E73" s="144">
        <v>-3.9004999999999998E-2</v>
      </c>
      <c r="F73" s="57"/>
      <c r="G73" s="162"/>
      <c r="H73" s="58"/>
      <c r="I73" s="162"/>
      <c r="J73" s="57"/>
      <c r="K73" s="162"/>
      <c r="L73" s="58"/>
      <c r="M73" s="164"/>
    </row>
    <row r="74" spans="2:13" x14ac:dyDescent="0.2">
      <c r="B74" s="84">
        <v>0.70507600000000004</v>
      </c>
      <c r="C74" s="85">
        <v>3.2053999999999999E-2</v>
      </c>
      <c r="D74" s="85">
        <v>0.70477199999999995</v>
      </c>
      <c r="E74" s="144">
        <v>-3.7457999999999998E-2</v>
      </c>
      <c r="F74" s="57"/>
      <c r="G74" s="162"/>
      <c r="H74" s="58"/>
      <c r="I74" s="162"/>
      <c r="J74" s="57"/>
      <c r="K74" s="162"/>
      <c r="L74" s="58"/>
      <c r="M74" s="164"/>
    </row>
    <row r="75" spans="2:13" x14ac:dyDescent="0.2">
      <c r="B75" s="84">
        <v>0.715283</v>
      </c>
      <c r="C75" s="85">
        <v>3.1130999999999999E-2</v>
      </c>
      <c r="D75" s="85">
        <v>0.71492599999999995</v>
      </c>
      <c r="E75" s="144">
        <v>-3.5890999999999999E-2</v>
      </c>
      <c r="F75" s="57"/>
      <c r="G75" s="162"/>
      <c r="H75" s="58"/>
      <c r="I75" s="162"/>
      <c r="J75" s="57"/>
      <c r="K75" s="162"/>
      <c r="L75" s="58"/>
      <c r="M75" s="164"/>
    </row>
    <row r="76" spans="2:13" x14ac:dyDescent="0.2">
      <c r="B76" s="84">
        <v>0.72548800000000002</v>
      </c>
      <c r="C76" s="85">
        <v>3.0185E-2</v>
      </c>
      <c r="D76" s="85">
        <v>0.72507600000000005</v>
      </c>
      <c r="E76" s="144">
        <v>-3.4308999999999999E-2</v>
      </c>
      <c r="F76" s="57"/>
      <c r="G76" s="162"/>
      <c r="H76" s="58"/>
      <c r="I76" s="162"/>
      <c r="J76" s="57"/>
      <c r="K76" s="162"/>
      <c r="L76" s="58"/>
      <c r="M76" s="164"/>
    </row>
    <row r="77" spans="2:13" x14ac:dyDescent="0.2">
      <c r="B77" s="84">
        <v>0.73568999999999996</v>
      </c>
      <c r="C77" s="85">
        <v>2.9219999999999999E-2</v>
      </c>
      <c r="D77" s="85">
        <v>0.73522500000000002</v>
      </c>
      <c r="E77" s="144">
        <v>-3.2712999999999999E-2</v>
      </c>
      <c r="F77" s="57"/>
      <c r="G77" s="162"/>
      <c r="H77" s="58"/>
      <c r="I77" s="162"/>
      <c r="J77" s="57"/>
      <c r="K77" s="162"/>
      <c r="L77" s="58"/>
      <c r="M77" s="164"/>
    </row>
    <row r="78" spans="2:13" x14ac:dyDescent="0.2">
      <c r="B78" s="84">
        <v>0.74589000000000005</v>
      </c>
      <c r="C78" s="85">
        <v>2.8237000000000002E-2</v>
      </c>
      <c r="D78" s="85">
        <v>0.74536999999999998</v>
      </c>
      <c r="E78" s="144">
        <v>-3.1108E-2</v>
      </c>
      <c r="F78" s="57"/>
      <c r="G78" s="162"/>
      <c r="H78" s="58"/>
      <c r="I78" s="162"/>
      <c r="J78" s="57"/>
      <c r="K78" s="162"/>
      <c r="L78" s="58"/>
      <c r="M78" s="164"/>
    </row>
    <row r="79" spans="2:13" x14ac:dyDescent="0.2">
      <c r="B79" s="84">
        <v>0.75608699999999995</v>
      </c>
      <c r="C79" s="85">
        <v>2.7237000000000001E-2</v>
      </c>
      <c r="D79" s="85">
        <v>0.75551400000000002</v>
      </c>
      <c r="E79" s="144">
        <v>-2.9495E-2</v>
      </c>
      <c r="F79" s="57"/>
      <c r="G79" s="162"/>
      <c r="H79" s="58"/>
      <c r="I79" s="162"/>
      <c r="J79" s="57"/>
      <c r="K79" s="162"/>
      <c r="L79" s="58"/>
      <c r="M79" s="164"/>
    </row>
    <row r="80" spans="2:13" x14ac:dyDescent="0.2">
      <c r="B80" s="84">
        <v>0.76628300000000005</v>
      </c>
      <c r="C80" s="85">
        <v>2.6224000000000001E-2</v>
      </c>
      <c r="D80" s="85">
        <v>0.76565700000000003</v>
      </c>
      <c r="E80" s="144">
        <v>-2.7878E-2</v>
      </c>
      <c r="F80" s="57"/>
      <c r="G80" s="162"/>
      <c r="H80" s="58"/>
      <c r="I80" s="162"/>
      <c r="J80" s="57"/>
      <c r="K80" s="162"/>
      <c r="L80" s="58"/>
      <c r="M80" s="164"/>
    </row>
    <row r="81" spans="2:13" x14ac:dyDescent="0.2">
      <c r="B81" s="84">
        <v>0.77647600000000006</v>
      </c>
      <c r="C81" s="85">
        <v>2.5198999999999999E-2</v>
      </c>
      <c r="D81" s="85">
        <v>0.77579900000000002</v>
      </c>
      <c r="E81" s="144">
        <v>-2.6259000000000001E-2</v>
      </c>
      <c r="F81" s="57"/>
      <c r="G81" s="162"/>
      <c r="H81" s="58"/>
      <c r="I81" s="162"/>
      <c r="J81" s="57"/>
      <c r="K81" s="162"/>
      <c r="L81" s="58"/>
      <c r="M81" s="164"/>
    </row>
    <row r="82" spans="2:13" x14ac:dyDescent="0.2">
      <c r="B82" s="84">
        <v>0.78666700000000001</v>
      </c>
      <c r="C82" s="85">
        <v>2.4166E-2</v>
      </c>
      <c r="D82" s="85">
        <v>0.785941</v>
      </c>
      <c r="E82" s="144">
        <v>-2.4641E-2</v>
      </c>
      <c r="F82" s="57"/>
      <c r="G82" s="162"/>
      <c r="H82" s="58"/>
      <c r="I82" s="162"/>
      <c r="J82" s="57"/>
      <c r="K82" s="162"/>
      <c r="L82" s="58"/>
      <c r="M82" s="164"/>
    </row>
    <row r="83" spans="2:13" x14ac:dyDescent="0.2">
      <c r="B83" s="84">
        <v>0.79685700000000004</v>
      </c>
      <c r="C83" s="85">
        <v>2.3127000000000002E-2</v>
      </c>
      <c r="D83" s="85">
        <v>0.79608299999999999</v>
      </c>
      <c r="E83" s="144">
        <v>-2.3029000000000001E-2</v>
      </c>
      <c r="F83" s="57"/>
      <c r="G83" s="162"/>
      <c r="H83" s="58"/>
      <c r="I83" s="162"/>
      <c r="J83" s="57"/>
      <c r="K83" s="162"/>
      <c r="L83" s="58"/>
      <c r="M83" s="164"/>
    </row>
    <row r="84" spans="2:13" x14ac:dyDescent="0.2">
      <c r="B84" s="84">
        <v>0.80704600000000004</v>
      </c>
      <c r="C84" s="85">
        <v>2.2083999999999999E-2</v>
      </c>
      <c r="D84" s="85">
        <v>0.806226</v>
      </c>
      <c r="E84" s="144">
        <v>-2.1423000000000001E-2</v>
      </c>
      <c r="F84" s="57"/>
      <c r="G84" s="162"/>
      <c r="H84" s="58"/>
      <c r="I84" s="162"/>
      <c r="J84" s="57"/>
      <c r="K84" s="162"/>
      <c r="L84" s="58"/>
      <c r="M84" s="164"/>
    </row>
    <row r="85" spans="2:13" x14ac:dyDescent="0.2">
      <c r="B85" s="84">
        <v>0.81723299999999999</v>
      </c>
      <c r="C85" s="85">
        <v>2.104E-2</v>
      </c>
      <c r="D85" s="85">
        <v>0.81636900000000001</v>
      </c>
      <c r="E85" s="144">
        <v>-1.9827999999999998E-2</v>
      </c>
      <c r="F85" s="57"/>
      <c r="G85" s="162"/>
      <c r="H85" s="58"/>
      <c r="I85" s="162"/>
      <c r="J85" s="57"/>
      <c r="K85" s="162"/>
      <c r="L85" s="58"/>
      <c r="M85" s="164"/>
    </row>
    <row r="86" spans="2:13" x14ac:dyDescent="0.2">
      <c r="B86" s="84">
        <v>0.82742000000000004</v>
      </c>
      <c r="C86" s="85">
        <v>1.9997000000000001E-2</v>
      </c>
      <c r="D86" s="85">
        <v>0.826515</v>
      </c>
      <c r="E86" s="144">
        <v>-1.8246999999999999E-2</v>
      </c>
      <c r="F86" s="57"/>
      <c r="G86" s="162"/>
      <c r="H86" s="58"/>
      <c r="I86" s="162"/>
      <c r="J86" s="57"/>
      <c r="K86" s="162"/>
      <c r="L86" s="58"/>
      <c r="M86" s="164"/>
    </row>
    <row r="87" spans="2:13" x14ac:dyDescent="0.2">
      <c r="B87" s="84">
        <v>0.83760699999999999</v>
      </c>
      <c r="C87" s="85">
        <v>1.8956000000000001E-2</v>
      </c>
      <c r="D87" s="85">
        <v>0.83666300000000005</v>
      </c>
      <c r="E87" s="144">
        <v>-1.6684000000000001E-2</v>
      </c>
      <c r="F87" s="57"/>
      <c r="G87" s="162"/>
      <c r="H87" s="58"/>
      <c r="I87" s="162"/>
      <c r="J87" s="57"/>
      <c r="K87" s="162"/>
      <c r="L87" s="58"/>
      <c r="M87" s="164"/>
    </row>
    <row r="88" spans="2:13" x14ac:dyDescent="0.2">
      <c r="B88" s="84">
        <v>0.84779300000000002</v>
      </c>
      <c r="C88" s="85">
        <v>1.7919000000000001E-2</v>
      </c>
      <c r="D88" s="85">
        <v>0.84681399999999996</v>
      </c>
      <c r="E88" s="144">
        <v>-1.5141999999999999E-2</v>
      </c>
      <c r="F88" s="57"/>
      <c r="G88" s="162"/>
      <c r="H88" s="58"/>
      <c r="I88" s="162"/>
      <c r="J88" s="57"/>
      <c r="K88" s="162"/>
      <c r="L88" s="58"/>
      <c r="M88" s="164"/>
    </row>
    <row r="89" spans="2:13" x14ac:dyDescent="0.2">
      <c r="B89" s="84">
        <v>0.85797999999999996</v>
      </c>
      <c r="C89" s="85">
        <v>1.6885000000000001E-2</v>
      </c>
      <c r="D89" s="85">
        <v>0.85696899999999998</v>
      </c>
      <c r="E89" s="144">
        <v>-1.3625E-2</v>
      </c>
      <c r="F89" s="57"/>
      <c r="G89" s="162"/>
      <c r="H89" s="58"/>
      <c r="I89" s="162"/>
      <c r="J89" s="57"/>
      <c r="K89" s="162"/>
      <c r="L89" s="58"/>
      <c r="M89" s="164"/>
    </row>
    <row r="90" spans="2:13" x14ac:dyDescent="0.2">
      <c r="B90" s="84">
        <v>0.86816599999999999</v>
      </c>
      <c r="C90" s="85">
        <v>1.5855000000000001E-2</v>
      </c>
      <c r="D90" s="85">
        <v>0.86712999999999996</v>
      </c>
      <c r="E90" s="144">
        <v>-1.214E-2</v>
      </c>
      <c r="F90" s="57"/>
      <c r="G90" s="162"/>
      <c r="H90" s="58"/>
      <c r="I90" s="162"/>
      <c r="J90" s="57"/>
      <c r="K90" s="162"/>
      <c r="L90" s="58"/>
      <c r="M90" s="164"/>
    </row>
    <row r="91" spans="2:13" x14ac:dyDescent="0.2">
      <c r="B91" s="84">
        <v>0.87835099999999999</v>
      </c>
      <c r="C91" s="85">
        <v>1.4827999999999999E-2</v>
      </c>
      <c r="D91" s="85">
        <v>0.87729599999999996</v>
      </c>
      <c r="E91" s="144">
        <v>-1.0692999999999999E-2</v>
      </c>
      <c r="F91" s="57"/>
      <c r="G91" s="162"/>
      <c r="H91" s="58"/>
      <c r="I91" s="162"/>
      <c r="J91" s="57"/>
      <c r="K91" s="162"/>
      <c r="L91" s="58"/>
      <c r="M91" s="164"/>
    </row>
    <row r="92" spans="2:13" x14ac:dyDescent="0.2">
      <c r="B92" s="84">
        <v>0.88853400000000005</v>
      </c>
      <c r="C92" s="85">
        <v>1.3802E-2</v>
      </c>
      <c r="D92" s="85">
        <v>0.88746899999999995</v>
      </c>
      <c r="E92" s="144">
        <v>-9.2910000000000006E-3</v>
      </c>
      <c r="F92" s="57"/>
      <c r="G92" s="162"/>
      <c r="H92" s="58"/>
      <c r="I92" s="162"/>
      <c r="J92" s="57"/>
      <c r="K92" s="162"/>
      <c r="L92" s="58"/>
      <c r="M92" s="164"/>
    </row>
    <row r="93" spans="2:13" x14ac:dyDescent="0.2">
      <c r="B93" s="84">
        <v>0.89871599999999996</v>
      </c>
      <c r="C93" s="85">
        <v>1.2774000000000001E-2</v>
      </c>
      <c r="D93" s="85">
        <v>0.89764999999999995</v>
      </c>
      <c r="E93" s="144">
        <v>-7.9430000000000004E-3</v>
      </c>
      <c r="F93" s="57"/>
      <c r="G93" s="162"/>
      <c r="H93" s="58"/>
      <c r="I93" s="162"/>
      <c r="J93" s="57"/>
      <c r="K93" s="162"/>
      <c r="L93" s="58"/>
      <c r="M93" s="164"/>
    </row>
    <row r="94" spans="2:13" x14ac:dyDescent="0.2">
      <c r="B94" s="84">
        <v>0.90889500000000001</v>
      </c>
      <c r="C94" s="85">
        <v>1.1741E-2</v>
      </c>
      <c r="D94" s="85">
        <v>0.90783999999999998</v>
      </c>
      <c r="E94" s="144">
        <v>-6.6620000000000004E-3</v>
      </c>
      <c r="F94" s="57"/>
      <c r="G94" s="162"/>
      <c r="H94" s="58"/>
      <c r="I94" s="162"/>
      <c r="J94" s="57"/>
      <c r="K94" s="162"/>
      <c r="L94" s="58"/>
      <c r="M94" s="164"/>
    </row>
    <row r="95" spans="2:13" x14ac:dyDescent="0.2">
      <c r="B95" s="84">
        <v>0.91906900000000002</v>
      </c>
      <c r="C95" s="85">
        <v>1.0697999999999999E-2</v>
      </c>
      <c r="D95" s="85">
        <v>0.91803900000000005</v>
      </c>
      <c r="E95" s="144">
        <v>-5.457E-3</v>
      </c>
      <c r="F95" s="57"/>
      <c r="G95" s="162"/>
      <c r="H95" s="58"/>
      <c r="I95" s="162"/>
      <c r="J95" s="57"/>
      <c r="K95" s="162"/>
      <c r="L95" s="58"/>
      <c r="M95" s="164"/>
    </row>
    <row r="96" spans="2:13" x14ac:dyDescent="0.2">
      <c r="B96" s="84">
        <v>0.92924099999999998</v>
      </c>
      <c r="C96" s="85">
        <v>9.6410000000000003E-3</v>
      </c>
      <c r="D96" s="85">
        <v>0.92825100000000005</v>
      </c>
      <c r="E96" s="144">
        <v>-4.3429999999999996E-3</v>
      </c>
      <c r="F96" s="57"/>
      <c r="G96" s="162"/>
      <c r="H96" s="58"/>
      <c r="I96" s="162"/>
      <c r="J96" s="57"/>
      <c r="K96" s="162"/>
      <c r="L96" s="58"/>
      <c r="M96" s="164"/>
    </row>
    <row r="97" spans="2:13" x14ac:dyDescent="0.2">
      <c r="B97" s="84">
        <v>0.93940699999999999</v>
      </c>
      <c r="C97" s="85">
        <v>8.5609999999999992E-3</v>
      </c>
      <c r="D97" s="85">
        <v>0.93847499999999995</v>
      </c>
      <c r="E97" s="144">
        <v>-3.3370000000000001E-3</v>
      </c>
      <c r="F97" s="57"/>
      <c r="G97" s="162"/>
      <c r="H97" s="58"/>
      <c r="I97" s="162"/>
      <c r="J97" s="57"/>
      <c r="K97" s="162"/>
      <c r="L97" s="58"/>
      <c r="M97" s="164"/>
    </row>
    <row r="98" spans="2:13" x14ac:dyDescent="0.2">
      <c r="B98" s="84">
        <v>0.94956700000000005</v>
      </c>
      <c r="C98" s="85">
        <v>7.4530000000000004E-3</v>
      </c>
      <c r="D98" s="85">
        <v>0.948712</v>
      </c>
      <c r="E98" s="144">
        <v>-2.4550000000000002E-3</v>
      </c>
      <c r="F98" s="57"/>
      <c r="G98" s="162"/>
      <c r="H98" s="58"/>
      <c r="I98" s="162"/>
      <c r="J98" s="57"/>
      <c r="K98" s="162"/>
      <c r="L98" s="58"/>
      <c r="M98" s="164"/>
    </row>
    <row r="99" spans="2:13" x14ac:dyDescent="0.2">
      <c r="B99" s="84">
        <v>0.95971499999999998</v>
      </c>
      <c r="C99" s="85">
        <v>6.306E-3</v>
      </c>
      <c r="D99" s="85">
        <v>0.95895900000000001</v>
      </c>
      <c r="E99" s="144">
        <v>-1.717E-3</v>
      </c>
      <c r="F99" s="57"/>
      <c r="G99" s="162"/>
      <c r="H99" s="58"/>
      <c r="I99" s="162"/>
      <c r="J99" s="57"/>
      <c r="K99" s="162"/>
      <c r="L99" s="58"/>
      <c r="M99" s="164"/>
    </row>
    <row r="100" spans="2:13" x14ac:dyDescent="0.2">
      <c r="B100" s="84">
        <v>0.96984899999999996</v>
      </c>
      <c r="C100" s="85">
        <v>5.1060000000000003E-3</v>
      </c>
      <c r="D100" s="85">
        <v>0.96921500000000005</v>
      </c>
      <c r="E100" s="144">
        <v>-1.1440000000000001E-3</v>
      </c>
      <c r="F100" s="57"/>
      <c r="G100" s="162"/>
      <c r="H100" s="58"/>
      <c r="I100" s="162"/>
      <c r="J100" s="57"/>
      <c r="K100" s="162"/>
      <c r="L100" s="58"/>
      <c r="M100" s="164"/>
    </row>
    <row r="101" spans="2:13" x14ac:dyDescent="0.2">
      <c r="B101" s="84">
        <v>0.97996099999999997</v>
      </c>
      <c r="C101" s="85">
        <v>3.8289999999999999E-3</v>
      </c>
      <c r="D101" s="85">
        <v>0.97947300000000004</v>
      </c>
      <c r="E101" s="144">
        <v>-7.6099999999999996E-4</v>
      </c>
      <c r="F101" s="57"/>
      <c r="G101" s="162"/>
      <c r="H101" s="58"/>
      <c r="I101" s="162"/>
      <c r="J101" s="57"/>
      <c r="K101" s="162"/>
      <c r="L101" s="58"/>
      <c r="M101" s="164"/>
    </row>
    <row r="102" spans="2:13" x14ac:dyDescent="0.2">
      <c r="B102" s="84">
        <v>0.99003300000000005</v>
      </c>
      <c r="C102" s="85">
        <v>2.4190000000000001E-3</v>
      </c>
      <c r="D102" s="85">
        <v>0.98972099999999996</v>
      </c>
      <c r="E102" s="144">
        <v>-5.9699999999999998E-4</v>
      </c>
      <c r="F102" s="57"/>
      <c r="G102" s="162"/>
      <c r="H102" s="58"/>
      <c r="I102" s="162"/>
      <c r="J102" s="57"/>
      <c r="K102" s="162"/>
      <c r="L102" s="58"/>
      <c r="M102" s="164"/>
    </row>
    <row r="103" spans="2:13" x14ac:dyDescent="0.2">
      <c r="B103" s="84">
        <v>1</v>
      </c>
      <c r="C103" s="85">
        <v>6.8199999999999999E-4</v>
      </c>
      <c r="D103" s="85">
        <v>1</v>
      </c>
      <c r="E103" s="144">
        <v>-6.8199999999999999E-4</v>
      </c>
      <c r="F103" s="57"/>
      <c r="G103" s="162"/>
      <c r="H103" s="58"/>
      <c r="I103" s="162"/>
      <c r="J103" s="57"/>
      <c r="K103" s="162"/>
      <c r="L103" s="58"/>
      <c r="M103" s="164"/>
    </row>
    <row r="104" spans="2:13" x14ac:dyDescent="0.2">
      <c r="B104" s="57"/>
      <c r="C104" s="58"/>
      <c r="D104" s="58"/>
      <c r="E104" s="59"/>
      <c r="F104" s="57"/>
      <c r="G104" s="162"/>
      <c r="H104" s="58"/>
      <c r="I104" s="162"/>
      <c r="J104" s="57"/>
      <c r="K104" s="162"/>
      <c r="L104" s="58"/>
      <c r="M104" s="164"/>
    </row>
    <row r="105" spans="2:13" x14ac:dyDescent="0.2">
      <c r="B105" s="57"/>
      <c r="C105" s="58"/>
      <c r="D105" s="58"/>
      <c r="E105" s="59"/>
      <c r="F105" s="57"/>
      <c r="G105" s="162"/>
      <c r="H105" s="58"/>
      <c r="I105" s="162"/>
      <c r="J105" s="57"/>
      <c r="K105" s="162"/>
      <c r="L105" s="58"/>
      <c r="M105" s="164"/>
    </row>
    <row r="106" spans="2:13" x14ac:dyDescent="0.2">
      <c r="B106" s="57"/>
      <c r="C106" s="58"/>
      <c r="D106" s="58"/>
      <c r="E106" s="59"/>
      <c r="F106" s="57"/>
      <c r="G106" s="162"/>
      <c r="H106" s="58"/>
      <c r="I106" s="162"/>
      <c r="J106" s="57"/>
      <c r="K106" s="162"/>
      <c r="L106" s="58"/>
      <c r="M106" s="164"/>
    </row>
    <row r="107" spans="2:13" x14ac:dyDescent="0.2">
      <c r="B107" s="57"/>
      <c r="C107" s="58"/>
      <c r="D107" s="58"/>
      <c r="E107" s="59"/>
      <c r="F107" s="57"/>
      <c r="G107" s="162"/>
      <c r="H107" s="58"/>
      <c r="I107" s="162"/>
      <c r="J107" s="57"/>
      <c r="K107" s="162"/>
      <c r="L107" s="58"/>
      <c r="M107" s="164"/>
    </row>
    <row r="108" spans="2:13" x14ac:dyDescent="0.2">
      <c r="B108" s="57"/>
      <c r="C108" s="58"/>
      <c r="D108" s="58"/>
      <c r="E108" s="59"/>
      <c r="F108" s="57"/>
      <c r="G108" s="162"/>
      <c r="H108" s="58"/>
      <c r="I108" s="162"/>
      <c r="J108" s="57"/>
      <c r="K108" s="162"/>
      <c r="L108" s="58"/>
      <c r="M108" s="164"/>
    </row>
    <row r="109" spans="2:13" x14ac:dyDescent="0.2">
      <c r="B109" s="57"/>
      <c r="C109" s="58"/>
      <c r="D109" s="58"/>
      <c r="E109" s="59"/>
      <c r="F109" s="57"/>
      <c r="G109" s="162"/>
      <c r="H109" s="58"/>
      <c r="I109" s="162"/>
      <c r="J109" s="57"/>
      <c r="K109" s="162"/>
      <c r="L109" s="58"/>
      <c r="M109" s="164"/>
    </row>
    <row r="110" spans="2:13" x14ac:dyDescent="0.2">
      <c r="B110" s="57"/>
      <c r="C110" s="58"/>
      <c r="D110" s="58"/>
      <c r="E110" s="59"/>
      <c r="F110" s="57"/>
      <c r="G110" s="162"/>
      <c r="H110" s="58"/>
      <c r="I110" s="162"/>
      <c r="J110" s="57"/>
      <c r="K110" s="162"/>
      <c r="L110" s="58"/>
      <c r="M110" s="164"/>
    </row>
    <row r="111" spans="2:13" x14ac:dyDescent="0.2">
      <c r="B111" s="57"/>
      <c r="C111" s="58"/>
      <c r="D111" s="58"/>
      <c r="E111" s="59"/>
      <c r="F111" s="57"/>
      <c r="G111" s="162"/>
      <c r="H111" s="58"/>
      <c r="I111" s="162"/>
      <c r="J111" s="57"/>
      <c r="K111" s="162"/>
      <c r="L111" s="58"/>
      <c r="M111" s="164"/>
    </row>
    <row r="112" spans="2:13" x14ac:dyDescent="0.2">
      <c r="B112" s="57"/>
      <c r="C112" s="58"/>
      <c r="D112" s="58"/>
      <c r="E112" s="59"/>
      <c r="F112" s="57"/>
      <c r="G112" s="162"/>
      <c r="H112" s="58"/>
      <c r="I112" s="162"/>
      <c r="J112" s="57"/>
      <c r="K112" s="162"/>
      <c r="L112" s="58"/>
      <c r="M112" s="164"/>
    </row>
    <row r="113" spans="2:13" x14ac:dyDescent="0.2">
      <c r="B113" s="57"/>
      <c r="C113" s="58"/>
      <c r="D113" s="58"/>
      <c r="E113" s="59"/>
      <c r="F113" s="57"/>
      <c r="G113" s="162"/>
      <c r="H113" s="58"/>
      <c r="I113" s="162"/>
      <c r="J113" s="57"/>
      <c r="K113" s="162"/>
      <c r="L113" s="58"/>
      <c r="M113" s="164"/>
    </row>
    <row r="114" spans="2:13" x14ac:dyDescent="0.2">
      <c r="B114" s="57"/>
      <c r="C114" s="58"/>
      <c r="D114" s="58"/>
      <c r="E114" s="59"/>
      <c r="F114" s="57"/>
      <c r="G114" s="162"/>
      <c r="H114" s="58"/>
      <c r="I114" s="162"/>
      <c r="J114" s="57"/>
      <c r="K114" s="162"/>
      <c r="L114" s="58"/>
      <c r="M114" s="164"/>
    </row>
    <row r="115" spans="2:13" x14ac:dyDescent="0.2">
      <c r="B115" s="57"/>
      <c r="C115" s="58"/>
      <c r="D115" s="58"/>
      <c r="E115" s="59"/>
      <c r="F115" s="57"/>
      <c r="G115" s="162"/>
      <c r="H115" s="58"/>
      <c r="I115" s="162"/>
      <c r="J115" s="57"/>
      <c r="K115" s="162"/>
      <c r="L115" s="58"/>
      <c r="M115" s="164"/>
    </row>
    <row r="116" spans="2:13" x14ac:dyDescent="0.2">
      <c r="B116" s="57"/>
      <c r="C116" s="58"/>
      <c r="D116" s="58"/>
      <c r="E116" s="59"/>
      <c r="F116" s="57"/>
      <c r="G116" s="162"/>
      <c r="H116" s="58"/>
      <c r="I116" s="162"/>
      <c r="J116" s="57"/>
      <c r="K116" s="162"/>
      <c r="L116" s="58"/>
      <c r="M116" s="164"/>
    </row>
    <row r="117" spans="2:13" x14ac:dyDescent="0.2">
      <c r="B117" s="57"/>
      <c r="C117" s="58"/>
      <c r="D117" s="58"/>
      <c r="E117" s="59"/>
      <c r="F117" s="57"/>
      <c r="G117" s="162"/>
      <c r="H117" s="58"/>
      <c r="I117" s="162"/>
      <c r="J117" s="57"/>
      <c r="K117" s="162"/>
      <c r="L117" s="58"/>
      <c r="M117" s="164"/>
    </row>
    <row r="118" spans="2:13" x14ac:dyDescent="0.2">
      <c r="B118" s="57"/>
      <c r="C118" s="58"/>
      <c r="D118" s="58"/>
      <c r="E118" s="59"/>
      <c r="F118" s="57"/>
      <c r="G118" s="162"/>
      <c r="H118" s="58"/>
      <c r="I118" s="162"/>
      <c r="J118" s="57"/>
      <c r="K118" s="162"/>
      <c r="L118" s="58"/>
      <c r="M118" s="164"/>
    </row>
    <row r="119" spans="2:13" x14ac:dyDescent="0.2">
      <c r="B119" s="57"/>
      <c r="C119" s="58"/>
      <c r="D119" s="58"/>
      <c r="E119" s="59"/>
      <c r="F119" s="57"/>
      <c r="G119" s="162"/>
      <c r="H119" s="58"/>
      <c r="I119" s="162"/>
      <c r="J119" s="57"/>
      <c r="K119" s="162"/>
      <c r="L119" s="58"/>
      <c r="M119" s="164"/>
    </row>
    <row r="120" spans="2:13" x14ac:dyDescent="0.2">
      <c r="B120" s="57"/>
      <c r="C120" s="58"/>
      <c r="D120" s="58"/>
      <c r="E120" s="59"/>
      <c r="F120" s="57"/>
      <c r="G120" s="162"/>
      <c r="H120" s="58"/>
      <c r="I120" s="162"/>
      <c r="J120" s="57"/>
      <c r="K120" s="162"/>
      <c r="L120" s="58"/>
      <c r="M120" s="164"/>
    </row>
    <row r="121" spans="2:13" x14ac:dyDescent="0.2">
      <c r="B121" s="57"/>
      <c r="C121" s="58"/>
      <c r="D121" s="58"/>
      <c r="E121" s="59"/>
      <c r="F121" s="57"/>
      <c r="G121" s="162"/>
      <c r="H121" s="58"/>
      <c r="I121" s="162"/>
      <c r="J121" s="57"/>
      <c r="K121" s="162"/>
      <c r="L121" s="58"/>
      <c r="M121" s="164"/>
    </row>
    <row r="122" spans="2:13" x14ac:dyDescent="0.2">
      <c r="B122" s="57"/>
      <c r="C122" s="58"/>
      <c r="D122" s="58"/>
      <c r="E122" s="59"/>
      <c r="F122" s="57"/>
      <c r="G122" s="162"/>
      <c r="H122" s="58"/>
      <c r="I122" s="162"/>
      <c r="J122" s="57"/>
      <c r="K122" s="162"/>
      <c r="L122" s="58"/>
      <c r="M122" s="164"/>
    </row>
    <row r="123" spans="2:13" x14ac:dyDescent="0.2">
      <c r="B123" s="57"/>
      <c r="C123" s="58"/>
      <c r="D123" s="58"/>
      <c r="E123" s="59"/>
      <c r="F123" s="57"/>
      <c r="G123" s="162"/>
      <c r="H123" s="58"/>
      <c r="I123" s="162"/>
      <c r="J123" s="57"/>
      <c r="K123" s="162"/>
      <c r="L123" s="58"/>
      <c r="M123" s="164"/>
    </row>
    <row r="124" spans="2:13" x14ac:dyDescent="0.2">
      <c r="B124" s="57"/>
      <c r="C124" s="58"/>
      <c r="D124" s="58"/>
      <c r="E124" s="59"/>
      <c r="F124" s="57"/>
      <c r="G124" s="162"/>
      <c r="H124" s="58"/>
      <c r="I124" s="162"/>
      <c r="J124" s="57"/>
      <c r="K124" s="162"/>
      <c r="L124" s="58"/>
      <c r="M124" s="164"/>
    </row>
    <row r="125" spans="2:13" x14ac:dyDescent="0.2">
      <c r="B125" s="57"/>
      <c r="C125" s="58"/>
      <c r="D125" s="58"/>
      <c r="E125" s="59"/>
      <c r="F125" s="57"/>
      <c r="G125" s="162"/>
      <c r="H125" s="58"/>
      <c r="I125" s="162"/>
      <c r="J125" s="57"/>
      <c r="K125" s="162"/>
      <c r="L125" s="58"/>
      <c r="M125" s="164"/>
    </row>
    <row r="126" spans="2:13" x14ac:dyDescent="0.2">
      <c r="B126" s="57"/>
      <c r="C126" s="58"/>
      <c r="D126" s="58"/>
      <c r="E126" s="59"/>
      <c r="F126" s="57"/>
      <c r="G126" s="162"/>
      <c r="H126" s="58"/>
      <c r="I126" s="162"/>
      <c r="J126" s="57"/>
      <c r="K126" s="162"/>
      <c r="L126" s="58"/>
      <c r="M126" s="164"/>
    </row>
    <row r="127" spans="2:13" x14ac:dyDescent="0.2">
      <c r="B127" s="57"/>
      <c r="C127" s="58"/>
      <c r="D127" s="58"/>
      <c r="E127" s="59"/>
      <c r="F127" s="57"/>
      <c r="G127" s="162"/>
      <c r="H127" s="58"/>
      <c r="I127" s="162"/>
      <c r="J127" s="57"/>
      <c r="K127" s="162"/>
      <c r="L127" s="58"/>
      <c r="M127" s="164"/>
    </row>
    <row r="128" spans="2:13" x14ac:dyDescent="0.2">
      <c r="B128" s="57"/>
      <c r="C128" s="58"/>
      <c r="D128" s="58"/>
      <c r="E128" s="59"/>
      <c r="F128" s="57"/>
      <c r="G128" s="162"/>
      <c r="H128" s="58"/>
      <c r="I128" s="162"/>
      <c r="J128" s="57"/>
      <c r="K128" s="162"/>
      <c r="L128" s="58"/>
      <c r="M128" s="164"/>
    </row>
    <row r="129" spans="2:13" x14ac:dyDescent="0.2">
      <c r="B129" s="57"/>
      <c r="C129" s="58"/>
      <c r="D129" s="58"/>
      <c r="E129" s="59"/>
      <c r="F129" s="57"/>
      <c r="G129" s="162"/>
      <c r="H129" s="58"/>
      <c r="I129" s="162"/>
      <c r="J129" s="57"/>
      <c r="K129" s="162"/>
      <c r="L129" s="58"/>
      <c r="M129" s="164"/>
    </row>
    <row r="130" spans="2:13" x14ac:dyDescent="0.2">
      <c r="B130" s="57"/>
      <c r="C130" s="58"/>
      <c r="D130" s="58"/>
      <c r="E130" s="59"/>
      <c r="F130" s="57"/>
      <c r="G130" s="162"/>
      <c r="H130" s="58"/>
      <c r="I130" s="162"/>
      <c r="J130" s="57"/>
      <c r="K130" s="162"/>
      <c r="L130" s="58"/>
      <c r="M130" s="164"/>
    </row>
    <row r="131" spans="2:13" x14ac:dyDescent="0.2">
      <c r="B131" s="57"/>
      <c r="C131" s="58"/>
      <c r="D131" s="58"/>
      <c r="E131" s="59"/>
      <c r="F131" s="57"/>
      <c r="G131" s="162"/>
      <c r="H131" s="58"/>
      <c r="I131" s="162"/>
      <c r="J131" s="57"/>
      <c r="K131" s="162"/>
      <c r="L131" s="58"/>
      <c r="M131" s="164"/>
    </row>
    <row r="132" spans="2:13" x14ac:dyDescent="0.2">
      <c r="B132" s="57"/>
      <c r="C132" s="58"/>
      <c r="D132" s="58"/>
      <c r="E132" s="59"/>
      <c r="F132" s="57"/>
      <c r="G132" s="162"/>
      <c r="H132" s="58"/>
      <c r="I132" s="162"/>
      <c r="J132" s="57"/>
      <c r="K132" s="162"/>
      <c r="L132" s="58"/>
      <c r="M132" s="164"/>
    </row>
    <row r="133" spans="2:13" x14ac:dyDescent="0.2">
      <c r="B133" s="57"/>
      <c r="C133" s="58"/>
      <c r="D133" s="58"/>
      <c r="E133" s="59"/>
      <c r="F133" s="57"/>
      <c r="G133" s="162"/>
      <c r="H133" s="58"/>
      <c r="I133" s="162"/>
      <c r="J133" s="57"/>
      <c r="K133" s="162"/>
      <c r="L133" s="58"/>
      <c r="M133" s="164"/>
    </row>
    <row r="134" spans="2:13" x14ac:dyDescent="0.2">
      <c r="B134" s="57"/>
      <c r="C134" s="58"/>
      <c r="D134" s="58"/>
      <c r="E134" s="59"/>
      <c r="F134" s="57"/>
      <c r="G134" s="162"/>
      <c r="H134" s="58"/>
      <c r="I134" s="162"/>
      <c r="J134" s="57"/>
      <c r="K134" s="162"/>
      <c r="L134" s="58"/>
      <c r="M134" s="164"/>
    </row>
    <row r="135" spans="2:13" x14ac:dyDescent="0.2">
      <c r="B135" s="57"/>
      <c r="C135" s="58"/>
      <c r="D135" s="58"/>
      <c r="E135" s="59"/>
      <c r="F135" s="57"/>
      <c r="G135" s="162"/>
      <c r="H135" s="58"/>
      <c r="I135" s="162"/>
      <c r="J135" s="57"/>
      <c r="K135" s="162"/>
      <c r="L135" s="58"/>
      <c r="M135" s="164"/>
    </row>
    <row r="136" spans="2:13" x14ac:dyDescent="0.2">
      <c r="B136" s="57"/>
      <c r="C136" s="58"/>
      <c r="D136" s="58"/>
      <c r="E136" s="59"/>
      <c r="F136" s="57"/>
      <c r="G136" s="162"/>
      <c r="H136" s="58"/>
      <c r="I136" s="162"/>
      <c r="J136" s="57"/>
      <c r="K136" s="162"/>
      <c r="L136" s="58"/>
      <c r="M136" s="164"/>
    </row>
    <row r="137" spans="2:13" x14ac:dyDescent="0.2">
      <c r="B137" s="57"/>
      <c r="C137" s="58"/>
      <c r="D137" s="58"/>
      <c r="E137" s="59"/>
      <c r="F137" s="57"/>
      <c r="G137" s="162"/>
      <c r="H137" s="58"/>
      <c r="I137" s="162"/>
      <c r="J137" s="57"/>
      <c r="K137" s="162"/>
      <c r="L137" s="58"/>
      <c r="M137" s="164"/>
    </row>
    <row r="138" spans="2:13" x14ac:dyDescent="0.2">
      <c r="B138" s="57"/>
      <c r="C138" s="58"/>
      <c r="D138" s="58"/>
      <c r="E138" s="59"/>
      <c r="F138" s="57"/>
      <c r="G138" s="162"/>
      <c r="H138" s="58"/>
      <c r="I138" s="162"/>
      <c r="J138" s="57"/>
      <c r="K138" s="162"/>
      <c r="L138" s="58"/>
      <c r="M138" s="164"/>
    </row>
    <row r="139" spans="2:13" x14ac:dyDescent="0.2">
      <c r="B139" s="57"/>
      <c r="C139" s="58"/>
      <c r="D139" s="58"/>
      <c r="E139" s="59"/>
      <c r="F139" s="57"/>
      <c r="G139" s="162"/>
      <c r="H139" s="58"/>
      <c r="I139" s="162"/>
      <c r="J139" s="57"/>
      <c r="K139" s="162"/>
      <c r="L139" s="58"/>
      <c r="M139" s="164"/>
    </row>
    <row r="140" spans="2:13" x14ac:dyDescent="0.2">
      <c r="B140" s="57"/>
      <c r="C140" s="58"/>
      <c r="D140" s="58"/>
      <c r="E140" s="59"/>
      <c r="F140" s="57"/>
      <c r="G140" s="162"/>
      <c r="H140" s="58"/>
      <c r="I140" s="162"/>
      <c r="J140" s="57"/>
      <c r="K140" s="162"/>
      <c r="L140" s="58"/>
      <c r="M140" s="164"/>
    </row>
    <row r="141" spans="2:13" x14ac:dyDescent="0.2">
      <c r="B141" s="57"/>
      <c r="C141" s="58"/>
      <c r="D141" s="58"/>
      <c r="E141" s="59"/>
      <c r="F141" s="57"/>
      <c r="G141" s="162"/>
      <c r="H141" s="58"/>
      <c r="I141" s="162"/>
      <c r="J141" s="57"/>
      <c r="K141" s="162"/>
      <c r="L141" s="58"/>
      <c r="M141" s="164"/>
    </row>
    <row r="142" spans="2:13" x14ac:dyDescent="0.2">
      <c r="B142" s="57"/>
      <c r="C142" s="58"/>
      <c r="D142" s="58"/>
      <c r="E142" s="59"/>
      <c r="F142" s="57"/>
      <c r="G142" s="162"/>
      <c r="H142" s="58"/>
      <c r="I142" s="162"/>
      <c r="J142" s="57"/>
      <c r="K142" s="162"/>
      <c r="L142" s="58"/>
      <c r="M142" s="164"/>
    </row>
    <row r="143" spans="2:13" x14ac:dyDescent="0.2">
      <c r="B143" s="61"/>
      <c r="C143" s="62"/>
      <c r="D143" s="62"/>
      <c r="E143" s="63"/>
      <c r="F143" s="61"/>
      <c r="G143" s="162"/>
      <c r="H143" s="62"/>
      <c r="I143" s="162"/>
      <c r="J143" s="61"/>
      <c r="K143" s="162"/>
      <c r="L143" s="62"/>
      <c r="M143" s="164"/>
    </row>
    <row r="144" spans="2:13" x14ac:dyDescent="0.2">
      <c r="B144" s="61"/>
      <c r="C144" s="62"/>
      <c r="D144" s="62"/>
      <c r="E144" s="63"/>
      <c r="F144" s="61"/>
      <c r="G144" s="162"/>
      <c r="H144" s="62"/>
      <c r="I144" s="162"/>
      <c r="J144" s="61"/>
      <c r="K144" s="162"/>
      <c r="L144" s="62"/>
      <c r="M144" s="164"/>
    </row>
    <row r="145" spans="2:13" x14ac:dyDescent="0.2">
      <c r="B145" s="61"/>
      <c r="C145" s="62"/>
      <c r="D145" s="62"/>
      <c r="E145" s="63"/>
      <c r="F145" s="61"/>
      <c r="G145" s="162"/>
      <c r="H145" s="62"/>
      <c r="I145" s="162"/>
      <c r="J145" s="61"/>
      <c r="K145" s="162"/>
      <c r="L145" s="62"/>
      <c r="M145" s="164"/>
    </row>
    <row r="146" spans="2:13" x14ac:dyDescent="0.2">
      <c r="B146" s="61"/>
      <c r="C146" s="62"/>
      <c r="D146" s="62"/>
      <c r="E146" s="63"/>
      <c r="F146" s="61"/>
      <c r="G146" s="162"/>
      <c r="H146" s="62"/>
      <c r="I146" s="162"/>
      <c r="J146" s="61"/>
      <c r="K146" s="162"/>
      <c r="L146" s="62"/>
      <c r="M146" s="164"/>
    </row>
    <row r="147" spans="2:13" x14ac:dyDescent="0.2">
      <c r="B147" s="61"/>
      <c r="C147" s="62"/>
      <c r="D147" s="62"/>
      <c r="E147" s="63"/>
      <c r="F147" s="61"/>
      <c r="G147" s="162"/>
      <c r="H147" s="62"/>
      <c r="I147" s="162"/>
      <c r="J147" s="61"/>
      <c r="K147" s="162"/>
      <c r="L147" s="62"/>
      <c r="M147" s="164"/>
    </row>
    <row r="148" spans="2:13" x14ac:dyDescent="0.2">
      <c r="B148" s="61"/>
      <c r="C148" s="62"/>
      <c r="D148" s="62"/>
      <c r="E148" s="63"/>
      <c r="F148" s="61"/>
      <c r="G148" s="162"/>
      <c r="H148" s="62"/>
      <c r="I148" s="162"/>
      <c r="J148" s="61"/>
      <c r="K148" s="162"/>
      <c r="L148" s="62"/>
      <c r="M148" s="164"/>
    </row>
    <row r="149" spans="2:13" x14ac:dyDescent="0.2">
      <c r="B149" s="61"/>
      <c r="C149" s="62"/>
      <c r="D149" s="62"/>
      <c r="E149" s="63"/>
      <c r="F149" s="61"/>
      <c r="G149" s="162"/>
      <c r="H149" s="62"/>
      <c r="I149" s="162"/>
      <c r="J149" s="61"/>
      <c r="K149" s="162"/>
      <c r="L149" s="62"/>
      <c r="M149" s="164"/>
    </row>
    <row r="150" spans="2:13" x14ac:dyDescent="0.2">
      <c r="B150" s="61"/>
      <c r="C150" s="62"/>
      <c r="D150" s="62"/>
      <c r="E150" s="63"/>
      <c r="F150" s="61"/>
      <c r="G150" s="162"/>
      <c r="H150" s="62"/>
      <c r="I150" s="162"/>
      <c r="J150" s="61"/>
      <c r="K150" s="162"/>
      <c r="L150" s="62"/>
      <c r="M150" s="164"/>
    </row>
    <row r="151" spans="2:13" x14ac:dyDescent="0.2">
      <c r="B151" s="61"/>
      <c r="C151" s="62"/>
      <c r="D151" s="62"/>
      <c r="E151" s="63"/>
      <c r="F151" s="61"/>
      <c r="G151" s="162"/>
      <c r="H151" s="62"/>
      <c r="I151" s="162"/>
      <c r="J151" s="61"/>
      <c r="K151" s="162"/>
      <c r="L151" s="62"/>
      <c r="M151" s="164"/>
    </row>
    <row r="152" spans="2:13" x14ac:dyDescent="0.2">
      <c r="B152" s="61"/>
      <c r="C152" s="62"/>
      <c r="D152" s="62"/>
      <c r="E152" s="63"/>
      <c r="F152" s="61"/>
      <c r="G152" s="162"/>
      <c r="H152" s="62"/>
      <c r="I152" s="162"/>
      <c r="J152" s="61"/>
      <c r="K152" s="162"/>
      <c r="L152" s="62"/>
      <c r="M152" s="164"/>
    </row>
    <row r="153" spans="2:13" x14ac:dyDescent="0.2">
      <c r="B153" s="61"/>
      <c r="C153" s="62"/>
      <c r="D153" s="62"/>
      <c r="E153" s="63"/>
      <c r="F153" s="61"/>
      <c r="G153" s="162"/>
      <c r="H153" s="62"/>
      <c r="I153" s="162"/>
      <c r="J153" s="61"/>
      <c r="K153" s="162"/>
      <c r="L153" s="62"/>
      <c r="M153" s="164"/>
    </row>
    <row r="154" spans="2:13" x14ac:dyDescent="0.2">
      <c r="B154" s="61"/>
      <c r="C154" s="62"/>
      <c r="D154" s="62"/>
      <c r="E154" s="63"/>
      <c r="F154" s="61"/>
      <c r="G154" s="162"/>
      <c r="H154" s="62"/>
      <c r="I154" s="162"/>
      <c r="J154" s="61"/>
      <c r="K154" s="162"/>
      <c r="L154" s="62"/>
      <c r="M154" s="164"/>
    </row>
    <row r="155" spans="2:13" x14ac:dyDescent="0.2">
      <c r="B155" s="61"/>
      <c r="C155" s="62"/>
      <c r="D155" s="62"/>
      <c r="E155" s="63"/>
      <c r="F155" s="61"/>
      <c r="G155" s="162"/>
      <c r="H155" s="62"/>
      <c r="I155" s="162"/>
      <c r="J155" s="61"/>
      <c r="K155" s="162"/>
      <c r="L155" s="62"/>
      <c r="M155" s="164"/>
    </row>
    <row r="156" spans="2:13" x14ac:dyDescent="0.2">
      <c r="B156" s="61"/>
      <c r="C156" s="62"/>
      <c r="D156" s="62"/>
      <c r="E156" s="63"/>
      <c r="F156" s="61"/>
      <c r="G156" s="162"/>
      <c r="H156" s="62"/>
      <c r="I156" s="162"/>
      <c r="J156" s="61"/>
      <c r="K156" s="162"/>
      <c r="L156" s="62"/>
      <c r="M156" s="164"/>
    </row>
    <row r="157" spans="2:13" x14ac:dyDescent="0.2">
      <c r="B157" s="61"/>
      <c r="C157" s="62"/>
      <c r="D157" s="62"/>
      <c r="E157" s="63"/>
      <c r="F157" s="61"/>
      <c r="G157" s="162"/>
      <c r="H157" s="62"/>
      <c r="I157" s="162"/>
      <c r="J157" s="61"/>
      <c r="K157" s="162"/>
      <c r="L157" s="62"/>
      <c r="M157" s="164"/>
    </row>
    <row r="158" spans="2:13" x14ac:dyDescent="0.2">
      <c r="B158" s="61"/>
      <c r="C158" s="62"/>
      <c r="D158" s="62"/>
      <c r="E158" s="63"/>
      <c r="F158" s="61"/>
      <c r="G158" s="162"/>
      <c r="H158" s="62"/>
      <c r="I158" s="162"/>
      <c r="J158" s="61"/>
      <c r="K158" s="162"/>
      <c r="L158" s="62"/>
      <c r="M158" s="164"/>
    </row>
    <row r="159" spans="2:13" x14ac:dyDescent="0.2">
      <c r="B159" s="61"/>
      <c r="C159" s="62"/>
      <c r="D159" s="62"/>
      <c r="E159" s="63"/>
      <c r="F159" s="61"/>
      <c r="G159" s="162"/>
      <c r="H159" s="62"/>
      <c r="I159" s="162"/>
      <c r="J159" s="61"/>
      <c r="K159" s="162"/>
      <c r="L159" s="62"/>
      <c r="M159" s="164"/>
    </row>
    <row r="160" spans="2:13" x14ac:dyDescent="0.2">
      <c r="B160" s="61"/>
      <c r="C160" s="62"/>
      <c r="D160" s="62"/>
      <c r="E160" s="63"/>
      <c r="F160" s="61"/>
      <c r="G160" s="162"/>
      <c r="H160" s="62"/>
      <c r="I160" s="162"/>
      <c r="J160" s="61"/>
      <c r="K160" s="162"/>
      <c r="L160" s="62"/>
      <c r="M160" s="164"/>
    </row>
    <row r="161" spans="2:13" x14ac:dyDescent="0.2">
      <c r="B161" s="61"/>
      <c r="C161" s="62"/>
      <c r="D161" s="62"/>
      <c r="E161" s="63"/>
      <c r="F161" s="61"/>
      <c r="G161" s="162"/>
      <c r="H161" s="62"/>
      <c r="I161" s="162"/>
      <c r="J161" s="61"/>
      <c r="K161" s="162"/>
      <c r="L161" s="62"/>
      <c r="M161" s="164"/>
    </row>
    <row r="162" spans="2:13" x14ac:dyDescent="0.2">
      <c r="B162" s="61"/>
      <c r="C162" s="62"/>
      <c r="D162" s="62"/>
      <c r="E162" s="63"/>
      <c r="F162" s="61"/>
      <c r="G162" s="162"/>
      <c r="H162" s="62"/>
      <c r="I162" s="162"/>
      <c r="J162" s="61"/>
      <c r="K162" s="162"/>
      <c r="L162" s="62"/>
      <c r="M162" s="164"/>
    </row>
    <row r="163" spans="2:13" x14ac:dyDescent="0.2">
      <c r="B163" s="61"/>
      <c r="C163" s="62"/>
      <c r="D163" s="62"/>
      <c r="E163" s="63"/>
      <c r="F163" s="61"/>
      <c r="G163" s="162"/>
      <c r="H163" s="62"/>
      <c r="I163" s="162"/>
      <c r="J163" s="61"/>
      <c r="K163" s="162"/>
      <c r="L163" s="62"/>
      <c r="M163" s="164"/>
    </row>
    <row r="164" spans="2:13" x14ac:dyDescent="0.2">
      <c r="B164" s="61"/>
      <c r="C164" s="62"/>
      <c r="D164" s="62"/>
      <c r="E164" s="63"/>
      <c r="F164" s="61"/>
      <c r="G164" s="162"/>
      <c r="H164" s="62"/>
      <c r="I164" s="162"/>
      <c r="J164" s="61"/>
      <c r="K164" s="162"/>
      <c r="L164" s="62"/>
      <c r="M164" s="164"/>
    </row>
    <row r="165" spans="2:13" x14ac:dyDescent="0.2">
      <c r="B165" s="61"/>
      <c r="C165" s="62"/>
      <c r="D165" s="62"/>
      <c r="E165" s="63"/>
      <c r="F165" s="61"/>
      <c r="G165" s="162"/>
      <c r="H165" s="62"/>
      <c r="I165" s="162"/>
      <c r="J165" s="61"/>
      <c r="K165" s="162"/>
      <c r="L165" s="62"/>
      <c r="M165" s="164"/>
    </row>
    <row r="166" spans="2:13" x14ac:dyDescent="0.2">
      <c r="B166" s="61"/>
      <c r="C166" s="62"/>
      <c r="D166" s="62"/>
      <c r="E166" s="63"/>
      <c r="F166" s="61"/>
      <c r="G166" s="162"/>
      <c r="H166" s="62"/>
      <c r="I166" s="162"/>
      <c r="J166" s="61"/>
      <c r="K166" s="162"/>
      <c r="L166" s="62"/>
      <c r="M166" s="164"/>
    </row>
    <row r="167" spans="2:13" x14ac:dyDescent="0.2">
      <c r="B167" s="61"/>
      <c r="C167" s="62"/>
      <c r="D167" s="62"/>
      <c r="E167" s="63"/>
      <c r="F167" s="61"/>
      <c r="G167" s="162"/>
      <c r="H167" s="62"/>
      <c r="I167" s="162"/>
      <c r="J167" s="61"/>
      <c r="K167" s="162"/>
      <c r="L167" s="62"/>
      <c r="M167" s="164"/>
    </row>
    <row r="168" spans="2:13" x14ac:dyDescent="0.2">
      <c r="B168" s="61"/>
      <c r="C168" s="62"/>
      <c r="D168" s="62"/>
      <c r="E168" s="63"/>
      <c r="F168" s="61"/>
      <c r="G168" s="162"/>
      <c r="H168" s="62"/>
      <c r="I168" s="162"/>
      <c r="J168" s="61"/>
      <c r="K168" s="162"/>
      <c r="L168" s="62"/>
      <c r="M168" s="164"/>
    </row>
    <row r="169" spans="2:13" x14ac:dyDescent="0.2">
      <c r="B169" s="61"/>
      <c r="C169" s="62"/>
      <c r="D169" s="62"/>
      <c r="E169" s="63"/>
      <c r="F169" s="61"/>
      <c r="G169" s="162"/>
      <c r="H169" s="62"/>
      <c r="I169" s="162"/>
      <c r="J169" s="61"/>
      <c r="K169" s="162"/>
      <c r="L169" s="62"/>
      <c r="M169" s="164"/>
    </row>
    <row r="170" spans="2:13" x14ac:dyDescent="0.2">
      <c r="B170" s="61"/>
      <c r="C170" s="62"/>
      <c r="D170" s="62"/>
      <c r="E170" s="63"/>
      <c r="F170" s="61"/>
      <c r="G170" s="162"/>
      <c r="H170" s="62"/>
      <c r="I170" s="162"/>
      <c r="J170" s="61"/>
      <c r="K170" s="162"/>
      <c r="L170" s="62"/>
      <c r="M170" s="164"/>
    </row>
    <row r="171" spans="2:13" x14ac:dyDescent="0.2">
      <c r="B171" s="61"/>
      <c r="C171" s="62"/>
      <c r="D171" s="62"/>
      <c r="E171" s="63"/>
      <c r="F171" s="61"/>
      <c r="G171" s="162"/>
      <c r="H171" s="62"/>
      <c r="I171" s="162"/>
      <c r="J171" s="61"/>
      <c r="K171" s="162"/>
      <c r="L171" s="62"/>
      <c r="M171" s="164"/>
    </row>
    <row r="172" spans="2:13" x14ac:dyDescent="0.2">
      <c r="B172" s="61"/>
      <c r="C172" s="62"/>
      <c r="D172" s="62"/>
      <c r="E172" s="63"/>
      <c r="F172" s="61"/>
      <c r="G172" s="162"/>
      <c r="H172" s="62"/>
      <c r="I172" s="162"/>
      <c r="J172" s="61"/>
      <c r="K172" s="162"/>
      <c r="L172" s="62"/>
      <c r="M172" s="164"/>
    </row>
    <row r="173" spans="2:13" x14ac:dyDescent="0.2">
      <c r="B173" s="61"/>
      <c r="C173" s="62"/>
      <c r="D173" s="62"/>
      <c r="E173" s="63"/>
      <c r="F173" s="61"/>
      <c r="G173" s="162"/>
      <c r="H173" s="62"/>
      <c r="I173" s="162"/>
      <c r="J173" s="61"/>
      <c r="K173" s="162"/>
      <c r="L173" s="62"/>
      <c r="M173" s="164"/>
    </row>
    <row r="174" spans="2:13" x14ac:dyDescent="0.2">
      <c r="B174" s="61"/>
      <c r="C174" s="62"/>
      <c r="D174" s="62"/>
      <c r="E174" s="63"/>
      <c r="F174" s="61"/>
      <c r="G174" s="162"/>
      <c r="H174" s="62"/>
      <c r="I174" s="162"/>
      <c r="J174" s="61"/>
      <c r="K174" s="162"/>
      <c r="L174" s="62"/>
      <c r="M174" s="164"/>
    </row>
    <row r="175" spans="2:13" x14ac:dyDescent="0.2">
      <c r="B175" s="61"/>
      <c r="C175" s="62"/>
      <c r="D175" s="62"/>
      <c r="E175" s="63"/>
      <c r="F175" s="61"/>
      <c r="G175" s="162"/>
      <c r="H175" s="62"/>
      <c r="I175" s="162"/>
      <c r="J175" s="61"/>
      <c r="K175" s="162"/>
      <c r="L175" s="62"/>
      <c r="M175" s="164"/>
    </row>
    <row r="176" spans="2:13" x14ac:dyDescent="0.2">
      <c r="B176" s="61"/>
      <c r="C176" s="62"/>
      <c r="D176" s="62"/>
      <c r="E176" s="63"/>
      <c r="F176" s="61"/>
      <c r="G176" s="162"/>
      <c r="H176" s="62"/>
      <c r="I176" s="162"/>
      <c r="J176" s="61"/>
      <c r="K176" s="162"/>
      <c r="L176" s="62"/>
      <c r="M176" s="164"/>
    </row>
    <row r="177" spans="2:13" x14ac:dyDescent="0.2">
      <c r="B177" s="61"/>
      <c r="C177" s="62"/>
      <c r="D177" s="62"/>
      <c r="E177" s="63"/>
      <c r="F177" s="61"/>
      <c r="G177" s="162"/>
      <c r="H177" s="62"/>
      <c r="I177" s="162"/>
      <c r="J177" s="61"/>
      <c r="K177" s="162"/>
      <c r="L177" s="62"/>
      <c r="M177" s="164"/>
    </row>
    <row r="178" spans="2:13" x14ac:dyDescent="0.2">
      <c r="B178" s="61"/>
      <c r="C178" s="62"/>
      <c r="D178" s="62"/>
      <c r="E178" s="63"/>
      <c r="F178" s="61"/>
      <c r="G178" s="162"/>
      <c r="H178" s="62"/>
      <c r="I178" s="162"/>
      <c r="J178" s="61"/>
      <c r="K178" s="162"/>
      <c r="L178" s="62"/>
      <c r="M178" s="164"/>
    </row>
    <row r="179" spans="2:13" x14ac:dyDescent="0.2">
      <c r="B179" s="61"/>
      <c r="C179" s="62"/>
      <c r="D179" s="62"/>
      <c r="E179" s="63"/>
      <c r="F179" s="61"/>
      <c r="G179" s="162"/>
      <c r="H179" s="62"/>
      <c r="I179" s="162"/>
      <c r="J179" s="61"/>
      <c r="K179" s="162"/>
      <c r="L179" s="62"/>
      <c r="M179" s="164"/>
    </row>
    <row r="180" spans="2:13" x14ac:dyDescent="0.2">
      <c r="B180" s="61"/>
      <c r="C180" s="62"/>
      <c r="D180" s="62"/>
      <c r="E180" s="63"/>
      <c r="F180" s="61"/>
      <c r="G180" s="162"/>
      <c r="H180" s="62"/>
      <c r="I180" s="162"/>
      <c r="J180" s="61"/>
      <c r="K180" s="162"/>
      <c r="L180" s="62"/>
      <c r="M180" s="164"/>
    </row>
    <row r="181" spans="2:13" x14ac:dyDescent="0.2">
      <c r="B181" s="61"/>
      <c r="C181" s="62"/>
      <c r="D181" s="62"/>
      <c r="E181" s="63"/>
      <c r="F181" s="61"/>
      <c r="G181" s="162"/>
      <c r="H181" s="62"/>
      <c r="I181" s="162"/>
      <c r="J181" s="61"/>
      <c r="K181" s="162"/>
      <c r="L181" s="62"/>
      <c r="M181" s="164"/>
    </row>
    <row r="182" spans="2:13" x14ac:dyDescent="0.2">
      <c r="B182" s="61"/>
      <c r="C182" s="62"/>
      <c r="D182" s="62"/>
      <c r="E182" s="63"/>
      <c r="F182" s="61"/>
      <c r="G182" s="166"/>
      <c r="H182" s="62"/>
      <c r="I182" s="166"/>
      <c r="J182" s="61"/>
      <c r="K182" s="166"/>
      <c r="L182" s="62"/>
      <c r="M182" s="42"/>
    </row>
    <row r="183" spans="2:13" x14ac:dyDescent="0.2">
      <c r="B183" s="61"/>
      <c r="C183" s="62"/>
      <c r="D183" s="62"/>
      <c r="E183" s="63"/>
      <c r="F183" s="61"/>
      <c r="G183" s="166"/>
      <c r="H183" s="62"/>
      <c r="I183" s="166"/>
      <c r="J183" s="61"/>
      <c r="K183" s="166"/>
      <c r="L183" s="62"/>
      <c r="M183" s="42"/>
    </row>
    <row r="184" spans="2:13" x14ac:dyDescent="0.2">
      <c r="B184" s="61"/>
      <c r="C184" s="62"/>
      <c r="D184" s="62"/>
      <c r="E184" s="63"/>
      <c r="F184" s="61"/>
      <c r="G184" s="166"/>
      <c r="H184" s="62"/>
      <c r="I184" s="166"/>
      <c r="J184" s="61"/>
      <c r="K184" s="166"/>
      <c r="L184" s="62"/>
      <c r="M184" s="42"/>
    </row>
    <row r="185" spans="2:13" x14ac:dyDescent="0.2">
      <c r="B185" s="61"/>
      <c r="C185" s="62"/>
      <c r="D185" s="62"/>
      <c r="E185" s="63"/>
      <c r="F185" s="61"/>
      <c r="G185" s="166"/>
      <c r="H185" s="62"/>
      <c r="I185" s="166"/>
      <c r="J185" s="61"/>
      <c r="K185" s="166"/>
      <c r="L185" s="62"/>
      <c r="M185" s="42"/>
    </row>
    <row r="186" spans="2:13" x14ac:dyDescent="0.2">
      <c r="B186" s="61"/>
      <c r="C186" s="62"/>
      <c r="D186" s="62"/>
      <c r="E186" s="63"/>
      <c r="F186" s="61"/>
      <c r="G186" s="166"/>
      <c r="H186" s="62"/>
      <c r="I186" s="166"/>
      <c r="J186" s="61"/>
      <c r="K186" s="166"/>
      <c r="L186" s="62"/>
      <c r="M186" s="42"/>
    </row>
    <row r="187" spans="2:13" x14ac:dyDescent="0.2">
      <c r="B187" s="61"/>
      <c r="C187" s="62"/>
      <c r="D187" s="62"/>
      <c r="E187" s="63"/>
      <c r="F187" s="61"/>
      <c r="G187" s="166"/>
      <c r="H187" s="62"/>
      <c r="I187" s="166"/>
      <c r="J187" s="61"/>
      <c r="K187" s="166"/>
      <c r="L187" s="62"/>
      <c r="M187" s="42"/>
    </row>
    <row r="188" spans="2:13" x14ac:dyDescent="0.2">
      <c r="B188" s="61"/>
      <c r="C188" s="62"/>
      <c r="D188" s="62"/>
      <c r="E188" s="63"/>
      <c r="F188" s="61"/>
      <c r="G188" s="166"/>
      <c r="H188" s="62"/>
      <c r="I188" s="166"/>
      <c r="J188" s="61"/>
      <c r="K188" s="166"/>
      <c r="L188" s="62"/>
      <c r="M188" s="42"/>
    </row>
    <row r="189" spans="2:13" x14ac:dyDescent="0.2">
      <c r="B189" s="61"/>
      <c r="C189" s="62"/>
      <c r="D189" s="62"/>
      <c r="E189" s="63"/>
      <c r="F189" s="61"/>
      <c r="G189" s="166"/>
      <c r="H189" s="62"/>
      <c r="I189" s="166"/>
      <c r="J189" s="61"/>
      <c r="K189" s="166"/>
      <c r="L189" s="62"/>
      <c r="M189" s="42"/>
    </row>
    <row r="190" spans="2:13" x14ac:dyDescent="0.2">
      <c r="B190" s="61"/>
      <c r="C190" s="62"/>
      <c r="D190" s="62"/>
      <c r="E190" s="63"/>
      <c r="F190" s="61"/>
      <c r="G190" s="166"/>
      <c r="H190" s="62"/>
      <c r="I190" s="166"/>
      <c r="J190" s="61"/>
      <c r="K190" s="166"/>
      <c r="L190" s="62"/>
      <c r="M190" s="42"/>
    </row>
    <row r="191" spans="2:13" x14ac:dyDescent="0.2">
      <c r="B191" s="61"/>
      <c r="C191" s="62"/>
      <c r="D191" s="62"/>
      <c r="E191" s="63"/>
      <c r="F191" s="61"/>
      <c r="G191" s="166"/>
      <c r="H191" s="62"/>
      <c r="I191" s="166"/>
      <c r="J191" s="61"/>
      <c r="K191" s="166"/>
      <c r="L191" s="62"/>
      <c r="M191" s="42"/>
    </row>
    <row r="192" spans="2:13" x14ac:dyDescent="0.2">
      <c r="B192" s="61"/>
      <c r="C192" s="62"/>
      <c r="D192" s="62"/>
      <c r="E192" s="63"/>
      <c r="F192" s="61"/>
      <c r="G192" s="166"/>
      <c r="H192" s="62"/>
      <c r="I192" s="166"/>
      <c r="J192" s="61"/>
      <c r="K192" s="166"/>
      <c r="L192" s="62"/>
      <c r="M192" s="42"/>
    </row>
    <row r="193" spans="2:13" x14ac:dyDescent="0.2">
      <c r="B193" s="61"/>
      <c r="C193" s="62"/>
      <c r="D193" s="62"/>
      <c r="E193" s="63"/>
      <c r="F193" s="61"/>
      <c r="G193" s="166"/>
      <c r="H193" s="62"/>
      <c r="I193" s="166"/>
      <c r="J193" s="61"/>
      <c r="K193" s="166"/>
      <c r="L193" s="62"/>
      <c r="M193" s="42"/>
    </row>
    <row r="194" spans="2:13" x14ac:dyDescent="0.2">
      <c r="B194" s="61"/>
      <c r="C194" s="62"/>
      <c r="D194" s="62"/>
      <c r="E194" s="63"/>
      <c r="F194" s="61"/>
      <c r="G194" s="166"/>
      <c r="H194" s="62"/>
      <c r="I194" s="166"/>
      <c r="J194" s="61"/>
      <c r="K194" s="166"/>
      <c r="L194" s="62"/>
      <c r="M194" s="42"/>
    </row>
    <row r="195" spans="2:13" x14ac:dyDescent="0.2">
      <c r="B195" s="61"/>
      <c r="C195" s="62"/>
      <c r="D195" s="62"/>
      <c r="E195" s="63"/>
      <c r="F195" s="61"/>
      <c r="G195" s="166"/>
      <c r="H195" s="62"/>
      <c r="I195" s="166"/>
      <c r="J195" s="61"/>
      <c r="K195" s="166"/>
      <c r="L195" s="62"/>
      <c r="M195" s="42"/>
    </row>
    <row r="196" spans="2:13" x14ac:dyDescent="0.2">
      <c r="B196" s="61"/>
      <c r="C196" s="62"/>
      <c r="D196" s="62"/>
      <c r="E196" s="63"/>
      <c r="F196" s="61"/>
      <c r="G196" s="166"/>
      <c r="H196" s="62"/>
      <c r="I196" s="166"/>
      <c r="J196" s="61"/>
      <c r="K196" s="166"/>
      <c r="L196" s="62"/>
      <c r="M196" s="42"/>
    </row>
    <row r="197" spans="2:13" x14ac:dyDescent="0.2">
      <c r="B197" s="61"/>
      <c r="C197" s="62"/>
      <c r="D197" s="62"/>
      <c r="E197" s="63"/>
      <c r="F197" s="61"/>
      <c r="G197" s="166"/>
      <c r="H197" s="62"/>
      <c r="I197" s="166"/>
      <c r="J197" s="61"/>
      <c r="K197" s="166"/>
      <c r="L197" s="62"/>
      <c r="M197" s="42"/>
    </row>
    <row r="198" spans="2:13" x14ac:dyDescent="0.2">
      <c r="B198" s="61"/>
      <c r="C198" s="62"/>
      <c r="D198" s="62"/>
      <c r="E198" s="63"/>
      <c r="F198" s="61"/>
      <c r="G198" s="166"/>
      <c r="H198" s="62"/>
      <c r="I198" s="166"/>
      <c r="J198" s="61"/>
      <c r="K198" s="166"/>
      <c r="L198" s="62"/>
      <c r="M198" s="42"/>
    </row>
    <row r="199" spans="2:13" x14ac:dyDescent="0.2">
      <c r="B199" s="61"/>
      <c r="C199" s="62"/>
      <c r="D199" s="62"/>
      <c r="E199" s="63"/>
      <c r="F199" s="61"/>
      <c r="G199" s="166"/>
      <c r="H199" s="62"/>
      <c r="I199" s="166"/>
      <c r="J199" s="61"/>
      <c r="K199" s="166"/>
      <c r="L199" s="62"/>
      <c r="M199" s="42"/>
    </row>
    <row r="200" spans="2:13" x14ac:dyDescent="0.2">
      <c r="B200" s="61"/>
      <c r="C200" s="62"/>
      <c r="D200" s="62"/>
      <c r="E200" s="63"/>
      <c r="F200" s="61"/>
      <c r="G200" s="166"/>
      <c r="H200" s="62"/>
      <c r="I200" s="166"/>
      <c r="J200" s="61"/>
      <c r="K200" s="166"/>
      <c r="L200" s="62"/>
      <c r="M200" s="42"/>
    </row>
    <row r="201" spans="2:13" x14ac:dyDescent="0.2">
      <c r="B201" s="61"/>
      <c r="C201" s="62"/>
      <c r="D201" s="62"/>
      <c r="E201" s="63"/>
      <c r="F201" s="61"/>
      <c r="G201" s="166"/>
      <c r="H201" s="62"/>
      <c r="I201" s="166"/>
      <c r="J201" s="61"/>
      <c r="K201" s="166"/>
      <c r="L201" s="62"/>
      <c r="M201" s="42"/>
    </row>
    <row r="202" spans="2:13" x14ac:dyDescent="0.2">
      <c r="B202" s="61"/>
      <c r="C202" s="62"/>
      <c r="D202" s="62"/>
      <c r="E202" s="63"/>
      <c r="F202" s="61"/>
      <c r="G202" s="166"/>
      <c r="H202" s="62"/>
      <c r="I202" s="166"/>
      <c r="J202" s="61"/>
      <c r="K202" s="166"/>
      <c r="L202" s="62"/>
      <c r="M202" s="42"/>
    </row>
    <row r="203" spans="2:13" x14ac:dyDescent="0.2">
      <c r="B203" s="61"/>
      <c r="C203" s="62"/>
      <c r="D203" s="62"/>
      <c r="E203" s="63"/>
      <c r="F203" s="61"/>
      <c r="G203" s="166"/>
      <c r="H203" s="62"/>
      <c r="I203" s="166"/>
      <c r="J203" s="61"/>
      <c r="K203" s="166"/>
      <c r="L203" s="62"/>
      <c r="M203" s="42"/>
    </row>
    <row r="204" spans="2:13" x14ac:dyDescent="0.2">
      <c r="B204" s="61"/>
      <c r="C204" s="62"/>
      <c r="D204" s="62"/>
      <c r="E204" s="63"/>
      <c r="F204" s="61"/>
      <c r="G204" s="166"/>
      <c r="H204" s="62"/>
      <c r="I204" s="166"/>
      <c r="J204" s="61"/>
      <c r="K204" s="166"/>
      <c r="L204" s="62"/>
      <c r="M204" s="42"/>
    </row>
    <row r="205" spans="2:13" x14ac:dyDescent="0.2">
      <c r="B205" s="61"/>
      <c r="C205" s="62"/>
      <c r="D205" s="62"/>
      <c r="E205" s="63"/>
      <c r="F205" s="61"/>
      <c r="G205" s="166"/>
      <c r="H205" s="62"/>
      <c r="I205" s="166"/>
      <c r="J205" s="61"/>
      <c r="K205" s="166"/>
      <c r="L205" s="62"/>
      <c r="M205" s="42"/>
    </row>
    <row r="206" spans="2:13" x14ac:dyDescent="0.2">
      <c r="B206" s="61"/>
      <c r="C206" s="62"/>
      <c r="D206" s="62"/>
      <c r="E206" s="63"/>
      <c r="F206" s="61"/>
      <c r="G206" s="166"/>
      <c r="H206" s="62"/>
      <c r="I206" s="166"/>
      <c r="J206" s="61"/>
      <c r="K206" s="166"/>
      <c r="L206" s="62"/>
      <c r="M206" s="42"/>
    </row>
    <row r="207" spans="2:13" x14ac:dyDescent="0.2">
      <c r="B207" s="61"/>
      <c r="C207" s="62"/>
      <c r="D207" s="62"/>
      <c r="E207" s="63"/>
      <c r="F207" s="61"/>
      <c r="G207" s="166"/>
      <c r="H207" s="62"/>
      <c r="I207" s="166"/>
      <c r="J207" s="61"/>
      <c r="K207" s="166"/>
      <c r="L207" s="62"/>
      <c r="M207" s="42"/>
    </row>
    <row r="208" spans="2:13" x14ac:dyDescent="0.2">
      <c r="B208" s="61"/>
      <c r="C208" s="62"/>
      <c r="D208" s="62"/>
      <c r="E208" s="63"/>
      <c r="F208" s="61"/>
      <c r="G208" s="166"/>
      <c r="H208" s="62"/>
      <c r="I208" s="166"/>
      <c r="J208" s="61"/>
      <c r="K208" s="166"/>
      <c r="L208" s="62"/>
      <c r="M208" s="42"/>
    </row>
    <row r="209" spans="2:13" x14ac:dyDescent="0.2">
      <c r="B209" s="61"/>
      <c r="C209" s="62"/>
      <c r="D209" s="62"/>
      <c r="E209" s="63"/>
      <c r="F209" s="61"/>
      <c r="G209" s="166"/>
      <c r="H209" s="62"/>
      <c r="I209" s="166"/>
      <c r="J209" s="61"/>
      <c r="K209" s="166"/>
      <c r="L209" s="62"/>
      <c r="M209" s="42"/>
    </row>
    <row r="210" spans="2:13" x14ac:dyDescent="0.2">
      <c r="B210" s="61"/>
      <c r="C210" s="62"/>
      <c r="D210" s="62"/>
      <c r="E210" s="63"/>
      <c r="F210" s="61"/>
      <c r="G210" s="166"/>
      <c r="H210" s="62"/>
      <c r="I210" s="166"/>
      <c r="J210" s="61"/>
      <c r="K210" s="166"/>
      <c r="L210" s="62"/>
      <c r="M210" s="42"/>
    </row>
    <row r="211" spans="2:13" x14ac:dyDescent="0.2">
      <c r="B211" s="61"/>
      <c r="C211" s="62"/>
      <c r="D211" s="62"/>
      <c r="E211" s="63"/>
      <c r="F211" s="61"/>
      <c r="G211" s="166"/>
      <c r="H211" s="62"/>
      <c r="I211" s="166"/>
      <c r="J211" s="61"/>
      <c r="K211" s="166"/>
      <c r="L211" s="62"/>
      <c r="M211" s="42"/>
    </row>
    <row r="212" spans="2:13" x14ac:dyDescent="0.2">
      <c r="B212" s="61"/>
      <c r="C212" s="62"/>
      <c r="D212" s="62"/>
      <c r="E212" s="63"/>
      <c r="F212" s="61"/>
      <c r="G212" s="166"/>
      <c r="H212" s="62"/>
      <c r="I212" s="166"/>
      <c r="J212" s="61"/>
      <c r="K212" s="166"/>
      <c r="L212" s="62"/>
      <c r="M212" s="42"/>
    </row>
    <row r="213" spans="2:13" x14ac:dyDescent="0.2">
      <c r="B213" s="61"/>
      <c r="C213" s="62"/>
      <c r="D213" s="62"/>
      <c r="E213" s="63"/>
      <c r="F213" s="61"/>
      <c r="G213" s="166"/>
      <c r="H213" s="62"/>
      <c r="I213" s="166"/>
      <c r="J213" s="61"/>
      <c r="K213" s="166"/>
      <c r="L213" s="62"/>
      <c r="M213" s="42"/>
    </row>
    <row r="214" spans="2:13" x14ac:dyDescent="0.2">
      <c r="B214" s="61"/>
      <c r="C214" s="62"/>
      <c r="D214" s="62"/>
      <c r="E214" s="63"/>
      <c r="F214" s="61"/>
      <c r="G214" s="166"/>
      <c r="H214" s="62"/>
      <c r="I214" s="166"/>
      <c r="J214" s="61"/>
      <c r="K214" s="166"/>
      <c r="L214" s="62"/>
      <c r="M214" s="42"/>
    </row>
    <row r="215" spans="2:13" x14ac:dyDescent="0.2">
      <c r="B215" s="61"/>
      <c r="C215" s="62"/>
      <c r="D215" s="62"/>
      <c r="E215" s="63"/>
      <c r="F215" s="61"/>
      <c r="G215" s="166"/>
      <c r="H215" s="62"/>
      <c r="I215" s="166"/>
      <c r="J215" s="61"/>
      <c r="K215" s="166"/>
      <c r="L215" s="62"/>
      <c r="M215" s="42"/>
    </row>
    <row r="216" spans="2:13" x14ac:dyDescent="0.2">
      <c r="B216" s="61"/>
      <c r="C216" s="62"/>
      <c r="D216" s="62"/>
      <c r="E216" s="63"/>
      <c r="F216" s="61"/>
      <c r="G216" s="166"/>
      <c r="H216" s="62"/>
      <c r="I216" s="166"/>
      <c r="J216" s="61"/>
      <c r="K216" s="166"/>
      <c r="L216" s="62"/>
      <c r="M216" s="42"/>
    </row>
    <row r="217" spans="2:13" x14ac:dyDescent="0.2">
      <c r="B217" s="61"/>
      <c r="C217" s="62"/>
      <c r="D217" s="62"/>
      <c r="E217" s="63"/>
      <c r="F217" s="61"/>
      <c r="G217" s="166"/>
      <c r="H217" s="62"/>
      <c r="I217" s="166"/>
      <c r="J217" s="61"/>
      <c r="K217" s="166"/>
      <c r="L217" s="62"/>
      <c r="M217" s="42"/>
    </row>
    <row r="218" spans="2:13" x14ac:dyDescent="0.2">
      <c r="B218" s="61"/>
      <c r="C218" s="62"/>
      <c r="D218" s="62"/>
      <c r="E218" s="63"/>
      <c r="F218" s="61"/>
      <c r="G218" s="166"/>
      <c r="H218" s="62"/>
      <c r="I218" s="166"/>
      <c r="J218" s="61"/>
      <c r="K218" s="166"/>
      <c r="L218" s="62"/>
      <c r="M218" s="42"/>
    </row>
    <row r="219" spans="2:13" x14ac:dyDescent="0.2">
      <c r="B219" s="61"/>
      <c r="C219" s="62"/>
      <c r="D219" s="62"/>
      <c r="E219" s="63"/>
      <c r="F219" s="61"/>
      <c r="G219" s="166"/>
      <c r="H219" s="62"/>
      <c r="I219" s="166"/>
      <c r="J219" s="61"/>
      <c r="K219" s="166"/>
      <c r="L219" s="62"/>
      <c r="M219" s="42"/>
    </row>
    <row r="220" spans="2:13" x14ac:dyDescent="0.2">
      <c r="B220" s="61"/>
      <c r="C220" s="62"/>
      <c r="D220" s="62"/>
      <c r="E220" s="63"/>
      <c r="F220" s="61"/>
      <c r="G220" s="166"/>
      <c r="H220" s="62"/>
      <c r="I220" s="166"/>
      <c r="J220" s="61"/>
      <c r="K220" s="166"/>
      <c r="L220" s="62"/>
      <c r="M220" s="42"/>
    </row>
    <row r="221" spans="2:13" x14ac:dyDescent="0.2">
      <c r="B221" s="61"/>
      <c r="C221" s="62"/>
      <c r="D221" s="62"/>
      <c r="E221" s="63"/>
      <c r="F221" s="61"/>
      <c r="G221" s="166"/>
      <c r="H221" s="62"/>
      <c r="I221" s="166"/>
      <c r="J221" s="61"/>
      <c r="K221" s="166"/>
      <c r="L221" s="62"/>
      <c r="M221" s="42"/>
    </row>
    <row r="222" spans="2:13" x14ac:dyDescent="0.2">
      <c r="B222" s="61"/>
      <c r="C222" s="62"/>
      <c r="D222" s="62"/>
      <c r="E222" s="63"/>
      <c r="F222" s="61"/>
      <c r="G222" s="166"/>
      <c r="H222" s="62"/>
      <c r="I222" s="166"/>
      <c r="J222" s="61"/>
      <c r="K222" s="166"/>
      <c r="L222" s="62"/>
      <c r="M222" s="42"/>
    </row>
    <row r="223" spans="2:13" x14ac:dyDescent="0.2">
      <c r="B223" s="61"/>
      <c r="C223" s="62"/>
      <c r="D223" s="62"/>
      <c r="E223" s="63"/>
      <c r="F223" s="61"/>
      <c r="G223" s="166"/>
      <c r="H223" s="62"/>
      <c r="I223" s="166"/>
      <c r="J223" s="61"/>
      <c r="K223" s="166"/>
      <c r="L223" s="62"/>
      <c r="M223" s="42"/>
    </row>
    <row r="224" spans="2:13" x14ac:dyDescent="0.2">
      <c r="B224" s="61"/>
      <c r="C224" s="62"/>
      <c r="D224" s="62"/>
      <c r="E224" s="63"/>
      <c r="F224" s="61"/>
      <c r="G224" s="166"/>
      <c r="H224" s="62"/>
      <c r="I224" s="166"/>
      <c r="J224" s="61"/>
      <c r="K224" s="166"/>
      <c r="L224" s="62"/>
      <c r="M224" s="42"/>
    </row>
    <row r="225" spans="2:13" x14ac:dyDescent="0.2">
      <c r="B225" s="61"/>
      <c r="C225" s="62"/>
      <c r="D225" s="62"/>
      <c r="E225" s="63"/>
      <c r="F225" s="61"/>
      <c r="G225" s="166"/>
      <c r="H225" s="62"/>
      <c r="I225" s="166"/>
      <c r="J225" s="61"/>
      <c r="K225" s="166"/>
      <c r="L225" s="62"/>
      <c r="M225" s="42"/>
    </row>
    <row r="226" spans="2:13" x14ac:dyDescent="0.2">
      <c r="B226" s="61"/>
      <c r="C226" s="62"/>
      <c r="D226" s="62"/>
      <c r="E226" s="63"/>
      <c r="F226" s="61"/>
      <c r="G226" s="166"/>
      <c r="H226" s="62"/>
      <c r="I226" s="166"/>
      <c r="J226" s="61"/>
      <c r="K226" s="166"/>
      <c r="L226" s="62"/>
      <c r="M226" s="42"/>
    </row>
    <row r="227" spans="2:13" x14ac:dyDescent="0.2">
      <c r="B227" s="61"/>
      <c r="C227" s="62"/>
      <c r="D227" s="62"/>
      <c r="E227" s="63"/>
      <c r="F227" s="61"/>
      <c r="G227" s="166"/>
      <c r="H227" s="62"/>
      <c r="I227" s="166"/>
      <c r="J227" s="61"/>
      <c r="K227" s="166"/>
      <c r="L227" s="62"/>
      <c r="M227" s="42"/>
    </row>
    <row r="228" spans="2:13" x14ac:dyDescent="0.2">
      <c r="B228" s="61"/>
      <c r="C228" s="62"/>
      <c r="D228" s="62"/>
      <c r="E228" s="63"/>
      <c r="F228" s="61"/>
      <c r="G228" s="166"/>
      <c r="H228" s="62"/>
      <c r="I228" s="166"/>
      <c r="J228" s="61"/>
      <c r="K228" s="166"/>
      <c r="L228" s="62"/>
      <c r="M228" s="42"/>
    </row>
    <row r="229" spans="2:13" x14ac:dyDescent="0.2">
      <c r="B229" s="61"/>
      <c r="C229" s="62"/>
      <c r="D229" s="62"/>
      <c r="E229" s="63"/>
      <c r="F229" s="61"/>
      <c r="G229" s="166"/>
      <c r="H229" s="62"/>
      <c r="I229" s="166"/>
      <c r="J229" s="61"/>
      <c r="K229" s="166"/>
      <c r="L229" s="62"/>
      <c r="M229" s="42"/>
    </row>
    <row r="230" spans="2:13" x14ac:dyDescent="0.2">
      <c r="B230" s="61"/>
      <c r="C230" s="62"/>
      <c r="D230" s="62"/>
      <c r="E230" s="63"/>
      <c r="F230" s="61"/>
      <c r="G230" s="166"/>
      <c r="H230" s="62"/>
      <c r="I230" s="166"/>
      <c r="J230" s="61"/>
      <c r="K230" s="166"/>
      <c r="L230" s="62"/>
      <c r="M230" s="42"/>
    </row>
    <row r="231" spans="2:13" x14ac:dyDescent="0.2">
      <c r="B231" s="61"/>
      <c r="C231" s="62"/>
      <c r="D231" s="62"/>
      <c r="E231" s="63"/>
      <c r="F231" s="61"/>
      <c r="G231" s="166"/>
      <c r="H231" s="62"/>
      <c r="I231" s="166"/>
      <c r="J231" s="61"/>
      <c r="K231" s="166"/>
      <c r="L231" s="62"/>
      <c r="M231" s="42"/>
    </row>
    <row r="232" spans="2:13" x14ac:dyDescent="0.2">
      <c r="B232" s="61"/>
      <c r="C232" s="62"/>
      <c r="D232" s="62"/>
      <c r="E232" s="63"/>
      <c r="F232" s="61"/>
      <c r="G232" s="166"/>
      <c r="H232" s="62"/>
      <c r="I232" s="166"/>
      <c r="J232" s="61"/>
      <c r="K232" s="166"/>
      <c r="L232" s="62"/>
      <c r="M232" s="42"/>
    </row>
    <row r="233" spans="2:13" x14ac:dyDescent="0.2">
      <c r="B233" s="61"/>
      <c r="C233" s="62"/>
      <c r="D233" s="62"/>
      <c r="E233" s="63"/>
      <c r="F233" s="61"/>
      <c r="G233" s="166"/>
      <c r="H233" s="62"/>
      <c r="I233" s="166"/>
      <c r="J233" s="61"/>
      <c r="K233" s="166"/>
      <c r="L233" s="62"/>
      <c r="M233" s="42"/>
    </row>
    <row r="234" spans="2:13" x14ac:dyDescent="0.2">
      <c r="B234" s="61"/>
      <c r="C234" s="62"/>
      <c r="D234" s="62"/>
      <c r="E234" s="63"/>
      <c r="F234" s="61"/>
      <c r="G234" s="166"/>
      <c r="H234" s="62"/>
      <c r="I234" s="166"/>
      <c r="J234" s="61"/>
      <c r="K234" s="166"/>
      <c r="L234" s="62"/>
      <c r="M234" s="42"/>
    </row>
    <row r="235" spans="2:13" x14ac:dyDescent="0.2">
      <c r="B235" s="61"/>
      <c r="C235" s="62"/>
      <c r="D235" s="62"/>
      <c r="E235" s="63"/>
      <c r="F235" s="61"/>
      <c r="G235" s="166"/>
      <c r="H235" s="62"/>
      <c r="I235" s="166"/>
      <c r="J235" s="61"/>
      <c r="K235" s="166"/>
      <c r="L235" s="62"/>
      <c r="M235" s="42"/>
    </row>
    <row r="236" spans="2:13" x14ac:dyDescent="0.2">
      <c r="B236" s="61"/>
      <c r="C236" s="62"/>
      <c r="D236" s="62"/>
      <c r="E236" s="63"/>
      <c r="F236" s="61"/>
      <c r="G236" s="166"/>
      <c r="H236" s="62"/>
      <c r="I236" s="166"/>
      <c r="J236" s="61"/>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D104" sqref="D104"/>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142">
        <v>0</v>
      </c>
      <c r="C4" s="201">
        <v>0</v>
      </c>
      <c r="D4" s="201">
        <v>0</v>
      </c>
      <c r="E4" s="143">
        <v>0</v>
      </c>
      <c r="F4" s="57"/>
      <c r="G4" s="162"/>
      <c r="H4" s="58"/>
      <c r="I4" s="162"/>
      <c r="J4" s="57"/>
      <c r="K4" s="160"/>
      <c r="L4" s="58"/>
      <c r="M4" s="161"/>
    </row>
    <row r="5" spans="2:21" x14ac:dyDescent="0.2">
      <c r="B5" s="84">
        <v>4.2640000000000004E-3</v>
      </c>
      <c r="C5" s="85">
        <v>8.7600000000000004E-3</v>
      </c>
      <c r="D5" s="85">
        <v>4.6940000000000003E-3</v>
      </c>
      <c r="E5" s="144">
        <v>-7.8220000000000008E-3</v>
      </c>
      <c r="F5" s="60"/>
      <c r="G5" s="162"/>
      <c r="H5" s="58"/>
      <c r="I5" s="162"/>
      <c r="J5" s="60"/>
      <c r="K5" s="162"/>
      <c r="L5" s="58"/>
      <c r="M5" s="164"/>
    </row>
    <row r="6" spans="2:21" x14ac:dyDescent="0.2">
      <c r="B6" s="84">
        <v>1.2423999999999999E-2</v>
      </c>
      <c r="C6" s="85">
        <v>1.4664E-2</v>
      </c>
      <c r="D6" s="85">
        <v>1.3354E-2</v>
      </c>
      <c r="E6" s="144">
        <v>-1.2722000000000001E-2</v>
      </c>
      <c r="F6" s="57"/>
      <c r="G6" s="162"/>
      <c r="H6" s="58"/>
      <c r="I6" s="162"/>
      <c r="J6" s="57"/>
      <c r="K6" s="162"/>
      <c r="L6" s="58"/>
      <c r="M6" s="164"/>
    </row>
    <row r="7" spans="2:21" x14ac:dyDescent="0.2">
      <c r="B7" s="84">
        <v>2.1621000000000001E-2</v>
      </c>
      <c r="C7" s="85">
        <v>1.8970000000000001E-2</v>
      </c>
      <c r="D7" s="85">
        <v>2.2714999999999999E-2</v>
      </c>
      <c r="E7" s="144">
        <v>-1.6454E-2</v>
      </c>
      <c r="F7" s="57"/>
      <c r="G7" s="162"/>
      <c r="H7" s="58"/>
      <c r="I7" s="162"/>
      <c r="J7" s="57"/>
      <c r="K7" s="162"/>
      <c r="L7" s="58"/>
      <c r="M7" s="164"/>
    </row>
    <row r="8" spans="2:21" x14ac:dyDescent="0.2">
      <c r="B8" s="84">
        <v>3.1222E-2</v>
      </c>
      <c r="C8" s="85">
        <v>2.239E-2</v>
      </c>
      <c r="D8" s="85">
        <v>3.2339E-2</v>
      </c>
      <c r="E8" s="144">
        <v>-1.9632E-2</v>
      </c>
      <c r="F8" s="57"/>
      <c r="G8" s="162"/>
      <c r="H8" s="58"/>
      <c r="I8" s="162"/>
      <c r="J8" s="57"/>
      <c r="K8" s="162"/>
      <c r="L8" s="58"/>
      <c r="M8" s="164"/>
    </row>
    <row r="9" spans="2:21" x14ac:dyDescent="0.2">
      <c r="B9" s="84">
        <v>4.1023999999999998E-2</v>
      </c>
      <c r="C9" s="85">
        <v>2.5248E-2</v>
      </c>
      <c r="D9" s="85">
        <v>4.2096000000000001E-2</v>
      </c>
      <c r="E9" s="144">
        <v>-2.2491000000000001E-2</v>
      </c>
      <c r="F9" s="57"/>
      <c r="G9" s="162"/>
      <c r="H9" s="58"/>
      <c r="I9" s="162"/>
      <c r="J9" s="57"/>
      <c r="K9" s="162"/>
      <c r="L9" s="58"/>
      <c r="M9" s="164"/>
    </row>
    <row r="10" spans="2:21" x14ac:dyDescent="0.2">
      <c r="B10" s="84">
        <v>5.0942000000000001E-2</v>
      </c>
      <c r="C10" s="85">
        <v>2.7718E-2</v>
      </c>
      <c r="D10" s="85">
        <v>5.194E-2</v>
      </c>
      <c r="E10" s="144">
        <v>-2.5135999999999999E-2</v>
      </c>
      <c r="F10" s="57"/>
      <c r="G10" s="162"/>
      <c r="H10" s="58"/>
      <c r="I10" s="162"/>
      <c r="J10" s="57"/>
      <c r="K10" s="162"/>
      <c r="L10" s="58"/>
      <c r="M10" s="164"/>
    </row>
    <row r="11" spans="2:21" x14ac:dyDescent="0.2">
      <c r="B11" s="84">
        <v>6.0935000000000003E-2</v>
      </c>
      <c r="C11" s="85">
        <v>2.9897E-2</v>
      </c>
      <c r="D11" s="85">
        <v>6.1851000000000003E-2</v>
      </c>
      <c r="E11" s="144">
        <v>-2.7607E-2</v>
      </c>
      <c r="F11" s="57"/>
      <c r="G11" s="162"/>
      <c r="H11" s="58"/>
      <c r="I11" s="162"/>
      <c r="J11" s="57"/>
      <c r="K11" s="162"/>
      <c r="L11" s="58"/>
      <c r="M11" s="164"/>
    </row>
    <row r="12" spans="2:21" x14ac:dyDescent="0.2">
      <c r="B12" s="84">
        <v>7.0982000000000003E-2</v>
      </c>
      <c r="C12" s="85">
        <v>3.1849000000000002E-2</v>
      </c>
      <c r="D12" s="85">
        <v>7.1809999999999999E-2</v>
      </c>
      <c r="E12" s="144">
        <v>-2.9946E-2</v>
      </c>
      <c r="F12" s="57"/>
      <c r="G12" s="162"/>
      <c r="H12" s="58"/>
      <c r="I12" s="162"/>
      <c r="J12" s="57"/>
      <c r="K12" s="162"/>
      <c r="L12" s="58"/>
      <c r="M12" s="164"/>
    </row>
    <row r="13" spans="2:21" x14ac:dyDescent="0.2">
      <c r="B13" s="84">
        <v>8.1069000000000002E-2</v>
      </c>
      <c r="C13" s="85">
        <v>3.3612999999999997E-2</v>
      </c>
      <c r="D13" s="85">
        <v>8.1804000000000002E-2</v>
      </c>
      <c r="E13" s="144">
        <v>-3.2167000000000001E-2</v>
      </c>
      <c r="F13" s="57"/>
      <c r="G13" s="162"/>
      <c r="H13" s="58"/>
      <c r="I13" s="162"/>
      <c r="J13" s="57"/>
      <c r="K13" s="162"/>
      <c r="L13" s="58"/>
      <c r="M13" s="164"/>
    </row>
    <row r="14" spans="2:21" x14ac:dyDescent="0.2">
      <c r="B14" s="84">
        <v>9.1187000000000004E-2</v>
      </c>
      <c r="C14" s="85">
        <v>3.5217999999999999E-2</v>
      </c>
      <c r="D14" s="85">
        <v>9.1827000000000006E-2</v>
      </c>
      <c r="E14" s="144">
        <v>-3.4284000000000002E-2</v>
      </c>
      <c r="F14" s="57"/>
      <c r="G14" s="162"/>
      <c r="H14" s="58"/>
      <c r="I14" s="162"/>
      <c r="J14" s="57"/>
      <c r="K14" s="162"/>
      <c r="L14" s="58"/>
      <c r="M14" s="164"/>
    </row>
    <row r="15" spans="2:21" x14ac:dyDescent="0.2">
      <c r="B15" s="84">
        <v>0.101329</v>
      </c>
      <c r="C15" s="85">
        <v>3.6686999999999997E-2</v>
      </c>
      <c r="D15" s="85">
        <v>0.10187400000000001</v>
      </c>
      <c r="E15" s="144">
        <v>-3.6304000000000003E-2</v>
      </c>
      <c r="F15" s="57"/>
      <c r="G15" s="162"/>
      <c r="H15" s="58"/>
      <c r="I15" s="162"/>
      <c r="J15" s="57"/>
      <c r="K15" s="162"/>
      <c r="L15" s="58"/>
      <c r="M15" s="164"/>
    </row>
    <row r="16" spans="2:21" x14ac:dyDescent="0.2">
      <c r="B16" s="84">
        <v>0.11149000000000001</v>
      </c>
      <c r="C16" s="85">
        <v>3.8034999999999999E-2</v>
      </c>
      <c r="D16" s="85">
        <v>0.111941</v>
      </c>
      <c r="E16" s="144">
        <v>-3.8233000000000003E-2</v>
      </c>
      <c r="F16" s="57"/>
      <c r="G16" s="162"/>
      <c r="H16" s="58"/>
      <c r="I16" s="162"/>
      <c r="J16" s="57"/>
      <c r="K16" s="162"/>
      <c r="L16" s="58"/>
      <c r="M16" s="164"/>
    </row>
    <row r="17" spans="2:13" x14ac:dyDescent="0.2">
      <c r="B17" s="84">
        <v>0.121667</v>
      </c>
      <c r="C17" s="85">
        <v>3.9276999999999999E-2</v>
      </c>
      <c r="D17" s="85">
        <v>0.122028</v>
      </c>
      <c r="E17" s="144">
        <v>-4.0076000000000001E-2</v>
      </c>
      <c r="F17" s="57"/>
      <c r="G17" s="162"/>
      <c r="H17" s="58"/>
      <c r="I17" s="162"/>
      <c r="J17" s="57"/>
      <c r="K17" s="162"/>
      <c r="L17" s="58"/>
      <c r="M17" s="164"/>
    </row>
    <row r="18" spans="2:13" x14ac:dyDescent="0.2">
      <c r="B18" s="84">
        <v>0.131857</v>
      </c>
      <c r="C18" s="85">
        <v>4.0424000000000002E-2</v>
      </c>
      <c r="D18" s="85">
        <v>0.132132</v>
      </c>
      <c r="E18" s="144">
        <v>-4.1835999999999998E-2</v>
      </c>
      <c r="F18" s="57"/>
      <c r="G18" s="162"/>
      <c r="H18" s="58"/>
      <c r="I18" s="162"/>
      <c r="J18" s="57"/>
      <c r="K18" s="162"/>
      <c r="L18" s="58"/>
      <c r="M18" s="164"/>
    </row>
    <row r="19" spans="2:13" x14ac:dyDescent="0.2">
      <c r="B19" s="84">
        <v>0.14205699999999999</v>
      </c>
      <c r="C19" s="85">
        <v>4.1485000000000001E-2</v>
      </c>
      <c r="D19" s="85">
        <v>0.14225099999999999</v>
      </c>
      <c r="E19" s="144">
        <v>-4.3517E-2</v>
      </c>
      <c r="F19" s="57"/>
      <c r="G19" s="162"/>
      <c r="H19" s="58"/>
      <c r="I19" s="162"/>
      <c r="J19" s="57"/>
      <c r="K19" s="162"/>
      <c r="L19" s="58"/>
      <c r="M19" s="164"/>
    </row>
    <row r="20" spans="2:13" x14ac:dyDescent="0.2">
      <c r="B20" s="84">
        <v>0.15226600000000001</v>
      </c>
      <c r="C20" s="85">
        <v>4.2466999999999998E-2</v>
      </c>
      <c r="D20" s="85">
        <v>0.15238499999999999</v>
      </c>
      <c r="E20" s="144">
        <v>-4.512E-2</v>
      </c>
      <c r="F20" s="57"/>
      <c r="G20" s="162"/>
      <c r="H20" s="58"/>
      <c r="I20" s="162"/>
      <c r="J20" s="57"/>
      <c r="K20" s="162"/>
      <c r="L20" s="58"/>
      <c r="M20" s="164"/>
    </row>
    <row r="21" spans="2:13" x14ac:dyDescent="0.2">
      <c r="B21" s="84">
        <v>0.16248299999999999</v>
      </c>
      <c r="C21" s="85">
        <v>4.3378E-2</v>
      </c>
      <c r="D21" s="85">
        <v>0.16253100000000001</v>
      </c>
      <c r="E21" s="144">
        <v>-4.6647000000000001E-2</v>
      </c>
      <c r="F21" s="57"/>
      <c r="G21" s="162"/>
      <c r="H21" s="58"/>
      <c r="I21" s="162"/>
      <c r="J21" s="57"/>
      <c r="K21" s="162"/>
      <c r="L21" s="58"/>
      <c r="M21" s="164"/>
    </row>
    <row r="22" spans="2:13" x14ac:dyDescent="0.2">
      <c r="B22" s="84">
        <v>0.172705</v>
      </c>
      <c r="C22" s="85">
        <v>4.4222999999999998E-2</v>
      </c>
      <c r="D22" s="85">
        <v>0.17268900000000001</v>
      </c>
      <c r="E22" s="144">
        <v>-4.8099999999999997E-2</v>
      </c>
      <c r="F22" s="57"/>
      <c r="G22" s="162"/>
      <c r="H22" s="58"/>
      <c r="I22" s="162"/>
      <c r="J22" s="57"/>
      <c r="K22" s="162"/>
      <c r="L22" s="58"/>
      <c r="M22" s="164"/>
    </row>
    <row r="23" spans="2:13" x14ac:dyDescent="0.2">
      <c r="B23" s="84">
        <v>0.18293200000000001</v>
      </c>
      <c r="C23" s="85">
        <v>4.5005000000000003E-2</v>
      </c>
      <c r="D23" s="85">
        <v>0.18285699999999999</v>
      </c>
      <c r="E23" s="144">
        <v>-4.9479000000000002E-2</v>
      </c>
      <c r="F23" s="57"/>
      <c r="G23" s="162"/>
      <c r="H23" s="58"/>
      <c r="I23" s="162"/>
      <c r="J23" s="57"/>
      <c r="K23" s="162"/>
      <c r="L23" s="58"/>
      <c r="M23" s="164"/>
    </row>
    <row r="24" spans="2:13" x14ac:dyDescent="0.2">
      <c r="B24" s="84">
        <v>0.193164</v>
      </c>
      <c r="C24" s="85">
        <v>4.5727999999999998E-2</v>
      </c>
      <c r="D24" s="85">
        <v>0.19303699999999999</v>
      </c>
      <c r="E24" s="144">
        <v>-5.0783000000000002E-2</v>
      </c>
      <c r="F24" s="57"/>
      <c r="G24" s="162"/>
      <c r="H24" s="58"/>
      <c r="I24" s="162"/>
      <c r="J24" s="57"/>
      <c r="K24" s="162"/>
      <c r="L24" s="58"/>
      <c r="M24" s="164"/>
    </row>
    <row r="25" spans="2:13" x14ac:dyDescent="0.2">
      <c r="B25" s="84">
        <v>0.203399</v>
      </c>
      <c r="C25" s="85">
        <v>4.6396E-2</v>
      </c>
      <c r="D25" s="85">
        <v>0.20322699999999999</v>
      </c>
      <c r="E25" s="144">
        <v>-5.2012999999999997E-2</v>
      </c>
      <c r="F25" s="57"/>
      <c r="G25" s="162"/>
      <c r="H25" s="58"/>
      <c r="I25" s="162"/>
      <c r="J25" s="57"/>
      <c r="K25" s="162"/>
      <c r="L25" s="58"/>
      <c r="M25" s="164"/>
    </row>
    <row r="26" spans="2:13" x14ac:dyDescent="0.2">
      <c r="B26" s="84">
        <v>0.21363699999999999</v>
      </c>
      <c r="C26" s="85">
        <v>4.7010000000000003E-2</v>
      </c>
      <c r="D26" s="85">
        <v>0.213426</v>
      </c>
      <c r="E26" s="144">
        <v>-5.3171000000000003E-2</v>
      </c>
      <c r="F26" s="57"/>
      <c r="G26" s="162"/>
      <c r="H26" s="58"/>
      <c r="I26" s="162"/>
      <c r="J26" s="57"/>
      <c r="K26" s="162"/>
      <c r="L26" s="58"/>
      <c r="M26" s="164"/>
    </row>
    <row r="27" spans="2:13" x14ac:dyDescent="0.2">
      <c r="B27" s="84">
        <v>0.22387699999999999</v>
      </c>
      <c r="C27" s="85">
        <v>4.7572999999999997E-2</v>
      </c>
      <c r="D27" s="85">
        <v>0.223635</v>
      </c>
      <c r="E27" s="144">
        <v>-5.4253999999999997E-2</v>
      </c>
      <c r="F27" s="57"/>
      <c r="G27" s="162"/>
      <c r="H27" s="58"/>
      <c r="I27" s="162"/>
      <c r="J27" s="57"/>
      <c r="K27" s="162"/>
      <c r="L27" s="58"/>
      <c r="M27" s="164"/>
    </row>
    <row r="28" spans="2:13" x14ac:dyDescent="0.2">
      <c r="B28" s="84">
        <v>0.23411999999999999</v>
      </c>
      <c r="C28" s="85">
        <v>4.8085999999999997E-2</v>
      </c>
      <c r="D28" s="85">
        <v>0.23385300000000001</v>
      </c>
      <c r="E28" s="144">
        <v>-5.5261999999999999E-2</v>
      </c>
      <c r="F28" s="57"/>
      <c r="G28" s="162"/>
      <c r="H28" s="58"/>
      <c r="I28" s="162"/>
      <c r="J28" s="57"/>
      <c r="K28" s="162"/>
      <c r="L28" s="58"/>
      <c r="M28" s="164"/>
    </row>
    <row r="29" spans="2:13" x14ac:dyDescent="0.2">
      <c r="B29" s="84">
        <v>0.244364</v>
      </c>
      <c r="C29" s="85">
        <v>4.8550999999999997E-2</v>
      </c>
      <c r="D29" s="85">
        <v>0.24407999999999999</v>
      </c>
      <c r="E29" s="144">
        <v>-5.6196000000000003E-2</v>
      </c>
      <c r="F29" s="57"/>
      <c r="G29" s="162"/>
      <c r="H29" s="58"/>
      <c r="I29" s="162"/>
      <c r="J29" s="57"/>
      <c r="K29" s="162"/>
      <c r="L29" s="58"/>
      <c r="M29" s="164"/>
    </row>
    <row r="30" spans="2:13" x14ac:dyDescent="0.2">
      <c r="B30" s="84">
        <v>0.25461</v>
      </c>
      <c r="C30" s="85">
        <v>4.897E-2</v>
      </c>
      <c r="D30" s="85">
        <v>0.25431300000000001</v>
      </c>
      <c r="E30" s="144">
        <v>-5.7055000000000002E-2</v>
      </c>
      <c r="F30" s="57"/>
      <c r="G30" s="162"/>
      <c r="H30" s="58"/>
      <c r="I30" s="162"/>
      <c r="J30" s="57"/>
      <c r="K30" s="162"/>
      <c r="L30" s="58"/>
      <c r="M30" s="164"/>
    </row>
    <row r="31" spans="2:13" x14ac:dyDescent="0.2">
      <c r="B31" s="84">
        <v>0.26485700000000001</v>
      </c>
      <c r="C31" s="85">
        <v>4.9341999999999997E-2</v>
      </c>
      <c r="D31" s="85">
        <v>0.26455400000000001</v>
      </c>
      <c r="E31" s="144">
        <v>-5.7840999999999997E-2</v>
      </c>
      <c r="F31" s="57"/>
      <c r="G31" s="162"/>
      <c r="H31" s="58"/>
      <c r="I31" s="162"/>
      <c r="J31" s="57"/>
      <c r="K31" s="162"/>
      <c r="L31" s="58"/>
      <c r="M31" s="164"/>
    </row>
    <row r="32" spans="2:13" x14ac:dyDescent="0.2">
      <c r="B32" s="84">
        <v>0.27510400000000002</v>
      </c>
      <c r="C32" s="85">
        <v>4.9667000000000003E-2</v>
      </c>
      <c r="D32" s="85">
        <v>0.27480199999999999</v>
      </c>
      <c r="E32" s="144">
        <v>-5.8550999999999999E-2</v>
      </c>
      <c r="F32" s="57"/>
      <c r="G32" s="162"/>
      <c r="H32" s="58"/>
      <c r="I32" s="162"/>
      <c r="J32" s="57"/>
      <c r="K32" s="162"/>
      <c r="L32" s="58"/>
      <c r="M32" s="164"/>
    </row>
    <row r="33" spans="2:13" x14ac:dyDescent="0.2">
      <c r="B33" s="84">
        <v>0.28535199999999999</v>
      </c>
      <c r="C33" s="85">
        <v>4.9947999999999999E-2</v>
      </c>
      <c r="D33" s="85">
        <v>0.285055</v>
      </c>
      <c r="E33" s="144">
        <v>-5.9186999999999997E-2</v>
      </c>
      <c r="F33" s="57"/>
      <c r="G33" s="162"/>
      <c r="H33" s="58"/>
      <c r="I33" s="162"/>
      <c r="J33" s="57"/>
      <c r="K33" s="162"/>
      <c r="L33" s="58"/>
      <c r="M33" s="164"/>
    </row>
    <row r="34" spans="2:13" x14ac:dyDescent="0.2">
      <c r="B34" s="84">
        <v>0.295601</v>
      </c>
      <c r="C34" s="85">
        <v>5.0185E-2</v>
      </c>
      <c r="D34" s="85">
        <v>0.29531299999999999</v>
      </c>
      <c r="E34" s="144">
        <v>-5.9749999999999998E-2</v>
      </c>
      <c r="F34" s="57"/>
      <c r="G34" s="162"/>
      <c r="H34" s="58"/>
      <c r="I34" s="162"/>
      <c r="J34" s="57"/>
      <c r="K34" s="162"/>
      <c r="L34" s="58"/>
      <c r="M34" s="164"/>
    </row>
    <row r="35" spans="2:13" x14ac:dyDescent="0.2">
      <c r="B35" s="84">
        <v>0.30585000000000001</v>
      </c>
      <c r="C35" s="85">
        <v>5.0380000000000001E-2</v>
      </c>
      <c r="D35" s="85">
        <v>0.30557600000000001</v>
      </c>
      <c r="E35" s="144">
        <v>-6.0241999999999997E-2</v>
      </c>
      <c r="F35" s="57"/>
      <c r="G35" s="162"/>
      <c r="H35" s="58"/>
      <c r="I35" s="162"/>
      <c r="J35" s="57"/>
      <c r="K35" s="162"/>
      <c r="L35" s="58"/>
      <c r="M35" s="164"/>
    </row>
    <row r="36" spans="2:13" x14ac:dyDescent="0.2">
      <c r="B36" s="84">
        <v>0.31609999999999999</v>
      </c>
      <c r="C36" s="85">
        <v>5.0534000000000003E-2</v>
      </c>
      <c r="D36" s="85">
        <v>0.31584299999999998</v>
      </c>
      <c r="E36" s="144">
        <v>-6.0662000000000001E-2</v>
      </c>
      <c r="F36" s="57"/>
      <c r="G36" s="162"/>
      <c r="H36" s="58"/>
      <c r="I36" s="162"/>
      <c r="J36" s="57"/>
      <c r="K36" s="162"/>
      <c r="L36" s="58"/>
      <c r="M36" s="164"/>
    </row>
    <row r="37" spans="2:13" x14ac:dyDescent="0.2">
      <c r="B37" s="84">
        <v>0.326349</v>
      </c>
      <c r="C37" s="85">
        <v>5.0646999999999998E-2</v>
      </c>
      <c r="D37" s="85">
        <v>0.32611299999999999</v>
      </c>
      <c r="E37" s="144">
        <v>-6.1011000000000003E-2</v>
      </c>
      <c r="F37" s="57"/>
      <c r="G37" s="162"/>
      <c r="H37" s="58"/>
      <c r="I37" s="162"/>
      <c r="J37" s="57"/>
      <c r="K37" s="162"/>
      <c r="L37" s="58"/>
      <c r="M37" s="164"/>
    </row>
    <row r="38" spans="2:13" x14ac:dyDescent="0.2">
      <c r="B38" s="84">
        <v>0.33659800000000001</v>
      </c>
      <c r="C38" s="85">
        <v>5.0722000000000003E-2</v>
      </c>
      <c r="D38" s="85">
        <v>0.33638499999999999</v>
      </c>
      <c r="E38" s="144">
        <v>-6.1289999999999997E-2</v>
      </c>
      <c r="F38" s="57"/>
      <c r="G38" s="162"/>
      <c r="H38" s="58"/>
      <c r="I38" s="162"/>
      <c r="J38" s="57"/>
      <c r="K38" s="162"/>
      <c r="L38" s="58"/>
      <c r="M38" s="164"/>
    </row>
    <row r="39" spans="2:13" x14ac:dyDescent="0.2">
      <c r="B39" s="84">
        <v>0.34684700000000002</v>
      </c>
      <c r="C39" s="85">
        <v>5.0757999999999998E-2</v>
      </c>
      <c r="D39" s="85">
        <v>0.34666000000000002</v>
      </c>
      <c r="E39" s="144">
        <v>-6.1502000000000001E-2</v>
      </c>
      <c r="F39" s="57"/>
      <c r="G39" s="162"/>
      <c r="H39" s="58"/>
      <c r="I39" s="162"/>
      <c r="J39" s="57"/>
      <c r="K39" s="162"/>
      <c r="L39" s="58"/>
      <c r="M39" s="164"/>
    </row>
    <row r="40" spans="2:13" x14ac:dyDescent="0.2">
      <c r="B40" s="84">
        <v>0.35709600000000002</v>
      </c>
      <c r="C40" s="85">
        <v>5.0757999999999998E-2</v>
      </c>
      <c r="D40" s="85">
        <v>0.35693599999999998</v>
      </c>
      <c r="E40" s="144">
        <v>-6.1649000000000002E-2</v>
      </c>
      <c r="F40" s="57"/>
      <c r="G40" s="162"/>
      <c r="H40" s="58"/>
      <c r="I40" s="162"/>
      <c r="J40" s="57"/>
      <c r="K40" s="162"/>
      <c r="L40" s="58"/>
      <c r="M40" s="164"/>
    </row>
    <row r="41" spans="2:13" x14ac:dyDescent="0.2">
      <c r="B41" s="84">
        <v>0.36734499999999998</v>
      </c>
      <c r="C41" s="85">
        <v>5.0721000000000002E-2</v>
      </c>
      <c r="D41" s="85">
        <v>0.36721300000000001</v>
      </c>
      <c r="E41" s="144">
        <v>-6.173E-2</v>
      </c>
      <c r="F41" s="57"/>
      <c r="G41" s="162"/>
      <c r="H41" s="58"/>
      <c r="I41" s="162"/>
      <c r="J41" s="57"/>
      <c r="K41" s="162"/>
      <c r="L41" s="58"/>
      <c r="M41" s="164"/>
    </row>
    <row r="42" spans="2:13" x14ac:dyDescent="0.2">
      <c r="B42" s="84">
        <v>0.37759399999999999</v>
      </c>
      <c r="C42" s="85">
        <v>5.0651000000000002E-2</v>
      </c>
      <c r="D42" s="85">
        <v>0.37748999999999999</v>
      </c>
      <c r="E42" s="144">
        <v>-6.1746000000000002E-2</v>
      </c>
      <c r="F42" s="57"/>
      <c r="G42" s="162"/>
      <c r="H42" s="58"/>
      <c r="I42" s="162"/>
      <c r="J42" s="57"/>
      <c r="K42" s="162"/>
      <c r="L42" s="58"/>
      <c r="M42" s="164"/>
    </row>
    <row r="43" spans="2:13" x14ac:dyDescent="0.2">
      <c r="B43" s="84">
        <v>0.38784299999999999</v>
      </c>
      <c r="C43" s="85">
        <v>5.0547000000000002E-2</v>
      </c>
      <c r="D43" s="85">
        <v>0.38776699999999997</v>
      </c>
      <c r="E43" s="144">
        <v>-6.1703000000000001E-2</v>
      </c>
      <c r="F43" s="57"/>
      <c r="G43" s="162"/>
      <c r="H43" s="58"/>
      <c r="I43" s="162"/>
      <c r="J43" s="57"/>
      <c r="K43" s="162"/>
      <c r="L43" s="58"/>
      <c r="M43" s="164"/>
    </row>
    <row r="44" spans="2:13" x14ac:dyDescent="0.2">
      <c r="B44" s="84">
        <v>0.39809099999999997</v>
      </c>
      <c r="C44" s="85">
        <v>5.0410999999999997E-2</v>
      </c>
      <c r="D44" s="85">
        <v>0.39804299999999998</v>
      </c>
      <c r="E44" s="144">
        <v>-6.1598E-2</v>
      </c>
      <c r="F44" s="57"/>
      <c r="G44" s="162"/>
      <c r="H44" s="58"/>
      <c r="I44" s="162"/>
      <c r="J44" s="57"/>
      <c r="K44" s="162"/>
      <c r="L44" s="58"/>
      <c r="M44" s="164"/>
    </row>
    <row r="45" spans="2:13" x14ac:dyDescent="0.2">
      <c r="B45" s="84">
        <v>0.40833900000000001</v>
      </c>
      <c r="C45" s="85">
        <v>5.0243000000000003E-2</v>
      </c>
      <c r="D45" s="85">
        <v>0.40831899999999999</v>
      </c>
      <c r="E45" s="144">
        <v>-6.1429999999999998E-2</v>
      </c>
      <c r="F45" s="57"/>
      <c r="G45" s="162"/>
      <c r="H45" s="58"/>
      <c r="I45" s="162"/>
      <c r="J45" s="57"/>
      <c r="K45" s="162"/>
      <c r="L45" s="58"/>
      <c r="M45" s="164"/>
    </row>
    <row r="46" spans="2:13" x14ac:dyDescent="0.2">
      <c r="B46" s="84">
        <v>0.41858600000000001</v>
      </c>
      <c r="C46" s="85">
        <v>5.0044999999999999E-2</v>
      </c>
      <c r="D46" s="85">
        <v>0.41859299999999999</v>
      </c>
      <c r="E46" s="144">
        <v>-6.1205000000000002E-2</v>
      </c>
      <c r="F46" s="57"/>
      <c r="G46" s="162"/>
      <c r="H46" s="58"/>
      <c r="I46" s="162"/>
      <c r="J46" s="57"/>
      <c r="K46" s="162"/>
      <c r="L46" s="58"/>
      <c r="M46" s="164"/>
    </row>
    <row r="47" spans="2:13" x14ac:dyDescent="0.2">
      <c r="B47" s="84">
        <v>0.42883300000000002</v>
      </c>
      <c r="C47" s="85">
        <v>4.9817E-2</v>
      </c>
      <c r="D47" s="85">
        <v>0.428865</v>
      </c>
      <c r="E47" s="144">
        <v>-6.0921999999999997E-2</v>
      </c>
      <c r="F47" s="57"/>
      <c r="G47" s="162"/>
      <c r="H47" s="58"/>
      <c r="I47" s="162"/>
      <c r="J47" s="57"/>
      <c r="K47" s="162"/>
      <c r="L47" s="58"/>
      <c r="M47" s="164"/>
    </row>
    <row r="48" spans="2:13" x14ac:dyDescent="0.2">
      <c r="B48" s="84">
        <v>0.439079</v>
      </c>
      <c r="C48" s="85">
        <v>4.9561000000000001E-2</v>
      </c>
      <c r="D48" s="85">
        <v>0.43913400000000002</v>
      </c>
      <c r="E48" s="144">
        <v>-6.0582999999999998E-2</v>
      </c>
      <c r="F48" s="57"/>
      <c r="G48" s="162"/>
      <c r="H48" s="58"/>
      <c r="I48" s="162"/>
      <c r="J48" s="57"/>
      <c r="K48" s="162"/>
      <c r="L48" s="58"/>
      <c r="M48" s="164"/>
    </row>
    <row r="49" spans="2:13" x14ac:dyDescent="0.2">
      <c r="B49" s="84">
        <v>0.44932499999999997</v>
      </c>
      <c r="C49" s="85">
        <v>4.9277000000000001E-2</v>
      </c>
      <c r="D49" s="85">
        <v>0.44940099999999999</v>
      </c>
      <c r="E49" s="144">
        <v>-6.0187999999999998E-2</v>
      </c>
      <c r="F49" s="57"/>
      <c r="G49" s="162"/>
      <c r="H49" s="58"/>
      <c r="I49" s="162"/>
      <c r="J49" s="57"/>
      <c r="K49" s="162"/>
      <c r="L49" s="58"/>
      <c r="M49" s="164"/>
    </row>
    <row r="50" spans="2:13" x14ac:dyDescent="0.2">
      <c r="B50" s="84">
        <v>0.45956999999999998</v>
      </c>
      <c r="C50" s="85">
        <v>4.8966000000000003E-2</v>
      </c>
      <c r="D50" s="85">
        <v>0.45966400000000002</v>
      </c>
      <c r="E50" s="144">
        <v>-5.9735000000000003E-2</v>
      </c>
      <c r="F50" s="57"/>
      <c r="G50" s="162"/>
      <c r="H50" s="58"/>
      <c r="I50" s="162"/>
      <c r="J50" s="57"/>
      <c r="K50" s="162"/>
      <c r="L50" s="58"/>
      <c r="M50" s="164"/>
    </row>
    <row r="51" spans="2:13" x14ac:dyDescent="0.2">
      <c r="B51" s="84">
        <v>0.46981400000000001</v>
      </c>
      <c r="C51" s="85">
        <v>4.8628999999999999E-2</v>
      </c>
      <c r="D51" s="85">
        <v>0.46992400000000001</v>
      </c>
      <c r="E51" s="144">
        <v>-5.9228000000000003E-2</v>
      </c>
      <c r="F51" s="57"/>
      <c r="G51" s="162"/>
      <c r="H51" s="58"/>
      <c r="I51" s="162"/>
      <c r="J51" s="57"/>
      <c r="K51" s="162"/>
      <c r="L51" s="58"/>
      <c r="M51" s="164"/>
    </row>
    <row r="52" spans="2:13" x14ac:dyDescent="0.2">
      <c r="B52" s="84">
        <v>0.48005700000000001</v>
      </c>
      <c r="C52" s="85">
        <v>4.8266999999999997E-2</v>
      </c>
      <c r="D52" s="85">
        <v>0.48018100000000002</v>
      </c>
      <c r="E52" s="144">
        <v>-5.8667999999999998E-2</v>
      </c>
      <c r="F52" s="57"/>
      <c r="G52" s="162"/>
      <c r="H52" s="58"/>
      <c r="I52" s="162"/>
      <c r="J52" s="57"/>
      <c r="K52" s="162"/>
      <c r="L52" s="58"/>
      <c r="M52" s="164"/>
    </row>
    <row r="53" spans="2:13" x14ac:dyDescent="0.2">
      <c r="B53" s="84">
        <v>0.49029899999999998</v>
      </c>
      <c r="C53" s="85">
        <v>4.7878999999999998E-2</v>
      </c>
      <c r="D53" s="85">
        <v>0.49043399999999998</v>
      </c>
      <c r="E53" s="144">
        <v>-5.8055000000000002E-2</v>
      </c>
      <c r="F53" s="57"/>
      <c r="G53" s="162"/>
      <c r="H53" s="58"/>
      <c r="I53" s="162"/>
      <c r="J53" s="57"/>
      <c r="K53" s="162"/>
      <c r="L53" s="58"/>
      <c r="M53" s="164"/>
    </row>
    <row r="54" spans="2:13" x14ac:dyDescent="0.2">
      <c r="B54" s="84">
        <v>0.50053999999999998</v>
      </c>
      <c r="C54" s="85">
        <v>4.7467000000000002E-2</v>
      </c>
      <c r="D54" s="85">
        <v>0.50068199999999996</v>
      </c>
      <c r="E54" s="144">
        <v>-5.7389000000000003E-2</v>
      </c>
      <c r="F54" s="57"/>
      <c r="G54" s="162"/>
      <c r="H54" s="58"/>
      <c r="I54" s="162"/>
      <c r="J54" s="57"/>
      <c r="K54" s="162"/>
      <c r="L54" s="58"/>
      <c r="M54" s="164"/>
    </row>
    <row r="55" spans="2:13" x14ac:dyDescent="0.2">
      <c r="B55" s="84">
        <v>0.51077899999999998</v>
      </c>
      <c r="C55" s="85">
        <v>4.7031000000000003E-2</v>
      </c>
      <c r="D55" s="85">
        <v>0.51092700000000002</v>
      </c>
      <c r="E55" s="144">
        <v>-5.6669999999999998E-2</v>
      </c>
      <c r="F55" s="57"/>
      <c r="G55" s="162"/>
      <c r="H55" s="58"/>
      <c r="I55" s="162"/>
      <c r="J55" s="57"/>
      <c r="K55" s="162"/>
      <c r="L55" s="58"/>
      <c r="M55" s="164"/>
    </row>
    <row r="56" spans="2:13" x14ac:dyDescent="0.2">
      <c r="B56" s="84">
        <v>0.52101799999999998</v>
      </c>
      <c r="C56" s="85">
        <v>4.6571000000000001E-2</v>
      </c>
      <c r="D56" s="85">
        <v>0.52116799999999996</v>
      </c>
      <c r="E56" s="144">
        <v>-5.5898999999999997E-2</v>
      </c>
      <c r="F56" s="57"/>
      <c r="G56" s="162"/>
      <c r="H56" s="58"/>
      <c r="I56" s="162"/>
      <c r="J56" s="57"/>
      <c r="K56" s="162"/>
      <c r="L56" s="58"/>
      <c r="M56" s="164"/>
    </row>
    <row r="57" spans="2:13" x14ac:dyDescent="0.2">
      <c r="B57" s="84">
        <v>0.53125500000000003</v>
      </c>
      <c r="C57" s="85">
        <v>4.6088999999999998E-2</v>
      </c>
      <c r="D57" s="85">
        <v>0.53140500000000002</v>
      </c>
      <c r="E57" s="144">
        <v>-5.5078000000000002E-2</v>
      </c>
      <c r="F57" s="57"/>
      <c r="G57" s="162"/>
      <c r="H57" s="58"/>
      <c r="I57" s="162"/>
      <c r="J57" s="57"/>
      <c r="K57" s="162"/>
      <c r="L57" s="58"/>
      <c r="M57" s="164"/>
    </row>
    <row r="58" spans="2:13" x14ac:dyDescent="0.2">
      <c r="B58" s="84">
        <v>0.54149099999999994</v>
      </c>
      <c r="C58" s="85">
        <v>4.5584E-2</v>
      </c>
      <c r="D58" s="85">
        <v>0.54163700000000004</v>
      </c>
      <c r="E58" s="144">
        <v>-5.4206999999999998E-2</v>
      </c>
      <c r="F58" s="57"/>
      <c r="G58" s="162"/>
      <c r="H58" s="58"/>
      <c r="I58" s="162"/>
      <c r="J58" s="57"/>
      <c r="K58" s="162"/>
      <c r="L58" s="58"/>
      <c r="M58" s="164"/>
    </row>
    <row r="59" spans="2:13" x14ac:dyDescent="0.2">
      <c r="B59" s="84">
        <v>0.55172600000000005</v>
      </c>
      <c r="C59" s="85">
        <v>4.5057E-2</v>
      </c>
      <c r="D59" s="85">
        <v>0.55186500000000005</v>
      </c>
      <c r="E59" s="144">
        <v>-5.3286E-2</v>
      </c>
      <c r="F59" s="57"/>
      <c r="G59" s="162"/>
      <c r="H59" s="58"/>
      <c r="I59" s="162"/>
      <c r="J59" s="57"/>
      <c r="K59" s="162"/>
      <c r="L59" s="58"/>
      <c r="M59" s="164"/>
    </row>
    <row r="60" spans="2:13" x14ac:dyDescent="0.2">
      <c r="B60" s="84">
        <v>0.56195899999999999</v>
      </c>
      <c r="C60" s="85">
        <v>4.4506999999999998E-2</v>
      </c>
      <c r="D60" s="85">
        <v>0.56208800000000003</v>
      </c>
      <c r="E60" s="144">
        <v>-5.2316000000000001E-2</v>
      </c>
      <c r="F60" s="57"/>
      <c r="G60" s="162"/>
      <c r="H60" s="58"/>
      <c r="I60" s="162"/>
      <c r="J60" s="57"/>
      <c r="K60" s="162"/>
      <c r="L60" s="58"/>
      <c r="M60" s="164"/>
    </row>
    <row r="61" spans="2:13" x14ac:dyDescent="0.2">
      <c r="B61" s="84">
        <v>0.57219200000000003</v>
      </c>
      <c r="C61" s="85">
        <v>4.3936000000000003E-2</v>
      </c>
      <c r="D61" s="85">
        <v>0.57230599999999998</v>
      </c>
      <c r="E61" s="144">
        <v>-5.1297000000000002E-2</v>
      </c>
      <c r="F61" s="57"/>
      <c r="G61" s="162"/>
      <c r="H61" s="58"/>
      <c r="I61" s="162"/>
      <c r="J61" s="57"/>
      <c r="K61" s="162"/>
      <c r="L61" s="58"/>
      <c r="M61" s="164"/>
    </row>
    <row r="62" spans="2:13" x14ac:dyDescent="0.2">
      <c r="B62" s="84">
        <v>0.58242300000000002</v>
      </c>
      <c r="C62" s="85">
        <v>4.3341999999999999E-2</v>
      </c>
      <c r="D62" s="85">
        <v>0.58252000000000004</v>
      </c>
      <c r="E62" s="144">
        <v>-5.0230999999999998E-2</v>
      </c>
      <c r="F62" s="57"/>
      <c r="G62" s="162"/>
      <c r="H62" s="58"/>
      <c r="I62" s="162"/>
      <c r="J62" s="57"/>
      <c r="K62" s="162"/>
      <c r="L62" s="58"/>
      <c r="M62" s="164"/>
    </row>
    <row r="63" spans="2:13" x14ac:dyDescent="0.2">
      <c r="B63" s="84">
        <v>0.59265299999999999</v>
      </c>
      <c r="C63" s="85">
        <v>4.2726E-2</v>
      </c>
      <c r="D63" s="85">
        <v>0.59272899999999995</v>
      </c>
      <c r="E63" s="144">
        <v>-4.9119000000000003E-2</v>
      </c>
      <c r="F63" s="57"/>
      <c r="G63" s="162"/>
      <c r="H63" s="58"/>
      <c r="I63" s="162"/>
      <c r="J63" s="57"/>
      <c r="K63" s="162"/>
      <c r="L63" s="58"/>
      <c r="M63" s="164"/>
    </row>
    <row r="64" spans="2:13" x14ac:dyDescent="0.2">
      <c r="B64" s="84">
        <v>0.602881</v>
      </c>
      <c r="C64" s="85">
        <v>4.2086999999999999E-2</v>
      </c>
      <c r="D64" s="85">
        <v>0.60293300000000005</v>
      </c>
      <c r="E64" s="144">
        <v>-4.7961999999999998E-2</v>
      </c>
      <c r="F64" s="57"/>
      <c r="G64" s="162"/>
      <c r="H64" s="58"/>
      <c r="I64" s="162"/>
      <c r="J64" s="57"/>
      <c r="K64" s="162"/>
      <c r="L64" s="58"/>
      <c r="M64" s="164"/>
    </row>
    <row r="65" spans="2:13" x14ac:dyDescent="0.2">
      <c r="B65" s="84">
        <v>0.61310799999999999</v>
      </c>
      <c r="C65" s="85">
        <v>4.1424000000000002E-2</v>
      </c>
      <c r="D65" s="85">
        <v>0.61313200000000001</v>
      </c>
      <c r="E65" s="144">
        <v>-4.6760999999999997E-2</v>
      </c>
      <c r="F65" s="57"/>
      <c r="G65" s="162"/>
      <c r="H65" s="58"/>
      <c r="I65" s="162"/>
      <c r="J65" s="57"/>
      <c r="K65" s="162"/>
      <c r="L65" s="58"/>
      <c r="M65" s="164"/>
    </row>
    <row r="66" spans="2:13" x14ac:dyDescent="0.2">
      <c r="B66" s="84">
        <v>0.62333400000000005</v>
      </c>
      <c r="C66" s="85">
        <v>4.0737000000000002E-2</v>
      </c>
      <c r="D66" s="85">
        <v>0.62332600000000005</v>
      </c>
      <c r="E66" s="144">
        <v>-4.5517000000000002E-2</v>
      </c>
      <c r="F66" s="57"/>
      <c r="G66" s="162"/>
      <c r="H66" s="58"/>
      <c r="I66" s="162"/>
      <c r="J66" s="57"/>
      <c r="K66" s="162"/>
      <c r="L66" s="58"/>
      <c r="M66" s="164"/>
    </row>
    <row r="67" spans="2:13" x14ac:dyDescent="0.2">
      <c r="B67" s="84">
        <v>0.63355799999999995</v>
      </c>
      <c r="C67" s="85">
        <v>4.0025999999999999E-2</v>
      </c>
      <c r="D67" s="85">
        <v>0.63351599999999997</v>
      </c>
      <c r="E67" s="144">
        <v>-4.4232E-2</v>
      </c>
      <c r="F67" s="57"/>
      <c r="G67" s="162"/>
      <c r="H67" s="58"/>
      <c r="I67" s="162"/>
      <c r="J67" s="57"/>
      <c r="K67" s="162"/>
      <c r="L67" s="58"/>
      <c r="M67" s="164"/>
    </row>
    <row r="68" spans="2:13" x14ac:dyDescent="0.2">
      <c r="B68" s="84">
        <v>0.64378000000000002</v>
      </c>
      <c r="C68" s="85">
        <v>3.9288999999999998E-2</v>
      </c>
      <c r="D68" s="85">
        <v>0.64370000000000005</v>
      </c>
      <c r="E68" s="144">
        <v>-4.2908000000000002E-2</v>
      </c>
      <c r="F68" s="57"/>
      <c r="G68" s="162"/>
      <c r="H68" s="58"/>
      <c r="I68" s="162"/>
      <c r="J68" s="57"/>
      <c r="K68" s="162"/>
      <c r="L68" s="58"/>
      <c r="M68" s="164"/>
    </row>
    <row r="69" spans="2:13" x14ac:dyDescent="0.2">
      <c r="B69" s="84">
        <v>0.65400000000000003</v>
      </c>
      <c r="C69" s="85">
        <v>3.8524999999999997E-2</v>
      </c>
      <c r="D69" s="85">
        <v>0.65388000000000002</v>
      </c>
      <c r="E69" s="144">
        <v>-4.1548000000000002E-2</v>
      </c>
      <c r="F69" s="57"/>
      <c r="G69" s="162"/>
      <c r="H69" s="58"/>
      <c r="I69" s="162"/>
      <c r="J69" s="57"/>
      <c r="K69" s="162"/>
      <c r="L69" s="58"/>
      <c r="M69" s="164"/>
    </row>
    <row r="70" spans="2:13" x14ac:dyDescent="0.2">
      <c r="B70" s="84">
        <v>0.66421799999999998</v>
      </c>
      <c r="C70" s="85">
        <v>3.7734999999999998E-2</v>
      </c>
      <c r="D70" s="85">
        <v>0.66405499999999995</v>
      </c>
      <c r="E70" s="144">
        <v>-4.0153000000000001E-2</v>
      </c>
      <c r="F70" s="57"/>
      <c r="G70" s="162"/>
      <c r="H70" s="58"/>
      <c r="I70" s="162"/>
      <c r="J70" s="57"/>
      <c r="K70" s="162"/>
      <c r="L70" s="58"/>
      <c r="M70" s="164"/>
    </row>
    <row r="71" spans="2:13" x14ac:dyDescent="0.2">
      <c r="B71" s="84">
        <v>0.67443500000000001</v>
      </c>
      <c r="C71" s="85">
        <v>3.6915999999999997E-2</v>
      </c>
      <c r="D71" s="85">
        <v>0.67422599999999999</v>
      </c>
      <c r="E71" s="144">
        <v>-3.8725000000000002E-2</v>
      </c>
      <c r="F71" s="57"/>
      <c r="G71" s="162"/>
      <c r="H71" s="58"/>
      <c r="I71" s="162"/>
      <c r="J71" s="57"/>
      <c r="K71" s="162"/>
      <c r="L71" s="58"/>
      <c r="M71" s="164"/>
    </row>
    <row r="72" spans="2:13" x14ac:dyDescent="0.2">
      <c r="B72" s="84">
        <v>0.68464800000000003</v>
      </c>
      <c r="C72" s="85">
        <v>3.6069999999999998E-2</v>
      </c>
      <c r="D72" s="85">
        <v>0.68439300000000003</v>
      </c>
      <c r="E72" s="144">
        <v>-3.7268999999999997E-2</v>
      </c>
      <c r="F72" s="57"/>
      <c r="G72" s="162"/>
      <c r="H72" s="58"/>
      <c r="I72" s="162"/>
      <c r="J72" s="57"/>
      <c r="K72" s="162"/>
      <c r="L72" s="58"/>
      <c r="M72" s="164"/>
    </row>
    <row r="73" spans="2:13" x14ac:dyDescent="0.2">
      <c r="B73" s="84">
        <v>0.69486000000000003</v>
      </c>
      <c r="C73" s="85">
        <v>3.5195999999999998E-2</v>
      </c>
      <c r="D73" s="85">
        <v>0.69455500000000003</v>
      </c>
      <c r="E73" s="144">
        <v>-3.5786999999999999E-2</v>
      </c>
      <c r="F73" s="57"/>
      <c r="G73" s="162"/>
      <c r="H73" s="58"/>
      <c r="I73" s="162"/>
      <c r="J73" s="57"/>
      <c r="K73" s="162"/>
      <c r="L73" s="58"/>
      <c r="M73" s="164"/>
    </row>
    <row r="74" spans="2:13" x14ac:dyDescent="0.2">
      <c r="B74" s="84">
        <v>0.70506899999999995</v>
      </c>
      <c r="C74" s="85">
        <v>3.4293999999999998E-2</v>
      </c>
      <c r="D74" s="85">
        <v>0.70471399999999995</v>
      </c>
      <c r="E74" s="144">
        <v>-3.4282E-2</v>
      </c>
      <c r="F74" s="57"/>
      <c r="G74" s="162"/>
      <c r="H74" s="58"/>
      <c r="I74" s="162"/>
      <c r="J74" s="57"/>
      <c r="K74" s="162"/>
      <c r="L74" s="58"/>
      <c r="M74" s="164"/>
    </row>
    <row r="75" spans="2:13" x14ac:dyDescent="0.2">
      <c r="B75" s="84">
        <v>0.71527499999999999</v>
      </c>
      <c r="C75" s="85">
        <v>3.3364999999999999E-2</v>
      </c>
      <c r="D75" s="85">
        <v>0.71487000000000001</v>
      </c>
      <c r="E75" s="144">
        <v>-3.2757000000000001E-2</v>
      </c>
      <c r="F75" s="57"/>
      <c r="G75" s="162"/>
      <c r="H75" s="58"/>
      <c r="I75" s="162"/>
      <c r="J75" s="57"/>
      <c r="K75" s="162"/>
      <c r="L75" s="58"/>
      <c r="M75" s="164"/>
    </row>
    <row r="76" spans="2:13" x14ac:dyDescent="0.2">
      <c r="B76" s="84">
        <v>0.72547899999999998</v>
      </c>
      <c r="C76" s="85">
        <v>3.2410000000000001E-2</v>
      </c>
      <c r="D76" s="85">
        <v>0.72502299999999997</v>
      </c>
      <c r="E76" s="144">
        <v>-3.1216000000000001E-2</v>
      </c>
      <c r="F76" s="57"/>
      <c r="G76" s="162"/>
      <c r="H76" s="58"/>
      <c r="I76" s="162"/>
      <c r="J76" s="57"/>
      <c r="K76" s="162"/>
      <c r="L76" s="58"/>
      <c r="M76" s="164"/>
    </row>
    <row r="77" spans="2:13" x14ac:dyDescent="0.2">
      <c r="B77" s="84">
        <v>0.73568</v>
      </c>
      <c r="C77" s="85">
        <v>3.1428999999999999E-2</v>
      </c>
      <c r="D77" s="85">
        <v>0.73517299999999997</v>
      </c>
      <c r="E77" s="144">
        <v>-2.9662000000000001E-2</v>
      </c>
      <c r="F77" s="57"/>
      <c r="G77" s="162"/>
      <c r="H77" s="58"/>
      <c r="I77" s="162"/>
      <c r="J77" s="57"/>
      <c r="K77" s="162"/>
      <c r="L77" s="58"/>
      <c r="M77" s="164"/>
    </row>
    <row r="78" spans="2:13" x14ac:dyDescent="0.2">
      <c r="B78" s="84">
        <v>0.74587899999999996</v>
      </c>
      <c r="C78" s="85">
        <v>3.0426000000000002E-2</v>
      </c>
      <c r="D78" s="85">
        <v>0.74531999999999998</v>
      </c>
      <c r="E78" s="144">
        <v>-2.8098999999999999E-2</v>
      </c>
      <c r="F78" s="57"/>
      <c r="G78" s="162"/>
      <c r="H78" s="58"/>
      <c r="I78" s="162"/>
      <c r="J78" s="57"/>
      <c r="K78" s="162"/>
      <c r="L78" s="58"/>
      <c r="M78" s="164"/>
    </row>
    <row r="79" spans="2:13" x14ac:dyDescent="0.2">
      <c r="B79" s="84">
        <v>0.75607599999999997</v>
      </c>
      <c r="C79" s="85">
        <v>2.9401E-2</v>
      </c>
      <c r="D79" s="85">
        <v>0.755467</v>
      </c>
      <c r="E79" s="144">
        <v>-2.6530000000000001E-2</v>
      </c>
      <c r="F79" s="57"/>
      <c r="G79" s="162"/>
      <c r="H79" s="58"/>
      <c r="I79" s="162"/>
      <c r="J79" s="57"/>
      <c r="K79" s="162"/>
      <c r="L79" s="58"/>
      <c r="M79" s="164"/>
    </row>
    <row r="80" spans="2:13" x14ac:dyDescent="0.2">
      <c r="B80" s="84">
        <v>0.76627100000000004</v>
      </c>
      <c r="C80" s="85">
        <v>2.8358000000000001E-2</v>
      </c>
      <c r="D80" s="85">
        <v>0.76561199999999996</v>
      </c>
      <c r="E80" s="144">
        <v>-2.4958000000000001E-2</v>
      </c>
      <c r="F80" s="57"/>
      <c r="G80" s="162"/>
      <c r="H80" s="58"/>
      <c r="I80" s="162"/>
      <c r="J80" s="57"/>
      <c r="K80" s="162"/>
      <c r="L80" s="58"/>
      <c r="M80" s="164"/>
    </row>
    <row r="81" spans="2:13" x14ac:dyDescent="0.2">
      <c r="B81" s="84">
        <v>0.77646300000000001</v>
      </c>
      <c r="C81" s="85">
        <v>2.7296999999999998E-2</v>
      </c>
      <c r="D81" s="85">
        <v>0.775756</v>
      </c>
      <c r="E81" s="144">
        <v>-2.3387000000000002E-2</v>
      </c>
      <c r="F81" s="57"/>
      <c r="G81" s="162"/>
      <c r="H81" s="58"/>
      <c r="I81" s="162"/>
      <c r="J81" s="57"/>
      <c r="K81" s="162"/>
      <c r="L81" s="58"/>
      <c r="M81" s="164"/>
    </row>
    <row r="82" spans="2:13" x14ac:dyDescent="0.2">
      <c r="B82" s="84">
        <v>0.78665399999999996</v>
      </c>
      <c r="C82" s="85">
        <v>2.6223E-2</v>
      </c>
      <c r="D82" s="85">
        <v>0.78590000000000004</v>
      </c>
      <c r="E82" s="144">
        <v>-2.1821E-2</v>
      </c>
      <c r="F82" s="57"/>
      <c r="G82" s="162"/>
      <c r="H82" s="58"/>
      <c r="I82" s="162"/>
      <c r="J82" s="57"/>
      <c r="K82" s="162"/>
      <c r="L82" s="58"/>
      <c r="M82" s="164"/>
    </row>
    <row r="83" spans="2:13" x14ac:dyDescent="0.2">
      <c r="B83" s="84">
        <v>0.796844</v>
      </c>
      <c r="C83" s="85">
        <v>2.5138000000000001E-2</v>
      </c>
      <c r="D83" s="85">
        <v>0.796045</v>
      </c>
      <c r="E83" s="144">
        <v>-2.0261000000000001E-2</v>
      </c>
      <c r="F83" s="57"/>
      <c r="G83" s="162"/>
      <c r="H83" s="58"/>
      <c r="I83" s="162"/>
      <c r="J83" s="57"/>
      <c r="K83" s="162"/>
      <c r="L83" s="58"/>
      <c r="M83" s="164"/>
    </row>
    <row r="84" spans="2:13" x14ac:dyDescent="0.2">
      <c r="B84" s="84">
        <v>0.80703199999999997</v>
      </c>
      <c r="C84" s="85">
        <v>2.4043999999999999E-2</v>
      </c>
      <c r="D84" s="85">
        <v>0.80618999999999996</v>
      </c>
      <c r="E84" s="144">
        <v>-1.8710999999999998E-2</v>
      </c>
      <c r="F84" s="57"/>
      <c r="G84" s="162"/>
      <c r="H84" s="58"/>
      <c r="I84" s="162"/>
      <c r="J84" s="57"/>
      <c r="K84" s="162"/>
      <c r="L84" s="58"/>
      <c r="M84" s="164"/>
    </row>
    <row r="85" spans="2:13" x14ac:dyDescent="0.2">
      <c r="B85" s="84">
        <v>0.81721900000000003</v>
      </c>
      <c r="C85" s="85">
        <v>2.2943999999999999E-2</v>
      </c>
      <c r="D85" s="85">
        <v>0.81633599999999995</v>
      </c>
      <c r="E85" s="144">
        <v>-1.7173999999999998E-2</v>
      </c>
      <c r="F85" s="57"/>
      <c r="G85" s="162"/>
      <c r="H85" s="58"/>
      <c r="I85" s="162"/>
      <c r="J85" s="57"/>
      <c r="K85" s="162"/>
      <c r="L85" s="58"/>
      <c r="M85" s="164"/>
    </row>
    <row r="86" spans="2:13" x14ac:dyDescent="0.2">
      <c r="B86" s="84">
        <v>0.82740499999999995</v>
      </c>
      <c r="C86" s="85">
        <v>2.1839999999999998E-2</v>
      </c>
      <c r="D86" s="85">
        <v>0.82648500000000003</v>
      </c>
      <c r="E86" s="144">
        <v>-1.5651999999999999E-2</v>
      </c>
      <c r="F86" s="57"/>
      <c r="G86" s="162"/>
      <c r="H86" s="58"/>
      <c r="I86" s="162"/>
      <c r="J86" s="57"/>
      <c r="K86" s="162"/>
      <c r="L86" s="58"/>
      <c r="M86" s="164"/>
    </row>
    <row r="87" spans="2:13" x14ac:dyDescent="0.2">
      <c r="B87" s="84">
        <v>0.83759099999999997</v>
      </c>
      <c r="C87" s="85">
        <v>2.0735E-2</v>
      </c>
      <c r="D87" s="85">
        <v>0.83663600000000005</v>
      </c>
      <c r="E87" s="144">
        <v>-1.4151E-2</v>
      </c>
      <c r="F87" s="57"/>
      <c r="G87" s="162"/>
      <c r="H87" s="58"/>
      <c r="I87" s="162"/>
      <c r="J87" s="57"/>
      <c r="K87" s="162"/>
      <c r="L87" s="58"/>
      <c r="M87" s="164"/>
    </row>
    <row r="88" spans="2:13" x14ac:dyDescent="0.2">
      <c r="B88" s="84">
        <v>0.847777</v>
      </c>
      <c r="C88" s="85">
        <v>1.9629000000000001E-2</v>
      </c>
      <c r="D88" s="85">
        <v>0.84679000000000004</v>
      </c>
      <c r="E88" s="144">
        <v>-1.2673E-2</v>
      </c>
      <c r="F88" s="57"/>
      <c r="G88" s="162"/>
      <c r="H88" s="58"/>
      <c r="I88" s="162"/>
      <c r="J88" s="57"/>
      <c r="K88" s="162"/>
      <c r="L88" s="58"/>
      <c r="M88" s="164"/>
    </row>
    <row r="89" spans="2:13" x14ac:dyDescent="0.2">
      <c r="B89" s="84">
        <v>0.85796300000000003</v>
      </c>
      <c r="C89" s="85">
        <v>1.8523999999999999E-2</v>
      </c>
      <c r="D89" s="85">
        <v>0.85694800000000004</v>
      </c>
      <c r="E89" s="144">
        <v>-1.1223E-2</v>
      </c>
      <c r="F89" s="57"/>
      <c r="G89" s="162"/>
      <c r="H89" s="58"/>
      <c r="I89" s="162"/>
      <c r="J89" s="57"/>
      <c r="K89" s="162"/>
      <c r="L89" s="58"/>
      <c r="M89" s="164"/>
    </row>
    <row r="90" spans="2:13" x14ac:dyDescent="0.2">
      <c r="B90" s="84">
        <v>0.86814899999999995</v>
      </c>
      <c r="C90" s="85">
        <v>1.7420000000000001E-2</v>
      </c>
      <c r="D90" s="85">
        <v>0.86711099999999997</v>
      </c>
      <c r="E90" s="144">
        <v>-9.8080000000000007E-3</v>
      </c>
      <c r="F90" s="57"/>
      <c r="G90" s="162"/>
      <c r="H90" s="58"/>
      <c r="I90" s="162"/>
      <c r="J90" s="57"/>
      <c r="K90" s="162"/>
      <c r="L90" s="58"/>
      <c r="M90" s="164"/>
    </row>
    <row r="91" spans="2:13" x14ac:dyDescent="0.2">
      <c r="B91" s="84">
        <v>0.87833399999999995</v>
      </c>
      <c r="C91" s="85">
        <v>1.6317000000000002E-2</v>
      </c>
      <c r="D91" s="85">
        <v>0.87727900000000003</v>
      </c>
      <c r="E91" s="144">
        <v>-8.4390000000000003E-3</v>
      </c>
      <c r="F91" s="57"/>
      <c r="G91" s="162"/>
      <c r="H91" s="58"/>
      <c r="I91" s="162"/>
      <c r="J91" s="57"/>
      <c r="K91" s="162"/>
      <c r="L91" s="58"/>
      <c r="M91" s="164"/>
    </row>
    <row r="92" spans="2:13" x14ac:dyDescent="0.2">
      <c r="B92" s="84">
        <v>0.88851800000000003</v>
      </c>
      <c r="C92" s="85">
        <v>1.5213000000000001E-2</v>
      </c>
      <c r="D92" s="85">
        <v>0.88745200000000002</v>
      </c>
      <c r="E92" s="144">
        <v>-7.1209999999999997E-3</v>
      </c>
      <c r="F92" s="57"/>
      <c r="G92" s="162"/>
      <c r="H92" s="58"/>
      <c r="I92" s="162"/>
      <c r="J92" s="57"/>
      <c r="K92" s="162"/>
      <c r="L92" s="58"/>
      <c r="M92" s="164"/>
    </row>
    <row r="93" spans="2:13" x14ac:dyDescent="0.2">
      <c r="B93" s="84">
        <v>0.89870000000000005</v>
      </c>
      <c r="C93" s="85">
        <v>1.4106E-2</v>
      </c>
      <c r="D93" s="85">
        <v>0.89763199999999999</v>
      </c>
      <c r="E93" s="144">
        <v>-5.868E-3</v>
      </c>
      <c r="F93" s="57"/>
      <c r="G93" s="162"/>
      <c r="H93" s="58"/>
      <c r="I93" s="162"/>
      <c r="J93" s="57"/>
      <c r="K93" s="162"/>
      <c r="L93" s="58"/>
      <c r="M93" s="164"/>
    </row>
    <row r="94" spans="2:13" x14ac:dyDescent="0.2">
      <c r="B94" s="84">
        <v>0.90887799999999996</v>
      </c>
      <c r="C94" s="85">
        <v>1.2991000000000001E-2</v>
      </c>
      <c r="D94" s="85">
        <v>0.90781900000000004</v>
      </c>
      <c r="E94" s="144">
        <v>-4.6909999999999999E-3</v>
      </c>
      <c r="F94" s="57"/>
      <c r="G94" s="162"/>
      <c r="H94" s="58"/>
      <c r="I94" s="162"/>
      <c r="J94" s="57"/>
      <c r="K94" s="162"/>
      <c r="L94" s="58"/>
      <c r="M94" s="164"/>
    </row>
    <row r="95" spans="2:13" x14ac:dyDescent="0.2">
      <c r="B95" s="84">
        <v>0.91905300000000001</v>
      </c>
      <c r="C95" s="85">
        <v>1.1864E-2</v>
      </c>
      <c r="D95" s="85">
        <v>0.91801699999999997</v>
      </c>
      <c r="E95" s="144">
        <v>-3.6020000000000002E-3</v>
      </c>
      <c r="F95" s="57"/>
      <c r="G95" s="162"/>
      <c r="H95" s="58"/>
      <c r="I95" s="162"/>
      <c r="J95" s="57"/>
      <c r="K95" s="162"/>
      <c r="L95" s="58"/>
      <c r="M95" s="164"/>
    </row>
    <row r="96" spans="2:13" x14ac:dyDescent="0.2">
      <c r="B96" s="84">
        <v>0.92922499999999997</v>
      </c>
      <c r="C96" s="85">
        <v>1.0718E-2</v>
      </c>
      <c r="D96" s="85">
        <v>0.92822700000000002</v>
      </c>
      <c r="E96" s="144">
        <v>-2.6189999999999998E-3</v>
      </c>
      <c r="F96" s="57"/>
      <c r="G96" s="162"/>
      <c r="H96" s="58"/>
      <c r="I96" s="162"/>
      <c r="J96" s="57"/>
      <c r="K96" s="162"/>
      <c r="L96" s="58"/>
      <c r="M96" s="164"/>
    </row>
    <row r="97" spans="2:13" x14ac:dyDescent="0.2">
      <c r="B97" s="84">
        <v>0.939392</v>
      </c>
      <c r="C97" s="85">
        <v>9.5449999999999997E-3</v>
      </c>
      <c r="D97" s="85">
        <v>0.93845000000000001</v>
      </c>
      <c r="E97" s="144">
        <v>-1.761E-3</v>
      </c>
      <c r="F97" s="57"/>
      <c r="G97" s="162"/>
      <c r="H97" s="58"/>
      <c r="I97" s="162"/>
      <c r="J97" s="57"/>
      <c r="K97" s="162"/>
      <c r="L97" s="58"/>
      <c r="M97" s="164"/>
    </row>
    <row r="98" spans="2:13" x14ac:dyDescent="0.2">
      <c r="B98" s="84">
        <v>0.94955199999999995</v>
      </c>
      <c r="C98" s="85">
        <v>8.3350000000000004E-3</v>
      </c>
      <c r="D98" s="85">
        <v>0.94868600000000003</v>
      </c>
      <c r="E98" s="144">
        <v>-1.0460000000000001E-3</v>
      </c>
      <c r="F98" s="57"/>
      <c r="G98" s="162"/>
      <c r="H98" s="58"/>
      <c r="I98" s="162"/>
      <c r="J98" s="57"/>
      <c r="K98" s="162"/>
      <c r="L98" s="58"/>
      <c r="M98" s="164"/>
    </row>
    <row r="99" spans="2:13" x14ac:dyDescent="0.2">
      <c r="B99" s="84">
        <v>0.95970299999999997</v>
      </c>
      <c r="C99" s="85">
        <v>7.0730000000000003E-3</v>
      </c>
      <c r="D99" s="85">
        <v>0.95893300000000004</v>
      </c>
      <c r="E99" s="144">
        <v>-4.9899999999999999E-4</v>
      </c>
      <c r="F99" s="57"/>
      <c r="G99" s="162"/>
      <c r="H99" s="58"/>
      <c r="I99" s="162"/>
      <c r="J99" s="57"/>
      <c r="K99" s="162"/>
      <c r="L99" s="58"/>
      <c r="M99" s="164"/>
    </row>
    <row r="100" spans="2:13" x14ac:dyDescent="0.2">
      <c r="B100" s="84">
        <v>0.96983799999999998</v>
      </c>
      <c r="C100" s="85">
        <v>5.7409999999999996E-3</v>
      </c>
      <c r="D100" s="85">
        <v>0.96918800000000005</v>
      </c>
      <c r="E100" s="144">
        <v>-1.47E-4</v>
      </c>
      <c r="F100" s="57"/>
      <c r="G100" s="162"/>
      <c r="H100" s="58"/>
      <c r="I100" s="162"/>
      <c r="J100" s="57"/>
      <c r="K100" s="162"/>
      <c r="L100" s="58"/>
      <c r="M100" s="164"/>
    </row>
    <row r="101" spans="2:13" x14ac:dyDescent="0.2">
      <c r="B101" s="84">
        <v>0.97995299999999996</v>
      </c>
      <c r="C101" s="85">
        <v>4.3099999999999996E-3</v>
      </c>
      <c r="D101" s="85">
        <v>0.97944600000000004</v>
      </c>
      <c r="E101" s="144">
        <v>-2.8E-5</v>
      </c>
      <c r="F101" s="57"/>
      <c r="G101" s="162"/>
      <c r="H101" s="58"/>
      <c r="I101" s="162"/>
      <c r="J101" s="57"/>
      <c r="K101" s="162"/>
      <c r="L101" s="58"/>
      <c r="M101" s="164"/>
    </row>
    <row r="102" spans="2:13" x14ac:dyDescent="0.2">
      <c r="B102" s="84">
        <v>0.99002900000000005</v>
      </c>
      <c r="C102" s="85">
        <v>2.7200000000000002E-3</v>
      </c>
      <c r="D102" s="85">
        <v>0.98969600000000002</v>
      </c>
      <c r="E102" s="144">
        <v>-1.9699999999999999E-4</v>
      </c>
      <c r="F102" s="57"/>
      <c r="G102" s="162"/>
      <c r="H102" s="58"/>
      <c r="I102" s="162"/>
      <c r="J102" s="57"/>
      <c r="K102" s="162"/>
      <c r="L102" s="58"/>
      <c r="M102" s="164"/>
    </row>
    <row r="103" spans="2:13" x14ac:dyDescent="0.2">
      <c r="B103" s="84">
        <v>1</v>
      </c>
      <c r="C103" s="85">
        <v>7.5600000000000005E-4</v>
      </c>
      <c r="D103" s="85">
        <v>1</v>
      </c>
      <c r="E103" s="144">
        <v>-7.5600000000000005E-4</v>
      </c>
      <c r="F103" s="57"/>
      <c r="G103" s="162"/>
      <c r="H103" s="58"/>
      <c r="I103" s="162"/>
      <c r="J103" s="57"/>
      <c r="K103" s="162"/>
      <c r="L103" s="58"/>
      <c r="M103" s="164"/>
    </row>
    <row r="104" spans="2:13" x14ac:dyDescent="0.2">
      <c r="B104" s="57"/>
      <c r="C104" s="58"/>
      <c r="D104" s="58"/>
      <c r="E104" s="59"/>
      <c r="F104" s="57"/>
      <c r="G104" s="162"/>
      <c r="H104" s="58"/>
      <c r="I104" s="162"/>
      <c r="J104" s="57"/>
      <c r="K104" s="162"/>
      <c r="L104" s="58"/>
      <c r="M104" s="164"/>
    </row>
    <row r="105" spans="2:13" x14ac:dyDescent="0.2">
      <c r="B105" s="57"/>
      <c r="C105" s="58"/>
      <c r="D105" s="58"/>
      <c r="E105" s="59"/>
      <c r="F105" s="57"/>
      <c r="G105" s="162"/>
      <c r="H105" s="58"/>
      <c r="I105" s="162"/>
      <c r="J105" s="57"/>
      <c r="K105" s="162"/>
      <c r="L105" s="58"/>
      <c r="M105" s="164"/>
    </row>
    <row r="106" spans="2:13" x14ac:dyDescent="0.2">
      <c r="B106" s="57"/>
      <c r="C106" s="58"/>
      <c r="D106" s="58"/>
      <c r="E106" s="59"/>
      <c r="F106" s="57"/>
      <c r="G106" s="162"/>
      <c r="H106" s="58"/>
      <c r="I106" s="162"/>
      <c r="J106" s="57"/>
      <c r="K106" s="162"/>
      <c r="L106" s="58"/>
      <c r="M106" s="164"/>
    </row>
    <row r="107" spans="2:13" x14ac:dyDescent="0.2">
      <c r="B107" s="57"/>
      <c r="C107" s="58"/>
      <c r="D107" s="58"/>
      <c r="E107" s="59"/>
      <c r="F107" s="57"/>
      <c r="G107" s="162"/>
      <c r="H107" s="58"/>
      <c r="I107" s="162"/>
      <c r="J107" s="57"/>
      <c r="K107" s="162"/>
      <c r="L107" s="58"/>
      <c r="M107" s="164"/>
    </row>
    <row r="108" spans="2:13" x14ac:dyDescent="0.2">
      <c r="B108" s="57"/>
      <c r="C108" s="58"/>
      <c r="D108" s="58"/>
      <c r="E108" s="59"/>
      <c r="F108" s="57"/>
      <c r="G108" s="162"/>
      <c r="H108" s="58"/>
      <c r="I108" s="162"/>
      <c r="J108" s="57"/>
      <c r="K108" s="162"/>
      <c r="L108" s="58"/>
      <c r="M108" s="164"/>
    </row>
    <row r="109" spans="2:13" x14ac:dyDescent="0.2">
      <c r="B109" s="57"/>
      <c r="C109" s="58"/>
      <c r="D109" s="58"/>
      <c r="E109" s="59"/>
      <c r="F109" s="57"/>
      <c r="G109" s="162"/>
      <c r="H109" s="58"/>
      <c r="I109" s="162"/>
      <c r="J109" s="57"/>
      <c r="K109" s="162"/>
      <c r="L109" s="58"/>
      <c r="M109" s="164"/>
    </row>
    <row r="110" spans="2:13" x14ac:dyDescent="0.2">
      <c r="B110" s="57"/>
      <c r="C110" s="58"/>
      <c r="D110" s="58"/>
      <c r="E110" s="59"/>
      <c r="F110" s="57"/>
      <c r="G110" s="162"/>
      <c r="H110" s="58"/>
      <c r="I110" s="162"/>
      <c r="J110" s="57"/>
      <c r="K110" s="162"/>
      <c r="L110" s="58"/>
      <c r="M110" s="164"/>
    </row>
    <row r="111" spans="2:13" x14ac:dyDescent="0.2">
      <c r="B111" s="57"/>
      <c r="C111" s="58"/>
      <c r="D111" s="58"/>
      <c r="E111" s="59"/>
      <c r="F111" s="57"/>
      <c r="G111" s="162"/>
      <c r="H111" s="58"/>
      <c r="I111" s="162"/>
      <c r="J111" s="57"/>
      <c r="K111" s="162"/>
      <c r="L111" s="58"/>
      <c r="M111" s="164"/>
    </row>
    <row r="112" spans="2:13" x14ac:dyDescent="0.2">
      <c r="B112" s="57"/>
      <c r="C112" s="58"/>
      <c r="D112" s="58"/>
      <c r="E112" s="59"/>
      <c r="F112" s="57"/>
      <c r="G112" s="162"/>
      <c r="H112" s="58"/>
      <c r="I112" s="162"/>
      <c r="J112" s="57"/>
      <c r="K112" s="162"/>
      <c r="L112" s="58"/>
      <c r="M112" s="164"/>
    </row>
    <row r="113" spans="2:13" x14ac:dyDescent="0.2">
      <c r="B113" s="57"/>
      <c r="C113" s="58"/>
      <c r="D113" s="58"/>
      <c r="E113" s="59"/>
      <c r="F113" s="57"/>
      <c r="G113" s="162"/>
      <c r="H113" s="58"/>
      <c r="I113" s="162"/>
      <c r="J113" s="57"/>
      <c r="K113" s="162"/>
      <c r="L113" s="58"/>
      <c r="M113" s="164"/>
    </row>
    <row r="114" spans="2:13" x14ac:dyDescent="0.2">
      <c r="B114" s="57"/>
      <c r="C114" s="58"/>
      <c r="D114" s="58"/>
      <c r="E114" s="59"/>
      <c r="F114" s="57"/>
      <c r="G114" s="162"/>
      <c r="H114" s="58"/>
      <c r="I114" s="162"/>
      <c r="J114" s="57"/>
      <c r="K114" s="162"/>
      <c r="L114" s="58"/>
      <c r="M114" s="164"/>
    </row>
    <row r="115" spans="2:13" x14ac:dyDescent="0.2">
      <c r="B115" s="57"/>
      <c r="C115" s="58"/>
      <c r="D115" s="58"/>
      <c r="E115" s="59"/>
      <c r="F115" s="57"/>
      <c r="G115" s="162"/>
      <c r="H115" s="58"/>
      <c r="I115" s="162"/>
      <c r="J115" s="57"/>
      <c r="K115" s="162"/>
      <c r="L115" s="58"/>
      <c r="M115" s="164"/>
    </row>
    <row r="116" spans="2:13" x14ac:dyDescent="0.2">
      <c r="B116" s="57"/>
      <c r="C116" s="58"/>
      <c r="D116" s="58"/>
      <c r="E116" s="59"/>
      <c r="F116" s="57"/>
      <c r="G116" s="162"/>
      <c r="H116" s="58"/>
      <c r="I116" s="162"/>
      <c r="J116" s="57"/>
      <c r="K116" s="162"/>
      <c r="L116" s="58"/>
      <c r="M116" s="164"/>
    </row>
    <row r="117" spans="2:13" x14ac:dyDescent="0.2">
      <c r="B117" s="57"/>
      <c r="C117" s="58"/>
      <c r="D117" s="58"/>
      <c r="E117" s="59"/>
      <c r="F117" s="57"/>
      <c r="G117" s="162"/>
      <c r="H117" s="58"/>
      <c r="I117" s="162"/>
      <c r="J117" s="57"/>
      <c r="K117" s="162"/>
      <c r="L117" s="58"/>
      <c r="M117" s="164"/>
    </row>
    <row r="118" spans="2:13" x14ac:dyDescent="0.2">
      <c r="B118" s="57"/>
      <c r="C118" s="58"/>
      <c r="D118" s="58"/>
      <c r="E118" s="59"/>
      <c r="F118" s="57"/>
      <c r="G118" s="162"/>
      <c r="H118" s="58"/>
      <c r="I118" s="162"/>
      <c r="J118" s="57"/>
      <c r="K118" s="162"/>
      <c r="L118" s="58"/>
      <c r="M118" s="164"/>
    </row>
    <row r="119" spans="2:13" x14ac:dyDescent="0.2">
      <c r="B119" s="57"/>
      <c r="C119" s="58"/>
      <c r="D119" s="58"/>
      <c r="E119" s="59"/>
      <c r="F119" s="57"/>
      <c r="G119" s="162"/>
      <c r="H119" s="58"/>
      <c r="I119" s="162"/>
      <c r="J119" s="57"/>
      <c r="K119" s="162"/>
      <c r="L119" s="58"/>
      <c r="M119" s="164"/>
    </row>
    <row r="120" spans="2:13" x14ac:dyDescent="0.2">
      <c r="B120" s="57"/>
      <c r="C120" s="58"/>
      <c r="D120" s="58"/>
      <c r="E120" s="59"/>
      <c r="F120" s="57"/>
      <c r="G120" s="162"/>
      <c r="H120" s="58"/>
      <c r="I120" s="162"/>
      <c r="J120" s="57"/>
      <c r="K120" s="162"/>
      <c r="L120" s="58"/>
      <c r="M120" s="164"/>
    </row>
    <row r="121" spans="2:13" x14ac:dyDescent="0.2">
      <c r="B121" s="57"/>
      <c r="C121" s="58"/>
      <c r="D121" s="58"/>
      <c r="E121" s="59"/>
      <c r="F121" s="57"/>
      <c r="G121" s="162"/>
      <c r="H121" s="58"/>
      <c r="I121" s="162"/>
      <c r="J121" s="57"/>
      <c r="K121" s="162"/>
      <c r="L121" s="58"/>
      <c r="M121" s="164"/>
    </row>
    <row r="122" spans="2:13" x14ac:dyDescent="0.2">
      <c r="B122" s="57"/>
      <c r="C122" s="58"/>
      <c r="D122" s="58"/>
      <c r="E122" s="59"/>
      <c r="F122" s="57"/>
      <c r="G122" s="162"/>
      <c r="H122" s="58"/>
      <c r="I122" s="162"/>
      <c r="J122" s="57"/>
      <c r="K122" s="162"/>
      <c r="L122" s="58"/>
      <c r="M122" s="164"/>
    </row>
    <row r="123" spans="2:13" x14ac:dyDescent="0.2">
      <c r="B123" s="57"/>
      <c r="C123" s="58"/>
      <c r="D123" s="58"/>
      <c r="E123" s="59"/>
      <c r="F123" s="57"/>
      <c r="G123" s="162"/>
      <c r="H123" s="58"/>
      <c r="I123" s="162"/>
      <c r="J123" s="57"/>
      <c r="K123" s="162"/>
      <c r="L123" s="58"/>
      <c r="M123" s="164"/>
    </row>
    <row r="124" spans="2:13" x14ac:dyDescent="0.2">
      <c r="B124" s="57"/>
      <c r="C124" s="58"/>
      <c r="D124" s="58"/>
      <c r="E124" s="59"/>
      <c r="F124" s="57"/>
      <c r="G124" s="162"/>
      <c r="H124" s="58"/>
      <c r="I124" s="162"/>
      <c r="J124" s="57"/>
      <c r="K124" s="162"/>
      <c r="L124" s="58"/>
      <c r="M124" s="164"/>
    </row>
    <row r="125" spans="2:13" x14ac:dyDescent="0.2">
      <c r="B125" s="57"/>
      <c r="C125" s="58"/>
      <c r="D125" s="58"/>
      <c r="E125" s="59"/>
      <c r="F125" s="57"/>
      <c r="G125" s="162"/>
      <c r="H125" s="58"/>
      <c r="I125" s="162"/>
      <c r="J125" s="57"/>
      <c r="K125" s="162"/>
      <c r="L125" s="58"/>
      <c r="M125" s="164"/>
    </row>
    <row r="126" spans="2:13" x14ac:dyDescent="0.2">
      <c r="B126" s="57"/>
      <c r="C126" s="58"/>
      <c r="D126" s="58"/>
      <c r="E126" s="59"/>
      <c r="F126" s="57"/>
      <c r="G126" s="162"/>
      <c r="H126" s="58"/>
      <c r="I126" s="162"/>
      <c r="J126" s="57"/>
      <c r="K126" s="162"/>
      <c r="L126" s="58"/>
      <c r="M126" s="164"/>
    </row>
    <row r="127" spans="2:13" x14ac:dyDescent="0.2">
      <c r="B127" s="57"/>
      <c r="C127" s="58"/>
      <c r="D127" s="58"/>
      <c r="E127" s="59"/>
      <c r="F127" s="57"/>
      <c r="G127" s="162"/>
      <c r="H127" s="58"/>
      <c r="I127" s="162"/>
      <c r="J127" s="57"/>
      <c r="K127" s="162"/>
      <c r="L127" s="58"/>
      <c r="M127" s="164"/>
    </row>
    <row r="128" spans="2:13" x14ac:dyDescent="0.2">
      <c r="B128" s="57"/>
      <c r="C128" s="58"/>
      <c r="D128" s="58"/>
      <c r="E128" s="59"/>
      <c r="F128" s="57"/>
      <c r="G128" s="162"/>
      <c r="H128" s="58"/>
      <c r="I128" s="162"/>
      <c r="J128" s="57"/>
      <c r="K128" s="162"/>
      <c r="L128" s="58"/>
      <c r="M128" s="164"/>
    </row>
    <row r="129" spans="2:13" x14ac:dyDescent="0.2">
      <c r="B129" s="57"/>
      <c r="C129" s="58"/>
      <c r="D129" s="58"/>
      <c r="E129" s="59"/>
      <c r="F129" s="57"/>
      <c r="G129" s="162"/>
      <c r="H129" s="58"/>
      <c r="I129" s="162"/>
      <c r="J129" s="57"/>
      <c r="K129" s="162"/>
      <c r="L129" s="58"/>
      <c r="M129" s="164"/>
    </row>
    <row r="130" spans="2:13" x14ac:dyDescent="0.2">
      <c r="B130" s="57"/>
      <c r="C130" s="58"/>
      <c r="D130" s="58"/>
      <c r="E130" s="59"/>
      <c r="F130" s="57"/>
      <c r="G130" s="162"/>
      <c r="H130" s="58"/>
      <c r="I130" s="162"/>
      <c r="J130" s="57"/>
      <c r="K130" s="162"/>
      <c r="L130" s="58"/>
      <c r="M130" s="164"/>
    </row>
    <row r="131" spans="2:13" x14ac:dyDescent="0.2">
      <c r="B131" s="57"/>
      <c r="C131" s="58"/>
      <c r="D131" s="58"/>
      <c r="E131" s="59"/>
      <c r="F131" s="57"/>
      <c r="G131" s="162"/>
      <c r="H131" s="58"/>
      <c r="I131" s="162"/>
      <c r="J131" s="57"/>
      <c r="K131" s="162"/>
      <c r="L131" s="58"/>
      <c r="M131" s="164"/>
    </row>
    <row r="132" spans="2:13" x14ac:dyDescent="0.2">
      <c r="B132" s="57"/>
      <c r="C132" s="58"/>
      <c r="D132" s="58"/>
      <c r="E132" s="59"/>
      <c r="F132" s="57"/>
      <c r="G132" s="162"/>
      <c r="H132" s="58"/>
      <c r="I132" s="162"/>
      <c r="J132" s="57"/>
      <c r="K132" s="162"/>
      <c r="L132" s="58"/>
      <c r="M132" s="164"/>
    </row>
    <row r="133" spans="2:13" x14ac:dyDescent="0.2">
      <c r="B133" s="57"/>
      <c r="C133" s="58"/>
      <c r="D133" s="58"/>
      <c r="E133" s="59"/>
      <c r="F133" s="57"/>
      <c r="G133" s="162"/>
      <c r="H133" s="58"/>
      <c r="I133" s="162"/>
      <c r="J133" s="57"/>
      <c r="K133" s="162"/>
      <c r="L133" s="58"/>
      <c r="M133" s="164"/>
    </row>
    <row r="134" spans="2:13" x14ac:dyDescent="0.2">
      <c r="B134" s="57"/>
      <c r="C134" s="58"/>
      <c r="D134" s="58"/>
      <c r="E134" s="59"/>
      <c r="F134" s="57"/>
      <c r="G134" s="162"/>
      <c r="H134" s="58"/>
      <c r="I134" s="162"/>
      <c r="J134" s="57"/>
      <c r="K134" s="162"/>
      <c r="L134" s="58"/>
      <c r="M134" s="164"/>
    </row>
    <row r="135" spans="2:13" x14ac:dyDescent="0.2">
      <c r="B135" s="57"/>
      <c r="C135" s="58"/>
      <c r="D135" s="58"/>
      <c r="E135" s="59"/>
      <c r="F135" s="57"/>
      <c r="G135" s="162"/>
      <c r="H135" s="58"/>
      <c r="I135" s="162"/>
      <c r="J135" s="57"/>
      <c r="K135" s="162"/>
      <c r="L135" s="58"/>
      <c r="M135" s="164"/>
    </row>
    <row r="136" spans="2:13" x14ac:dyDescent="0.2">
      <c r="B136" s="57"/>
      <c r="C136" s="58"/>
      <c r="D136" s="58"/>
      <c r="E136" s="59"/>
      <c r="F136" s="57"/>
      <c r="G136" s="162"/>
      <c r="H136" s="58"/>
      <c r="I136" s="162"/>
      <c r="J136" s="57"/>
      <c r="K136" s="162"/>
      <c r="L136" s="58"/>
      <c r="M136" s="164"/>
    </row>
    <row r="137" spans="2:13" x14ac:dyDescent="0.2">
      <c r="B137" s="57"/>
      <c r="C137" s="58"/>
      <c r="D137" s="58"/>
      <c r="E137" s="59"/>
      <c r="F137" s="57"/>
      <c r="G137" s="162"/>
      <c r="H137" s="58"/>
      <c r="I137" s="162"/>
      <c r="J137" s="57"/>
      <c r="K137" s="162"/>
      <c r="L137" s="58"/>
      <c r="M137" s="164"/>
    </row>
    <row r="138" spans="2:13" x14ac:dyDescent="0.2">
      <c r="B138" s="57"/>
      <c r="C138" s="58"/>
      <c r="D138" s="58"/>
      <c r="E138" s="59"/>
      <c r="F138" s="57"/>
      <c r="G138" s="162"/>
      <c r="H138" s="58"/>
      <c r="I138" s="162"/>
      <c r="J138" s="57"/>
      <c r="K138" s="162"/>
      <c r="L138" s="58"/>
      <c r="M138" s="164"/>
    </row>
    <row r="139" spans="2:13" x14ac:dyDescent="0.2">
      <c r="B139" s="57"/>
      <c r="C139" s="58"/>
      <c r="D139" s="58"/>
      <c r="E139" s="59"/>
      <c r="F139" s="57"/>
      <c r="G139" s="162"/>
      <c r="H139" s="58"/>
      <c r="I139" s="162"/>
      <c r="J139" s="57"/>
      <c r="K139" s="162"/>
      <c r="L139" s="58"/>
      <c r="M139" s="164"/>
    </row>
    <row r="140" spans="2:13" x14ac:dyDescent="0.2">
      <c r="B140" s="57"/>
      <c r="C140" s="58"/>
      <c r="D140" s="58"/>
      <c r="E140" s="59"/>
      <c r="F140" s="57"/>
      <c r="G140" s="162"/>
      <c r="H140" s="58"/>
      <c r="I140" s="162"/>
      <c r="J140" s="57"/>
      <c r="K140" s="162"/>
      <c r="L140" s="58"/>
      <c r="M140" s="164"/>
    </row>
    <row r="141" spans="2:13" x14ac:dyDescent="0.2">
      <c r="B141" s="57"/>
      <c r="C141" s="58"/>
      <c r="D141" s="58"/>
      <c r="E141" s="59"/>
      <c r="F141" s="57"/>
      <c r="G141" s="162"/>
      <c r="H141" s="58"/>
      <c r="I141" s="162"/>
      <c r="J141" s="57"/>
      <c r="K141" s="162"/>
      <c r="L141" s="58"/>
      <c r="M141" s="164"/>
    </row>
    <row r="142" spans="2:13" x14ac:dyDescent="0.2">
      <c r="B142" s="57"/>
      <c r="C142" s="58"/>
      <c r="D142" s="58"/>
      <c r="E142" s="59"/>
      <c r="F142" s="57"/>
      <c r="G142" s="162"/>
      <c r="H142" s="58"/>
      <c r="I142" s="162"/>
      <c r="J142" s="57"/>
      <c r="K142" s="162"/>
      <c r="L142" s="58"/>
      <c r="M142" s="164"/>
    </row>
    <row r="143" spans="2:13" x14ac:dyDescent="0.2">
      <c r="B143" s="61"/>
      <c r="C143" s="62"/>
      <c r="D143" s="62"/>
      <c r="E143" s="63"/>
      <c r="F143" s="61"/>
      <c r="G143" s="162"/>
      <c r="H143" s="62"/>
      <c r="I143" s="162"/>
      <c r="J143" s="61"/>
      <c r="K143" s="162"/>
      <c r="L143" s="62"/>
      <c r="M143" s="164"/>
    </row>
    <row r="144" spans="2:13" x14ac:dyDescent="0.2">
      <c r="B144" s="61"/>
      <c r="C144" s="62"/>
      <c r="D144" s="62"/>
      <c r="E144" s="63"/>
      <c r="F144" s="61"/>
      <c r="G144" s="162"/>
      <c r="H144" s="62"/>
      <c r="I144" s="162"/>
      <c r="J144" s="61"/>
      <c r="K144" s="162"/>
      <c r="L144" s="62"/>
      <c r="M144" s="164"/>
    </row>
    <row r="145" spans="2:13" x14ac:dyDescent="0.2">
      <c r="B145" s="61"/>
      <c r="C145" s="62"/>
      <c r="D145" s="62"/>
      <c r="E145" s="63"/>
      <c r="F145" s="61"/>
      <c r="G145" s="162"/>
      <c r="H145" s="62"/>
      <c r="I145" s="162"/>
      <c r="J145" s="61"/>
      <c r="K145" s="162"/>
      <c r="L145" s="62"/>
      <c r="M145" s="164"/>
    </row>
    <row r="146" spans="2:13" x14ac:dyDescent="0.2">
      <c r="B146" s="61"/>
      <c r="C146" s="62"/>
      <c r="D146" s="62"/>
      <c r="E146" s="63"/>
      <c r="F146" s="61"/>
      <c r="G146" s="162"/>
      <c r="H146" s="62"/>
      <c r="I146" s="162"/>
      <c r="J146" s="61"/>
      <c r="K146" s="162"/>
      <c r="L146" s="62"/>
      <c r="M146" s="164"/>
    </row>
    <row r="147" spans="2:13" x14ac:dyDescent="0.2">
      <c r="B147" s="61"/>
      <c r="C147" s="62"/>
      <c r="D147" s="62"/>
      <c r="E147" s="63"/>
      <c r="F147" s="61"/>
      <c r="G147" s="162"/>
      <c r="H147" s="62"/>
      <c r="I147" s="162"/>
      <c r="J147" s="61"/>
      <c r="K147" s="162"/>
      <c r="L147" s="62"/>
      <c r="M147" s="164"/>
    </row>
    <row r="148" spans="2:13" x14ac:dyDescent="0.2">
      <c r="B148" s="61"/>
      <c r="C148" s="62"/>
      <c r="D148" s="62"/>
      <c r="E148" s="63"/>
      <c r="F148" s="61"/>
      <c r="G148" s="162"/>
      <c r="H148" s="62"/>
      <c r="I148" s="162"/>
      <c r="J148" s="61"/>
      <c r="K148" s="162"/>
      <c r="L148" s="62"/>
      <c r="M148" s="164"/>
    </row>
    <row r="149" spans="2:13" x14ac:dyDescent="0.2">
      <c r="B149" s="61"/>
      <c r="C149" s="62"/>
      <c r="D149" s="62"/>
      <c r="E149" s="63"/>
      <c r="F149" s="61"/>
      <c r="G149" s="162"/>
      <c r="H149" s="62"/>
      <c r="I149" s="162"/>
      <c r="J149" s="61"/>
      <c r="K149" s="162"/>
      <c r="L149" s="62"/>
      <c r="M149" s="164"/>
    </row>
    <row r="150" spans="2:13" x14ac:dyDescent="0.2">
      <c r="B150" s="61"/>
      <c r="C150" s="62"/>
      <c r="D150" s="62"/>
      <c r="E150" s="63"/>
      <c r="F150" s="61"/>
      <c r="G150" s="162"/>
      <c r="H150" s="62"/>
      <c r="I150" s="162"/>
      <c r="J150" s="61"/>
      <c r="K150" s="162"/>
      <c r="L150" s="62"/>
      <c r="M150" s="164"/>
    </row>
    <row r="151" spans="2:13" x14ac:dyDescent="0.2">
      <c r="B151" s="61"/>
      <c r="C151" s="62"/>
      <c r="D151" s="62"/>
      <c r="E151" s="63"/>
      <c r="F151" s="61"/>
      <c r="G151" s="162"/>
      <c r="H151" s="62"/>
      <c r="I151" s="162"/>
      <c r="J151" s="61"/>
      <c r="K151" s="162"/>
      <c r="L151" s="62"/>
      <c r="M151" s="164"/>
    </row>
    <row r="152" spans="2:13" x14ac:dyDescent="0.2">
      <c r="B152" s="61"/>
      <c r="C152" s="62"/>
      <c r="D152" s="62"/>
      <c r="E152" s="63"/>
      <c r="F152" s="61"/>
      <c r="G152" s="162"/>
      <c r="H152" s="62"/>
      <c r="I152" s="162"/>
      <c r="J152" s="61"/>
      <c r="K152" s="162"/>
      <c r="L152" s="62"/>
      <c r="M152" s="164"/>
    </row>
    <row r="153" spans="2:13" x14ac:dyDescent="0.2">
      <c r="B153" s="61"/>
      <c r="C153" s="62"/>
      <c r="D153" s="62"/>
      <c r="E153" s="63"/>
      <c r="F153" s="61"/>
      <c r="G153" s="162"/>
      <c r="H153" s="62"/>
      <c r="I153" s="162"/>
      <c r="J153" s="61"/>
      <c r="K153" s="162"/>
      <c r="L153" s="62"/>
      <c r="M153" s="164"/>
    </row>
    <row r="154" spans="2:13" x14ac:dyDescent="0.2">
      <c r="B154" s="61"/>
      <c r="C154" s="62"/>
      <c r="D154" s="62"/>
      <c r="E154" s="63"/>
      <c r="F154" s="61"/>
      <c r="G154" s="162"/>
      <c r="H154" s="62"/>
      <c r="I154" s="162"/>
      <c r="J154" s="61"/>
      <c r="K154" s="162"/>
      <c r="L154" s="62"/>
      <c r="M154" s="164"/>
    </row>
    <row r="155" spans="2:13" x14ac:dyDescent="0.2">
      <c r="B155" s="61"/>
      <c r="C155" s="62"/>
      <c r="D155" s="62"/>
      <c r="E155" s="63"/>
      <c r="F155" s="61"/>
      <c r="G155" s="162"/>
      <c r="H155" s="62"/>
      <c r="I155" s="162"/>
      <c r="J155" s="61"/>
      <c r="K155" s="162"/>
      <c r="L155" s="62"/>
      <c r="M155" s="164"/>
    </row>
    <row r="156" spans="2:13" x14ac:dyDescent="0.2">
      <c r="B156" s="61"/>
      <c r="C156" s="62"/>
      <c r="D156" s="62"/>
      <c r="E156" s="63"/>
      <c r="F156" s="61"/>
      <c r="G156" s="162"/>
      <c r="H156" s="62"/>
      <c r="I156" s="162"/>
      <c r="J156" s="61"/>
      <c r="K156" s="162"/>
      <c r="L156" s="62"/>
      <c r="M156" s="164"/>
    </row>
    <row r="157" spans="2:13" x14ac:dyDescent="0.2">
      <c r="B157" s="61"/>
      <c r="C157" s="62"/>
      <c r="D157" s="62"/>
      <c r="E157" s="63"/>
      <c r="F157" s="61"/>
      <c r="G157" s="162"/>
      <c r="H157" s="62"/>
      <c r="I157" s="162"/>
      <c r="J157" s="61"/>
      <c r="K157" s="162"/>
      <c r="L157" s="62"/>
      <c r="M157" s="164"/>
    </row>
    <row r="158" spans="2:13" x14ac:dyDescent="0.2">
      <c r="B158" s="61"/>
      <c r="C158" s="62"/>
      <c r="D158" s="62"/>
      <c r="E158" s="63"/>
      <c r="F158" s="61"/>
      <c r="G158" s="162"/>
      <c r="H158" s="62"/>
      <c r="I158" s="162"/>
      <c r="J158" s="61"/>
      <c r="K158" s="162"/>
      <c r="L158" s="62"/>
      <c r="M158" s="164"/>
    </row>
    <row r="159" spans="2:13" x14ac:dyDescent="0.2">
      <c r="B159" s="61"/>
      <c r="C159" s="62"/>
      <c r="D159" s="62"/>
      <c r="E159" s="63"/>
      <c r="F159" s="61"/>
      <c r="G159" s="162"/>
      <c r="H159" s="62"/>
      <c r="I159" s="162"/>
      <c r="J159" s="61"/>
      <c r="K159" s="162"/>
      <c r="L159" s="62"/>
      <c r="M159" s="164"/>
    </row>
    <row r="160" spans="2:13" x14ac:dyDescent="0.2">
      <c r="B160" s="61"/>
      <c r="C160" s="62"/>
      <c r="D160" s="62"/>
      <c r="E160" s="63"/>
      <c r="F160" s="61"/>
      <c r="G160" s="162"/>
      <c r="H160" s="62"/>
      <c r="I160" s="162"/>
      <c r="J160" s="61"/>
      <c r="K160" s="162"/>
      <c r="L160" s="62"/>
      <c r="M160" s="164"/>
    </row>
    <row r="161" spans="2:13" x14ac:dyDescent="0.2">
      <c r="B161" s="61"/>
      <c r="C161" s="62"/>
      <c r="D161" s="62"/>
      <c r="E161" s="63"/>
      <c r="F161" s="61"/>
      <c r="G161" s="162"/>
      <c r="H161" s="62"/>
      <c r="I161" s="162"/>
      <c r="J161" s="61"/>
      <c r="K161" s="162"/>
      <c r="L161" s="62"/>
      <c r="M161" s="164"/>
    </row>
    <row r="162" spans="2:13" x14ac:dyDescent="0.2">
      <c r="B162" s="61"/>
      <c r="C162" s="62"/>
      <c r="D162" s="62"/>
      <c r="E162" s="63"/>
      <c r="F162" s="61"/>
      <c r="G162" s="162"/>
      <c r="H162" s="62"/>
      <c r="I162" s="162"/>
      <c r="J162" s="61"/>
      <c r="K162" s="162"/>
      <c r="L162" s="62"/>
      <c r="M162" s="164"/>
    </row>
    <row r="163" spans="2:13" x14ac:dyDescent="0.2">
      <c r="B163" s="61"/>
      <c r="C163" s="62"/>
      <c r="D163" s="62"/>
      <c r="E163" s="63"/>
      <c r="F163" s="61"/>
      <c r="G163" s="162"/>
      <c r="H163" s="62"/>
      <c r="I163" s="162"/>
      <c r="J163" s="61"/>
      <c r="K163" s="162"/>
      <c r="L163" s="62"/>
      <c r="M163" s="164"/>
    </row>
    <row r="164" spans="2:13" x14ac:dyDescent="0.2">
      <c r="B164" s="61"/>
      <c r="C164" s="62"/>
      <c r="D164" s="62"/>
      <c r="E164" s="63"/>
      <c r="F164" s="61"/>
      <c r="G164" s="162"/>
      <c r="H164" s="62"/>
      <c r="I164" s="162"/>
      <c r="J164" s="61"/>
      <c r="K164" s="162"/>
      <c r="L164" s="62"/>
      <c r="M164" s="164"/>
    </row>
    <row r="165" spans="2:13" x14ac:dyDescent="0.2">
      <c r="B165" s="61"/>
      <c r="C165" s="62"/>
      <c r="D165" s="62"/>
      <c r="E165" s="63"/>
      <c r="F165" s="61"/>
      <c r="G165" s="162"/>
      <c r="H165" s="62"/>
      <c r="I165" s="162"/>
      <c r="J165" s="61"/>
      <c r="K165" s="162"/>
      <c r="L165" s="62"/>
      <c r="M165" s="164"/>
    </row>
    <row r="166" spans="2:13" x14ac:dyDescent="0.2">
      <c r="B166" s="61"/>
      <c r="C166" s="62"/>
      <c r="D166" s="62"/>
      <c r="E166" s="63"/>
      <c r="F166" s="61"/>
      <c r="G166" s="162"/>
      <c r="H166" s="62"/>
      <c r="I166" s="162"/>
      <c r="J166" s="61"/>
      <c r="K166" s="162"/>
      <c r="L166" s="62"/>
      <c r="M166" s="164"/>
    </row>
    <row r="167" spans="2:13" x14ac:dyDescent="0.2">
      <c r="B167" s="61"/>
      <c r="C167" s="62"/>
      <c r="D167" s="62"/>
      <c r="E167" s="63"/>
      <c r="F167" s="61"/>
      <c r="G167" s="162"/>
      <c r="H167" s="62"/>
      <c r="I167" s="162"/>
      <c r="J167" s="61"/>
      <c r="K167" s="162"/>
      <c r="L167" s="62"/>
      <c r="M167" s="164"/>
    </row>
    <row r="168" spans="2:13" x14ac:dyDescent="0.2">
      <c r="B168" s="61"/>
      <c r="C168" s="62"/>
      <c r="D168" s="62"/>
      <c r="E168" s="63"/>
      <c r="F168" s="61"/>
      <c r="G168" s="162"/>
      <c r="H168" s="62"/>
      <c r="I168" s="162"/>
      <c r="J168" s="61"/>
      <c r="K168" s="162"/>
      <c r="L168" s="62"/>
      <c r="M168" s="164"/>
    </row>
    <row r="169" spans="2:13" x14ac:dyDescent="0.2">
      <c r="B169" s="61"/>
      <c r="C169" s="62"/>
      <c r="D169" s="62"/>
      <c r="E169" s="63"/>
      <c r="F169" s="61"/>
      <c r="G169" s="162"/>
      <c r="H169" s="62"/>
      <c r="I169" s="162"/>
      <c r="J169" s="61"/>
      <c r="K169" s="162"/>
      <c r="L169" s="62"/>
      <c r="M169" s="164"/>
    </row>
    <row r="170" spans="2:13" x14ac:dyDescent="0.2">
      <c r="B170" s="61"/>
      <c r="C170" s="62"/>
      <c r="D170" s="62"/>
      <c r="E170" s="63"/>
      <c r="F170" s="61"/>
      <c r="G170" s="162"/>
      <c r="H170" s="62"/>
      <c r="I170" s="162"/>
      <c r="J170" s="61"/>
      <c r="K170" s="162"/>
      <c r="L170" s="62"/>
      <c r="M170" s="164"/>
    </row>
    <row r="171" spans="2:13" x14ac:dyDescent="0.2">
      <c r="B171" s="61"/>
      <c r="C171" s="62"/>
      <c r="D171" s="62"/>
      <c r="E171" s="63"/>
      <c r="F171" s="61"/>
      <c r="G171" s="162"/>
      <c r="H171" s="62"/>
      <c r="I171" s="162"/>
      <c r="J171" s="61"/>
      <c r="K171" s="162"/>
      <c r="L171" s="62"/>
      <c r="M171" s="164"/>
    </row>
    <row r="172" spans="2:13" x14ac:dyDescent="0.2">
      <c r="B172" s="61"/>
      <c r="C172" s="62"/>
      <c r="D172" s="62"/>
      <c r="E172" s="63"/>
      <c r="F172" s="61"/>
      <c r="G172" s="162"/>
      <c r="H172" s="62"/>
      <c r="I172" s="162"/>
      <c r="J172" s="61"/>
      <c r="K172" s="162"/>
      <c r="L172" s="62"/>
      <c r="M172" s="164"/>
    </row>
    <row r="173" spans="2:13" x14ac:dyDescent="0.2">
      <c r="B173" s="61"/>
      <c r="C173" s="62"/>
      <c r="D173" s="62"/>
      <c r="E173" s="63"/>
      <c r="F173" s="61"/>
      <c r="G173" s="162"/>
      <c r="H173" s="62"/>
      <c r="I173" s="162"/>
      <c r="J173" s="61"/>
      <c r="K173" s="162"/>
      <c r="L173" s="62"/>
      <c r="M173" s="164"/>
    </row>
    <row r="174" spans="2:13" x14ac:dyDescent="0.2">
      <c r="B174" s="61"/>
      <c r="C174" s="62"/>
      <c r="D174" s="62"/>
      <c r="E174" s="63"/>
      <c r="F174" s="61"/>
      <c r="G174" s="162"/>
      <c r="H174" s="62"/>
      <c r="I174" s="162"/>
      <c r="J174" s="61"/>
      <c r="K174" s="162"/>
      <c r="L174" s="62"/>
      <c r="M174" s="164"/>
    </row>
    <row r="175" spans="2:13" x14ac:dyDescent="0.2">
      <c r="B175" s="61"/>
      <c r="C175" s="62"/>
      <c r="D175" s="62"/>
      <c r="E175" s="63"/>
      <c r="F175" s="61"/>
      <c r="G175" s="162"/>
      <c r="H175" s="62"/>
      <c r="I175" s="162"/>
      <c r="J175" s="61"/>
      <c r="K175" s="162"/>
      <c r="L175" s="62"/>
      <c r="M175" s="164"/>
    </row>
    <row r="176" spans="2:13" x14ac:dyDescent="0.2">
      <c r="B176" s="61"/>
      <c r="C176" s="62"/>
      <c r="D176" s="62"/>
      <c r="E176" s="63"/>
      <c r="F176" s="61"/>
      <c r="G176" s="162"/>
      <c r="H176" s="62"/>
      <c r="I176" s="162"/>
      <c r="J176" s="61"/>
      <c r="K176" s="162"/>
      <c r="L176" s="62"/>
      <c r="M176" s="164"/>
    </row>
    <row r="177" spans="2:13" x14ac:dyDescent="0.2">
      <c r="B177" s="61"/>
      <c r="C177" s="62"/>
      <c r="D177" s="62"/>
      <c r="E177" s="63"/>
      <c r="F177" s="61"/>
      <c r="G177" s="162"/>
      <c r="H177" s="62"/>
      <c r="I177" s="162"/>
      <c r="J177" s="61"/>
      <c r="K177" s="162"/>
      <c r="L177" s="62"/>
      <c r="M177" s="164"/>
    </row>
    <row r="178" spans="2:13" x14ac:dyDescent="0.2">
      <c r="B178" s="61"/>
      <c r="C178" s="62"/>
      <c r="D178" s="62"/>
      <c r="E178" s="63"/>
      <c r="F178" s="61"/>
      <c r="G178" s="162"/>
      <c r="H178" s="62"/>
      <c r="I178" s="162"/>
      <c r="J178" s="61"/>
      <c r="K178" s="162"/>
      <c r="L178" s="62"/>
      <c r="M178" s="164"/>
    </row>
    <row r="179" spans="2:13" x14ac:dyDescent="0.2">
      <c r="B179" s="61"/>
      <c r="C179" s="62"/>
      <c r="D179" s="62"/>
      <c r="E179" s="63"/>
      <c r="F179" s="61"/>
      <c r="G179" s="162"/>
      <c r="H179" s="62"/>
      <c r="I179" s="162"/>
      <c r="J179" s="61"/>
      <c r="K179" s="162"/>
      <c r="L179" s="62"/>
      <c r="M179" s="164"/>
    </row>
    <row r="180" spans="2:13" x14ac:dyDescent="0.2">
      <c r="B180" s="61"/>
      <c r="C180" s="62"/>
      <c r="D180" s="62"/>
      <c r="E180" s="63"/>
      <c r="F180" s="61"/>
      <c r="G180" s="162"/>
      <c r="H180" s="62"/>
      <c r="I180" s="162"/>
      <c r="J180" s="61"/>
      <c r="K180" s="162"/>
      <c r="L180" s="62"/>
      <c r="M180" s="164"/>
    </row>
    <row r="181" spans="2:13" x14ac:dyDescent="0.2">
      <c r="B181" s="61"/>
      <c r="C181" s="62"/>
      <c r="D181" s="62"/>
      <c r="E181" s="63"/>
      <c r="F181" s="61"/>
      <c r="G181" s="162"/>
      <c r="H181" s="62"/>
      <c r="I181" s="162"/>
      <c r="J181" s="61"/>
      <c r="K181" s="162"/>
      <c r="L181" s="62"/>
      <c r="M181" s="164"/>
    </row>
    <row r="182" spans="2:13" x14ac:dyDescent="0.2">
      <c r="B182" s="61"/>
      <c r="C182" s="62"/>
      <c r="D182" s="62"/>
      <c r="E182" s="63"/>
      <c r="F182" s="61"/>
      <c r="G182" s="166"/>
      <c r="H182" s="62"/>
      <c r="I182" s="166"/>
      <c r="J182" s="61"/>
      <c r="K182" s="166"/>
      <c r="L182" s="62"/>
      <c r="M182" s="42"/>
    </row>
    <row r="183" spans="2:13" x14ac:dyDescent="0.2">
      <c r="B183" s="61"/>
      <c r="C183" s="62"/>
      <c r="D183" s="62"/>
      <c r="E183" s="63"/>
      <c r="F183" s="61"/>
      <c r="G183" s="166"/>
      <c r="H183" s="62"/>
      <c r="I183" s="166"/>
      <c r="J183" s="61"/>
      <c r="K183" s="166"/>
      <c r="L183" s="62"/>
      <c r="M183" s="42"/>
    </row>
    <row r="184" spans="2:13" x14ac:dyDescent="0.2">
      <c r="B184" s="61"/>
      <c r="C184" s="62"/>
      <c r="D184" s="62"/>
      <c r="E184" s="63"/>
      <c r="F184" s="61"/>
      <c r="G184" s="166"/>
      <c r="H184" s="62"/>
      <c r="I184" s="166"/>
      <c r="J184" s="61"/>
      <c r="K184" s="166"/>
      <c r="L184" s="62"/>
      <c r="M184" s="42"/>
    </row>
    <row r="185" spans="2:13" x14ac:dyDescent="0.2">
      <c r="B185" s="61"/>
      <c r="C185" s="62"/>
      <c r="D185" s="62"/>
      <c r="E185" s="63"/>
      <c r="F185" s="61"/>
      <c r="G185" s="166"/>
      <c r="H185" s="62"/>
      <c r="I185" s="166"/>
      <c r="J185" s="61"/>
      <c r="K185" s="166"/>
      <c r="L185" s="62"/>
      <c r="M185" s="42"/>
    </row>
    <row r="186" spans="2:13" x14ac:dyDescent="0.2">
      <c r="B186" s="61"/>
      <c r="C186" s="62"/>
      <c r="D186" s="62"/>
      <c r="E186" s="63"/>
      <c r="F186" s="61"/>
      <c r="G186" s="166"/>
      <c r="H186" s="62"/>
      <c r="I186" s="166"/>
      <c r="J186" s="61"/>
      <c r="K186" s="166"/>
      <c r="L186" s="62"/>
      <c r="M186" s="42"/>
    </row>
    <row r="187" spans="2:13" x14ac:dyDescent="0.2">
      <c r="B187" s="61"/>
      <c r="C187" s="62"/>
      <c r="D187" s="62"/>
      <c r="E187" s="63"/>
      <c r="F187" s="61"/>
      <c r="G187" s="166"/>
      <c r="H187" s="62"/>
      <c r="I187" s="166"/>
      <c r="J187" s="61"/>
      <c r="K187" s="166"/>
      <c r="L187" s="62"/>
      <c r="M187" s="42"/>
    </row>
    <row r="188" spans="2:13" x14ac:dyDescent="0.2">
      <c r="B188" s="61"/>
      <c r="C188" s="62"/>
      <c r="D188" s="62"/>
      <c r="E188" s="63"/>
      <c r="F188" s="61"/>
      <c r="G188" s="166"/>
      <c r="H188" s="62"/>
      <c r="I188" s="166"/>
      <c r="J188" s="61"/>
      <c r="K188" s="166"/>
      <c r="L188" s="62"/>
      <c r="M188" s="42"/>
    </row>
    <row r="189" spans="2:13" x14ac:dyDescent="0.2">
      <c r="B189" s="61"/>
      <c r="C189" s="62"/>
      <c r="D189" s="62"/>
      <c r="E189" s="63"/>
      <c r="F189" s="61"/>
      <c r="G189" s="166"/>
      <c r="H189" s="62"/>
      <c r="I189" s="166"/>
      <c r="J189" s="61"/>
      <c r="K189" s="166"/>
      <c r="L189" s="62"/>
      <c r="M189" s="42"/>
    </row>
    <row r="190" spans="2:13" x14ac:dyDescent="0.2">
      <c r="B190" s="61"/>
      <c r="C190" s="62"/>
      <c r="D190" s="62"/>
      <c r="E190" s="63"/>
      <c r="F190" s="61"/>
      <c r="G190" s="166"/>
      <c r="H190" s="62"/>
      <c r="I190" s="166"/>
      <c r="J190" s="61"/>
      <c r="K190" s="166"/>
      <c r="L190" s="62"/>
      <c r="M190" s="42"/>
    </row>
    <row r="191" spans="2:13" x14ac:dyDescent="0.2">
      <c r="B191" s="61"/>
      <c r="C191" s="62"/>
      <c r="D191" s="62"/>
      <c r="E191" s="63"/>
      <c r="F191" s="61"/>
      <c r="G191" s="166"/>
      <c r="H191" s="62"/>
      <c r="I191" s="166"/>
      <c r="J191" s="61"/>
      <c r="K191" s="166"/>
      <c r="L191" s="62"/>
      <c r="M191" s="42"/>
    </row>
    <row r="192" spans="2:13" x14ac:dyDescent="0.2">
      <c r="B192" s="61"/>
      <c r="C192" s="62"/>
      <c r="D192" s="62"/>
      <c r="E192" s="63"/>
      <c r="F192" s="61"/>
      <c r="G192" s="166"/>
      <c r="H192" s="62"/>
      <c r="I192" s="166"/>
      <c r="J192" s="61"/>
      <c r="K192" s="166"/>
      <c r="L192" s="62"/>
      <c r="M192" s="42"/>
    </row>
    <row r="193" spans="2:13" x14ac:dyDescent="0.2">
      <c r="B193" s="61"/>
      <c r="C193" s="62"/>
      <c r="D193" s="62"/>
      <c r="E193" s="63"/>
      <c r="F193" s="61"/>
      <c r="G193" s="166"/>
      <c r="H193" s="62"/>
      <c r="I193" s="166"/>
      <c r="J193" s="61"/>
      <c r="K193" s="166"/>
      <c r="L193" s="62"/>
      <c r="M193" s="42"/>
    </row>
    <row r="194" spans="2:13" x14ac:dyDescent="0.2">
      <c r="B194" s="61"/>
      <c r="C194" s="62"/>
      <c r="D194" s="62"/>
      <c r="E194" s="63"/>
      <c r="F194" s="61"/>
      <c r="G194" s="166"/>
      <c r="H194" s="62"/>
      <c r="I194" s="166"/>
      <c r="J194" s="61"/>
      <c r="K194" s="166"/>
      <c r="L194" s="62"/>
      <c r="M194" s="42"/>
    </row>
    <row r="195" spans="2:13" x14ac:dyDescent="0.2">
      <c r="B195" s="61"/>
      <c r="C195" s="62"/>
      <c r="D195" s="62"/>
      <c r="E195" s="63"/>
      <c r="F195" s="61"/>
      <c r="G195" s="166"/>
      <c r="H195" s="62"/>
      <c r="I195" s="166"/>
      <c r="J195" s="61"/>
      <c r="K195" s="166"/>
      <c r="L195" s="62"/>
      <c r="M195" s="42"/>
    </row>
    <row r="196" spans="2:13" x14ac:dyDescent="0.2">
      <c r="B196" s="61"/>
      <c r="C196" s="62"/>
      <c r="D196" s="62"/>
      <c r="E196" s="63"/>
      <c r="F196" s="61"/>
      <c r="G196" s="166"/>
      <c r="H196" s="62"/>
      <c r="I196" s="166"/>
      <c r="J196" s="61"/>
      <c r="K196" s="166"/>
      <c r="L196" s="62"/>
      <c r="M196" s="42"/>
    </row>
    <row r="197" spans="2:13" x14ac:dyDescent="0.2">
      <c r="B197" s="61"/>
      <c r="C197" s="62"/>
      <c r="D197" s="62"/>
      <c r="E197" s="63"/>
      <c r="F197" s="61"/>
      <c r="G197" s="166"/>
      <c r="H197" s="62"/>
      <c r="I197" s="166"/>
      <c r="J197" s="61"/>
      <c r="K197" s="166"/>
      <c r="L197" s="62"/>
      <c r="M197" s="42"/>
    </row>
    <row r="198" spans="2:13" x14ac:dyDescent="0.2">
      <c r="B198" s="61"/>
      <c r="C198" s="62"/>
      <c r="D198" s="62"/>
      <c r="E198" s="63"/>
      <c r="F198" s="61"/>
      <c r="G198" s="166"/>
      <c r="H198" s="62"/>
      <c r="I198" s="166"/>
      <c r="J198" s="61"/>
      <c r="K198" s="166"/>
      <c r="L198" s="62"/>
      <c r="M198" s="42"/>
    </row>
    <row r="199" spans="2:13" x14ac:dyDescent="0.2">
      <c r="B199" s="61"/>
      <c r="C199" s="62"/>
      <c r="D199" s="62"/>
      <c r="E199" s="63"/>
      <c r="F199" s="61"/>
      <c r="G199" s="166"/>
      <c r="H199" s="62"/>
      <c r="I199" s="166"/>
      <c r="J199" s="61"/>
      <c r="K199" s="166"/>
      <c r="L199" s="62"/>
      <c r="M199" s="42"/>
    </row>
    <row r="200" spans="2:13" x14ac:dyDescent="0.2">
      <c r="B200" s="61"/>
      <c r="C200" s="62"/>
      <c r="D200" s="62"/>
      <c r="E200" s="63"/>
      <c r="F200" s="61"/>
      <c r="G200" s="166"/>
      <c r="H200" s="62"/>
      <c r="I200" s="166"/>
      <c r="J200" s="61"/>
      <c r="K200" s="166"/>
      <c r="L200" s="62"/>
      <c r="M200" s="42"/>
    </row>
    <row r="201" spans="2:13" x14ac:dyDescent="0.2">
      <c r="B201" s="61"/>
      <c r="C201" s="62"/>
      <c r="D201" s="62"/>
      <c r="E201" s="63"/>
      <c r="F201" s="61"/>
      <c r="G201" s="166"/>
      <c r="H201" s="62"/>
      <c r="I201" s="166"/>
      <c r="J201" s="61"/>
      <c r="K201" s="166"/>
      <c r="L201" s="62"/>
      <c r="M201" s="42"/>
    </row>
    <row r="202" spans="2:13" x14ac:dyDescent="0.2">
      <c r="B202" s="61"/>
      <c r="C202" s="62"/>
      <c r="D202" s="62"/>
      <c r="E202" s="63"/>
      <c r="F202" s="61"/>
      <c r="G202" s="166"/>
      <c r="H202" s="62"/>
      <c r="I202" s="166"/>
      <c r="J202" s="61"/>
      <c r="K202" s="166"/>
      <c r="L202" s="62"/>
      <c r="M202" s="42"/>
    </row>
    <row r="203" spans="2:13" x14ac:dyDescent="0.2">
      <c r="B203" s="61"/>
      <c r="C203" s="62"/>
      <c r="D203" s="62"/>
      <c r="E203" s="63"/>
      <c r="F203" s="61"/>
      <c r="G203" s="166"/>
      <c r="H203" s="62"/>
      <c r="I203" s="166"/>
      <c r="J203" s="61"/>
      <c r="K203" s="166"/>
      <c r="L203" s="62"/>
      <c r="M203" s="42"/>
    </row>
    <row r="204" spans="2:13" x14ac:dyDescent="0.2">
      <c r="B204" s="61"/>
      <c r="C204" s="62"/>
      <c r="D204" s="62"/>
      <c r="E204" s="63"/>
      <c r="F204" s="61"/>
      <c r="G204" s="166"/>
      <c r="H204" s="62"/>
      <c r="I204" s="166"/>
      <c r="J204" s="61"/>
      <c r="K204" s="166"/>
      <c r="L204" s="62"/>
      <c r="M204" s="42"/>
    </row>
    <row r="205" spans="2:13" x14ac:dyDescent="0.2">
      <c r="B205" s="61"/>
      <c r="C205" s="62"/>
      <c r="D205" s="62"/>
      <c r="E205" s="63"/>
      <c r="F205" s="61"/>
      <c r="G205" s="166"/>
      <c r="H205" s="62"/>
      <c r="I205" s="166"/>
      <c r="J205" s="61"/>
      <c r="K205" s="166"/>
      <c r="L205" s="62"/>
      <c r="M205" s="42"/>
    </row>
    <row r="206" spans="2:13" x14ac:dyDescent="0.2">
      <c r="B206" s="61"/>
      <c r="C206" s="62"/>
      <c r="D206" s="62"/>
      <c r="E206" s="63"/>
      <c r="F206" s="61"/>
      <c r="G206" s="166"/>
      <c r="H206" s="62"/>
      <c r="I206" s="166"/>
      <c r="J206" s="61"/>
      <c r="K206" s="166"/>
      <c r="L206" s="62"/>
      <c r="M206" s="42"/>
    </row>
    <row r="207" spans="2:13" x14ac:dyDescent="0.2">
      <c r="B207" s="61"/>
      <c r="C207" s="62"/>
      <c r="D207" s="62"/>
      <c r="E207" s="63"/>
      <c r="F207" s="61"/>
      <c r="G207" s="166"/>
      <c r="H207" s="62"/>
      <c r="I207" s="166"/>
      <c r="J207" s="61"/>
      <c r="K207" s="166"/>
      <c r="L207" s="62"/>
      <c r="M207" s="42"/>
    </row>
    <row r="208" spans="2:13" x14ac:dyDescent="0.2">
      <c r="B208" s="61"/>
      <c r="C208" s="62"/>
      <c r="D208" s="62"/>
      <c r="E208" s="63"/>
      <c r="F208" s="61"/>
      <c r="G208" s="166"/>
      <c r="H208" s="62"/>
      <c r="I208" s="166"/>
      <c r="J208" s="61"/>
      <c r="K208" s="166"/>
      <c r="L208" s="62"/>
      <c r="M208" s="42"/>
    </row>
    <row r="209" spans="2:13" x14ac:dyDescent="0.2">
      <c r="B209" s="61"/>
      <c r="C209" s="62"/>
      <c r="D209" s="62"/>
      <c r="E209" s="63"/>
      <c r="F209" s="61"/>
      <c r="G209" s="166"/>
      <c r="H209" s="62"/>
      <c r="I209" s="166"/>
      <c r="J209" s="61"/>
      <c r="K209" s="166"/>
      <c r="L209" s="62"/>
      <c r="M209" s="42"/>
    </row>
    <row r="210" spans="2:13" x14ac:dyDescent="0.2">
      <c r="B210" s="61"/>
      <c r="C210" s="62"/>
      <c r="D210" s="62"/>
      <c r="E210" s="63"/>
      <c r="F210" s="61"/>
      <c r="G210" s="166"/>
      <c r="H210" s="62"/>
      <c r="I210" s="166"/>
      <c r="J210" s="61"/>
      <c r="K210" s="166"/>
      <c r="L210" s="62"/>
      <c r="M210" s="42"/>
    </row>
    <row r="211" spans="2:13" x14ac:dyDescent="0.2">
      <c r="B211" s="61"/>
      <c r="C211" s="62"/>
      <c r="D211" s="62"/>
      <c r="E211" s="63"/>
      <c r="F211" s="61"/>
      <c r="G211" s="166"/>
      <c r="H211" s="62"/>
      <c r="I211" s="166"/>
      <c r="J211" s="61"/>
      <c r="K211" s="166"/>
      <c r="L211" s="62"/>
      <c r="M211" s="42"/>
    </row>
    <row r="212" spans="2:13" x14ac:dyDescent="0.2">
      <c r="B212" s="61"/>
      <c r="C212" s="62"/>
      <c r="D212" s="62"/>
      <c r="E212" s="63"/>
      <c r="F212" s="61"/>
      <c r="G212" s="166"/>
      <c r="H212" s="62"/>
      <c r="I212" s="166"/>
      <c r="J212" s="61"/>
      <c r="K212" s="166"/>
      <c r="L212" s="62"/>
      <c r="M212" s="42"/>
    </row>
    <row r="213" spans="2:13" x14ac:dyDescent="0.2">
      <c r="B213" s="61"/>
      <c r="C213" s="62"/>
      <c r="D213" s="62"/>
      <c r="E213" s="63"/>
      <c r="F213" s="61"/>
      <c r="G213" s="166"/>
      <c r="H213" s="62"/>
      <c r="I213" s="166"/>
      <c r="J213" s="61"/>
      <c r="K213" s="166"/>
      <c r="L213" s="62"/>
      <c r="M213" s="42"/>
    </row>
    <row r="214" spans="2:13" x14ac:dyDescent="0.2">
      <c r="B214" s="61"/>
      <c r="C214" s="62"/>
      <c r="D214" s="62"/>
      <c r="E214" s="63"/>
      <c r="F214" s="61"/>
      <c r="G214" s="166"/>
      <c r="H214" s="62"/>
      <c r="I214" s="166"/>
      <c r="J214" s="61"/>
      <c r="K214" s="166"/>
      <c r="L214" s="62"/>
      <c r="M214" s="42"/>
    </row>
    <row r="215" spans="2:13" x14ac:dyDescent="0.2">
      <c r="B215" s="61"/>
      <c r="C215" s="62"/>
      <c r="D215" s="62"/>
      <c r="E215" s="63"/>
      <c r="F215" s="61"/>
      <c r="G215" s="166"/>
      <c r="H215" s="62"/>
      <c r="I215" s="166"/>
      <c r="J215" s="61"/>
      <c r="K215" s="166"/>
      <c r="L215" s="62"/>
      <c r="M215" s="42"/>
    </row>
    <row r="216" spans="2:13" x14ac:dyDescent="0.2">
      <c r="B216" s="61"/>
      <c r="C216" s="62"/>
      <c r="D216" s="62"/>
      <c r="E216" s="63"/>
      <c r="F216" s="61"/>
      <c r="G216" s="166"/>
      <c r="H216" s="62"/>
      <c r="I216" s="166"/>
      <c r="J216" s="61"/>
      <c r="K216" s="166"/>
      <c r="L216" s="62"/>
      <c r="M216" s="42"/>
    </row>
    <row r="217" spans="2:13" x14ac:dyDescent="0.2">
      <c r="B217" s="61"/>
      <c r="C217" s="62"/>
      <c r="D217" s="62"/>
      <c r="E217" s="63"/>
      <c r="F217" s="61"/>
      <c r="G217" s="166"/>
      <c r="H217" s="62"/>
      <c r="I217" s="166"/>
      <c r="J217" s="61"/>
      <c r="K217" s="166"/>
      <c r="L217" s="62"/>
      <c r="M217" s="42"/>
    </row>
    <row r="218" spans="2:13" x14ac:dyDescent="0.2">
      <c r="B218" s="61"/>
      <c r="C218" s="62"/>
      <c r="D218" s="62"/>
      <c r="E218" s="63"/>
      <c r="F218" s="61"/>
      <c r="G218" s="166"/>
      <c r="H218" s="62"/>
      <c r="I218" s="166"/>
      <c r="J218" s="61"/>
      <c r="K218" s="166"/>
      <c r="L218" s="62"/>
      <c r="M218" s="42"/>
    </row>
    <row r="219" spans="2:13" x14ac:dyDescent="0.2">
      <c r="B219" s="61"/>
      <c r="C219" s="62"/>
      <c r="D219" s="62"/>
      <c r="E219" s="63"/>
      <c r="F219" s="61"/>
      <c r="G219" s="166"/>
      <c r="H219" s="62"/>
      <c r="I219" s="166"/>
      <c r="J219" s="61"/>
      <c r="K219" s="166"/>
      <c r="L219" s="62"/>
      <c r="M219" s="42"/>
    </row>
    <row r="220" spans="2:13" x14ac:dyDescent="0.2">
      <c r="B220" s="61"/>
      <c r="C220" s="62"/>
      <c r="D220" s="62"/>
      <c r="E220" s="63"/>
      <c r="F220" s="61"/>
      <c r="G220" s="166"/>
      <c r="H220" s="62"/>
      <c r="I220" s="166"/>
      <c r="J220" s="61"/>
      <c r="K220" s="166"/>
      <c r="L220" s="62"/>
      <c r="M220" s="42"/>
    </row>
    <row r="221" spans="2:13" x14ac:dyDescent="0.2">
      <c r="B221" s="61"/>
      <c r="C221" s="62"/>
      <c r="D221" s="62"/>
      <c r="E221" s="63"/>
      <c r="F221" s="61"/>
      <c r="G221" s="166"/>
      <c r="H221" s="62"/>
      <c r="I221" s="166"/>
      <c r="J221" s="61"/>
      <c r="K221" s="166"/>
      <c r="L221" s="62"/>
      <c r="M221" s="42"/>
    </row>
    <row r="222" spans="2:13" x14ac:dyDescent="0.2">
      <c r="B222" s="61"/>
      <c r="C222" s="62"/>
      <c r="D222" s="62"/>
      <c r="E222" s="63"/>
      <c r="F222" s="61"/>
      <c r="G222" s="166"/>
      <c r="H222" s="62"/>
      <c r="I222" s="166"/>
      <c r="J222" s="61"/>
      <c r="K222" s="166"/>
      <c r="L222" s="62"/>
      <c r="M222" s="42"/>
    </row>
    <row r="223" spans="2:13" x14ac:dyDescent="0.2">
      <c r="B223" s="61"/>
      <c r="C223" s="62"/>
      <c r="D223" s="62"/>
      <c r="E223" s="63"/>
      <c r="F223" s="61"/>
      <c r="G223" s="166"/>
      <c r="H223" s="62"/>
      <c r="I223" s="166"/>
      <c r="J223" s="61"/>
      <c r="K223" s="166"/>
      <c r="L223" s="62"/>
      <c r="M223" s="42"/>
    </row>
    <row r="224" spans="2:13" x14ac:dyDescent="0.2">
      <c r="B224" s="61"/>
      <c r="C224" s="62"/>
      <c r="D224" s="62"/>
      <c r="E224" s="63"/>
      <c r="F224" s="61"/>
      <c r="G224" s="166"/>
      <c r="H224" s="62"/>
      <c r="I224" s="166"/>
      <c r="J224" s="61"/>
      <c r="K224" s="166"/>
      <c r="L224" s="62"/>
      <c r="M224" s="42"/>
    </row>
    <row r="225" spans="2:13" x14ac:dyDescent="0.2">
      <c r="B225" s="61"/>
      <c r="C225" s="62"/>
      <c r="D225" s="62"/>
      <c r="E225" s="63"/>
      <c r="F225" s="61"/>
      <c r="G225" s="166"/>
      <c r="H225" s="62"/>
      <c r="I225" s="166"/>
      <c r="J225" s="61"/>
      <c r="K225" s="166"/>
      <c r="L225" s="62"/>
      <c r="M225" s="42"/>
    </row>
    <row r="226" spans="2:13" x14ac:dyDescent="0.2">
      <c r="B226" s="61"/>
      <c r="C226" s="62"/>
      <c r="D226" s="62"/>
      <c r="E226" s="63"/>
      <c r="F226" s="61"/>
      <c r="G226" s="166"/>
      <c r="H226" s="62"/>
      <c r="I226" s="166"/>
      <c r="J226" s="61"/>
      <c r="K226" s="166"/>
      <c r="L226" s="62"/>
      <c r="M226" s="42"/>
    </row>
    <row r="227" spans="2:13" x14ac:dyDescent="0.2">
      <c r="B227" s="61"/>
      <c r="C227" s="62"/>
      <c r="D227" s="62"/>
      <c r="E227" s="63"/>
      <c r="F227" s="61"/>
      <c r="G227" s="166"/>
      <c r="H227" s="62"/>
      <c r="I227" s="166"/>
      <c r="J227" s="61"/>
      <c r="K227" s="166"/>
      <c r="L227" s="62"/>
      <c r="M227" s="42"/>
    </row>
    <row r="228" spans="2:13" x14ac:dyDescent="0.2">
      <c r="B228" s="61"/>
      <c r="C228" s="62"/>
      <c r="D228" s="62"/>
      <c r="E228" s="63"/>
      <c r="F228" s="61"/>
      <c r="G228" s="166"/>
      <c r="H228" s="62"/>
      <c r="I228" s="166"/>
      <c r="J228" s="61"/>
      <c r="K228" s="166"/>
      <c r="L228" s="62"/>
      <c r="M228" s="42"/>
    </row>
    <row r="229" spans="2:13" x14ac:dyDescent="0.2">
      <c r="B229" s="61"/>
      <c r="C229" s="62"/>
      <c r="D229" s="62"/>
      <c r="E229" s="63"/>
      <c r="F229" s="61"/>
      <c r="G229" s="166"/>
      <c r="H229" s="62"/>
      <c r="I229" s="166"/>
      <c r="J229" s="61"/>
      <c r="K229" s="166"/>
      <c r="L229" s="62"/>
      <c r="M229" s="42"/>
    </row>
    <row r="230" spans="2:13" x14ac:dyDescent="0.2">
      <c r="B230" s="61"/>
      <c r="C230" s="62"/>
      <c r="D230" s="62"/>
      <c r="E230" s="63"/>
      <c r="F230" s="61"/>
      <c r="G230" s="166"/>
      <c r="H230" s="62"/>
      <c r="I230" s="166"/>
      <c r="J230" s="61"/>
      <c r="K230" s="166"/>
      <c r="L230" s="62"/>
      <c r="M230" s="42"/>
    </row>
    <row r="231" spans="2:13" x14ac:dyDescent="0.2">
      <c r="B231" s="61"/>
      <c r="C231" s="62"/>
      <c r="D231" s="62"/>
      <c r="E231" s="63"/>
      <c r="F231" s="61"/>
      <c r="G231" s="166"/>
      <c r="H231" s="62"/>
      <c r="I231" s="166"/>
      <c r="J231" s="61"/>
      <c r="K231" s="166"/>
      <c r="L231" s="62"/>
      <c r="M231" s="42"/>
    </row>
    <row r="232" spans="2:13" x14ac:dyDescent="0.2">
      <c r="B232" s="61"/>
      <c r="C232" s="62"/>
      <c r="D232" s="62"/>
      <c r="E232" s="63"/>
      <c r="F232" s="61"/>
      <c r="G232" s="166"/>
      <c r="H232" s="62"/>
      <c r="I232" s="166"/>
      <c r="J232" s="61"/>
      <c r="K232" s="166"/>
      <c r="L232" s="62"/>
      <c r="M232" s="42"/>
    </row>
    <row r="233" spans="2:13" x14ac:dyDescent="0.2">
      <c r="B233" s="61"/>
      <c r="C233" s="62"/>
      <c r="D233" s="62"/>
      <c r="E233" s="63"/>
      <c r="F233" s="61"/>
      <c r="G233" s="166"/>
      <c r="H233" s="62"/>
      <c r="I233" s="166"/>
      <c r="J233" s="61"/>
      <c r="K233" s="166"/>
      <c r="L233" s="62"/>
      <c r="M233" s="42"/>
    </row>
    <row r="234" spans="2:13" x14ac:dyDescent="0.2">
      <c r="B234" s="61"/>
      <c r="C234" s="62"/>
      <c r="D234" s="62"/>
      <c r="E234" s="63"/>
      <c r="F234" s="61"/>
      <c r="G234" s="166"/>
      <c r="H234" s="62"/>
      <c r="I234" s="166"/>
      <c r="J234" s="61"/>
      <c r="K234" s="166"/>
      <c r="L234" s="62"/>
      <c r="M234" s="42"/>
    </row>
    <row r="235" spans="2:13" x14ac:dyDescent="0.2">
      <c r="B235" s="61"/>
      <c r="C235" s="62"/>
      <c r="D235" s="62"/>
      <c r="E235" s="63"/>
      <c r="F235" s="61"/>
      <c r="G235" s="166"/>
      <c r="H235" s="62"/>
      <c r="I235" s="166"/>
      <c r="J235" s="61"/>
      <c r="K235" s="166"/>
      <c r="L235" s="62"/>
      <c r="M235" s="42"/>
    </row>
    <row r="236" spans="2:13" x14ac:dyDescent="0.2">
      <c r="B236" s="61"/>
      <c r="C236" s="62"/>
      <c r="D236" s="62"/>
      <c r="E236" s="63"/>
      <c r="F236" s="61"/>
      <c r="G236" s="166"/>
      <c r="H236" s="62"/>
      <c r="I236" s="166"/>
      <c r="J236" s="61"/>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D104" sqref="D104"/>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142">
        <v>0</v>
      </c>
      <c r="C4" s="201">
        <v>0</v>
      </c>
      <c r="D4" s="201">
        <v>0</v>
      </c>
      <c r="E4" s="143">
        <v>0</v>
      </c>
      <c r="F4" s="57"/>
      <c r="G4" s="162"/>
      <c r="H4" s="58"/>
      <c r="I4" s="162"/>
      <c r="J4" s="57"/>
      <c r="K4" s="160"/>
      <c r="L4" s="58"/>
      <c r="M4" s="161"/>
    </row>
    <row r="5" spans="2:21" x14ac:dyDescent="0.2">
      <c r="B5" s="84">
        <v>4.2649999999999997E-3</v>
      </c>
      <c r="C5" s="85">
        <v>8.5199999999999998E-3</v>
      </c>
      <c r="D5" s="85">
        <v>4.7959999999999999E-3</v>
      </c>
      <c r="E5" s="144">
        <v>-7.4330000000000004E-3</v>
      </c>
      <c r="F5" s="60"/>
      <c r="G5" s="162"/>
      <c r="H5" s="58"/>
      <c r="I5" s="162"/>
      <c r="J5" s="60"/>
      <c r="K5" s="162"/>
      <c r="L5" s="58"/>
      <c r="M5" s="164"/>
    </row>
    <row r="6" spans="2:21" x14ac:dyDescent="0.2">
      <c r="B6" s="84">
        <v>1.2427000000000001E-2</v>
      </c>
      <c r="C6" s="85">
        <v>1.4213E-2</v>
      </c>
      <c r="D6" s="85">
        <v>1.346E-2</v>
      </c>
      <c r="E6" s="144">
        <v>-1.1986E-2</v>
      </c>
      <c r="F6" s="57"/>
      <c r="G6" s="162"/>
      <c r="H6" s="58"/>
      <c r="I6" s="162"/>
      <c r="J6" s="57"/>
      <c r="K6" s="162"/>
      <c r="L6" s="58"/>
      <c r="M6" s="164"/>
    </row>
    <row r="7" spans="2:21" x14ac:dyDescent="0.2">
      <c r="B7" s="84">
        <v>2.1624000000000001E-2</v>
      </c>
      <c r="C7" s="85">
        <v>1.8334E-2</v>
      </c>
      <c r="D7" s="85">
        <v>2.2824000000000001E-2</v>
      </c>
      <c r="E7" s="144">
        <v>-1.5381000000000001E-2</v>
      </c>
      <c r="F7" s="57"/>
      <c r="G7" s="162"/>
      <c r="H7" s="58"/>
      <c r="I7" s="162"/>
      <c r="J7" s="57"/>
      <c r="K7" s="162"/>
      <c r="L7" s="58"/>
      <c r="M7" s="164"/>
    </row>
    <row r="8" spans="2:21" x14ac:dyDescent="0.2">
      <c r="B8" s="84">
        <v>3.1224999999999999E-2</v>
      </c>
      <c r="C8" s="85">
        <v>2.1590999999999999E-2</v>
      </c>
      <c r="D8" s="85">
        <v>3.2448999999999999E-2</v>
      </c>
      <c r="E8" s="144">
        <v>-1.8231000000000001E-2</v>
      </c>
      <c r="F8" s="57"/>
      <c r="G8" s="162"/>
      <c r="H8" s="58"/>
      <c r="I8" s="162"/>
      <c r="J8" s="57"/>
      <c r="K8" s="162"/>
      <c r="L8" s="58"/>
      <c r="M8" s="164"/>
    </row>
    <row r="9" spans="2:21" x14ac:dyDescent="0.2">
      <c r="B9" s="84">
        <v>4.1027000000000001E-2</v>
      </c>
      <c r="C9" s="85">
        <v>2.4309999999999998E-2</v>
      </c>
      <c r="D9" s="85">
        <v>4.2208000000000002E-2</v>
      </c>
      <c r="E9" s="144">
        <v>-2.0768999999999999E-2</v>
      </c>
      <c r="F9" s="57"/>
      <c r="G9" s="162"/>
      <c r="H9" s="58"/>
      <c r="I9" s="162"/>
      <c r="J9" s="57"/>
      <c r="K9" s="162"/>
      <c r="L9" s="58"/>
      <c r="M9" s="164"/>
    </row>
    <row r="10" spans="2:21" x14ac:dyDescent="0.2">
      <c r="B10" s="84">
        <v>5.0944999999999997E-2</v>
      </c>
      <c r="C10" s="85">
        <v>2.6661000000000001E-2</v>
      </c>
      <c r="D10" s="85">
        <v>5.2054999999999997E-2</v>
      </c>
      <c r="E10" s="144">
        <v>-2.3106000000000002E-2</v>
      </c>
      <c r="F10" s="57"/>
      <c r="G10" s="162"/>
      <c r="H10" s="58"/>
      <c r="I10" s="162"/>
      <c r="J10" s="57"/>
      <c r="K10" s="162"/>
      <c r="L10" s="58"/>
      <c r="M10" s="164"/>
    </row>
    <row r="11" spans="2:21" x14ac:dyDescent="0.2">
      <c r="B11" s="84">
        <v>6.0939E-2</v>
      </c>
      <c r="C11" s="85">
        <v>2.8743000000000001E-2</v>
      </c>
      <c r="D11" s="85">
        <v>6.1963999999999998E-2</v>
      </c>
      <c r="E11" s="144">
        <v>-2.5294000000000001E-2</v>
      </c>
      <c r="F11" s="57"/>
      <c r="G11" s="162"/>
      <c r="H11" s="58"/>
      <c r="I11" s="162"/>
      <c r="J11" s="57"/>
      <c r="K11" s="162"/>
      <c r="L11" s="58"/>
      <c r="M11" s="164"/>
    </row>
    <row r="12" spans="2:21" x14ac:dyDescent="0.2">
      <c r="B12" s="84">
        <v>7.0985999999999994E-2</v>
      </c>
      <c r="C12" s="85">
        <v>3.0617999999999999E-2</v>
      </c>
      <c r="D12" s="85">
        <v>7.1919999999999998E-2</v>
      </c>
      <c r="E12" s="144">
        <v>-2.7363999999999999E-2</v>
      </c>
      <c r="F12" s="57"/>
      <c r="G12" s="162"/>
      <c r="H12" s="58"/>
      <c r="I12" s="162"/>
      <c r="J12" s="57"/>
      <c r="K12" s="162"/>
      <c r="L12" s="58"/>
      <c r="M12" s="164"/>
    </row>
    <row r="13" spans="2:21" x14ac:dyDescent="0.2">
      <c r="B13" s="84">
        <v>8.1073000000000006E-2</v>
      </c>
      <c r="C13" s="85">
        <v>3.2323999999999999E-2</v>
      </c>
      <c r="D13" s="85">
        <v>8.1913E-2</v>
      </c>
      <c r="E13" s="144">
        <v>-2.9333000000000001E-2</v>
      </c>
      <c r="F13" s="57"/>
      <c r="G13" s="162"/>
      <c r="H13" s="58"/>
      <c r="I13" s="162"/>
      <c r="J13" s="57"/>
      <c r="K13" s="162"/>
      <c r="L13" s="58"/>
      <c r="M13" s="164"/>
    </row>
    <row r="14" spans="2:21" x14ac:dyDescent="0.2">
      <c r="B14" s="84">
        <v>9.1190999999999994E-2</v>
      </c>
      <c r="C14" s="85">
        <v>3.3888000000000001E-2</v>
      </c>
      <c r="D14" s="85">
        <v>9.1935000000000003E-2</v>
      </c>
      <c r="E14" s="144">
        <v>-3.1213999999999999E-2</v>
      </c>
      <c r="F14" s="57"/>
      <c r="G14" s="162"/>
      <c r="H14" s="58"/>
      <c r="I14" s="162"/>
      <c r="J14" s="57"/>
      <c r="K14" s="162"/>
      <c r="L14" s="58"/>
      <c r="M14" s="164"/>
    </row>
    <row r="15" spans="2:21" x14ac:dyDescent="0.2">
      <c r="B15" s="84">
        <v>0.10133399999999999</v>
      </c>
      <c r="C15" s="85">
        <v>3.5331000000000001E-2</v>
      </c>
      <c r="D15" s="85">
        <v>0.10198</v>
      </c>
      <c r="E15" s="144">
        <v>-3.3009999999999998E-2</v>
      </c>
      <c r="F15" s="57"/>
      <c r="G15" s="162"/>
      <c r="H15" s="58"/>
      <c r="I15" s="162"/>
      <c r="J15" s="57"/>
      <c r="K15" s="162"/>
      <c r="L15" s="58"/>
      <c r="M15" s="164"/>
    </row>
    <row r="16" spans="2:21" x14ac:dyDescent="0.2">
      <c r="B16" s="84">
        <v>0.111495</v>
      </c>
      <c r="C16" s="85">
        <v>3.6666999999999998E-2</v>
      </c>
      <c r="D16" s="85">
        <v>0.11204600000000001</v>
      </c>
      <c r="E16" s="144">
        <v>-3.4727000000000001E-2</v>
      </c>
      <c r="F16" s="57"/>
      <c r="G16" s="162"/>
      <c r="H16" s="58"/>
      <c r="I16" s="162"/>
      <c r="J16" s="57"/>
      <c r="K16" s="162"/>
      <c r="L16" s="58"/>
      <c r="M16" s="164"/>
    </row>
    <row r="17" spans="2:13" x14ac:dyDescent="0.2">
      <c r="B17" s="84">
        <v>0.121672</v>
      </c>
      <c r="C17" s="85">
        <v>3.7909999999999999E-2</v>
      </c>
      <c r="D17" s="85">
        <v>0.122132</v>
      </c>
      <c r="E17" s="144">
        <v>-3.6371000000000001E-2</v>
      </c>
      <c r="F17" s="57"/>
      <c r="G17" s="162"/>
      <c r="H17" s="58"/>
      <c r="I17" s="162"/>
      <c r="J17" s="57"/>
      <c r="K17" s="162"/>
      <c r="L17" s="58"/>
      <c r="M17" s="164"/>
    </row>
    <row r="18" spans="2:13" x14ac:dyDescent="0.2">
      <c r="B18" s="84">
        <v>0.13186200000000001</v>
      </c>
      <c r="C18" s="85">
        <v>3.9069E-2</v>
      </c>
      <c r="D18" s="85">
        <v>0.13223399999999999</v>
      </c>
      <c r="E18" s="144">
        <v>-3.7945E-2</v>
      </c>
      <c r="F18" s="57"/>
      <c r="G18" s="162"/>
      <c r="H18" s="58"/>
      <c r="I18" s="162"/>
      <c r="J18" s="57"/>
      <c r="K18" s="162"/>
      <c r="L18" s="58"/>
      <c r="M18" s="164"/>
    </row>
    <row r="19" spans="2:13" x14ac:dyDescent="0.2">
      <c r="B19" s="84">
        <v>0.14206199999999999</v>
      </c>
      <c r="C19" s="85">
        <v>4.0150999999999999E-2</v>
      </c>
      <c r="D19" s="85">
        <v>0.14235300000000001</v>
      </c>
      <c r="E19" s="144">
        <v>-3.9451E-2</v>
      </c>
      <c r="F19" s="57"/>
      <c r="G19" s="162"/>
      <c r="H19" s="58"/>
      <c r="I19" s="162"/>
      <c r="J19" s="57"/>
      <c r="K19" s="162"/>
      <c r="L19" s="58"/>
      <c r="M19" s="164"/>
    </row>
    <row r="20" spans="2:13" x14ac:dyDescent="0.2">
      <c r="B20" s="84">
        <v>0.15227099999999999</v>
      </c>
      <c r="C20" s="85">
        <v>4.1163999999999999E-2</v>
      </c>
      <c r="D20" s="85">
        <v>0.15248500000000001</v>
      </c>
      <c r="E20" s="144">
        <v>-4.0890999999999997E-2</v>
      </c>
      <c r="F20" s="57"/>
      <c r="G20" s="162"/>
      <c r="H20" s="58"/>
      <c r="I20" s="162"/>
      <c r="J20" s="57"/>
      <c r="K20" s="162"/>
      <c r="L20" s="58"/>
      <c r="M20" s="164"/>
    </row>
    <row r="21" spans="2:13" x14ac:dyDescent="0.2">
      <c r="B21" s="84">
        <v>0.16248699999999999</v>
      </c>
      <c r="C21" s="85">
        <v>4.2112999999999998E-2</v>
      </c>
      <c r="D21" s="85">
        <v>0.16263</v>
      </c>
      <c r="E21" s="144">
        <v>-4.2264999999999997E-2</v>
      </c>
      <c r="F21" s="57"/>
      <c r="G21" s="162"/>
      <c r="H21" s="58"/>
      <c r="I21" s="162"/>
      <c r="J21" s="57"/>
      <c r="K21" s="162"/>
      <c r="L21" s="58"/>
      <c r="M21" s="164"/>
    </row>
    <row r="22" spans="2:13" x14ac:dyDescent="0.2">
      <c r="B22" s="84">
        <v>0.172709</v>
      </c>
      <c r="C22" s="85">
        <v>4.3001999999999999E-2</v>
      </c>
      <c r="D22" s="85">
        <v>0.172787</v>
      </c>
      <c r="E22" s="144">
        <v>-4.3576999999999998E-2</v>
      </c>
      <c r="F22" s="57"/>
      <c r="G22" s="162"/>
      <c r="H22" s="58"/>
      <c r="I22" s="162"/>
      <c r="J22" s="57"/>
      <c r="K22" s="162"/>
      <c r="L22" s="58"/>
      <c r="M22" s="164"/>
    </row>
    <row r="23" spans="2:13" x14ac:dyDescent="0.2">
      <c r="B23" s="84">
        <v>0.18293499999999999</v>
      </c>
      <c r="C23" s="85">
        <v>4.3833999999999998E-2</v>
      </c>
      <c r="D23" s="85">
        <v>0.18295500000000001</v>
      </c>
      <c r="E23" s="144">
        <v>-4.4824999999999997E-2</v>
      </c>
      <c r="F23" s="57"/>
      <c r="G23" s="162"/>
      <c r="H23" s="58"/>
      <c r="I23" s="162"/>
      <c r="J23" s="57"/>
      <c r="K23" s="162"/>
      <c r="L23" s="58"/>
      <c r="M23" s="164"/>
    </row>
    <row r="24" spans="2:13" x14ac:dyDescent="0.2">
      <c r="B24" s="84">
        <v>0.19316700000000001</v>
      </c>
      <c r="C24" s="85">
        <v>4.4613E-2</v>
      </c>
      <c r="D24" s="85">
        <v>0.193134</v>
      </c>
      <c r="E24" s="144">
        <v>-4.6010000000000002E-2</v>
      </c>
      <c r="F24" s="57"/>
      <c r="G24" s="162"/>
      <c r="H24" s="58"/>
      <c r="I24" s="162"/>
      <c r="J24" s="57"/>
      <c r="K24" s="162"/>
      <c r="L24" s="58"/>
      <c r="M24" s="164"/>
    </row>
    <row r="25" spans="2:13" x14ac:dyDescent="0.2">
      <c r="B25" s="84">
        <v>0.203402</v>
      </c>
      <c r="C25" s="85">
        <v>4.5340999999999999E-2</v>
      </c>
      <c r="D25" s="85">
        <v>0.203323</v>
      </c>
      <c r="E25" s="144">
        <v>-4.7133000000000001E-2</v>
      </c>
      <c r="F25" s="57"/>
      <c r="G25" s="162"/>
      <c r="H25" s="58"/>
      <c r="I25" s="162"/>
      <c r="J25" s="57"/>
      <c r="K25" s="162"/>
      <c r="L25" s="58"/>
      <c r="M25" s="164"/>
    </row>
    <row r="26" spans="2:13" x14ac:dyDescent="0.2">
      <c r="B26" s="84">
        <v>0.213639</v>
      </c>
      <c r="C26" s="85">
        <v>4.6019999999999998E-2</v>
      </c>
      <c r="D26" s="85">
        <v>0.21352199999999999</v>
      </c>
      <c r="E26" s="144">
        <v>-4.8194000000000001E-2</v>
      </c>
      <c r="F26" s="57"/>
      <c r="G26" s="162"/>
      <c r="H26" s="58"/>
      <c r="I26" s="162"/>
      <c r="J26" s="57"/>
      <c r="K26" s="162"/>
      <c r="L26" s="58"/>
      <c r="M26" s="164"/>
    </row>
    <row r="27" spans="2:13" x14ac:dyDescent="0.2">
      <c r="B27" s="84">
        <v>0.22388</v>
      </c>
      <c r="C27" s="85">
        <v>4.6651999999999999E-2</v>
      </c>
      <c r="D27" s="85">
        <v>0.22373000000000001</v>
      </c>
      <c r="E27" s="144">
        <v>-4.9192E-2</v>
      </c>
      <c r="F27" s="57"/>
      <c r="G27" s="162"/>
      <c r="H27" s="58"/>
      <c r="I27" s="162"/>
      <c r="J27" s="57"/>
      <c r="K27" s="162"/>
      <c r="L27" s="58"/>
      <c r="M27" s="164"/>
    </row>
    <row r="28" spans="2:13" x14ac:dyDescent="0.2">
      <c r="B28" s="84">
        <v>0.234123</v>
      </c>
      <c r="C28" s="85">
        <v>4.7238000000000002E-2</v>
      </c>
      <c r="D28" s="85">
        <v>0.23394699999999999</v>
      </c>
      <c r="E28" s="144">
        <v>-5.0126999999999998E-2</v>
      </c>
      <c r="F28" s="57"/>
      <c r="G28" s="162"/>
      <c r="H28" s="58"/>
      <c r="I28" s="162"/>
      <c r="J28" s="57"/>
      <c r="K28" s="162"/>
      <c r="L28" s="58"/>
      <c r="M28" s="164"/>
    </row>
    <row r="29" spans="2:13" x14ac:dyDescent="0.2">
      <c r="B29" s="84">
        <v>0.244367</v>
      </c>
      <c r="C29" s="85">
        <v>4.7780999999999997E-2</v>
      </c>
      <c r="D29" s="85">
        <v>0.244173</v>
      </c>
      <c r="E29" s="144">
        <v>-5.0999999999999997E-2</v>
      </c>
      <c r="F29" s="57"/>
      <c r="G29" s="162"/>
      <c r="H29" s="58"/>
      <c r="I29" s="162"/>
      <c r="J29" s="57"/>
      <c r="K29" s="162"/>
      <c r="L29" s="58"/>
      <c r="M29" s="164"/>
    </row>
    <row r="30" spans="2:13" x14ac:dyDescent="0.2">
      <c r="B30" s="84">
        <v>0.25461400000000001</v>
      </c>
      <c r="C30" s="85">
        <v>4.8280999999999998E-2</v>
      </c>
      <c r="D30" s="85">
        <v>0.25440600000000002</v>
      </c>
      <c r="E30" s="144">
        <v>-5.1810000000000002E-2</v>
      </c>
      <c r="F30" s="57"/>
      <c r="G30" s="162"/>
      <c r="H30" s="58"/>
      <c r="I30" s="162"/>
      <c r="J30" s="57"/>
      <c r="K30" s="162"/>
      <c r="L30" s="58"/>
      <c r="M30" s="164"/>
    </row>
    <row r="31" spans="2:13" x14ac:dyDescent="0.2">
      <c r="B31" s="84">
        <v>0.26486100000000001</v>
      </c>
      <c r="C31" s="85">
        <v>4.8739999999999999E-2</v>
      </c>
      <c r="D31" s="85">
        <v>0.26464599999999999</v>
      </c>
      <c r="E31" s="144">
        <v>-5.2557E-2</v>
      </c>
      <c r="F31" s="57"/>
      <c r="G31" s="162"/>
      <c r="H31" s="58"/>
      <c r="I31" s="162"/>
      <c r="J31" s="57"/>
      <c r="K31" s="162"/>
      <c r="L31" s="58"/>
      <c r="M31" s="164"/>
    </row>
    <row r="32" spans="2:13" x14ac:dyDescent="0.2">
      <c r="B32" s="84">
        <v>0.27511099999999999</v>
      </c>
      <c r="C32" s="85">
        <v>4.9159000000000001E-2</v>
      </c>
      <c r="D32" s="85">
        <v>0.274893</v>
      </c>
      <c r="E32" s="144">
        <v>-5.3241999999999998E-2</v>
      </c>
      <c r="F32" s="57"/>
      <c r="G32" s="162"/>
      <c r="H32" s="58"/>
      <c r="I32" s="162"/>
      <c r="J32" s="57"/>
      <c r="K32" s="162"/>
      <c r="L32" s="58"/>
      <c r="M32" s="164"/>
    </row>
    <row r="33" spans="2:13" x14ac:dyDescent="0.2">
      <c r="B33" s="84">
        <v>0.28536</v>
      </c>
      <c r="C33" s="85">
        <v>4.9537999999999999E-2</v>
      </c>
      <c r="D33" s="85">
        <v>0.28514499999999998</v>
      </c>
      <c r="E33" s="144">
        <v>-5.3863000000000001E-2</v>
      </c>
      <c r="F33" s="57"/>
      <c r="G33" s="162"/>
      <c r="H33" s="58"/>
      <c r="I33" s="162"/>
      <c r="J33" s="57"/>
      <c r="K33" s="162"/>
      <c r="L33" s="58"/>
      <c r="M33" s="164"/>
    </row>
    <row r="34" spans="2:13" x14ac:dyDescent="0.2">
      <c r="B34" s="84">
        <v>0.29560999999999998</v>
      </c>
      <c r="C34" s="85">
        <v>4.9876999999999998E-2</v>
      </c>
      <c r="D34" s="85">
        <v>0.29540300000000003</v>
      </c>
      <c r="E34" s="144">
        <v>-5.4421999999999998E-2</v>
      </c>
      <c r="F34" s="57"/>
      <c r="G34" s="162"/>
      <c r="H34" s="58"/>
      <c r="I34" s="162"/>
      <c r="J34" s="57"/>
      <c r="K34" s="162"/>
      <c r="L34" s="58"/>
      <c r="M34" s="164"/>
    </row>
    <row r="35" spans="2:13" x14ac:dyDescent="0.2">
      <c r="B35" s="84">
        <v>0.30585899999999999</v>
      </c>
      <c r="C35" s="85">
        <v>5.0178E-2</v>
      </c>
      <c r="D35" s="85">
        <v>0.30566500000000002</v>
      </c>
      <c r="E35" s="144">
        <v>-5.4920999999999998E-2</v>
      </c>
      <c r="F35" s="57"/>
      <c r="G35" s="162"/>
      <c r="H35" s="58"/>
      <c r="I35" s="162"/>
      <c r="J35" s="57"/>
      <c r="K35" s="162"/>
      <c r="L35" s="58"/>
      <c r="M35" s="164"/>
    </row>
    <row r="36" spans="2:13" x14ac:dyDescent="0.2">
      <c r="B36" s="84">
        <v>0.31610899999999997</v>
      </c>
      <c r="C36" s="85">
        <v>5.0441E-2</v>
      </c>
      <c r="D36" s="85">
        <v>0.31593100000000002</v>
      </c>
      <c r="E36" s="144">
        <v>-5.5358999999999998E-2</v>
      </c>
      <c r="F36" s="57"/>
      <c r="G36" s="162"/>
      <c r="H36" s="58"/>
      <c r="I36" s="162"/>
      <c r="J36" s="57"/>
      <c r="K36" s="162"/>
      <c r="L36" s="58"/>
      <c r="M36" s="164"/>
    </row>
    <row r="37" spans="2:13" x14ac:dyDescent="0.2">
      <c r="B37" s="84">
        <v>0.32635799999999998</v>
      </c>
      <c r="C37" s="85">
        <v>5.0666999999999997E-2</v>
      </c>
      <c r="D37" s="85">
        <v>0.32619999999999999</v>
      </c>
      <c r="E37" s="144">
        <v>-5.5736000000000001E-2</v>
      </c>
      <c r="F37" s="57"/>
      <c r="G37" s="162"/>
      <c r="H37" s="58"/>
      <c r="I37" s="162"/>
      <c r="J37" s="57"/>
      <c r="K37" s="162"/>
      <c r="L37" s="58"/>
      <c r="M37" s="164"/>
    </row>
    <row r="38" spans="2:13" x14ac:dyDescent="0.2">
      <c r="B38" s="84">
        <v>0.33660800000000002</v>
      </c>
      <c r="C38" s="85">
        <v>5.0854999999999997E-2</v>
      </c>
      <c r="D38" s="85">
        <v>0.33647199999999999</v>
      </c>
      <c r="E38" s="144">
        <v>-5.6052999999999999E-2</v>
      </c>
      <c r="F38" s="57"/>
      <c r="G38" s="162"/>
      <c r="H38" s="58"/>
      <c r="I38" s="162"/>
      <c r="J38" s="57"/>
      <c r="K38" s="162"/>
      <c r="L38" s="58"/>
      <c r="M38" s="164"/>
    </row>
    <row r="39" spans="2:13" x14ac:dyDescent="0.2">
      <c r="B39" s="84">
        <v>0.34685700000000003</v>
      </c>
      <c r="C39" s="85">
        <v>5.1007999999999998E-2</v>
      </c>
      <c r="D39" s="85">
        <v>0.346746</v>
      </c>
      <c r="E39" s="144">
        <v>-5.6312000000000001E-2</v>
      </c>
      <c r="F39" s="57"/>
      <c r="G39" s="162"/>
      <c r="H39" s="58"/>
      <c r="I39" s="162"/>
      <c r="J39" s="57"/>
      <c r="K39" s="162"/>
      <c r="L39" s="58"/>
      <c r="M39" s="164"/>
    </row>
    <row r="40" spans="2:13" x14ac:dyDescent="0.2">
      <c r="B40" s="84">
        <v>0.35710599999999998</v>
      </c>
      <c r="C40" s="85">
        <v>5.1125999999999998E-2</v>
      </c>
      <c r="D40" s="85">
        <v>0.35702099999999998</v>
      </c>
      <c r="E40" s="144">
        <v>-5.6514000000000002E-2</v>
      </c>
      <c r="F40" s="57"/>
      <c r="G40" s="162"/>
      <c r="H40" s="58"/>
      <c r="I40" s="162"/>
      <c r="J40" s="57"/>
      <c r="K40" s="162"/>
      <c r="L40" s="58"/>
      <c r="M40" s="164"/>
    </row>
    <row r="41" spans="2:13" x14ac:dyDescent="0.2">
      <c r="B41" s="84">
        <v>0.36735600000000002</v>
      </c>
      <c r="C41" s="85">
        <v>5.1207000000000003E-2</v>
      </c>
      <c r="D41" s="85">
        <v>0.36729699999999998</v>
      </c>
      <c r="E41" s="144">
        <v>-5.6658E-2</v>
      </c>
      <c r="F41" s="57"/>
      <c r="G41" s="162"/>
      <c r="H41" s="58"/>
      <c r="I41" s="162"/>
      <c r="J41" s="57"/>
      <c r="K41" s="162"/>
      <c r="L41" s="58"/>
      <c r="M41" s="164"/>
    </row>
    <row r="42" spans="2:13" x14ac:dyDescent="0.2">
      <c r="B42" s="84">
        <v>0.37760500000000002</v>
      </c>
      <c r="C42" s="85">
        <v>5.1254000000000001E-2</v>
      </c>
      <c r="D42" s="85">
        <v>0.37757400000000002</v>
      </c>
      <c r="E42" s="144">
        <v>-5.6744999999999997E-2</v>
      </c>
      <c r="F42" s="57"/>
      <c r="G42" s="162"/>
      <c r="H42" s="58"/>
      <c r="I42" s="162"/>
      <c r="J42" s="57"/>
      <c r="K42" s="162"/>
      <c r="L42" s="58"/>
      <c r="M42" s="164"/>
    </row>
    <row r="43" spans="2:13" x14ac:dyDescent="0.2">
      <c r="B43" s="84">
        <v>0.38785399999999998</v>
      </c>
      <c r="C43" s="85">
        <v>5.1265999999999999E-2</v>
      </c>
      <c r="D43" s="85">
        <v>0.38784999999999997</v>
      </c>
      <c r="E43" s="144">
        <v>-5.6776E-2</v>
      </c>
      <c r="F43" s="57"/>
      <c r="G43" s="162"/>
      <c r="H43" s="58"/>
      <c r="I43" s="162"/>
      <c r="J43" s="57"/>
      <c r="K43" s="162"/>
      <c r="L43" s="58"/>
      <c r="M43" s="164"/>
    </row>
    <row r="44" spans="2:13" x14ac:dyDescent="0.2">
      <c r="B44" s="84">
        <v>0.39810200000000001</v>
      </c>
      <c r="C44" s="85">
        <v>5.1246E-2</v>
      </c>
      <c r="D44" s="85">
        <v>0.39812599999999998</v>
      </c>
      <c r="E44" s="144">
        <v>-5.6752999999999998E-2</v>
      </c>
      <c r="F44" s="57"/>
      <c r="G44" s="162"/>
      <c r="H44" s="58"/>
      <c r="I44" s="162"/>
      <c r="J44" s="57"/>
      <c r="K44" s="162"/>
      <c r="L44" s="58"/>
      <c r="M44" s="164"/>
    </row>
    <row r="45" spans="2:13" x14ac:dyDescent="0.2">
      <c r="B45" s="84">
        <v>0.40834999999999999</v>
      </c>
      <c r="C45" s="85">
        <v>5.1191E-2</v>
      </c>
      <c r="D45" s="85">
        <v>0.40839999999999999</v>
      </c>
      <c r="E45" s="144">
        <v>-5.6674000000000002E-2</v>
      </c>
      <c r="F45" s="57"/>
      <c r="G45" s="162"/>
      <c r="H45" s="58"/>
      <c r="I45" s="162"/>
      <c r="J45" s="57"/>
      <c r="K45" s="162"/>
      <c r="L45" s="58"/>
      <c r="M45" s="164"/>
    </row>
    <row r="46" spans="2:13" x14ac:dyDescent="0.2">
      <c r="B46" s="84">
        <v>0.418597</v>
      </c>
      <c r="C46" s="85">
        <v>5.1103000000000003E-2</v>
      </c>
      <c r="D46" s="85">
        <v>0.41867300000000002</v>
      </c>
      <c r="E46" s="144">
        <v>-5.6538999999999999E-2</v>
      </c>
      <c r="F46" s="57"/>
      <c r="G46" s="162"/>
      <c r="H46" s="58"/>
      <c r="I46" s="162"/>
      <c r="J46" s="57"/>
      <c r="K46" s="162"/>
      <c r="L46" s="58"/>
      <c r="M46" s="164"/>
    </row>
    <row r="47" spans="2:13" x14ac:dyDescent="0.2">
      <c r="B47" s="84">
        <v>0.42884299999999997</v>
      </c>
      <c r="C47" s="85">
        <v>5.0984000000000002E-2</v>
      </c>
      <c r="D47" s="85">
        <v>0.42894500000000002</v>
      </c>
      <c r="E47" s="144">
        <v>-5.6350999999999998E-2</v>
      </c>
      <c r="F47" s="57"/>
      <c r="G47" s="162"/>
      <c r="H47" s="58"/>
      <c r="I47" s="162"/>
      <c r="J47" s="57"/>
      <c r="K47" s="162"/>
      <c r="L47" s="58"/>
      <c r="M47" s="164"/>
    </row>
    <row r="48" spans="2:13" x14ac:dyDescent="0.2">
      <c r="B48" s="84">
        <v>0.43908900000000001</v>
      </c>
      <c r="C48" s="85">
        <v>5.0832000000000002E-2</v>
      </c>
      <c r="D48" s="85">
        <v>0.43921300000000002</v>
      </c>
      <c r="E48" s="144">
        <v>-5.6108999999999999E-2</v>
      </c>
      <c r="F48" s="57"/>
      <c r="G48" s="162"/>
      <c r="H48" s="58"/>
      <c r="I48" s="162"/>
      <c r="J48" s="57"/>
      <c r="K48" s="162"/>
      <c r="L48" s="58"/>
      <c r="M48" s="164"/>
    </row>
    <row r="49" spans="2:13" x14ac:dyDescent="0.2">
      <c r="B49" s="84">
        <v>0.44933299999999998</v>
      </c>
      <c r="C49" s="85">
        <v>5.0649E-2</v>
      </c>
      <c r="D49" s="85">
        <v>0.44947900000000002</v>
      </c>
      <c r="E49" s="144">
        <v>-5.5812E-2</v>
      </c>
      <c r="F49" s="57"/>
      <c r="G49" s="162"/>
      <c r="H49" s="58"/>
      <c r="I49" s="162"/>
      <c r="J49" s="57"/>
      <c r="K49" s="162"/>
      <c r="L49" s="58"/>
      <c r="M49" s="164"/>
    </row>
    <row r="50" spans="2:13" x14ac:dyDescent="0.2">
      <c r="B50" s="84">
        <v>0.45957599999999998</v>
      </c>
      <c r="C50" s="85">
        <v>5.0435000000000001E-2</v>
      </c>
      <c r="D50" s="85">
        <v>0.45974199999999998</v>
      </c>
      <c r="E50" s="144">
        <v>-5.5460000000000002E-2</v>
      </c>
      <c r="F50" s="57"/>
      <c r="G50" s="162"/>
      <c r="H50" s="58"/>
      <c r="I50" s="162"/>
      <c r="J50" s="57"/>
      <c r="K50" s="162"/>
      <c r="L50" s="58"/>
      <c r="M50" s="164"/>
    </row>
    <row r="51" spans="2:13" x14ac:dyDescent="0.2">
      <c r="B51" s="84">
        <v>0.46981800000000001</v>
      </c>
      <c r="C51" s="85">
        <v>5.0191E-2</v>
      </c>
      <c r="D51" s="85">
        <v>0.470001</v>
      </c>
      <c r="E51" s="144">
        <v>-5.5052999999999998E-2</v>
      </c>
      <c r="F51" s="57"/>
      <c r="G51" s="162"/>
      <c r="H51" s="58"/>
      <c r="I51" s="162"/>
      <c r="J51" s="57"/>
      <c r="K51" s="162"/>
      <c r="L51" s="58"/>
      <c r="M51" s="164"/>
    </row>
    <row r="52" spans="2:13" x14ac:dyDescent="0.2">
      <c r="B52" s="84">
        <v>0.48005900000000001</v>
      </c>
      <c r="C52" s="85">
        <v>4.9918999999999998E-2</v>
      </c>
      <c r="D52" s="85">
        <v>0.48025699999999999</v>
      </c>
      <c r="E52" s="144">
        <v>-5.4593000000000003E-2</v>
      </c>
      <c r="F52" s="57"/>
      <c r="G52" s="162"/>
      <c r="H52" s="58"/>
      <c r="I52" s="162"/>
      <c r="J52" s="57"/>
      <c r="K52" s="162"/>
      <c r="L52" s="58"/>
      <c r="M52" s="164"/>
    </row>
    <row r="53" spans="2:13" x14ac:dyDescent="0.2">
      <c r="B53" s="84">
        <v>0.49030000000000001</v>
      </c>
      <c r="C53" s="85">
        <v>4.9619000000000003E-2</v>
      </c>
      <c r="D53" s="85">
        <v>0.49050899999999997</v>
      </c>
      <c r="E53" s="144">
        <v>-5.4080000000000003E-2</v>
      </c>
      <c r="F53" s="57"/>
      <c r="G53" s="162"/>
      <c r="H53" s="58"/>
      <c r="I53" s="162"/>
      <c r="J53" s="57"/>
      <c r="K53" s="162"/>
      <c r="L53" s="58"/>
      <c r="M53" s="164"/>
    </row>
    <row r="54" spans="2:13" x14ac:dyDescent="0.2">
      <c r="B54" s="84">
        <v>0.50053999999999998</v>
      </c>
      <c r="C54" s="85">
        <v>4.929E-2</v>
      </c>
      <c r="D54" s="85">
        <v>0.50075700000000001</v>
      </c>
      <c r="E54" s="144">
        <v>-5.3511000000000003E-2</v>
      </c>
      <c r="F54" s="57"/>
      <c r="G54" s="162"/>
      <c r="H54" s="58"/>
      <c r="I54" s="162"/>
      <c r="J54" s="57"/>
      <c r="K54" s="162"/>
      <c r="L54" s="58"/>
      <c r="M54" s="164"/>
    </row>
    <row r="55" spans="2:13" x14ac:dyDescent="0.2">
      <c r="B55" s="84">
        <v>0.51078000000000001</v>
      </c>
      <c r="C55" s="85">
        <v>4.8934999999999999E-2</v>
      </c>
      <c r="D55" s="85">
        <v>0.51100100000000004</v>
      </c>
      <c r="E55" s="144">
        <v>-5.2887999999999998E-2</v>
      </c>
      <c r="F55" s="57"/>
      <c r="G55" s="162"/>
      <c r="H55" s="58"/>
      <c r="I55" s="162"/>
      <c r="J55" s="57"/>
      <c r="K55" s="162"/>
      <c r="L55" s="58"/>
      <c r="M55" s="164"/>
    </row>
    <row r="56" spans="2:13" x14ac:dyDescent="0.2">
      <c r="B56" s="84">
        <v>0.52101799999999998</v>
      </c>
      <c r="C56" s="85">
        <v>4.8554E-2</v>
      </c>
      <c r="D56" s="85">
        <v>0.52124099999999995</v>
      </c>
      <c r="E56" s="144">
        <v>-5.2211E-2</v>
      </c>
      <c r="F56" s="57"/>
      <c r="G56" s="162"/>
      <c r="H56" s="58"/>
      <c r="I56" s="162"/>
      <c r="J56" s="57"/>
      <c r="K56" s="162"/>
      <c r="L56" s="58"/>
      <c r="M56" s="164"/>
    </row>
    <row r="57" spans="2:13" x14ac:dyDescent="0.2">
      <c r="B57" s="84">
        <v>0.53125500000000003</v>
      </c>
      <c r="C57" s="85">
        <v>4.8147000000000002E-2</v>
      </c>
      <c r="D57" s="85">
        <v>0.53147599999999995</v>
      </c>
      <c r="E57" s="144">
        <v>-5.1479999999999998E-2</v>
      </c>
      <c r="F57" s="57"/>
      <c r="G57" s="162"/>
      <c r="H57" s="58"/>
      <c r="I57" s="162"/>
      <c r="J57" s="57"/>
      <c r="K57" s="162"/>
      <c r="L57" s="58"/>
      <c r="M57" s="164"/>
    </row>
    <row r="58" spans="2:13" x14ac:dyDescent="0.2">
      <c r="B58" s="84">
        <v>0.54149099999999994</v>
      </c>
      <c r="C58" s="85">
        <v>4.7715E-2</v>
      </c>
      <c r="D58" s="85">
        <v>0.54170799999999997</v>
      </c>
      <c r="E58" s="144">
        <v>-5.0695999999999998E-2</v>
      </c>
      <c r="F58" s="57"/>
      <c r="G58" s="162"/>
      <c r="H58" s="58"/>
      <c r="I58" s="162"/>
      <c r="J58" s="57"/>
      <c r="K58" s="162"/>
      <c r="L58" s="58"/>
      <c r="M58" s="164"/>
    </row>
    <row r="59" spans="2:13" x14ac:dyDescent="0.2">
      <c r="B59" s="84">
        <v>0.55172500000000002</v>
      </c>
      <c r="C59" s="85">
        <v>4.7259000000000002E-2</v>
      </c>
      <c r="D59" s="85">
        <v>0.55193400000000004</v>
      </c>
      <c r="E59" s="144">
        <v>-4.9859000000000001E-2</v>
      </c>
      <c r="F59" s="57"/>
      <c r="G59" s="162"/>
      <c r="H59" s="58"/>
      <c r="I59" s="162"/>
      <c r="J59" s="57"/>
      <c r="K59" s="162"/>
      <c r="L59" s="58"/>
      <c r="M59" s="164"/>
    </row>
    <row r="60" spans="2:13" x14ac:dyDescent="0.2">
      <c r="B60" s="84">
        <v>0.56195899999999999</v>
      </c>
      <c r="C60" s="85">
        <v>4.6778E-2</v>
      </c>
      <c r="D60" s="85">
        <v>0.56215700000000002</v>
      </c>
      <c r="E60" s="144">
        <v>-4.8967999999999998E-2</v>
      </c>
      <c r="F60" s="57"/>
      <c r="G60" s="162"/>
      <c r="H60" s="58"/>
      <c r="I60" s="162"/>
      <c r="J60" s="57"/>
      <c r="K60" s="162"/>
      <c r="L60" s="58"/>
      <c r="M60" s="164"/>
    </row>
    <row r="61" spans="2:13" x14ac:dyDescent="0.2">
      <c r="B61" s="84">
        <v>0.57219200000000003</v>
      </c>
      <c r="C61" s="85">
        <v>4.6274000000000003E-2</v>
      </c>
      <c r="D61" s="85">
        <v>0.57237400000000005</v>
      </c>
      <c r="E61" s="144">
        <v>-4.8024999999999998E-2</v>
      </c>
      <c r="F61" s="57"/>
      <c r="G61" s="162"/>
      <c r="H61" s="58"/>
      <c r="I61" s="162"/>
      <c r="J61" s="57"/>
      <c r="K61" s="162"/>
      <c r="L61" s="58"/>
      <c r="M61" s="164"/>
    </row>
    <row r="62" spans="2:13" x14ac:dyDescent="0.2">
      <c r="B62" s="84">
        <v>0.58242300000000002</v>
      </c>
      <c r="C62" s="85">
        <v>4.5745000000000001E-2</v>
      </c>
      <c r="D62" s="85">
        <v>0.58258699999999997</v>
      </c>
      <c r="E62" s="144">
        <v>-4.7030000000000002E-2</v>
      </c>
      <c r="F62" s="57"/>
      <c r="G62" s="162"/>
      <c r="H62" s="58"/>
      <c r="I62" s="162"/>
      <c r="J62" s="57"/>
      <c r="K62" s="162"/>
      <c r="L62" s="58"/>
      <c r="M62" s="164"/>
    </row>
    <row r="63" spans="2:13" x14ac:dyDescent="0.2">
      <c r="B63" s="84">
        <v>0.59265299999999999</v>
      </c>
      <c r="C63" s="85">
        <v>4.5192000000000003E-2</v>
      </c>
      <c r="D63" s="85">
        <v>0.59279499999999996</v>
      </c>
      <c r="E63" s="144">
        <v>-4.5984999999999998E-2</v>
      </c>
      <c r="F63" s="57"/>
      <c r="G63" s="162"/>
      <c r="H63" s="58"/>
      <c r="I63" s="162"/>
      <c r="J63" s="57"/>
      <c r="K63" s="162"/>
      <c r="L63" s="58"/>
      <c r="M63" s="164"/>
    </row>
    <row r="64" spans="2:13" x14ac:dyDescent="0.2">
      <c r="B64" s="84">
        <v>0.602881</v>
      </c>
      <c r="C64" s="85">
        <v>4.4615000000000002E-2</v>
      </c>
      <c r="D64" s="85">
        <v>0.60299700000000001</v>
      </c>
      <c r="E64" s="144">
        <v>-4.4889999999999999E-2</v>
      </c>
      <c r="F64" s="57"/>
      <c r="G64" s="162"/>
      <c r="H64" s="58"/>
      <c r="I64" s="162"/>
      <c r="J64" s="57"/>
      <c r="K64" s="162"/>
      <c r="L64" s="58"/>
      <c r="M64" s="164"/>
    </row>
    <row r="65" spans="2:13" x14ac:dyDescent="0.2">
      <c r="B65" s="84">
        <v>0.61310900000000002</v>
      </c>
      <c r="C65" s="85">
        <v>4.4011000000000002E-2</v>
      </c>
      <c r="D65" s="85">
        <v>0.61319500000000005</v>
      </c>
      <c r="E65" s="144">
        <v>-4.3744999999999999E-2</v>
      </c>
      <c r="F65" s="57"/>
      <c r="G65" s="162"/>
      <c r="H65" s="58"/>
      <c r="I65" s="162"/>
      <c r="J65" s="57"/>
      <c r="K65" s="162"/>
      <c r="L65" s="58"/>
      <c r="M65" s="164"/>
    </row>
    <row r="66" spans="2:13" x14ac:dyDescent="0.2">
      <c r="B66" s="84">
        <v>0.62333400000000005</v>
      </c>
      <c r="C66" s="85">
        <v>4.3381999999999997E-2</v>
      </c>
      <c r="D66" s="85">
        <v>0.62338899999999997</v>
      </c>
      <c r="E66" s="144">
        <v>-4.2553000000000001E-2</v>
      </c>
      <c r="F66" s="57"/>
      <c r="G66" s="162"/>
      <c r="H66" s="58"/>
      <c r="I66" s="162"/>
      <c r="J66" s="57"/>
      <c r="K66" s="162"/>
      <c r="L66" s="58"/>
      <c r="M66" s="164"/>
    </row>
    <row r="67" spans="2:13" x14ac:dyDescent="0.2">
      <c r="B67" s="84">
        <v>0.63355799999999995</v>
      </c>
      <c r="C67" s="85">
        <v>4.2724999999999999E-2</v>
      </c>
      <c r="D67" s="85">
        <v>0.63357699999999995</v>
      </c>
      <c r="E67" s="144">
        <v>-4.1314999999999998E-2</v>
      </c>
      <c r="F67" s="57"/>
      <c r="G67" s="162"/>
      <c r="H67" s="58"/>
      <c r="I67" s="162"/>
      <c r="J67" s="57"/>
      <c r="K67" s="162"/>
      <c r="L67" s="58"/>
      <c r="M67" s="164"/>
    </row>
    <row r="68" spans="2:13" x14ac:dyDescent="0.2">
      <c r="B68" s="84">
        <v>0.64378000000000002</v>
      </c>
      <c r="C68" s="85">
        <v>4.2040000000000001E-2</v>
      </c>
      <c r="D68" s="85">
        <v>0.64376</v>
      </c>
      <c r="E68" s="144">
        <v>-4.0034E-2</v>
      </c>
      <c r="F68" s="57"/>
      <c r="G68" s="162"/>
      <c r="H68" s="58"/>
      <c r="I68" s="162"/>
      <c r="J68" s="57"/>
      <c r="K68" s="162"/>
      <c r="L68" s="58"/>
      <c r="M68" s="164"/>
    </row>
    <row r="69" spans="2:13" x14ac:dyDescent="0.2">
      <c r="B69" s="84">
        <v>0.65400100000000005</v>
      </c>
      <c r="C69" s="85">
        <v>4.1326000000000002E-2</v>
      </c>
      <c r="D69" s="85">
        <v>0.65393900000000005</v>
      </c>
      <c r="E69" s="144">
        <v>-3.8711000000000002E-2</v>
      </c>
      <c r="F69" s="57"/>
      <c r="G69" s="162"/>
      <c r="H69" s="58"/>
      <c r="I69" s="162"/>
      <c r="J69" s="57"/>
      <c r="K69" s="162"/>
      <c r="L69" s="58"/>
      <c r="M69" s="164"/>
    </row>
    <row r="70" spans="2:13" x14ac:dyDescent="0.2">
      <c r="B70" s="84">
        <v>0.664219</v>
      </c>
      <c r="C70" s="85">
        <v>4.0580999999999999E-2</v>
      </c>
      <c r="D70" s="85">
        <v>0.66411299999999995</v>
      </c>
      <c r="E70" s="144">
        <v>-3.7347999999999999E-2</v>
      </c>
      <c r="F70" s="57"/>
      <c r="G70" s="162"/>
      <c r="H70" s="58"/>
      <c r="I70" s="162"/>
      <c r="J70" s="57"/>
      <c r="K70" s="162"/>
      <c r="L70" s="58"/>
      <c r="M70" s="164"/>
    </row>
    <row r="71" spans="2:13" x14ac:dyDescent="0.2">
      <c r="B71" s="84">
        <v>0.67443500000000001</v>
      </c>
      <c r="C71" s="85">
        <v>3.9805E-2</v>
      </c>
      <c r="D71" s="85">
        <v>0.67428200000000005</v>
      </c>
      <c r="E71" s="144">
        <v>-3.5948000000000001E-2</v>
      </c>
      <c r="F71" s="57"/>
      <c r="G71" s="162"/>
      <c r="H71" s="58"/>
      <c r="I71" s="162"/>
      <c r="J71" s="57"/>
      <c r="K71" s="162"/>
      <c r="L71" s="58"/>
      <c r="M71" s="164"/>
    </row>
    <row r="72" spans="2:13" x14ac:dyDescent="0.2">
      <c r="B72" s="84">
        <v>0.68464899999999995</v>
      </c>
      <c r="C72" s="85">
        <v>3.8997999999999998E-2</v>
      </c>
      <c r="D72" s="85">
        <v>0.68444799999999995</v>
      </c>
      <c r="E72" s="144">
        <v>-3.4514000000000003E-2</v>
      </c>
      <c r="F72" s="57"/>
      <c r="G72" s="162"/>
      <c r="H72" s="58"/>
      <c r="I72" s="162"/>
      <c r="J72" s="57"/>
      <c r="K72" s="162"/>
      <c r="L72" s="58"/>
      <c r="M72" s="164"/>
    </row>
    <row r="73" spans="2:13" x14ac:dyDescent="0.2">
      <c r="B73" s="84">
        <v>0.69486000000000003</v>
      </c>
      <c r="C73" s="85">
        <v>3.8157000000000003E-2</v>
      </c>
      <c r="D73" s="85">
        <v>0.69460900000000003</v>
      </c>
      <c r="E73" s="144">
        <v>-3.3050000000000003E-2</v>
      </c>
      <c r="F73" s="57"/>
      <c r="G73" s="162"/>
      <c r="H73" s="58"/>
      <c r="I73" s="162"/>
      <c r="J73" s="57"/>
      <c r="K73" s="162"/>
      <c r="L73" s="58"/>
      <c r="M73" s="164"/>
    </row>
    <row r="74" spans="2:13" x14ac:dyDescent="0.2">
      <c r="B74" s="84">
        <v>0.70506899999999995</v>
      </c>
      <c r="C74" s="85">
        <v>3.7284999999999999E-2</v>
      </c>
      <c r="D74" s="85">
        <v>0.70476700000000003</v>
      </c>
      <c r="E74" s="144">
        <v>-3.1558000000000003E-2</v>
      </c>
      <c r="F74" s="57"/>
      <c r="G74" s="162"/>
      <c r="H74" s="58"/>
      <c r="I74" s="162"/>
      <c r="J74" s="57"/>
      <c r="K74" s="162"/>
      <c r="L74" s="58"/>
      <c r="M74" s="164"/>
    </row>
    <row r="75" spans="2:13" x14ac:dyDescent="0.2">
      <c r="B75" s="84">
        <v>0.71527600000000002</v>
      </c>
      <c r="C75" s="85">
        <v>3.6379000000000002E-2</v>
      </c>
      <c r="D75" s="85">
        <v>0.71492100000000003</v>
      </c>
      <c r="E75" s="144">
        <v>-3.0043E-2</v>
      </c>
      <c r="F75" s="57"/>
      <c r="G75" s="162"/>
      <c r="H75" s="58"/>
      <c r="I75" s="162"/>
      <c r="J75" s="57"/>
      <c r="K75" s="162"/>
      <c r="L75" s="58"/>
      <c r="M75" s="164"/>
    </row>
    <row r="76" spans="2:13" x14ac:dyDescent="0.2">
      <c r="B76" s="84">
        <v>0.72548000000000001</v>
      </c>
      <c r="C76" s="85">
        <v>3.5442000000000001E-2</v>
      </c>
      <c r="D76" s="85">
        <v>0.72507200000000005</v>
      </c>
      <c r="E76" s="144">
        <v>-2.8507999999999999E-2</v>
      </c>
      <c r="F76" s="57"/>
      <c r="G76" s="162"/>
      <c r="H76" s="58"/>
      <c r="I76" s="162"/>
      <c r="J76" s="57"/>
      <c r="K76" s="162"/>
      <c r="L76" s="58"/>
      <c r="M76" s="164"/>
    </row>
    <row r="77" spans="2:13" x14ac:dyDescent="0.2">
      <c r="B77" s="84">
        <v>0.73568100000000003</v>
      </c>
      <c r="C77" s="85">
        <v>3.4473999999999998E-2</v>
      </c>
      <c r="D77" s="85">
        <v>0.73522100000000001</v>
      </c>
      <c r="E77" s="144">
        <v>-2.6957999999999999E-2</v>
      </c>
      <c r="F77" s="57"/>
      <c r="G77" s="162"/>
      <c r="H77" s="58"/>
      <c r="I77" s="162"/>
      <c r="J77" s="57"/>
      <c r="K77" s="162"/>
      <c r="L77" s="58"/>
      <c r="M77" s="164"/>
    </row>
    <row r="78" spans="2:13" x14ac:dyDescent="0.2">
      <c r="B78" s="84">
        <v>0.74588100000000002</v>
      </c>
      <c r="C78" s="85">
        <v>3.3475999999999999E-2</v>
      </c>
      <c r="D78" s="85">
        <v>0.745367</v>
      </c>
      <c r="E78" s="144">
        <v>-2.5395999999999998E-2</v>
      </c>
      <c r="F78" s="57"/>
      <c r="G78" s="162"/>
      <c r="H78" s="58"/>
      <c r="I78" s="162"/>
      <c r="J78" s="57"/>
      <c r="K78" s="162"/>
      <c r="L78" s="58"/>
      <c r="M78" s="164"/>
    </row>
    <row r="79" spans="2:13" x14ac:dyDescent="0.2">
      <c r="B79" s="84">
        <v>0.756077</v>
      </c>
      <c r="C79" s="85">
        <v>3.2451000000000001E-2</v>
      </c>
      <c r="D79" s="85">
        <v>0.75551199999999996</v>
      </c>
      <c r="E79" s="144">
        <v>-2.3826E-2</v>
      </c>
      <c r="F79" s="57"/>
      <c r="G79" s="162"/>
      <c r="H79" s="58"/>
      <c r="I79" s="162"/>
      <c r="J79" s="57"/>
      <c r="K79" s="162"/>
      <c r="L79" s="58"/>
      <c r="M79" s="164"/>
    </row>
    <row r="80" spans="2:13" x14ac:dyDescent="0.2">
      <c r="B80" s="84">
        <v>0.76627199999999995</v>
      </c>
      <c r="C80" s="85">
        <v>3.1399999999999997E-2</v>
      </c>
      <c r="D80" s="85">
        <v>0.76565499999999997</v>
      </c>
      <c r="E80" s="144">
        <v>-2.2252000000000001E-2</v>
      </c>
      <c r="F80" s="57"/>
      <c r="G80" s="162"/>
      <c r="H80" s="58"/>
      <c r="I80" s="162"/>
      <c r="J80" s="57"/>
      <c r="K80" s="162"/>
      <c r="L80" s="58"/>
      <c r="M80" s="164"/>
    </row>
    <row r="81" spans="2:13" x14ac:dyDescent="0.2">
      <c r="B81" s="84">
        <v>0.77646499999999996</v>
      </c>
      <c r="C81" s="85">
        <v>3.0325999999999999E-2</v>
      </c>
      <c r="D81" s="85">
        <v>0.77579799999999999</v>
      </c>
      <c r="E81" s="144">
        <v>-2.0677000000000001E-2</v>
      </c>
      <c r="F81" s="57"/>
      <c r="G81" s="162"/>
      <c r="H81" s="58"/>
      <c r="I81" s="162"/>
      <c r="J81" s="57"/>
      <c r="K81" s="162"/>
      <c r="L81" s="58"/>
      <c r="M81" s="164"/>
    </row>
    <row r="82" spans="2:13" x14ac:dyDescent="0.2">
      <c r="B82" s="84">
        <v>0.78665600000000002</v>
      </c>
      <c r="C82" s="85">
        <v>2.9232000000000001E-2</v>
      </c>
      <c r="D82" s="85">
        <v>0.78593999999999997</v>
      </c>
      <c r="E82" s="144">
        <v>-1.9106000000000001E-2</v>
      </c>
      <c r="F82" s="57"/>
      <c r="G82" s="162"/>
      <c r="H82" s="58"/>
      <c r="I82" s="162"/>
      <c r="J82" s="57"/>
      <c r="K82" s="162"/>
      <c r="L82" s="58"/>
      <c r="M82" s="164"/>
    </row>
    <row r="83" spans="2:13" x14ac:dyDescent="0.2">
      <c r="B83" s="84">
        <v>0.79684500000000003</v>
      </c>
      <c r="C83" s="85">
        <v>2.8122000000000001E-2</v>
      </c>
      <c r="D83" s="85">
        <v>0.79608299999999999</v>
      </c>
      <c r="E83" s="144">
        <v>-1.7541000000000001E-2</v>
      </c>
      <c r="F83" s="57"/>
      <c r="G83" s="162"/>
      <c r="H83" s="58"/>
      <c r="I83" s="162"/>
      <c r="J83" s="57"/>
      <c r="K83" s="162"/>
      <c r="L83" s="58"/>
      <c r="M83" s="164"/>
    </row>
    <row r="84" spans="2:13" x14ac:dyDescent="0.2">
      <c r="B84" s="84">
        <v>0.807033</v>
      </c>
      <c r="C84" s="85">
        <v>2.6998999999999999E-2</v>
      </c>
      <c r="D84" s="85">
        <v>0.806226</v>
      </c>
      <c r="E84" s="144">
        <v>-1.5986E-2</v>
      </c>
      <c r="F84" s="57"/>
      <c r="G84" s="162"/>
      <c r="H84" s="58"/>
      <c r="I84" s="162"/>
      <c r="J84" s="57"/>
      <c r="K84" s="162"/>
      <c r="L84" s="58"/>
      <c r="M84" s="164"/>
    </row>
    <row r="85" spans="2:13" x14ac:dyDescent="0.2">
      <c r="B85" s="84">
        <v>0.81721999999999995</v>
      </c>
      <c r="C85" s="85">
        <v>2.5866E-2</v>
      </c>
      <c r="D85" s="85">
        <v>0.81637000000000004</v>
      </c>
      <c r="E85" s="144">
        <v>-1.4442E-2</v>
      </c>
      <c r="F85" s="57"/>
      <c r="G85" s="162"/>
      <c r="H85" s="58"/>
      <c r="I85" s="162"/>
      <c r="J85" s="57"/>
      <c r="K85" s="162"/>
      <c r="L85" s="58"/>
      <c r="M85" s="164"/>
    </row>
    <row r="86" spans="2:13" x14ac:dyDescent="0.2">
      <c r="B86" s="84">
        <v>0.827407</v>
      </c>
      <c r="C86" s="85">
        <v>2.4726999999999999E-2</v>
      </c>
      <c r="D86" s="85">
        <v>0.82651699999999995</v>
      </c>
      <c r="E86" s="144">
        <v>-1.2914E-2</v>
      </c>
      <c r="F86" s="57"/>
      <c r="G86" s="162"/>
      <c r="H86" s="58"/>
      <c r="I86" s="162"/>
      <c r="J86" s="57"/>
      <c r="K86" s="162"/>
      <c r="L86" s="58"/>
      <c r="M86" s="164"/>
    </row>
    <row r="87" spans="2:13" x14ac:dyDescent="0.2">
      <c r="B87" s="84">
        <v>0.83759300000000003</v>
      </c>
      <c r="C87" s="85">
        <v>2.3585999999999999E-2</v>
      </c>
      <c r="D87" s="85">
        <v>0.83666499999999999</v>
      </c>
      <c r="E87" s="144">
        <v>-1.1405E-2</v>
      </c>
      <c r="F87" s="57"/>
      <c r="G87" s="162"/>
      <c r="H87" s="58"/>
      <c r="I87" s="162"/>
      <c r="J87" s="57"/>
      <c r="K87" s="162"/>
      <c r="L87" s="58"/>
      <c r="M87" s="164"/>
    </row>
    <row r="88" spans="2:13" x14ac:dyDescent="0.2">
      <c r="B88" s="84">
        <v>0.84777899999999995</v>
      </c>
      <c r="C88" s="85">
        <v>2.2446000000000001E-2</v>
      </c>
      <c r="D88" s="85">
        <v>0.84681700000000004</v>
      </c>
      <c r="E88" s="144">
        <v>-9.9190000000000007E-3</v>
      </c>
      <c r="F88" s="57"/>
      <c r="G88" s="162"/>
      <c r="H88" s="58"/>
      <c r="I88" s="162"/>
      <c r="J88" s="57"/>
      <c r="K88" s="162"/>
      <c r="L88" s="58"/>
      <c r="M88" s="164"/>
    </row>
    <row r="89" spans="2:13" x14ac:dyDescent="0.2">
      <c r="B89" s="84">
        <v>0.85796499999999998</v>
      </c>
      <c r="C89" s="85">
        <v>2.1309000000000002E-2</v>
      </c>
      <c r="D89" s="85">
        <v>0.85697299999999998</v>
      </c>
      <c r="E89" s="144">
        <v>-8.4609999999999998E-3</v>
      </c>
      <c r="F89" s="57"/>
      <c r="G89" s="162"/>
      <c r="H89" s="58"/>
      <c r="I89" s="162"/>
      <c r="J89" s="57"/>
      <c r="K89" s="162"/>
      <c r="L89" s="58"/>
      <c r="M89" s="164"/>
    </row>
    <row r="90" spans="2:13" x14ac:dyDescent="0.2">
      <c r="B90" s="84">
        <v>0.86815100000000001</v>
      </c>
      <c r="C90" s="85">
        <v>2.0174000000000001E-2</v>
      </c>
      <c r="D90" s="85">
        <v>0.86713399999999996</v>
      </c>
      <c r="E90" s="144">
        <v>-7.038E-3</v>
      </c>
      <c r="F90" s="57"/>
      <c r="G90" s="162"/>
      <c r="H90" s="58"/>
      <c r="I90" s="162"/>
      <c r="J90" s="57"/>
      <c r="K90" s="162"/>
      <c r="L90" s="58"/>
      <c r="M90" s="164"/>
    </row>
    <row r="91" spans="2:13" x14ac:dyDescent="0.2">
      <c r="B91" s="84">
        <v>0.87833600000000001</v>
      </c>
      <c r="C91" s="85">
        <v>1.9043000000000001E-2</v>
      </c>
      <c r="D91" s="85">
        <v>0.87729999999999997</v>
      </c>
      <c r="E91" s="144">
        <v>-5.659E-3</v>
      </c>
      <c r="F91" s="57"/>
      <c r="G91" s="162"/>
      <c r="H91" s="58"/>
      <c r="I91" s="162"/>
      <c r="J91" s="57"/>
      <c r="K91" s="162"/>
      <c r="L91" s="58"/>
      <c r="M91" s="164"/>
    </row>
    <row r="92" spans="2:13" x14ac:dyDescent="0.2">
      <c r="B92" s="84">
        <v>0.88851899999999995</v>
      </c>
      <c r="C92" s="85">
        <v>1.7911E-2</v>
      </c>
      <c r="D92" s="85">
        <v>0.88747299999999996</v>
      </c>
      <c r="E92" s="144">
        <v>-4.3359999999999996E-3</v>
      </c>
      <c r="F92" s="57"/>
      <c r="G92" s="162"/>
      <c r="H92" s="58"/>
      <c r="I92" s="162"/>
      <c r="J92" s="57"/>
      <c r="K92" s="162"/>
      <c r="L92" s="58"/>
      <c r="M92" s="164"/>
    </row>
    <row r="93" spans="2:13" x14ac:dyDescent="0.2">
      <c r="B93" s="84">
        <v>0.89870099999999997</v>
      </c>
      <c r="C93" s="85">
        <v>1.6774000000000001E-2</v>
      </c>
      <c r="D93" s="85">
        <v>0.89765300000000003</v>
      </c>
      <c r="E93" s="144">
        <v>-3.0829999999999998E-3</v>
      </c>
      <c r="F93" s="57"/>
      <c r="G93" s="162"/>
      <c r="H93" s="58"/>
      <c r="I93" s="162"/>
      <c r="J93" s="57"/>
      <c r="K93" s="162"/>
      <c r="L93" s="58"/>
      <c r="M93" s="164"/>
    </row>
    <row r="94" spans="2:13" x14ac:dyDescent="0.2">
      <c r="B94" s="84">
        <v>0.90887899999999999</v>
      </c>
      <c r="C94" s="85">
        <v>1.5620999999999999E-2</v>
      </c>
      <c r="D94" s="85">
        <v>0.90784100000000001</v>
      </c>
      <c r="E94" s="144">
        <v>-1.9220000000000001E-3</v>
      </c>
      <c r="F94" s="57"/>
      <c r="G94" s="162"/>
      <c r="H94" s="58"/>
      <c r="I94" s="162"/>
      <c r="J94" s="57"/>
      <c r="K94" s="162"/>
      <c r="L94" s="58"/>
      <c r="M94" s="164"/>
    </row>
    <row r="95" spans="2:13" x14ac:dyDescent="0.2">
      <c r="B95" s="84">
        <v>0.91905400000000004</v>
      </c>
      <c r="C95" s="85">
        <v>1.4442999999999999E-2</v>
      </c>
      <c r="D95" s="85">
        <v>0.91803900000000005</v>
      </c>
      <c r="E95" s="144">
        <v>-8.7299999999999997E-4</v>
      </c>
      <c r="F95" s="57"/>
      <c r="G95" s="162"/>
      <c r="H95" s="58"/>
      <c r="I95" s="162"/>
      <c r="J95" s="57"/>
      <c r="K95" s="162"/>
      <c r="L95" s="58"/>
      <c r="M95" s="164"/>
    </row>
    <row r="96" spans="2:13" x14ac:dyDescent="0.2">
      <c r="B96" s="84">
        <v>0.929226</v>
      </c>
      <c r="C96" s="85">
        <v>1.3221999999999999E-2</v>
      </c>
      <c r="D96" s="85">
        <v>0.92824899999999999</v>
      </c>
      <c r="E96" s="144">
        <v>3.8999999999999999E-5</v>
      </c>
      <c r="F96" s="57"/>
      <c r="G96" s="162"/>
      <c r="H96" s="58"/>
      <c r="I96" s="162"/>
      <c r="J96" s="57"/>
      <c r="K96" s="162"/>
      <c r="L96" s="58"/>
      <c r="M96" s="164"/>
    </row>
    <row r="97" spans="2:13" x14ac:dyDescent="0.2">
      <c r="B97" s="84">
        <v>0.93939300000000003</v>
      </c>
      <c r="C97" s="85">
        <v>1.1938000000000001E-2</v>
      </c>
      <c r="D97" s="85">
        <v>0.938473</v>
      </c>
      <c r="E97" s="144">
        <v>7.7800000000000005E-4</v>
      </c>
      <c r="F97" s="57"/>
      <c r="G97" s="162"/>
      <c r="H97" s="58"/>
      <c r="I97" s="162"/>
      <c r="J97" s="57"/>
      <c r="K97" s="162"/>
      <c r="L97" s="58"/>
      <c r="M97" s="164"/>
    </row>
    <row r="98" spans="2:13" x14ac:dyDescent="0.2">
      <c r="B98" s="84">
        <v>0.94955400000000001</v>
      </c>
      <c r="C98" s="85">
        <v>1.0567999999999999E-2</v>
      </c>
      <c r="D98" s="85">
        <v>0.948708</v>
      </c>
      <c r="E98" s="144">
        <v>1.3159999999999999E-3</v>
      </c>
      <c r="F98" s="57"/>
      <c r="G98" s="162"/>
      <c r="H98" s="58"/>
      <c r="I98" s="162"/>
      <c r="J98" s="57"/>
      <c r="K98" s="162"/>
      <c r="L98" s="58"/>
      <c r="M98" s="164"/>
    </row>
    <row r="99" spans="2:13" x14ac:dyDescent="0.2">
      <c r="B99" s="84">
        <v>0.959704</v>
      </c>
      <c r="C99" s="85">
        <v>9.0840000000000001E-3</v>
      </c>
      <c r="D99" s="85">
        <v>0.95895600000000003</v>
      </c>
      <c r="E99" s="144">
        <v>1.6119999999999999E-3</v>
      </c>
      <c r="F99" s="57"/>
      <c r="G99" s="162"/>
      <c r="H99" s="58"/>
      <c r="I99" s="162"/>
      <c r="J99" s="57"/>
      <c r="K99" s="162"/>
      <c r="L99" s="58"/>
      <c r="M99" s="164"/>
    </row>
    <row r="100" spans="2:13" x14ac:dyDescent="0.2">
      <c r="B100" s="84">
        <v>0.96984000000000004</v>
      </c>
      <c r="C100" s="85">
        <v>7.4520000000000003E-3</v>
      </c>
      <c r="D100" s="85">
        <v>0.96921100000000004</v>
      </c>
      <c r="E100" s="144">
        <v>1.6249999999999999E-3</v>
      </c>
      <c r="F100" s="57"/>
      <c r="G100" s="162"/>
      <c r="H100" s="58"/>
      <c r="I100" s="162"/>
      <c r="J100" s="57"/>
      <c r="K100" s="162"/>
      <c r="L100" s="58"/>
      <c r="M100" s="164"/>
    </row>
    <row r="101" spans="2:13" x14ac:dyDescent="0.2">
      <c r="B101" s="84">
        <v>0.97995399999999999</v>
      </c>
      <c r="C101" s="85">
        <v>5.6270000000000001E-3</v>
      </c>
      <c r="D101" s="85">
        <v>0.97946800000000001</v>
      </c>
      <c r="E101" s="144">
        <v>1.302E-3</v>
      </c>
      <c r="F101" s="57"/>
      <c r="G101" s="162"/>
      <c r="H101" s="58"/>
      <c r="I101" s="162"/>
      <c r="J101" s="57"/>
      <c r="K101" s="162"/>
      <c r="L101" s="58"/>
      <c r="M101" s="164"/>
    </row>
    <row r="102" spans="2:13" x14ac:dyDescent="0.2">
      <c r="B102" s="84">
        <v>0.99002999999999997</v>
      </c>
      <c r="C102" s="85">
        <v>3.516E-3</v>
      </c>
      <c r="D102" s="85">
        <v>0.98971799999999999</v>
      </c>
      <c r="E102" s="144">
        <v>5.53E-4</v>
      </c>
      <c r="F102" s="57"/>
      <c r="G102" s="162"/>
      <c r="H102" s="58"/>
      <c r="I102" s="162"/>
      <c r="J102" s="57"/>
      <c r="K102" s="162"/>
      <c r="L102" s="58"/>
      <c r="M102" s="164"/>
    </row>
    <row r="103" spans="2:13" x14ac:dyDescent="0.2">
      <c r="B103" s="84">
        <v>1</v>
      </c>
      <c r="C103" s="85">
        <v>8.25E-4</v>
      </c>
      <c r="D103" s="85">
        <v>1</v>
      </c>
      <c r="E103" s="144">
        <v>-8.25E-4</v>
      </c>
      <c r="F103" s="57"/>
      <c r="G103" s="162"/>
      <c r="H103" s="58"/>
      <c r="I103" s="162"/>
      <c r="J103" s="57"/>
      <c r="K103" s="162"/>
      <c r="L103" s="58"/>
      <c r="M103" s="164"/>
    </row>
    <row r="104" spans="2:13" x14ac:dyDescent="0.2">
      <c r="B104" s="57"/>
      <c r="C104" s="58"/>
      <c r="D104" s="58"/>
      <c r="E104" s="59"/>
      <c r="F104" s="57"/>
      <c r="G104" s="162"/>
      <c r="H104" s="58"/>
      <c r="I104" s="162"/>
      <c r="J104" s="57"/>
      <c r="K104" s="162"/>
      <c r="L104" s="58"/>
      <c r="M104" s="164"/>
    </row>
    <row r="105" spans="2:13" x14ac:dyDescent="0.2">
      <c r="B105" s="57"/>
      <c r="C105" s="58"/>
      <c r="D105" s="58"/>
      <c r="E105" s="59"/>
      <c r="F105" s="57"/>
      <c r="G105" s="162"/>
      <c r="H105" s="58"/>
      <c r="I105" s="162"/>
      <c r="J105" s="57"/>
      <c r="K105" s="162"/>
      <c r="L105" s="58"/>
      <c r="M105" s="164"/>
    </row>
    <row r="106" spans="2:13" x14ac:dyDescent="0.2">
      <c r="B106" s="57"/>
      <c r="C106" s="58"/>
      <c r="D106" s="58"/>
      <c r="E106" s="59"/>
      <c r="F106" s="57"/>
      <c r="G106" s="162"/>
      <c r="H106" s="58"/>
      <c r="I106" s="162"/>
      <c r="J106" s="57"/>
      <c r="K106" s="162"/>
      <c r="L106" s="58"/>
      <c r="M106" s="164"/>
    </row>
    <row r="107" spans="2:13" x14ac:dyDescent="0.2">
      <c r="B107" s="57"/>
      <c r="C107" s="58"/>
      <c r="D107" s="58"/>
      <c r="E107" s="59"/>
      <c r="F107" s="57"/>
      <c r="G107" s="162"/>
      <c r="H107" s="58"/>
      <c r="I107" s="162"/>
      <c r="J107" s="57"/>
      <c r="K107" s="162"/>
      <c r="L107" s="58"/>
      <c r="M107" s="164"/>
    </row>
    <row r="108" spans="2:13" x14ac:dyDescent="0.2">
      <c r="B108" s="57"/>
      <c r="C108" s="58"/>
      <c r="D108" s="58"/>
      <c r="E108" s="59"/>
      <c r="F108" s="57"/>
      <c r="G108" s="162"/>
      <c r="H108" s="58"/>
      <c r="I108" s="162"/>
      <c r="J108" s="57"/>
      <c r="K108" s="162"/>
      <c r="L108" s="58"/>
      <c r="M108" s="164"/>
    </row>
    <row r="109" spans="2:13" x14ac:dyDescent="0.2">
      <c r="B109" s="57"/>
      <c r="C109" s="58"/>
      <c r="D109" s="58"/>
      <c r="E109" s="59"/>
      <c r="F109" s="57"/>
      <c r="G109" s="162"/>
      <c r="H109" s="58"/>
      <c r="I109" s="162"/>
      <c r="J109" s="57"/>
      <c r="K109" s="162"/>
      <c r="L109" s="58"/>
      <c r="M109" s="164"/>
    </row>
    <row r="110" spans="2:13" x14ac:dyDescent="0.2">
      <c r="B110" s="57"/>
      <c r="C110" s="58"/>
      <c r="D110" s="58"/>
      <c r="E110" s="59"/>
      <c r="F110" s="57"/>
      <c r="G110" s="162"/>
      <c r="H110" s="58"/>
      <c r="I110" s="162"/>
      <c r="J110" s="57"/>
      <c r="K110" s="162"/>
      <c r="L110" s="58"/>
      <c r="M110" s="164"/>
    </row>
    <row r="111" spans="2:13" x14ac:dyDescent="0.2">
      <c r="B111" s="57"/>
      <c r="C111" s="58"/>
      <c r="D111" s="58"/>
      <c r="E111" s="59"/>
      <c r="F111" s="57"/>
      <c r="G111" s="162"/>
      <c r="H111" s="58"/>
      <c r="I111" s="162"/>
      <c r="J111" s="57"/>
      <c r="K111" s="162"/>
      <c r="L111" s="58"/>
      <c r="M111" s="164"/>
    </row>
    <row r="112" spans="2:13" x14ac:dyDescent="0.2">
      <c r="B112" s="57"/>
      <c r="C112" s="58"/>
      <c r="D112" s="58"/>
      <c r="E112" s="59"/>
      <c r="F112" s="57"/>
      <c r="G112" s="162"/>
      <c r="H112" s="58"/>
      <c r="I112" s="162"/>
      <c r="J112" s="57"/>
      <c r="K112" s="162"/>
      <c r="L112" s="58"/>
      <c r="M112" s="164"/>
    </row>
    <row r="113" spans="2:13" x14ac:dyDescent="0.2">
      <c r="B113" s="57"/>
      <c r="C113" s="58"/>
      <c r="D113" s="58"/>
      <c r="E113" s="59"/>
      <c r="F113" s="57"/>
      <c r="G113" s="162"/>
      <c r="H113" s="58"/>
      <c r="I113" s="162"/>
      <c r="J113" s="57"/>
      <c r="K113" s="162"/>
      <c r="L113" s="58"/>
      <c r="M113" s="164"/>
    </row>
    <row r="114" spans="2:13" x14ac:dyDescent="0.2">
      <c r="B114" s="57"/>
      <c r="C114" s="58"/>
      <c r="D114" s="58"/>
      <c r="E114" s="59"/>
      <c r="F114" s="57"/>
      <c r="G114" s="162"/>
      <c r="H114" s="58"/>
      <c r="I114" s="162"/>
      <c r="J114" s="57"/>
      <c r="K114" s="162"/>
      <c r="L114" s="58"/>
      <c r="M114" s="164"/>
    </row>
    <row r="115" spans="2:13" x14ac:dyDescent="0.2">
      <c r="B115" s="57"/>
      <c r="C115" s="58"/>
      <c r="D115" s="58"/>
      <c r="E115" s="59"/>
      <c r="F115" s="57"/>
      <c r="G115" s="162"/>
      <c r="H115" s="58"/>
      <c r="I115" s="162"/>
      <c r="J115" s="57"/>
      <c r="K115" s="162"/>
      <c r="L115" s="58"/>
      <c r="M115" s="164"/>
    </row>
    <row r="116" spans="2:13" x14ac:dyDescent="0.2">
      <c r="B116" s="57"/>
      <c r="C116" s="58"/>
      <c r="D116" s="58"/>
      <c r="E116" s="59"/>
      <c r="F116" s="57"/>
      <c r="G116" s="162"/>
      <c r="H116" s="58"/>
      <c r="I116" s="162"/>
      <c r="J116" s="57"/>
      <c r="K116" s="162"/>
      <c r="L116" s="58"/>
      <c r="M116" s="164"/>
    </row>
    <row r="117" spans="2:13" x14ac:dyDescent="0.2">
      <c r="B117" s="57"/>
      <c r="C117" s="58"/>
      <c r="D117" s="58"/>
      <c r="E117" s="59"/>
      <c r="F117" s="57"/>
      <c r="G117" s="162"/>
      <c r="H117" s="58"/>
      <c r="I117" s="162"/>
      <c r="J117" s="57"/>
      <c r="K117" s="162"/>
      <c r="L117" s="58"/>
      <c r="M117" s="164"/>
    </row>
    <row r="118" spans="2:13" x14ac:dyDescent="0.2">
      <c r="B118" s="57"/>
      <c r="C118" s="58"/>
      <c r="D118" s="58"/>
      <c r="E118" s="59"/>
      <c r="F118" s="57"/>
      <c r="G118" s="162"/>
      <c r="H118" s="58"/>
      <c r="I118" s="162"/>
      <c r="J118" s="57"/>
      <c r="K118" s="162"/>
      <c r="L118" s="58"/>
      <c r="M118" s="164"/>
    </row>
    <row r="119" spans="2:13" x14ac:dyDescent="0.2">
      <c r="B119" s="57"/>
      <c r="C119" s="58"/>
      <c r="D119" s="58"/>
      <c r="E119" s="59"/>
      <c r="F119" s="57"/>
      <c r="G119" s="162"/>
      <c r="H119" s="58"/>
      <c r="I119" s="162"/>
      <c r="J119" s="57"/>
      <c r="K119" s="162"/>
      <c r="L119" s="58"/>
      <c r="M119" s="164"/>
    </row>
    <row r="120" spans="2:13" x14ac:dyDescent="0.2">
      <c r="B120" s="57"/>
      <c r="C120" s="58"/>
      <c r="D120" s="58"/>
      <c r="E120" s="59"/>
      <c r="F120" s="57"/>
      <c r="G120" s="162"/>
      <c r="H120" s="58"/>
      <c r="I120" s="162"/>
      <c r="J120" s="57"/>
      <c r="K120" s="162"/>
      <c r="L120" s="58"/>
      <c r="M120" s="164"/>
    </row>
    <row r="121" spans="2:13" x14ac:dyDescent="0.2">
      <c r="B121" s="57"/>
      <c r="C121" s="58"/>
      <c r="D121" s="58"/>
      <c r="E121" s="59"/>
      <c r="F121" s="57"/>
      <c r="G121" s="162"/>
      <c r="H121" s="58"/>
      <c r="I121" s="162"/>
      <c r="J121" s="57"/>
      <c r="K121" s="162"/>
      <c r="L121" s="58"/>
      <c r="M121" s="164"/>
    </row>
    <row r="122" spans="2:13" x14ac:dyDescent="0.2">
      <c r="B122" s="57"/>
      <c r="C122" s="58"/>
      <c r="D122" s="58"/>
      <c r="E122" s="59"/>
      <c r="F122" s="57"/>
      <c r="G122" s="162"/>
      <c r="H122" s="58"/>
      <c r="I122" s="162"/>
      <c r="J122" s="57"/>
      <c r="K122" s="162"/>
      <c r="L122" s="58"/>
      <c r="M122" s="164"/>
    </row>
    <row r="123" spans="2:13" x14ac:dyDescent="0.2">
      <c r="B123" s="57"/>
      <c r="C123" s="58"/>
      <c r="D123" s="58"/>
      <c r="E123" s="59"/>
      <c r="F123" s="57"/>
      <c r="G123" s="162"/>
      <c r="H123" s="58"/>
      <c r="I123" s="162"/>
      <c r="J123" s="57"/>
      <c r="K123" s="162"/>
      <c r="L123" s="58"/>
      <c r="M123" s="164"/>
    </row>
    <row r="124" spans="2:13" x14ac:dyDescent="0.2">
      <c r="B124" s="57"/>
      <c r="C124" s="58"/>
      <c r="D124" s="58"/>
      <c r="E124" s="59"/>
      <c r="F124" s="57"/>
      <c r="G124" s="162"/>
      <c r="H124" s="58"/>
      <c r="I124" s="162"/>
      <c r="J124" s="57"/>
      <c r="K124" s="162"/>
      <c r="L124" s="58"/>
      <c r="M124" s="164"/>
    </row>
    <row r="125" spans="2:13" x14ac:dyDescent="0.2">
      <c r="B125" s="57"/>
      <c r="C125" s="58"/>
      <c r="D125" s="58"/>
      <c r="E125" s="59"/>
      <c r="F125" s="57"/>
      <c r="G125" s="162"/>
      <c r="H125" s="58"/>
      <c r="I125" s="162"/>
      <c r="J125" s="57"/>
      <c r="K125" s="162"/>
      <c r="L125" s="58"/>
      <c r="M125" s="164"/>
    </row>
    <row r="126" spans="2:13" x14ac:dyDescent="0.2">
      <c r="B126" s="57"/>
      <c r="C126" s="58"/>
      <c r="D126" s="58"/>
      <c r="E126" s="59"/>
      <c r="F126" s="57"/>
      <c r="G126" s="162"/>
      <c r="H126" s="58"/>
      <c r="I126" s="162"/>
      <c r="J126" s="57"/>
      <c r="K126" s="162"/>
      <c r="L126" s="58"/>
      <c r="M126" s="164"/>
    </row>
    <row r="127" spans="2:13" x14ac:dyDescent="0.2">
      <c r="B127" s="57"/>
      <c r="C127" s="58"/>
      <c r="D127" s="58"/>
      <c r="E127" s="59"/>
      <c r="F127" s="57"/>
      <c r="G127" s="162"/>
      <c r="H127" s="58"/>
      <c r="I127" s="162"/>
      <c r="J127" s="57"/>
      <c r="K127" s="162"/>
      <c r="L127" s="58"/>
      <c r="M127" s="164"/>
    </row>
    <row r="128" spans="2:13" x14ac:dyDescent="0.2">
      <c r="B128" s="57"/>
      <c r="C128" s="58"/>
      <c r="D128" s="58"/>
      <c r="E128" s="59"/>
      <c r="F128" s="57"/>
      <c r="G128" s="162"/>
      <c r="H128" s="58"/>
      <c r="I128" s="162"/>
      <c r="J128" s="57"/>
      <c r="K128" s="162"/>
      <c r="L128" s="58"/>
      <c r="M128" s="164"/>
    </row>
    <row r="129" spans="2:13" x14ac:dyDescent="0.2">
      <c r="B129" s="57"/>
      <c r="C129" s="58"/>
      <c r="D129" s="58"/>
      <c r="E129" s="59"/>
      <c r="F129" s="57"/>
      <c r="G129" s="162"/>
      <c r="H129" s="58"/>
      <c r="I129" s="162"/>
      <c r="J129" s="57"/>
      <c r="K129" s="162"/>
      <c r="L129" s="58"/>
      <c r="M129" s="164"/>
    </row>
    <row r="130" spans="2:13" x14ac:dyDescent="0.2">
      <c r="B130" s="57"/>
      <c r="C130" s="58"/>
      <c r="D130" s="58"/>
      <c r="E130" s="59"/>
      <c r="F130" s="57"/>
      <c r="G130" s="162"/>
      <c r="H130" s="58"/>
      <c r="I130" s="162"/>
      <c r="J130" s="57"/>
      <c r="K130" s="162"/>
      <c r="L130" s="58"/>
      <c r="M130" s="164"/>
    </row>
    <row r="131" spans="2:13" x14ac:dyDescent="0.2">
      <c r="B131" s="57"/>
      <c r="C131" s="58"/>
      <c r="D131" s="58"/>
      <c r="E131" s="59"/>
      <c r="F131" s="57"/>
      <c r="G131" s="162"/>
      <c r="H131" s="58"/>
      <c r="I131" s="162"/>
      <c r="J131" s="57"/>
      <c r="K131" s="162"/>
      <c r="L131" s="58"/>
      <c r="M131" s="164"/>
    </row>
    <row r="132" spans="2:13" x14ac:dyDescent="0.2">
      <c r="B132" s="57"/>
      <c r="C132" s="58"/>
      <c r="D132" s="58"/>
      <c r="E132" s="59"/>
      <c r="F132" s="57"/>
      <c r="G132" s="162"/>
      <c r="H132" s="58"/>
      <c r="I132" s="162"/>
      <c r="J132" s="57"/>
      <c r="K132" s="162"/>
      <c r="L132" s="58"/>
      <c r="M132" s="164"/>
    </row>
    <row r="133" spans="2:13" x14ac:dyDescent="0.2">
      <c r="B133" s="57"/>
      <c r="C133" s="58"/>
      <c r="D133" s="58"/>
      <c r="E133" s="59"/>
      <c r="F133" s="57"/>
      <c r="G133" s="162"/>
      <c r="H133" s="58"/>
      <c r="I133" s="162"/>
      <c r="J133" s="57"/>
      <c r="K133" s="162"/>
      <c r="L133" s="58"/>
      <c r="M133" s="164"/>
    </row>
    <row r="134" spans="2:13" x14ac:dyDescent="0.2">
      <c r="B134" s="57"/>
      <c r="C134" s="58"/>
      <c r="D134" s="58"/>
      <c r="E134" s="59"/>
      <c r="F134" s="57"/>
      <c r="G134" s="162"/>
      <c r="H134" s="58"/>
      <c r="I134" s="162"/>
      <c r="J134" s="57"/>
      <c r="K134" s="162"/>
      <c r="L134" s="58"/>
      <c r="M134" s="164"/>
    </row>
    <row r="135" spans="2:13" x14ac:dyDescent="0.2">
      <c r="B135" s="57"/>
      <c r="C135" s="58"/>
      <c r="D135" s="58"/>
      <c r="E135" s="59"/>
      <c r="F135" s="57"/>
      <c r="G135" s="162"/>
      <c r="H135" s="58"/>
      <c r="I135" s="162"/>
      <c r="J135" s="57"/>
      <c r="K135" s="162"/>
      <c r="L135" s="58"/>
      <c r="M135" s="164"/>
    </row>
    <row r="136" spans="2:13" x14ac:dyDescent="0.2">
      <c r="B136" s="57"/>
      <c r="C136" s="58"/>
      <c r="D136" s="58"/>
      <c r="E136" s="59"/>
      <c r="F136" s="57"/>
      <c r="G136" s="162"/>
      <c r="H136" s="58"/>
      <c r="I136" s="162"/>
      <c r="J136" s="57"/>
      <c r="K136" s="162"/>
      <c r="L136" s="58"/>
      <c r="M136" s="164"/>
    </row>
    <row r="137" spans="2:13" x14ac:dyDescent="0.2">
      <c r="B137" s="57"/>
      <c r="C137" s="58"/>
      <c r="D137" s="58"/>
      <c r="E137" s="59"/>
      <c r="F137" s="57"/>
      <c r="G137" s="162"/>
      <c r="H137" s="58"/>
      <c r="I137" s="162"/>
      <c r="J137" s="57"/>
      <c r="K137" s="162"/>
      <c r="L137" s="58"/>
      <c r="M137" s="164"/>
    </row>
    <row r="138" spans="2:13" x14ac:dyDescent="0.2">
      <c r="B138" s="57"/>
      <c r="C138" s="58"/>
      <c r="D138" s="58"/>
      <c r="E138" s="59"/>
      <c r="F138" s="57"/>
      <c r="G138" s="162"/>
      <c r="H138" s="58"/>
      <c r="I138" s="162"/>
      <c r="J138" s="57"/>
      <c r="K138" s="162"/>
      <c r="L138" s="58"/>
      <c r="M138" s="164"/>
    </row>
    <row r="139" spans="2:13" x14ac:dyDescent="0.2">
      <c r="B139" s="57"/>
      <c r="C139" s="58"/>
      <c r="D139" s="58"/>
      <c r="E139" s="59"/>
      <c r="F139" s="57"/>
      <c r="G139" s="162"/>
      <c r="H139" s="58"/>
      <c r="I139" s="162"/>
      <c r="J139" s="57"/>
      <c r="K139" s="162"/>
      <c r="L139" s="58"/>
      <c r="M139" s="164"/>
    </row>
    <row r="140" spans="2:13" x14ac:dyDescent="0.2">
      <c r="B140" s="57"/>
      <c r="C140" s="58"/>
      <c r="D140" s="58"/>
      <c r="E140" s="59"/>
      <c r="F140" s="57"/>
      <c r="G140" s="162"/>
      <c r="H140" s="58"/>
      <c r="I140" s="162"/>
      <c r="J140" s="57"/>
      <c r="K140" s="162"/>
      <c r="L140" s="58"/>
      <c r="M140" s="164"/>
    </row>
    <row r="141" spans="2:13" x14ac:dyDescent="0.2">
      <c r="B141" s="57"/>
      <c r="C141" s="58"/>
      <c r="D141" s="58"/>
      <c r="E141" s="59"/>
      <c r="F141" s="57"/>
      <c r="G141" s="162"/>
      <c r="H141" s="58"/>
      <c r="I141" s="162"/>
      <c r="J141" s="57"/>
      <c r="K141" s="162"/>
      <c r="L141" s="58"/>
      <c r="M141" s="164"/>
    </row>
    <row r="142" spans="2:13" x14ac:dyDescent="0.2">
      <c r="B142" s="57"/>
      <c r="C142" s="58"/>
      <c r="D142" s="58"/>
      <c r="E142" s="59"/>
      <c r="F142" s="57"/>
      <c r="G142" s="162"/>
      <c r="H142" s="58"/>
      <c r="I142" s="162"/>
      <c r="J142" s="57"/>
      <c r="K142" s="162"/>
      <c r="L142" s="58"/>
      <c r="M142" s="164"/>
    </row>
    <row r="143" spans="2:13" x14ac:dyDescent="0.2">
      <c r="B143" s="61"/>
      <c r="C143" s="62"/>
      <c r="D143" s="62"/>
      <c r="E143" s="63"/>
      <c r="F143" s="61"/>
      <c r="G143" s="162"/>
      <c r="H143" s="62"/>
      <c r="I143" s="162"/>
      <c r="J143" s="61"/>
      <c r="K143" s="162"/>
      <c r="L143" s="62"/>
      <c r="M143" s="164"/>
    </row>
    <row r="144" spans="2:13" x14ac:dyDescent="0.2">
      <c r="B144" s="61"/>
      <c r="C144" s="62"/>
      <c r="D144" s="62"/>
      <c r="E144" s="63"/>
      <c r="F144" s="61"/>
      <c r="G144" s="162"/>
      <c r="H144" s="62"/>
      <c r="I144" s="162"/>
      <c r="J144" s="61"/>
      <c r="K144" s="162"/>
      <c r="L144" s="62"/>
      <c r="M144" s="164"/>
    </row>
    <row r="145" spans="2:13" x14ac:dyDescent="0.2">
      <c r="B145" s="61"/>
      <c r="C145" s="62"/>
      <c r="D145" s="62"/>
      <c r="E145" s="63"/>
      <c r="F145" s="61"/>
      <c r="G145" s="162"/>
      <c r="H145" s="62"/>
      <c r="I145" s="162"/>
      <c r="J145" s="61"/>
      <c r="K145" s="162"/>
      <c r="L145" s="62"/>
      <c r="M145" s="164"/>
    </row>
    <row r="146" spans="2:13" x14ac:dyDescent="0.2">
      <c r="B146" s="61"/>
      <c r="C146" s="62"/>
      <c r="D146" s="62"/>
      <c r="E146" s="63"/>
      <c r="F146" s="61"/>
      <c r="G146" s="162"/>
      <c r="H146" s="62"/>
      <c r="I146" s="162"/>
      <c r="J146" s="61"/>
      <c r="K146" s="162"/>
      <c r="L146" s="62"/>
      <c r="M146" s="164"/>
    </row>
    <row r="147" spans="2:13" x14ac:dyDescent="0.2">
      <c r="B147" s="61"/>
      <c r="C147" s="62"/>
      <c r="D147" s="62"/>
      <c r="E147" s="63"/>
      <c r="F147" s="61"/>
      <c r="G147" s="162"/>
      <c r="H147" s="62"/>
      <c r="I147" s="162"/>
      <c r="J147" s="61"/>
      <c r="K147" s="162"/>
      <c r="L147" s="62"/>
      <c r="M147" s="164"/>
    </row>
    <row r="148" spans="2:13" x14ac:dyDescent="0.2">
      <c r="B148" s="61"/>
      <c r="C148" s="62"/>
      <c r="D148" s="62"/>
      <c r="E148" s="63"/>
      <c r="F148" s="61"/>
      <c r="G148" s="162"/>
      <c r="H148" s="62"/>
      <c r="I148" s="162"/>
      <c r="J148" s="61"/>
      <c r="K148" s="162"/>
      <c r="L148" s="62"/>
      <c r="M148" s="164"/>
    </row>
    <row r="149" spans="2:13" x14ac:dyDescent="0.2">
      <c r="B149" s="61"/>
      <c r="C149" s="62"/>
      <c r="D149" s="62"/>
      <c r="E149" s="63"/>
      <c r="F149" s="61"/>
      <c r="G149" s="162"/>
      <c r="H149" s="62"/>
      <c r="I149" s="162"/>
      <c r="J149" s="61"/>
      <c r="K149" s="162"/>
      <c r="L149" s="62"/>
      <c r="M149" s="164"/>
    </row>
    <row r="150" spans="2:13" x14ac:dyDescent="0.2">
      <c r="B150" s="61"/>
      <c r="C150" s="62"/>
      <c r="D150" s="62"/>
      <c r="E150" s="63"/>
      <c r="F150" s="61"/>
      <c r="G150" s="162"/>
      <c r="H150" s="62"/>
      <c r="I150" s="162"/>
      <c r="J150" s="61"/>
      <c r="K150" s="162"/>
      <c r="L150" s="62"/>
      <c r="M150" s="164"/>
    </row>
    <row r="151" spans="2:13" x14ac:dyDescent="0.2">
      <c r="B151" s="61"/>
      <c r="C151" s="62"/>
      <c r="D151" s="62"/>
      <c r="E151" s="63"/>
      <c r="F151" s="61"/>
      <c r="G151" s="162"/>
      <c r="H151" s="62"/>
      <c r="I151" s="162"/>
      <c r="J151" s="61"/>
      <c r="K151" s="162"/>
      <c r="L151" s="62"/>
      <c r="M151" s="164"/>
    </row>
    <row r="152" spans="2:13" x14ac:dyDescent="0.2">
      <c r="B152" s="61"/>
      <c r="C152" s="62"/>
      <c r="D152" s="62"/>
      <c r="E152" s="63"/>
      <c r="F152" s="61"/>
      <c r="G152" s="162"/>
      <c r="H152" s="62"/>
      <c r="I152" s="162"/>
      <c r="J152" s="61"/>
      <c r="K152" s="162"/>
      <c r="L152" s="62"/>
      <c r="M152" s="164"/>
    </row>
    <row r="153" spans="2:13" x14ac:dyDescent="0.2">
      <c r="B153" s="61"/>
      <c r="C153" s="62"/>
      <c r="D153" s="62"/>
      <c r="E153" s="63"/>
      <c r="F153" s="61"/>
      <c r="G153" s="162"/>
      <c r="H153" s="62"/>
      <c r="I153" s="162"/>
      <c r="J153" s="61"/>
      <c r="K153" s="162"/>
      <c r="L153" s="62"/>
      <c r="M153" s="164"/>
    </row>
    <row r="154" spans="2:13" x14ac:dyDescent="0.2">
      <c r="B154" s="61"/>
      <c r="C154" s="62"/>
      <c r="D154" s="62"/>
      <c r="E154" s="63"/>
      <c r="F154" s="61"/>
      <c r="G154" s="162"/>
      <c r="H154" s="62"/>
      <c r="I154" s="162"/>
      <c r="J154" s="61"/>
      <c r="K154" s="162"/>
      <c r="L154" s="62"/>
      <c r="M154" s="164"/>
    </row>
    <row r="155" spans="2:13" x14ac:dyDescent="0.2">
      <c r="B155" s="61"/>
      <c r="C155" s="62"/>
      <c r="D155" s="62"/>
      <c r="E155" s="63"/>
      <c r="F155" s="61"/>
      <c r="G155" s="162"/>
      <c r="H155" s="62"/>
      <c r="I155" s="162"/>
      <c r="J155" s="61"/>
      <c r="K155" s="162"/>
      <c r="L155" s="62"/>
      <c r="M155" s="164"/>
    </row>
    <row r="156" spans="2:13" x14ac:dyDescent="0.2">
      <c r="B156" s="61"/>
      <c r="C156" s="62"/>
      <c r="D156" s="62"/>
      <c r="E156" s="63"/>
      <c r="F156" s="61"/>
      <c r="G156" s="162"/>
      <c r="H156" s="62"/>
      <c r="I156" s="162"/>
      <c r="J156" s="61"/>
      <c r="K156" s="162"/>
      <c r="L156" s="62"/>
      <c r="M156" s="164"/>
    </row>
    <row r="157" spans="2:13" x14ac:dyDescent="0.2">
      <c r="B157" s="61"/>
      <c r="C157" s="62"/>
      <c r="D157" s="62"/>
      <c r="E157" s="63"/>
      <c r="F157" s="61"/>
      <c r="G157" s="162"/>
      <c r="H157" s="62"/>
      <c r="I157" s="162"/>
      <c r="J157" s="61"/>
      <c r="K157" s="162"/>
      <c r="L157" s="62"/>
      <c r="M157" s="164"/>
    </row>
    <row r="158" spans="2:13" x14ac:dyDescent="0.2">
      <c r="B158" s="61"/>
      <c r="C158" s="62"/>
      <c r="D158" s="62"/>
      <c r="E158" s="63"/>
      <c r="F158" s="61"/>
      <c r="G158" s="162"/>
      <c r="H158" s="62"/>
      <c r="I158" s="162"/>
      <c r="J158" s="61"/>
      <c r="K158" s="162"/>
      <c r="L158" s="62"/>
      <c r="M158" s="164"/>
    </row>
    <row r="159" spans="2:13" x14ac:dyDescent="0.2">
      <c r="B159" s="61"/>
      <c r="C159" s="62"/>
      <c r="D159" s="62"/>
      <c r="E159" s="63"/>
      <c r="F159" s="61"/>
      <c r="G159" s="162"/>
      <c r="H159" s="62"/>
      <c r="I159" s="162"/>
      <c r="J159" s="61"/>
      <c r="K159" s="162"/>
      <c r="L159" s="62"/>
      <c r="M159" s="164"/>
    </row>
    <row r="160" spans="2:13" x14ac:dyDescent="0.2">
      <c r="B160" s="61"/>
      <c r="C160" s="62"/>
      <c r="D160" s="62"/>
      <c r="E160" s="63"/>
      <c r="F160" s="61"/>
      <c r="G160" s="162"/>
      <c r="H160" s="62"/>
      <c r="I160" s="162"/>
      <c r="J160" s="61"/>
      <c r="K160" s="162"/>
      <c r="L160" s="62"/>
      <c r="M160" s="164"/>
    </row>
    <row r="161" spans="2:13" x14ac:dyDescent="0.2">
      <c r="B161" s="61"/>
      <c r="C161" s="62"/>
      <c r="D161" s="62"/>
      <c r="E161" s="63"/>
      <c r="F161" s="61"/>
      <c r="G161" s="162"/>
      <c r="H161" s="62"/>
      <c r="I161" s="162"/>
      <c r="J161" s="61"/>
      <c r="K161" s="162"/>
      <c r="L161" s="62"/>
      <c r="M161" s="164"/>
    </row>
    <row r="162" spans="2:13" x14ac:dyDescent="0.2">
      <c r="B162" s="61"/>
      <c r="C162" s="62"/>
      <c r="D162" s="62"/>
      <c r="E162" s="63"/>
      <c r="F162" s="61"/>
      <c r="G162" s="162"/>
      <c r="H162" s="62"/>
      <c r="I162" s="162"/>
      <c r="J162" s="61"/>
      <c r="K162" s="162"/>
      <c r="L162" s="62"/>
      <c r="M162" s="164"/>
    </row>
    <row r="163" spans="2:13" x14ac:dyDescent="0.2">
      <c r="B163" s="61"/>
      <c r="C163" s="62"/>
      <c r="D163" s="62"/>
      <c r="E163" s="63"/>
      <c r="F163" s="61"/>
      <c r="G163" s="162"/>
      <c r="H163" s="62"/>
      <c r="I163" s="162"/>
      <c r="J163" s="61"/>
      <c r="K163" s="162"/>
      <c r="L163" s="62"/>
      <c r="M163" s="164"/>
    </row>
    <row r="164" spans="2:13" x14ac:dyDescent="0.2">
      <c r="B164" s="61"/>
      <c r="C164" s="62"/>
      <c r="D164" s="62"/>
      <c r="E164" s="63"/>
      <c r="F164" s="61"/>
      <c r="G164" s="162"/>
      <c r="H164" s="62"/>
      <c r="I164" s="162"/>
      <c r="J164" s="61"/>
      <c r="K164" s="162"/>
      <c r="L164" s="62"/>
      <c r="M164" s="164"/>
    </row>
    <row r="165" spans="2:13" x14ac:dyDescent="0.2">
      <c r="B165" s="61"/>
      <c r="C165" s="62"/>
      <c r="D165" s="62"/>
      <c r="E165" s="63"/>
      <c r="F165" s="61"/>
      <c r="G165" s="162"/>
      <c r="H165" s="62"/>
      <c r="I165" s="162"/>
      <c r="J165" s="61"/>
      <c r="K165" s="162"/>
      <c r="L165" s="62"/>
      <c r="M165" s="164"/>
    </row>
    <row r="166" spans="2:13" x14ac:dyDescent="0.2">
      <c r="B166" s="61"/>
      <c r="C166" s="62"/>
      <c r="D166" s="62"/>
      <c r="E166" s="63"/>
      <c r="F166" s="61"/>
      <c r="G166" s="162"/>
      <c r="H166" s="62"/>
      <c r="I166" s="162"/>
      <c r="J166" s="61"/>
      <c r="K166" s="162"/>
      <c r="L166" s="62"/>
      <c r="M166" s="164"/>
    </row>
    <row r="167" spans="2:13" x14ac:dyDescent="0.2">
      <c r="B167" s="61"/>
      <c r="C167" s="62"/>
      <c r="D167" s="62"/>
      <c r="E167" s="63"/>
      <c r="F167" s="61"/>
      <c r="G167" s="162"/>
      <c r="H167" s="62"/>
      <c r="I167" s="162"/>
      <c r="J167" s="61"/>
      <c r="K167" s="162"/>
      <c r="L167" s="62"/>
      <c r="M167" s="164"/>
    </row>
    <row r="168" spans="2:13" x14ac:dyDescent="0.2">
      <c r="B168" s="61"/>
      <c r="C168" s="62"/>
      <c r="D168" s="62"/>
      <c r="E168" s="63"/>
      <c r="F168" s="61"/>
      <c r="G168" s="162"/>
      <c r="H168" s="62"/>
      <c r="I168" s="162"/>
      <c r="J168" s="61"/>
      <c r="K168" s="162"/>
      <c r="L168" s="62"/>
      <c r="M168" s="164"/>
    </row>
    <row r="169" spans="2:13" x14ac:dyDescent="0.2">
      <c r="B169" s="61"/>
      <c r="C169" s="62"/>
      <c r="D169" s="62"/>
      <c r="E169" s="63"/>
      <c r="F169" s="61"/>
      <c r="G169" s="162"/>
      <c r="H169" s="62"/>
      <c r="I169" s="162"/>
      <c r="J169" s="61"/>
      <c r="K169" s="162"/>
      <c r="L169" s="62"/>
      <c r="M169" s="164"/>
    </row>
    <row r="170" spans="2:13" x14ac:dyDescent="0.2">
      <c r="B170" s="61"/>
      <c r="C170" s="62"/>
      <c r="D170" s="62"/>
      <c r="E170" s="63"/>
      <c r="F170" s="61"/>
      <c r="G170" s="162"/>
      <c r="H170" s="62"/>
      <c r="I170" s="162"/>
      <c r="J170" s="61"/>
      <c r="K170" s="162"/>
      <c r="L170" s="62"/>
      <c r="M170" s="164"/>
    </row>
    <row r="171" spans="2:13" x14ac:dyDescent="0.2">
      <c r="B171" s="61"/>
      <c r="C171" s="62"/>
      <c r="D171" s="62"/>
      <c r="E171" s="63"/>
      <c r="F171" s="61"/>
      <c r="G171" s="162"/>
      <c r="H171" s="62"/>
      <c r="I171" s="162"/>
      <c r="J171" s="61"/>
      <c r="K171" s="162"/>
      <c r="L171" s="62"/>
      <c r="M171" s="164"/>
    </row>
    <row r="172" spans="2:13" x14ac:dyDescent="0.2">
      <c r="B172" s="61"/>
      <c r="C172" s="62"/>
      <c r="D172" s="62"/>
      <c r="E172" s="63"/>
      <c r="F172" s="61"/>
      <c r="G172" s="162"/>
      <c r="H172" s="62"/>
      <c r="I172" s="162"/>
      <c r="J172" s="61"/>
      <c r="K172" s="162"/>
      <c r="L172" s="62"/>
      <c r="M172" s="164"/>
    </row>
    <row r="173" spans="2:13" x14ac:dyDescent="0.2">
      <c r="B173" s="61"/>
      <c r="C173" s="62"/>
      <c r="D173" s="62"/>
      <c r="E173" s="63"/>
      <c r="F173" s="61"/>
      <c r="G173" s="162"/>
      <c r="H173" s="62"/>
      <c r="I173" s="162"/>
      <c r="J173" s="61"/>
      <c r="K173" s="162"/>
      <c r="L173" s="62"/>
      <c r="M173" s="164"/>
    </row>
    <row r="174" spans="2:13" x14ac:dyDescent="0.2">
      <c r="B174" s="61"/>
      <c r="C174" s="62"/>
      <c r="D174" s="62"/>
      <c r="E174" s="63"/>
      <c r="F174" s="61"/>
      <c r="G174" s="162"/>
      <c r="H174" s="62"/>
      <c r="I174" s="162"/>
      <c r="J174" s="61"/>
      <c r="K174" s="162"/>
      <c r="L174" s="62"/>
      <c r="M174" s="164"/>
    </row>
    <row r="175" spans="2:13" x14ac:dyDescent="0.2">
      <c r="B175" s="61"/>
      <c r="C175" s="62"/>
      <c r="D175" s="62"/>
      <c r="E175" s="63"/>
      <c r="F175" s="61"/>
      <c r="G175" s="162"/>
      <c r="H175" s="62"/>
      <c r="I175" s="162"/>
      <c r="J175" s="61"/>
      <c r="K175" s="162"/>
      <c r="L175" s="62"/>
      <c r="M175" s="164"/>
    </row>
    <row r="176" spans="2:13" x14ac:dyDescent="0.2">
      <c r="B176" s="61"/>
      <c r="C176" s="62"/>
      <c r="D176" s="62"/>
      <c r="E176" s="63"/>
      <c r="F176" s="61"/>
      <c r="G176" s="162"/>
      <c r="H176" s="62"/>
      <c r="I176" s="162"/>
      <c r="J176" s="61"/>
      <c r="K176" s="162"/>
      <c r="L176" s="62"/>
      <c r="M176" s="164"/>
    </row>
    <row r="177" spans="2:13" x14ac:dyDescent="0.2">
      <c r="B177" s="61"/>
      <c r="C177" s="62"/>
      <c r="D177" s="62"/>
      <c r="E177" s="63"/>
      <c r="F177" s="61"/>
      <c r="G177" s="162"/>
      <c r="H177" s="62"/>
      <c r="I177" s="162"/>
      <c r="J177" s="61"/>
      <c r="K177" s="162"/>
      <c r="L177" s="62"/>
      <c r="M177" s="164"/>
    </row>
    <row r="178" spans="2:13" x14ac:dyDescent="0.2">
      <c r="B178" s="61"/>
      <c r="C178" s="62"/>
      <c r="D178" s="62"/>
      <c r="E178" s="63"/>
      <c r="F178" s="61"/>
      <c r="G178" s="162"/>
      <c r="H178" s="62"/>
      <c r="I178" s="162"/>
      <c r="J178" s="61"/>
      <c r="K178" s="162"/>
      <c r="L178" s="62"/>
      <c r="M178" s="164"/>
    </row>
    <row r="179" spans="2:13" x14ac:dyDescent="0.2">
      <c r="B179" s="61"/>
      <c r="C179" s="62"/>
      <c r="D179" s="62"/>
      <c r="E179" s="63"/>
      <c r="F179" s="61"/>
      <c r="G179" s="162"/>
      <c r="H179" s="62"/>
      <c r="I179" s="162"/>
      <c r="J179" s="61"/>
      <c r="K179" s="162"/>
      <c r="L179" s="62"/>
      <c r="M179" s="164"/>
    </row>
    <row r="180" spans="2:13" x14ac:dyDescent="0.2">
      <c r="B180" s="61"/>
      <c r="C180" s="62"/>
      <c r="D180" s="62"/>
      <c r="E180" s="63"/>
      <c r="F180" s="61"/>
      <c r="G180" s="162"/>
      <c r="H180" s="62"/>
      <c r="I180" s="162"/>
      <c r="J180" s="61"/>
      <c r="K180" s="162"/>
      <c r="L180" s="62"/>
      <c r="M180" s="164"/>
    </row>
    <row r="181" spans="2:13" x14ac:dyDescent="0.2">
      <c r="B181" s="61"/>
      <c r="C181" s="62"/>
      <c r="D181" s="62"/>
      <c r="E181" s="63"/>
      <c r="F181" s="61"/>
      <c r="G181" s="162"/>
      <c r="H181" s="62"/>
      <c r="I181" s="162"/>
      <c r="J181" s="61"/>
      <c r="K181" s="162"/>
      <c r="L181" s="62"/>
      <c r="M181" s="164"/>
    </row>
    <row r="182" spans="2:13" x14ac:dyDescent="0.2">
      <c r="B182" s="61"/>
      <c r="C182" s="62"/>
      <c r="D182" s="62"/>
      <c r="E182" s="63"/>
      <c r="F182" s="61"/>
      <c r="G182" s="166"/>
      <c r="H182" s="62"/>
      <c r="I182" s="166"/>
      <c r="J182" s="61"/>
      <c r="K182" s="166"/>
      <c r="L182" s="62"/>
      <c r="M182" s="42"/>
    </row>
    <row r="183" spans="2:13" x14ac:dyDescent="0.2">
      <c r="B183" s="61"/>
      <c r="C183" s="62"/>
      <c r="D183" s="62"/>
      <c r="E183" s="63"/>
      <c r="F183" s="61"/>
      <c r="G183" s="166"/>
      <c r="H183" s="62"/>
      <c r="I183" s="166"/>
      <c r="J183" s="61"/>
      <c r="K183" s="166"/>
      <c r="L183" s="62"/>
      <c r="M183" s="42"/>
    </row>
    <row r="184" spans="2:13" x14ac:dyDescent="0.2">
      <c r="B184" s="61"/>
      <c r="C184" s="62"/>
      <c r="D184" s="62"/>
      <c r="E184" s="63"/>
      <c r="F184" s="61"/>
      <c r="G184" s="166"/>
      <c r="H184" s="62"/>
      <c r="I184" s="166"/>
      <c r="J184" s="61"/>
      <c r="K184" s="166"/>
      <c r="L184" s="62"/>
      <c r="M184" s="42"/>
    </row>
    <row r="185" spans="2:13" x14ac:dyDescent="0.2">
      <c r="B185" s="61"/>
      <c r="C185" s="62"/>
      <c r="D185" s="62"/>
      <c r="E185" s="63"/>
      <c r="F185" s="61"/>
      <c r="G185" s="166"/>
      <c r="H185" s="62"/>
      <c r="I185" s="166"/>
      <c r="J185" s="61"/>
      <c r="K185" s="166"/>
      <c r="L185" s="62"/>
      <c r="M185" s="42"/>
    </row>
    <row r="186" spans="2:13" x14ac:dyDescent="0.2">
      <c r="B186" s="61"/>
      <c r="C186" s="62"/>
      <c r="D186" s="62"/>
      <c r="E186" s="63"/>
      <c r="F186" s="61"/>
      <c r="G186" s="166"/>
      <c r="H186" s="62"/>
      <c r="I186" s="166"/>
      <c r="J186" s="61"/>
      <c r="K186" s="166"/>
      <c r="L186" s="62"/>
      <c r="M186" s="42"/>
    </row>
    <row r="187" spans="2:13" x14ac:dyDescent="0.2">
      <c r="B187" s="61"/>
      <c r="C187" s="62"/>
      <c r="D187" s="62"/>
      <c r="E187" s="63"/>
      <c r="F187" s="61"/>
      <c r="G187" s="166"/>
      <c r="H187" s="62"/>
      <c r="I187" s="166"/>
      <c r="J187" s="61"/>
      <c r="K187" s="166"/>
      <c r="L187" s="62"/>
      <c r="M187" s="42"/>
    </row>
    <row r="188" spans="2:13" x14ac:dyDescent="0.2">
      <c r="B188" s="61"/>
      <c r="C188" s="62"/>
      <c r="D188" s="62"/>
      <c r="E188" s="63"/>
      <c r="F188" s="61"/>
      <c r="G188" s="166"/>
      <c r="H188" s="62"/>
      <c r="I188" s="166"/>
      <c r="J188" s="61"/>
      <c r="K188" s="166"/>
      <c r="L188" s="62"/>
      <c r="M188" s="42"/>
    </row>
    <row r="189" spans="2:13" x14ac:dyDescent="0.2">
      <c r="B189" s="61"/>
      <c r="C189" s="62"/>
      <c r="D189" s="62"/>
      <c r="E189" s="63"/>
      <c r="F189" s="61"/>
      <c r="G189" s="166"/>
      <c r="H189" s="62"/>
      <c r="I189" s="166"/>
      <c r="J189" s="61"/>
      <c r="K189" s="166"/>
      <c r="L189" s="62"/>
      <c r="M189" s="42"/>
    </row>
    <row r="190" spans="2:13" x14ac:dyDescent="0.2">
      <c r="B190" s="61"/>
      <c r="C190" s="62"/>
      <c r="D190" s="62"/>
      <c r="E190" s="63"/>
      <c r="F190" s="61"/>
      <c r="G190" s="166"/>
      <c r="H190" s="62"/>
      <c r="I190" s="166"/>
      <c r="J190" s="61"/>
      <c r="K190" s="166"/>
      <c r="L190" s="62"/>
      <c r="M190" s="42"/>
    </row>
    <row r="191" spans="2:13" x14ac:dyDescent="0.2">
      <c r="B191" s="61"/>
      <c r="C191" s="62"/>
      <c r="D191" s="62"/>
      <c r="E191" s="63"/>
      <c r="F191" s="61"/>
      <c r="G191" s="166"/>
      <c r="H191" s="62"/>
      <c r="I191" s="166"/>
      <c r="J191" s="61"/>
      <c r="K191" s="166"/>
      <c r="L191" s="62"/>
      <c r="M191" s="42"/>
    </row>
    <row r="192" spans="2:13" x14ac:dyDescent="0.2">
      <c r="B192" s="61"/>
      <c r="C192" s="62"/>
      <c r="D192" s="62"/>
      <c r="E192" s="63"/>
      <c r="F192" s="61"/>
      <c r="G192" s="166"/>
      <c r="H192" s="62"/>
      <c r="I192" s="166"/>
      <c r="J192" s="61"/>
      <c r="K192" s="166"/>
      <c r="L192" s="62"/>
      <c r="M192" s="42"/>
    </row>
    <row r="193" spans="2:13" x14ac:dyDescent="0.2">
      <c r="B193" s="61"/>
      <c r="C193" s="62"/>
      <c r="D193" s="62"/>
      <c r="E193" s="63"/>
      <c r="F193" s="61"/>
      <c r="G193" s="166"/>
      <c r="H193" s="62"/>
      <c r="I193" s="166"/>
      <c r="J193" s="61"/>
      <c r="K193" s="166"/>
      <c r="L193" s="62"/>
      <c r="M193" s="42"/>
    </row>
    <row r="194" spans="2:13" x14ac:dyDescent="0.2">
      <c r="B194" s="61"/>
      <c r="C194" s="62"/>
      <c r="D194" s="62"/>
      <c r="E194" s="63"/>
      <c r="F194" s="61"/>
      <c r="G194" s="166"/>
      <c r="H194" s="62"/>
      <c r="I194" s="166"/>
      <c r="J194" s="61"/>
      <c r="K194" s="166"/>
      <c r="L194" s="62"/>
      <c r="M194" s="42"/>
    </row>
    <row r="195" spans="2:13" x14ac:dyDescent="0.2">
      <c r="B195" s="61"/>
      <c r="C195" s="62"/>
      <c r="D195" s="62"/>
      <c r="E195" s="63"/>
      <c r="F195" s="61"/>
      <c r="G195" s="166"/>
      <c r="H195" s="62"/>
      <c r="I195" s="166"/>
      <c r="J195" s="61"/>
      <c r="K195" s="166"/>
      <c r="L195" s="62"/>
      <c r="M195" s="42"/>
    </row>
    <row r="196" spans="2:13" x14ac:dyDescent="0.2">
      <c r="B196" s="61"/>
      <c r="C196" s="62"/>
      <c r="D196" s="62"/>
      <c r="E196" s="63"/>
      <c r="F196" s="61"/>
      <c r="G196" s="166"/>
      <c r="H196" s="62"/>
      <c r="I196" s="166"/>
      <c r="J196" s="61"/>
      <c r="K196" s="166"/>
      <c r="L196" s="62"/>
      <c r="M196" s="42"/>
    </row>
    <row r="197" spans="2:13" x14ac:dyDescent="0.2">
      <c r="B197" s="61"/>
      <c r="C197" s="62"/>
      <c r="D197" s="62"/>
      <c r="E197" s="63"/>
      <c r="F197" s="61"/>
      <c r="G197" s="166"/>
      <c r="H197" s="62"/>
      <c r="I197" s="166"/>
      <c r="J197" s="61"/>
      <c r="K197" s="166"/>
      <c r="L197" s="62"/>
      <c r="M197" s="42"/>
    </row>
    <row r="198" spans="2:13" x14ac:dyDescent="0.2">
      <c r="B198" s="61"/>
      <c r="C198" s="62"/>
      <c r="D198" s="62"/>
      <c r="E198" s="63"/>
      <c r="F198" s="61"/>
      <c r="G198" s="166"/>
      <c r="H198" s="62"/>
      <c r="I198" s="166"/>
      <c r="J198" s="61"/>
      <c r="K198" s="166"/>
      <c r="L198" s="62"/>
      <c r="M198" s="42"/>
    </row>
    <row r="199" spans="2:13" x14ac:dyDescent="0.2">
      <c r="B199" s="61"/>
      <c r="C199" s="62"/>
      <c r="D199" s="62"/>
      <c r="E199" s="63"/>
      <c r="F199" s="61"/>
      <c r="G199" s="166"/>
      <c r="H199" s="62"/>
      <c r="I199" s="166"/>
      <c r="J199" s="61"/>
      <c r="K199" s="166"/>
      <c r="L199" s="62"/>
      <c r="M199" s="42"/>
    </row>
    <row r="200" spans="2:13" x14ac:dyDescent="0.2">
      <c r="B200" s="61"/>
      <c r="C200" s="62"/>
      <c r="D200" s="62"/>
      <c r="E200" s="63"/>
      <c r="F200" s="61"/>
      <c r="G200" s="166"/>
      <c r="H200" s="62"/>
      <c r="I200" s="166"/>
      <c r="J200" s="61"/>
      <c r="K200" s="166"/>
      <c r="L200" s="62"/>
      <c r="M200" s="42"/>
    </row>
    <row r="201" spans="2:13" x14ac:dyDescent="0.2">
      <c r="B201" s="61"/>
      <c r="C201" s="62"/>
      <c r="D201" s="62"/>
      <c r="E201" s="63"/>
      <c r="F201" s="61"/>
      <c r="G201" s="166"/>
      <c r="H201" s="62"/>
      <c r="I201" s="166"/>
      <c r="J201" s="61"/>
      <c r="K201" s="166"/>
      <c r="L201" s="62"/>
      <c r="M201" s="42"/>
    </row>
    <row r="202" spans="2:13" x14ac:dyDescent="0.2">
      <c r="B202" s="61"/>
      <c r="C202" s="62"/>
      <c r="D202" s="62"/>
      <c r="E202" s="63"/>
      <c r="F202" s="61"/>
      <c r="G202" s="166"/>
      <c r="H202" s="62"/>
      <c r="I202" s="166"/>
      <c r="J202" s="61"/>
      <c r="K202" s="166"/>
      <c r="L202" s="62"/>
      <c r="M202" s="42"/>
    </row>
    <row r="203" spans="2:13" x14ac:dyDescent="0.2">
      <c r="B203" s="61"/>
      <c r="C203" s="62"/>
      <c r="D203" s="62"/>
      <c r="E203" s="63"/>
      <c r="F203" s="61"/>
      <c r="G203" s="166"/>
      <c r="H203" s="62"/>
      <c r="I203" s="166"/>
      <c r="J203" s="61"/>
      <c r="K203" s="166"/>
      <c r="L203" s="62"/>
      <c r="M203" s="42"/>
    </row>
    <row r="204" spans="2:13" x14ac:dyDescent="0.2">
      <c r="B204" s="61"/>
      <c r="C204" s="62"/>
      <c r="D204" s="62"/>
      <c r="E204" s="63"/>
      <c r="F204" s="61"/>
      <c r="G204" s="166"/>
      <c r="H204" s="62"/>
      <c r="I204" s="166"/>
      <c r="J204" s="61"/>
      <c r="K204" s="166"/>
      <c r="L204" s="62"/>
      <c r="M204" s="42"/>
    </row>
    <row r="205" spans="2:13" x14ac:dyDescent="0.2">
      <c r="B205" s="61"/>
      <c r="C205" s="62"/>
      <c r="D205" s="62"/>
      <c r="E205" s="63"/>
      <c r="F205" s="61"/>
      <c r="G205" s="166"/>
      <c r="H205" s="62"/>
      <c r="I205" s="166"/>
      <c r="J205" s="61"/>
      <c r="K205" s="166"/>
      <c r="L205" s="62"/>
      <c r="M205" s="42"/>
    </row>
    <row r="206" spans="2:13" x14ac:dyDescent="0.2">
      <c r="B206" s="61"/>
      <c r="C206" s="62"/>
      <c r="D206" s="62"/>
      <c r="E206" s="63"/>
      <c r="F206" s="61"/>
      <c r="G206" s="166"/>
      <c r="H206" s="62"/>
      <c r="I206" s="166"/>
      <c r="J206" s="61"/>
      <c r="K206" s="166"/>
      <c r="L206" s="62"/>
      <c r="M206" s="42"/>
    </row>
    <row r="207" spans="2:13" x14ac:dyDescent="0.2">
      <c r="B207" s="61"/>
      <c r="C207" s="62"/>
      <c r="D207" s="62"/>
      <c r="E207" s="63"/>
      <c r="F207" s="61"/>
      <c r="G207" s="166"/>
      <c r="H207" s="62"/>
      <c r="I207" s="166"/>
      <c r="J207" s="61"/>
      <c r="K207" s="166"/>
      <c r="L207" s="62"/>
      <c r="M207" s="42"/>
    </row>
    <row r="208" spans="2:13" x14ac:dyDescent="0.2">
      <c r="B208" s="61"/>
      <c r="C208" s="62"/>
      <c r="D208" s="62"/>
      <c r="E208" s="63"/>
      <c r="F208" s="61"/>
      <c r="G208" s="166"/>
      <c r="H208" s="62"/>
      <c r="I208" s="166"/>
      <c r="J208" s="61"/>
      <c r="K208" s="166"/>
      <c r="L208" s="62"/>
      <c r="M208" s="42"/>
    </row>
    <row r="209" spans="2:13" x14ac:dyDescent="0.2">
      <c r="B209" s="61"/>
      <c r="C209" s="62"/>
      <c r="D209" s="62"/>
      <c r="E209" s="63"/>
      <c r="F209" s="61"/>
      <c r="G209" s="166"/>
      <c r="H209" s="62"/>
      <c r="I209" s="166"/>
      <c r="J209" s="61"/>
      <c r="K209" s="166"/>
      <c r="L209" s="62"/>
      <c r="M209" s="42"/>
    </row>
    <row r="210" spans="2:13" x14ac:dyDescent="0.2">
      <c r="B210" s="61"/>
      <c r="C210" s="62"/>
      <c r="D210" s="62"/>
      <c r="E210" s="63"/>
      <c r="F210" s="61"/>
      <c r="G210" s="166"/>
      <c r="H210" s="62"/>
      <c r="I210" s="166"/>
      <c r="J210" s="61"/>
      <c r="K210" s="166"/>
      <c r="L210" s="62"/>
      <c r="M210" s="42"/>
    </row>
    <row r="211" spans="2:13" x14ac:dyDescent="0.2">
      <c r="B211" s="61"/>
      <c r="C211" s="62"/>
      <c r="D211" s="62"/>
      <c r="E211" s="63"/>
      <c r="F211" s="61"/>
      <c r="G211" s="166"/>
      <c r="H211" s="62"/>
      <c r="I211" s="166"/>
      <c r="J211" s="61"/>
      <c r="K211" s="166"/>
      <c r="L211" s="62"/>
      <c r="M211" s="42"/>
    </row>
    <row r="212" spans="2:13" x14ac:dyDescent="0.2">
      <c r="B212" s="61"/>
      <c r="C212" s="62"/>
      <c r="D212" s="62"/>
      <c r="E212" s="63"/>
      <c r="F212" s="61"/>
      <c r="G212" s="166"/>
      <c r="H212" s="62"/>
      <c r="I212" s="166"/>
      <c r="J212" s="61"/>
      <c r="K212" s="166"/>
      <c r="L212" s="62"/>
      <c r="M212" s="42"/>
    </row>
    <row r="213" spans="2:13" x14ac:dyDescent="0.2">
      <c r="B213" s="61"/>
      <c r="C213" s="62"/>
      <c r="D213" s="62"/>
      <c r="E213" s="63"/>
      <c r="F213" s="61"/>
      <c r="G213" s="166"/>
      <c r="H213" s="62"/>
      <c r="I213" s="166"/>
      <c r="J213" s="61"/>
      <c r="K213" s="166"/>
      <c r="L213" s="62"/>
      <c r="M213" s="42"/>
    </row>
    <row r="214" spans="2:13" x14ac:dyDescent="0.2">
      <c r="B214" s="61"/>
      <c r="C214" s="62"/>
      <c r="D214" s="62"/>
      <c r="E214" s="63"/>
      <c r="F214" s="61"/>
      <c r="G214" s="166"/>
      <c r="H214" s="62"/>
      <c r="I214" s="166"/>
      <c r="J214" s="61"/>
      <c r="K214" s="166"/>
      <c r="L214" s="62"/>
      <c r="M214" s="42"/>
    </row>
    <row r="215" spans="2:13" x14ac:dyDescent="0.2">
      <c r="B215" s="61"/>
      <c r="C215" s="62"/>
      <c r="D215" s="62"/>
      <c r="E215" s="63"/>
      <c r="F215" s="61"/>
      <c r="G215" s="166"/>
      <c r="H215" s="62"/>
      <c r="I215" s="166"/>
      <c r="J215" s="61"/>
      <c r="K215" s="166"/>
      <c r="L215" s="62"/>
      <c r="M215" s="42"/>
    </row>
    <row r="216" spans="2:13" x14ac:dyDescent="0.2">
      <c r="B216" s="61"/>
      <c r="C216" s="62"/>
      <c r="D216" s="62"/>
      <c r="E216" s="63"/>
      <c r="F216" s="61"/>
      <c r="G216" s="166"/>
      <c r="H216" s="62"/>
      <c r="I216" s="166"/>
      <c r="J216" s="61"/>
      <c r="K216" s="166"/>
      <c r="L216" s="62"/>
      <c r="M216" s="42"/>
    </row>
    <row r="217" spans="2:13" x14ac:dyDescent="0.2">
      <c r="B217" s="61"/>
      <c r="C217" s="62"/>
      <c r="D217" s="62"/>
      <c r="E217" s="63"/>
      <c r="F217" s="61"/>
      <c r="G217" s="166"/>
      <c r="H217" s="62"/>
      <c r="I217" s="166"/>
      <c r="J217" s="61"/>
      <c r="K217" s="166"/>
      <c r="L217" s="62"/>
      <c r="M217" s="42"/>
    </row>
    <row r="218" spans="2:13" x14ac:dyDescent="0.2">
      <c r="B218" s="61"/>
      <c r="C218" s="62"/>
      <c r="D218" s="62"/>
      <c r="E218" s="63"/>
      <c r="F218" s="61"/>
      <c r="G218" s="166"/>
      <c r="H218" s="62"/>
      <c r="I218" s="166"/>
      <c r="J218" s="61"/>
      <c r="K218" s="166"/>
      <c r="L218" s="62"/>
      <c r="M218" s="42"/>
    </row>
    <row r="219" spans="2:13" x14ac:dyDescent="0.2">
      <c r="B219" s="61"/>
      <c r="C219" s="62"/>
      <c r="D219" s="62"/>
      <c r="E219" s="63"/>
      <c r="F219" s="61"/>
      <c r="G219" s="166"/>
      <c r="H219" s="62"/>
      <c r="I219" s="166"/>
      <c r="J219" s="61"/>
      <c r="K219" s="166"/>
      <c r="L219" s="62"/>
      <c r="M219" s="42"/>
    </row>
    <row r="220" spans="2:13" x14ac:dyDescent="0.2">
      <c r="B220" s="61"/>
      <c r="C220" s="62"/>
      <c r="D220" s="62"/>
      <c r="E220" s="63"/>
      <c r="F220" s="61"/>
      <c r="G220" s="166"/>
      <c r="H220" s="62"/>
      <c r="I220" s="166"/>
      <c r="J220" s="61"/>
      <c r="K220" s="166"/>
      <c r="L220" s="62"/>
      <c r="M220" s="42"/>
    </row>
    <row r="221" spans="2:13" x14ac:dyDescent="0.2">
      <c r="B221" s="61"/>
      <c r="C221" s="62"/>
      <c r="D221" s="62"/>
      <c r="E221" s="63"/>
      <c r="F221" s="61"/>
      <c r="G221" s="166"/>
      <c r="H221" s="62"/>
      <c r="I221" s="166"/>
      <c r="J221" s="61"/>
      <c r="K221" s="166"/>
      <c r="L221" s="62"/>
      <c r="M221" s="42"/>
    </row>
    <row r="222" spans="2:13" x14ac:dyDescent="0.2">
      <c r="B222" s="61"/>
      <c r="C222" s="62"/>
      <c r="D222" s="62"/>
      <c r="E222" s="63"/>
      <c r="F222" s="61"/>
      <c r="G222" s="166"/>
      <c r="H222" s="62"/>
      <c r="I222" s="166"/>
      <c r="J222" s="61"/>
      <c r="K222" s="166"/>
      <c r="L222" s="62"/>
      <c r="M222" s="42"/>
    </row>
    <row r="223" spans="2:13" x14ac:dyDescent="0.2">
      <c r="B223" s="61"/>
      <c r="C223" s="62"/>
      <c r="D223" s="62"/>
      <c r="E223" s="63"/>
      <c r="F223" s="61"/>
      <c r="G223" s="166"/>
      <c r="H223" s="62"/>
      <c r="I223" s="166"/>
      <c r="J223" s="61"/>
      <c r="K223" s="166"/>
      <c r="L223" s="62"/>
      <c r="M223" s="42"/>
    </row>
    <row r="224" spans="2:13" x14ac:dyDescent="0.2">
      <c r="B224" s="61"/>
      <c r="C224" s="62"/>
      <c r="D224" s="62"/>
      <c r="E224" s="63"/>
      <c r="F224" s="61"/>
      <c r="G224" s="166"/>
      <c r="H224" s="62"/>
      <c r="I224" s="166"/>
      <c r="J224" s="61"/>
      <c r="K224" s="166"/>
      <c r="L224" s="62"/>
      <c r="M224" s="42"/>
    </row>
    <row r="225" spans="2:13" x14ac:dyDescent="0.2">
      <c r="B225" s="61"/>
      <c r="C225" s="62"/>
      <c r="D225" s="62"/>
      <c r="E225" s="63"/>
      <c r="F225" s="61"/>
      <c r="G225" s="166"/>
      <c r="H225" s="62"/>
      <c r="I225" s="166"/>
      <c r="J225" s="61"/>
      <c r="K225" s="166"/>
      <c r="L225" s="62"/>
      <c r="M225" s="42"/>
    </row>
    <row r="226" spans="2:13" x14ac:dyDescent="0.2">
      <c r="B226" s="61"/>
      <c r="C226" s="62"/>
      <c r="D226" s="62"/>
      <c r="E226" s="63"/>
      <c r="F226" s="61"/>
      <c r="G226" s="166"/>
      <c r="H226" s="62"/>
      <c r="I226" s="166"/>
      <c r="J226" s="61"/>
      <c r="K226" s="166"/>
      <c r="L226" s="62"/>
      <c r="M226" s="42"/>
    </row>
    <row r="227" spans="2:13" x14ac:dyDescent="0.2">
      <c r="B227" s="61"/>
      <c r="C227" s="62"/>
      <c r="D227" s="62"/>
      <c r="E227" s="63"/>
      <c r="F227" s="61"/>
      <c r="G227" s="166"/>
      <c r="H227" s="62"/>
      <c r="I227" s="166"/>
      <c r="J227" s="61"/>
      <c r="K227" s="166"/>
      <c r="L227" s="62"/>
      <c r="M227" s="42"/>
    </row>
    <row r="228" spans="2:13" x14ac:dyDescent="0.2">
      <c r="B228" s="61"/>
      <c r="C228" s="62"/>
      <c r="D228" s="62"/>
      <c r="E228" s="63"/>
      <c r="F228" s="61"/>
      <c r="G228" s="166"/>
      <c r="H228" s="62"/>
      <c r="I228" s="166"/>
      <c r="J228" s="61"/>
      <c r="K228" s="166"/>
      <c r="L228" s="62"/>
      <c r="M228" s="42"/>
    </row>
    <row r="229" spans="2:13" x14ac:dyDescent="0.2">
      <c r="B229" s="61"/>
      <c r="C229" s="62"/>
      <c r="D229" s="62"/>
      <c r="E229" s="63"/>
      <c r="F229" s="61"/>
      <c r="G229" s="166"/>
      <c r="H229" s="62"/>
      <c r="I229" s="166"/>
      <c r="J229" s="61"/>
      <c r="K229" s="166"/>
      <c r="L229" s="62"/>
      <c r="M229" s="42"/>
    </row>
    <row r="230" spans="2:13" x14ac:dyDescent="0.2">
      <c r="B230" s="61"/>
      <c r="C230" s="62"/>
      <c r="D230" s="62"/>
      <c r="E230" s="63"/>
      <c r="F230" s="61"/>
      <c r="G230" s="166"/>
      <c r="H230" s="62"/>
      <c r="I230" s="166"/>
      <c r="J230" s="61"/>
      <c r="K230" s="166"/>
      <c r="L230" s="62"/>
      <c r="M230" s="42"/>
    </row>
    <row r="231" spans="2:13" x14ac:dyDescent="0.2">
      <c r="B231" s="61"/>
      <c r="C231" s="62"/>
      <c r="D231" s="62"/>
      <c r="E231" s="63"/>
      <c r="F231" s="61"/>
      <c r="G231" s="166"/>
      <c r="H231" s="62"/>
      <c r="I231" s="166"/>
      <c r="J231" s="61"/>
      <c r="K231" s="166"/>
      <c r="L231" s="62"/>
      <c r="M231" s="42"/>
    </row>
    <row r="232" spans="2:13" x14ac:dyDescent="0.2">
      <c r="B232" s="61"/>
      <c r="C232" s="62"/>
      <c r="D232" s="62"/>
      <c r="E232" s="63"/>
      <c r="F232" s="61"/>
      <c r="G232" s="166"/>
      <c r="H232" s="62"/>
      <c r="I232" s="166"/>
      <c r="J232" s="61"/>
      <c r="K232" s="166"/>
      <c r="L232" s="62"/>
      <c r="M232" s="42"/>
    </row>
    <row r="233" spans="2:13" x14ac:dyDescent="0.2">
      <c r="B233" s="61"/>
      <c r="C233" s="62"/>
      <c r="D233" s="62"/>
      <c r="E233" s="63"/>
      <c r="F233" s="61"/>
      <c r="G233" s="166"/>
      <c r="H233" s="62"/>
      <c r="I233" s="166"/>
      <c r="J233" s="61"/>
      <c r="K233" s="166"/>
      <c r="L233" s="62"/>
      <c r="M233" s="42"/>
    </row>
    <row r="234" spans="2:13" x14ac:dyDescent="0.2">
      <c r="B234" s="61"/>
      <c r="C234" s="62"/>
      <c r="D234" s="62"/>
      <c r="E234" s="63"/>
      <c r="F234" s="61"/>
      <c r="G234" s="166"/>
      <c r="H234" s="62"/>
      <c r="I234" s="166"/>
      <c r="J234" s="61"/>
      <c r="K234" s="166"/>
      <c r="L234" s="62"/>
      <c r="M234" s="42"/>
    </row>
    <row r="235" spans="2:13" x14ac:dyDescent="0.2">
      <c r="B235" s="61"/>
      <c r="C235" s="62"/>
      <c r="D235" s="62"/>
      <c r="E235" s="63"/>
      <c r="F235" s="61"/>
      <c r="G235" s="166"/>
      <c r="H235" s="62"/>
      <c r="I235" s="166"/>
      <c r="J235" s="61"/>
      <c r="K235" s="166"/>
      <c r="L235" s="62"/>
      <c r="M235" s="42"/>
    </row>
    <row r="236" spans="2:13" x14ac:dyDescent="0.2">
      <c r="B236" s="61"/>
      <c r="C236" s="62"/>
      <c r="D236" s="62"/>
      <c r="E236" s="63"/>
      <c r="F236" s="61"/>
      <c r="G236" s="166"/>
      <c r="H236" s="62"/>
      <c r="I236" s="166"/>
      <c r="J236" s="61"/>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B104" sqref="B104:E181"/>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69">
        <v>0</v>
      </c>
      <c r="C4" s="70">
        <v>0</v>
      </c>
      <c r="D4" s="70">
        <v>0</v>
      </c>
      <c r="E4" s="71">
        <v>0</v>
      </c>
      <c r="F4" s="69"/>
      <c r="G4" s="162"/>
      <c r="H4" s="70"/>
      <c r="I4" s="162"/>
      <c r="J4" s="69"/>
      <c r="K4" s="160"/>
      <c r="L4" s="70"/>
      <c r="M4" s="161"/>
    </row>
    <row r="5" spans="2:21" x14ac:dyDescent="0.2">
      <c r="B5" s="72">
        <v>4.2649999999999997E-3</v>
      </c>
      <c r="C5" s="73">
        <v>8.4379999999999993E-3</v>
      </c>
      <c r="D5" s="74">
        <v>5.1060000000000003E-3</v>
      </c>
      <c r="E5" s="75">
        <v>-7.3280000000000003E-3</v>
      </c>
      <c r="F5" s="72"/>
      <c r="G5" s="162"/>
      <c r="H5" s="74"/>
      <c r="I5" s="162"/>
      <c r="J5" s="72"/>
      <c r="K5" s="162"/>
      <c r="L5" s="74"/>
      <c r="M5" s="164"/>
    </row>
    <row r="6" spans="2:21" x14ac:dyDescent="0.2">
      <c r="B6" s="76">
        <v>1.2427000000000001E-2</v>
      </c>
      <c r="C6" s="73">
        <v>1.4057E-2</v>
      </c>
      <c r="D6" s="74">
        <v>1.3768000000000001E-2</v>
      </c>
      <c r="E6" s="75">
        <v>-1.1757E-2</v>
      </c>
      <c r="F6" s="76"/>
      <c r="G6" s="162"/>
      <c r="H6" s="74"/>
      <c r="I6" s="162"/>
      <c r="J6" s="76"/>
      <c r="K6" s="162"/>
      <c r="L6" s="74"/>
      <c r="M6" s="164"/>
    </row>
    <row r="7" spans="2:21" x14ac:dyDescent="0.2">
      <c r="B7" s="76">
        <v>2.1624999999999998E-2</v>
      </c>
      <c r="C7" s="73">
        <v>1.8110000000000001E-2</v>
      </c>
      <c r="D7" s="73">
        <v>2.3129E-2</v>
      </c>
      <c r="E7" s="75">
        <v>-1.4999E-2</v>
      </c>
      <c r="F7" s="76"/>
      <c r="G7" s="162"/>
      <c r="H7" s="73"/>
      <c r="I7" s="162"/>
      <c r="J7" s="76"/>
      <c r="K7" s="162"/>
      <c r="L7" s="73"/>
      <c r="M7" s="164"/>
    </row>
    <row r="8" spans="2:21" x14ac:dyDescent="0.2">
      <c r="B8" s="76">
        <v>3.1226E-2</v>
      </c>
      <c r="C8" s="73">
        <v>2.1301E-2</v>
      </c>
      <c r="D8" s="73">
        <v>3.2751000000000002E-2</v>
      </c>
      <c r="E8" s="75">
        <v>-1.7672E-2</v>
      </c>
      <c r="F8" s="76"/>
      <c r="G8" s="162"/>
      <c r="H8" s="73"/>
      <c r="I8" s="162"/>
      <c r="J8" s="76"/>
      <c r="K8" s="162"/>
      <c r="L8" s="73"/>
      <c r="M8" s="164"/>
    </row>
    <row r="9" spans="2:21" x14ac:dyDescent="0.2">
      <c r="B9" s="76">
        <v>4.1028000000000002E-2</v>
      </c>
      <c r="C9" s="73">
        <v>2.3958E-2</v>
      </c>
      <c r="D9" s="73">
        <v>4.2507999999999997E-2</v>
      </c>
      <c r="E9" s="75">
        <v>-2.0017E-2</v>
      </c>
      <c r="F9" s="76"/>
      <c r="G9" s="162"/>
      <c r="H9" s="73"/>
      <c r="I9" s="162"/>
      <c r="J9" s="76"/>
      <c r="K9" s="162"/>
      <c r="L9" s="73"/>
      <c r="M9" s="164"/>
    </row>
    <row r="10" spans="2:21" x14ac:dyDescent="0.2">
      <c r="B10" s="76">
        <v>5.0945999999999998E-2</v>
      </c>
      <c r="C10" s="73">
        <v>2.6252999999999999E-2</v>
      </c>
      <c r="D10" s="73">
        <v>5.2352000000000003E-2</v>
      </c>
      <c r="E10" s="75">
        <v>-2.2148999999999999E-2</v>
      </c>
      <c r="F10" s="76"/>
      <c r="G10" s="162"/>
      <c r="H10" s="73"/>
      <c r="I10" s="162"/>
      <c r="J10" s="76"/>
      <c r="K10" s="162"/>
      <c r="L10" s="73"/>
      <c r="M10" s="164"/>
    </row>
    <row r="11" spans="2:21" x14ac:dyDescent="0.2">
      <c r="B11" s="76">
        <v>6.0940000000000001E-2</v>
      </c>
      <c r="C11" s="73">
        <v>2.8288000000000001E-2</v>
      </c>
      <c r="D11" s="73">
        <v>6.2258000000000001E-2</v>
      </c>
      <c r="E11" s="75">
        <v>-2.4129000000000001E-2</v>
      </c>
      <c r="F11" s="76"/>
      <c r="G11" s="162"/>
      <c r="H11" s="73"/>
      <c r="I11" s="162"/>
      <c r="J11" s="76"/>
      <c r="K11" s="162"/>
      <c r="L11" s="73"/>
      <c r="M11" s="164"/>
    </row>
    <row r="12" spans="2:21" x14ac:dyDescent="0.2">
      <c r="B12" s="76">
        <v>7.0986999999999995E-2</v>
      </c>
      <c r="C12" s="73">
        <v>3.0123E-2</v>
      </c>
      <c r="D12" s="73">
        <v>7.2210999999999997E-2</v>
      </c>
      <c r="E12" s="75">
        <v>-2.5992000000000001E-2</v>
      </c>
      <c r="F12" s="76"/>
      <c r="G12" s="162"/>
      <c r="H12" s="73"/>
      <c r="I12" s="162"/>
      <c r="J12" s="76"/>
      <c r="K12" s="162"/>
      <c r="L12" s="73"/>
      <c r="M12" s="164"/>
    </row>
    <row r="13" spans="2:21" x14ac:dyDescent="0.2">
      <c r="B13" s="76">
        <v>8.1073999999999993E-2</v>
      </c>
      <c r="C13" s="73">
        <v>3.1799000000000001E-2</v>
      </c>
      <c r="D13" s="73">
        <v>8.2201999999999997E-2</v>
      </c>
      <c r="E13" s="75">
        <v>-2.7758000000000001E-2</v>
      </c>
      <c r="F13" s="76"/>
      <c r="G13" s="162"/>
      <c r="H13" s="73"/>
      <c r="I13" s="162"/>
      <c r="J13" s="76"/>
      <c r="K13" s="162"/>
      <c r="L13" s="73"/>
      <c r="M13" s="164"/>
    </row>
    <row r="14" spans="2:21" x14ac:dyDescent="0.2">
      <c r="B14" s="76">
        <v>9.1191999999999995E-2</v>
      </c>
      <c r="C14" s="73">
        <v>3.3343999999999999E-2</v>
      </c>
      <c r="D14" s="73">
        <v>9.2220999999999997E-2</v>
      </c>
      <c r="E14" s="75">
        <v>-2.9439E-2</v>
      </c>
      <c r="F14" s="76"/>
      <c r="G14" s="162"/>
      <c r="H14" s="73"/>
      <c r="I14" s="162"/>
      <c r="J14" s="76"/>
      <c r="K14" s="162"/>
      <c r="L14" s="73"/>
      <c r="M14" s="164"/>
    </row>
    <row r="15" spans="2:21" x14ac:dyDescent="0.2">
      <c r="B15" s="76">
        <v>0.10133399999999999</v>
      </c>
      <c r="C15" s="73">
        <v>3.4777000000000002E-2</v>
      </c>
      <c r="D15" s="73">
        <v>0.10226499999999999</v>
      </c>
      <c r="E15" s="75">
        <v>-3.1043999999999999E-2</v>
      </c>
      <c r="F15" s="76"/>
      <c r="G15" s="162"/>
      <c r="H15" s="73"/>
      <c r="I15" s="162"/>
      <c r="J15" s="76"/>
      <c r="K15" s="162"/>
      <c r="L15" s="73"/>
      <c r="M15" s="164"/>
    </row>
    <row r="16" spans="2:21" x14ac:dyDescent="0.2">
      <c r="B16" s="76">
        <v>0.111496</v>
      </c>
      <c r="C16" s="73">
        <v>3.6114E-2</v>
      </c>
      <c r="D16" s="73">
        <v>0.112328</v>
      </c>
      <c r="E16" s="75">
        <v>-3.2580999999999999E-2</v>
      </c>
      <c r="F16" s="76"/>
      <c r="G16" s="162"/>
      <c r="H16" s="73"/>
      <c r="I16" s="162"/>
      <c r="J16" s="76"/>
      <c r="K16" s="162"/>
      <c r="L16" s="73"/>
      <c r="M16" s="164"/>
    </row>
    <row r="17" spans="2:13" x14ac:dyDescent="0.2">
      <c r="B17" s="76">
        <v>0.121673</v>
      </c>
      <c r="C17" s="73">
        <v>3.7366000000000003E-2</v>
      </c>
      <c r="D17" s="73">
        <v>0.12241200000000001</v>
      </c>
      <c r="E17" s="75">
        <v>-3.4051999999999999E-2</v>
      </c>
      <c r="F17" s="76"/>
      <c r="G17" s="162"/>
      <c r="H17" s="73"/>
      <c r="I17" s="162"/>
      <c r="J17" s="76"/>
      <c r="K17" s="162"/>
      <c r="L17" s="73"/>
      <c r="M17" s="164"/>
    </row>
    <row r="18" spans="2:13" x14ac:dyDescent="0.2">
      <c r="B18" s="76">
        <v>0.13186200000000001</v>
      </c>
      <c r="C18" s="73">
        <v>3.8542E-2</v>
      </c>
      <c r="D18" s="73">
        <v>0.13251199999999999</v>
      </c>
      <c r="E18" s="75">
        <v>-3.5460999999999999E-2</v>
      </c>
      <c r="F18" s="76"/>
      <c r="G18" s="162"/>
      <c r="H18" s="73"/>
      <c r="I18" s="162"/>
      <c r="J18" s="76"/>
      <c r="K18" s="162"/>
      <c r="L18" s="73"/>
      <c r="M18" s="164"/>
    </row>
    <row r="19" spans="2:13" x14ac:dyDescent="0.2">
      <c r="B19" s="76">
        <v>0.14206299999999999</v>
      </c>
      <c r="C19" s="73">
        <v>3.9648999999999997E-2</v>
      </c>
      <c r="D19" s="73">
        <v>0.142628</v>
      </c>
      <c r="E19" s="75">
        <v>-3.6810000000000002E-2</v>
      </c>
      <c r="F19" s="76"/>
      <c r="G19" s="162"/>
      <c r="H19" s="73"/>
      <c r="I19" s="162"/>
      <c r="J19" s="76"/>
      <c r="K19" s="162"/>
      <c r="L19" s="73"/>
      <c r="M19" s="164"/>
    </row>
    <row r="20" spans="2:13" x14ac:dyDescent="0.2">
      <c r="B20" s="76">
        <v>0.15227099999999999</v>
      </c>
      <c r="C20" s="73">
        <v>4.0693E-2</v>
      </c>
      <c r="D20" s="73">
        <v>0.152758</v>
      </c>
      <c r="E20" s="75">
        <v>-3.8101000000000003E-2</v>
      </c>
      <c r="F20" s="76"/>
      <c r="G20" s="162"/>
      <c r="H20" s="73"/>
      <c r="I20" s="162"/>
      <c r="J20" s="76"/>
      <c r="K20" s="162"/>
      <c r="L20" s="73"/>
      <c r="M20" s="164"/>
    </row>
    <row r="21" spans="2:13" x14ac:dyDescent="0.2">
      <c r="B21" s="76">
        <v>0.16248799999999999</v>
      </c>
      <c r="C21" s="73">
        <v>4.1678E-2</v>
      </c>
      <c r="D21" s="73">
        <v>0.16290099999999999</v>
      </c>
      <c r="E21" s="75">
        <v>-3.9334000000000001E-2</v>
      </c>
      <c r="F21" s="76"/>
      <c r="G21" s="162"/>
      <c r="H21" s="73"/>
      <c r="I21" s="162"/>
      <c r="J21" s="76"/>
      <c r="K21" s="162"/>
      <c r="L21" s="73"/>
      <c r="M21" s="164"/>
    </row>
    <row r="22" spans="2:13" x14ac:dyDescent="0.2">
      <c r="B22" s="76">
        <v>0.17271</v>
      </c>
      <c r="C22" s="73">
        <v>4.2608E-2</v>
      </c>
      <c r="D22" s="73">
        <v>0.17305499999999999</v>
      </c>
      <c r="E22" s="75">
        <v>-4.0511999999999999E-2</v>
      </c>
      <c r="F22" s="76"/>
      <c r="G22" s="162"/>
      <c r="H22" s="73"/>
      <c r="I22" s="162"/>
      <c r="J22" s="76"/>
      <c r="K22" s="162"/>
      <c r="L22" s="73"/>
      <c r="M22" s="164"/>
    </row>
    <row r="23" spans="2:13" x14ac:dyDescent="0.2">
      <c r="B23" s="76">
        <v>0.18293699999999999</v>
      </c>
      <c r="C23" s="73">
        <v>4.3486999999999998E-2</v>
      </c>
      <c r="D23" s="73">
        <v>0.18322099999999999</v>
      </c>
      <c r="E23" s="75">
        <v>-4.1633999999999997E-2</v>
      </c>
      <c r="F23" s="76"/>
      <c r="G23" s="162"/>
      <c r="H23" s="73"/>
      <c r="I23" s="162"/>
      <c r="J23" s="76"/>
      <c r="K23" s="162"/>
      <c r="L23" s="73"/>
      <c r="M23" s="164"/>
    </row>
    <row r="24" spans="2:13" x14ac:dyDescent="0.2">
      <c r="B24" s="76">
        <v>0.19316800000000001</v>
      </c>
      <c r="C24" s="73">
        <v>4.4316000000000001E-2</v>
      </c>
      <c r="D24" s="73">
        <v>0.19339799999999999</v>
      </c>
      <c r="E24" s="75">
        <v>-4.2700000000000002E-2</v>
      </c>
      <c r="F24" s="76"/>
      <c r="G24" s="162"/>
      <c r="H24" s="73"/>
      <c r="I24" s="162"/>
      <c r="J24" s="76"/>
      <c r="K24" s="162"/>
      <c r="L24" s="73"/>
      <c r="M24" s="164"/>
    </row>
    <row r="25" spans="2:13" x14ac:dyDescent="0.2">
      <c r="B25" s="76">
        <v>0.203403</v>
      </c>
      <c r="C25" s="73">
        <v>4.5097999999999999E-2</v>
      </c>
      <c r="D25" s="73">
        <v>0.20358399999999999</v>
      </c>
      <c r="E25" s="75">
        <v>-4.3709999999999999E-2</v>
      </c>
      <c r="F25" s="76"/>
      <c r="G25" s="162"/>
      <c r="H25" s="73"/>
      <c r="I25" s="162"/>
      <c r="J25" s="76"/>
      <c r="K25" s="162"/>
      <c r="L25" s="73"/>
      <c r="M25" s="164"/>
    </row>
    <row r="26" spans="2:13" x14ac:dyDescent="0.2">
      <c r="B26" s="76">
        <v>0.213641</v>
      </c>
      <c r="C26" s="73">
        <v>4.5835000000000001E-2</v>
      </c>
      <c r="D26" s="73">
        <v>0.213781</v>
      </c>
      <c r="E26" s="75">
        <v>-4.4665999999999997E-2</v>
      </c>
      <c r="F26" s="76"/>
      <c r="G26" s="162"/>
      <c r="H26" s="73"/>
      <c r="I26" s="162"/>
      <c r="J26" s="76"/>
      <c r="K26" s="162"/>
      <c r="L26" s="73"/>
      <c r="M26" s="164"/>
    </row>
    <row r="27" spans="2:13" x14ac:dyDescent="0.2">
      <c r="B27" s="76">
        <v>0.223882</v>
      </c>
      <c r="C27" s="73">
        <v>4.6528E-2</v>
      </c>
      <c r="D27" s="73">
        <v>0.22398599999999999</v>
      </c>
      <c r="E27" s="75">
        <v>-4.5566000000000002E-2</v>
      </c>
      <c r="F27" s="76"/>
      <c r="G27" s="162"/>
      <c r="H27" s="73"/>
      <c r="I27" s="162"/>
      <c r="J27" s="76"/>
      <c r="K27" s="162"/>
      <c r="L27" s="73"/>
      <c r="M27" s="164"/>
    </row>
    <row r="28" spans="2:13" x14ac:dyDescent="0.2">
      <c r="B28" s="76">
        <v>0.234125</v>
      </c>
      <c r="C28" s="73">
        <v>4.7178999999999999E-2</v>
      </c>
      <c r="D28" s="73">
        <v>0.23420099999999999</v>
      </c>
      <c r="E28" s="75">
        <v>-4.6411000000000001E-2</v>
      </c>
      <c r="F28" s="76"/>
      <c r="G28" s="162"/>
      <c r="H28" s="73"/>
      <c r="I28" s="162"/>
      <c r="J28" s="76"/>
      <c r="K28" s="162"/>
      <c r="L28" s="73"/>
      <c r="M28" s="164"/>
    </row>
    <row r="29" spans="2:13" x14ac:dyDescent="0.2">
      <c r="B29" s="76">
        <v>0.244369</v>
      </c>
      <c r="C29" s="73">
        <v>4.7788999999999998E-2</v>
      </c>
      <c r="D29" s="73">
        <v>0.244424</v>
      </c>
      <c r="E29" s="75">
        <v>-4.7199999999999999E-2</v>
      </c>
      <c r="F29" s="76"/>
      <c r="G29" s="162"/>
      <c r="H29" s="73"/>
      <c r="I29" s="162"/>
      <c r="J29" s="76"/>
      <c r="K29" s="162"/>
      <c r="L29" s="73"/>
      <c r="M29" s="164"/>
    </row>
    <row r="30" spans="2:13" x14ac:dyDescent="0.2">
      <c r="B30" s="76">
        <v>0.25461600000000001</v>
      </c>
      <c r="C30" s="73">
        <v>4.8358999999999999E-2</v>
      </c>
      <c r="D30" s="73">
        <v>0.25465500000000002</v>
      </c>
      <c r="E30" s="75">
        <v>-4.7934999999999998E-2</v>
      </c>
      <c r="F30" s="76"/>
      <c r="G30" s="162"/>
      <c r="H30" s="73"/>
      <c r="I30" s="162"/>
      <c r="J30" s="76"/>
      <c r="K30" s="162"/>
      <c r="L30" s="73"/>
      <c r="M30" s="164"/>
    </row>
    <row r="31" spans="2:13" x14ac:dyDescent="0.2">
      <c r="B31" s="76">
        <v>0.26486300000000002</v>
      </c>
      <c r="C31" s="73">
        <v>4.8890999999999997E-2</v>
      </c>
      <c r="D31" s="73">
        <v>0.26489299999999999</v>
      </c>
      <c r="E31" s="75">
        <v>-4.8614999999999998E-2</v>
      </c>
      <c r="F31" s="76"/>
      <c r="G31" s="162"/>
      <c r="H31" s="73"/>
      <c r="I31" s="162"/>
      <c r="J31" s="76"/>
      <c r="K31" s="162"/>
      <c r="L31" s="73"/>
      <c r="M31" s="164"/>
    </row>
    <row r="32" spans="2:13" x14ac:dyDescent="0.2">
      <c r="B32" s="76">
        <v>0.27511099999999999</v>
      </c>
      <c r="C32" s="73">
        <v>4.9384999999999998E-2</v>
      </c>
      <c r="D32" s="73">
        <v>0.27513700000000002</v>
      </c>
      <c r="E32" s="75">
        <v>-4.9239999999999999E-2</v>
      </c>
      <c r="F32" s="76"/>
      <c r="G32" s="162"/>
      <c r="H32" s="73"/>
      <c r="I32" s="162"/>
      <c r="J32" s="76"/>
      <c r="K32" s="162"/>
      <c r="L32" s="73"/>
      <c r="M32" s="164"/>
    </row>
    <row r="33" spans="2:13" x14ac:dyDescent="0.2">
      <c r="B33" s="76">
        <v>0.28536</v>
      </c>
      <c r="C33" s="73">
        <v>4.9842999999999998E-2</v>
      </c>
      <c r="D33" s="73">
        <v>0.285387</v>
      </c>
      <c r="E33" s="75">
        <v>-4.981E-2</v>
      </c>
      <c r="F33" s="76"/>
      <c r="G33" s="162"/>
      <c r="H33" s="73"/>
      <c r="I33" s="162"/>
      <c r="J33" s="76"/>
      <c r="K33" s="162"/>
      <c r="L33" s="73"/>
      <c r="M33" s="164"/>
    </row>
    <row r="34" spans="2:13" x14ac:dyDescent="0.2">
      <c r="B34" s="76">
        <v>0.29560900000000001</v>
      </c>
      <c r="C34" s="73">
        <v>5.0264999999999997E-2</v>
      </c>
      <c r="D34" s="73">
        <v>0.29564200000000002</v>
      </c>
      <c r="E34" s="75">
        <v>-5.0326000000000003E-2</v>
      </c>
      <c r="F34" s="76"/>
      <c r="G34" s="162"/>
      <c r="H34" s="73"/>
      <c r="I34" s="162"/>
      <c r="J34" s="76"/>
      <c r="K34" s="162"/>
      <c r="L34" s="73"/>
      <c r="M34" s="164"/>
    </row>
    <row r="35" spans="2:13" x14ac:dyDescent="0.2">
      <c r="B35" s="76">
        <v>0.30585899999999999</v>
      </c>
      <c r="C35" s="73">
        <v>5.0652000000000003E-2</v>
      </c>
      <c r="D35" s="73">
        <v>0.30590099999999998</v>
      </c>
      <c r="E35" s="75">
        <v>-5.0790000000000002E-2</v>
      </c>
      <c r="F35" s="76"/>
      <c r="G35" s="162"/>
      <c r="H35" s="73"/>
      <c r="I35" s="162"/>
      <c r="J35" s="76"/>
      <c r="K35" s="162"/>
      <c r="L35" s="73"/>
      <c r="M35" s="164"/>
    </row>
    <row r="36" spans="2:13" x14ac:dyDescent="0.2">
      <c r="B36" s="76">
        <v>0.316108</v>
      </c>
      <c r="C36" s="73">
        <v>5.1004000000000001E-2</v>
      </c>
      <c r="D36" s="73">
        <v>0.31616499999999997</v>
      </c>
      <c r="E36" s="75">
        <v>-5.1201999999999998E-2</v>
      </c>
      <c r="F36" s="76"/>
      <c r="G36" s="162"/>
      <c r="H36" s="73"/>
      <c r="I36" s="162"/>
      <c r="J36" s="76"/>
      <c r="K36" s="162"/>
      <c r="L36" s="73"/>
      <c r="M36" s="164"/>
    </row>
    <row r="37" spans="2:13" x14ac:dyDescent="0.2">
      <c r="B37" s="76">
        <v>0.32635700000000001</v>
      </c>
      <c r="C37" s="73">
        <v>5.1320999999999999E-2</v>
      </c>
      <c r="D37" s="73">
        <v>0.32643100000000003</v>
      </c>
      <c r="E37" s="75">
        <v>-5.1560000000000002E-2</v>
      </c>
      <c r="F37" s="76"/>
      <c r="G37" s="162"/>
      <c r="H37" s="73"/>
      <c r="I37" s="162"/>
      <c r="J37" s="76"/>
      <c r="K37" s="162"/>
      <c r="L37" s="73"/>
      <c r="M37" s="164"/>
    </row>
    <row r="38" spans="2:13" x14ac:dyDescent="0.2">
      <c r="B38" s="76">
        <v>0.33660600000000002</v>
      </c>
      <c r="C38" s="73">
        <v>5.1603000000000003E-2</v>
      </c>
      <c r="D38" s="73">
        <v>0.33670099999999997</v>
      </c>
      <c r="E38" s="75">
        <v>-5.1865000000000001E-2</v>
      </c>
      <c r="F38" s="76"/>
      <c r="G38" s="162"/>
      <c r="H38" s="73"/>
      <c r="I38" s="162"/>
      <c r="J38" s="76"/>
      <c r="K38" s="162"/>
      <c r="L38" s="73"/>
      <c r="M38" s="164"/>
    </row>
    <row r="39" spans="2:13" x14ac:dyDescent="0.2">
      <c r="B39" s="76">
        <v>0.346856</v>
      </c>
      <c r="C39" s="73">
        <v>5.1851000000000001E-2</v>
      </c>
      <c r="D39" s="73">
        <v>0.346972</v>
      </c>
      <c r="E39" s="75">
        <v>-5.2118999999999999E-2</v>
      </c>
      <c r="F39" s="76"/>
      <c r="G39" s="162"/>
      <c r="H39" s="73"/>
      <c r="I39" s="162"/>
      <c r="J39" s="76"/>
      <c r="K39" s="162"/>
      <c r="L39" s="73"/>
      <c r="M39" s="164"/>
    </row>
    <row r="40" spans="2:13" x14ac:dyDescent="0.2">
      <c r="B40" s="76">
        <v>0.35710500000000001</v>
      </c>
      <c r="C40" s="73">
        <v>5.2066000000000001E-2</v>
      </c>
      <c r="D40" s="73">
        <v>0.35724499999999998</v>
      </c>
      <c r="E40" s="75">
        <v>-5.2323000000000001E-2</v>
      </c>
      <c r="F40" s="76"/>
      <c r="G40" s="162"/>
      <c r="H40" s="73"/>
      <c r="I40" s="162"/>
      <c r="J40" s="76"/>
      <c r="K40" s="162"/>
      <c r="L40" s="73"/>
      <c r="M40" s="164"/>
    </row>
    <row r="41" spans="2:13" x14ac:dyDescent="0.2">
      <c r="B41" s="76">
        <v>0.36735400000000001</v>
      </c>
      <c r="C41" s="73">
        <v>5.2245E-2</v>
      </c>
      <c r="D41" s="73">
        <v>0.36751800000000001</v>
      </c>
      <c r="E41" s="75">
        <v>-5.2474E-2</v>
      </c>
      <c r="F41" s="76"/>
      <c r="G41" s="162"/>
      <c r="H41" s="73"/>
      <c r="I41" s="162"/>
      <c r="J41" s="76"/>
      <c r="K41" s="162"/>
      <c r="L41" s="73"/>
      <c r="M41" s="164"/>
    </row>
    <row r="42" spans="2:13" x14ac:dyDescent="0.2">
      <c r="B42" s="76">
        <v>0.37760199999999999</v>
      </c>
      <c r="C42" s="73">
        <v>5.2388999999999998E-2</v>
      </c>
      <c r="D42" s="73">
        <v>0.37779200000000002</v>
      </c>
      <c r="E42" s="75">
        <v>-5.2573000000000002E-2</v>
      </c>
      <c r="F42" s="76"/>
      <c r="G42" s="162"/>
      <c r="H42" s="73"/>
      <c r="I42" s="162"/>
      <c r="J42" s="76"/>
      <c r="K42" s="162"/>
      <c r="L42" s="73"/>
      <c r="M42" s="164"/>
    </row>
    <row r="43" spans="2:13" x14ac:dyDescent="0.2">
      <c r="B43" s="76">
        <v>0.387851</v>
      </c>
      <c r="C43" s="73">
        <v>5.2498999999999997E-2</v>
      </c>
      <c r="D43" s="73">
        <v>0.38806600000000002</v>
      </c>
      <c r="E43" s="75">
        <v>-5.262E-2</v>
      </c>
      <c r="F43" s="76"/>
      <c r="G43" s="162"/>
      <c r="H43" s="73"/>
      <c r="I43" s="162"/>
      <c r="J43" s="76"/>
      <c r="K43" s="162"/>
      <c r="L43" s="73"/>
      <c r="M43" s="164"/>
    </row>
    <row r="44" spans="2:13" x14ac:dyDescent="0.2">
      <c r="B44" s="76">
        <v>0.39809899999999998</v>
      </c>
      <c r="C44" s="73">
        <v>5.2573000000000002E-2</v>
      </c>
      <c r="D44" s="73">
        <v>0.398339</v>
      </c>
      <c r="E44" s="75">
        <v>-5.2616999999999997E-2</v>
      </c>
      <c r="F44" s="76"/>
      <c r="G44" s="162"/>
      <c r="H44" s="73"/>
      <c r="I44" s="162"/>
      <c r="J44" s="76"/>
      <c r="K44" s="162"/>
      <c r="L44" s="73"/>
      <c r="M44" s="164"/>
    </row>
    <row r="45" spans="2:13" x14ac:dyDescent="0.2">
      <c r="B45" s="76">
        <v>0.40834700000000002</v>
      </c>
      <c r="C45" s="73">
        <v>5.2613E-2</v>
      </c>
      <c r="D45" s="73">
        <v>0.408611</v>
      </c>
      <c r="E45" s="75">
        <v>-5.2560999999999997E-2</v>
      </c>
      <c r="F45" s="76"/>
      <c r="G45" s="162"/>
      <c r="H45" s="73"/>
      <c r="I45" s="162"/>
      <c r="J45" s="76"/>
      <c r="K45" s="162"/>
      <c r="L45" s="73"/>
      <c r="M45" s="164"/>
    </row>
    <row r="46" spans="2:13" x14ac:dyDescent="0.2">
      <c r="B46" s="76">
        <v>0.41859400000000002</v>
      </c>
      <c r="C46" s="73">
        <v>5.2616999999999997E-2</v>
      </c>
      <c r="D46" s="73">
        <v>0.41888199999999998</v>
      </c>
      <c r="E46" s="75">
        <v>-5.2451999999999999E-2</v>
      </c>
      <c r="F46" s="76"/>
      <c r="G46" s="162"/>
      <c r="H46" s="73"/>
      <c r="I46" s="162"/>
      <c r="J46" s="76"/>
      <c r="K46" s="162"/>
      <c r="L46" s="73"/>
      <c r="M46" s="164"/>
    </row>
    <row r="47" spans="2:13" x14ac:dyDescent="0.2">
      <c r="B47" s="76">
        <v>0.42884100000000003</v>
      </c>
      <c r="C47" s="73">
        <v>5.2587000000000002E-2</v>
      </c>
      <c r="D47" s="73">
        <v>0.429151</v>
      </c>
      <c r="E47" s="75">
        <v>-5.2291999999999998E-2</v>
      </c>
      <c r="F47" s="76"/>
      <c r="G47" s="162"/>
      <c r="H47" s="73"/>
      <c r="I47" s="162"/>
      <c r="J47" s="76"/>
      <c r="K47" s="162"/>
      <c r="L47" s="73"/>
      <c r="M47" s="164"/>
    </row>
    <row r="48" spans="2:13" x14ac:dyDescent="0.2">
      <c r="B48" s="76">
        <v>0.43908700000000001</v>
      </c>
      <c r="C48" s="73">
        <v>5.2521999999999999E-2</v>
      </c>
      <c r="D48" s="73">
        <v>0.439417</v>
      </c>
      <c r="E48" s="75">
        <v>-5.2079E-2</v>
      </c>
      <c r="F48" s="76"/>
      <c r="G48" s="162"/>
      <c r="H48" s="73"/>
      <c r="I48" s="162"/>
      <c r="J48" s="76"/>
      <c r="K48" s="162"/>
      <c r="L48" s="73"/>
      <c r="M48" s="164"/>
    </row>
    <row r="49" spans="2:13" x14ac:dyDescent="0.2">
      <c r="B49" s="76">
        <v>0.44933099999999998</v>
      </c>
      <c r="C49" s="73">
        <v>5.2422999999999997E-2</v>
      </c>
      <c r="D49" s="73">
        <v>0.44968000000000002</v>
      </c>
      <c r="E49" s="75">
        <v>-5.1811999999999997E-2</v>
      </c>
      <c r="F49" s="76"/>
      <c r="G49" s="162"/>
      <c r="H49" s="73"/>
      <c r="I49" s="162"/>
      <c r="J49" s="76"/>
      <c r="K49" s="162"/>
      <c r="L49" s="73"/>
      <c r="M49" s="164"/>
    </row>
    <row r="50" spans="2:13" x14ac:dyDescent="0.2">
      <c r="B50" s="76">
        <v>0.45957500000000001</v>
      </c>
      <c r="C50" s="73">
        <v>5.2290000000000003E-2</v>
      </c>
      <c r="D50" s="73">
        <v>0.45994000000000002</v>
      </c>
      <c r="E50" s="75">
        <v>-5.1490000000000001E-2</v>
      </c>
      <c r="F50" s="76"/>
      <c r="G50" s="162"/>
      <c r="H50" s="73"/>
      <c r="I50" s="162"/>
      <c r="J50" s="76"/>
      <c r="K50" s="162"/>
      <c r="L50" s="73"/>
      <c r="M50" s="164"/>
    </row>
    <row r="51" spans="2:13" x14ac:dyDescent="0.2">
      <c r="B51" s="76">
        <v>0.46981800000000001</v>
      </c>
      <c r="C51" s="73">
        <v>5.2123000000000003E-2</v>
      </c>
      <c r="D51" s="73">
        <v>0.47019699999999998</v>
      </c>
      <c r="E51" s="75">
        <v>-5.1114E-2</v>
      </c>
      <c r="F51" s="76"/>
      <c r="G51" s="162"/>
      <c r="H51" s="73"/>
      <c r="I51" s="162"/>
      <c r="J51" s="76"/>
      <c r="K51" s="162"/>
      <c r="L51" s="73"/>
      <c r="M51" s="164"/>
    </row>
    <row r="52" spans="2:13" x14ac:dyDescent="0.2">
      <c r="B52" s="76">
        <v>0.48006100000000002</v>
      </c>
      <c r="C52" s="73">
        <v>5.1923999999999998E-2</v>
      </c>
      <c r="D52" s="73">
        <v>0.48044999999999999</v>
      </c>
      <c r="E52" s="75">
        <v>-5.0685000000000001E-2</v>
      </c>
      <c r="F52" s="76"/>
      <c r="G52" s="162"/>
      <c r="H52" s="73"/>
      <c r="I52" s="162"/>
      <c r="J52" s="76"/>
      <c r="K52" s="162"/>
      <c r="L52" s="73"/>
      <c r="M52" s="164"/>
    </row>
    <row r="53" spans="2:13" x14ac:dyDescent="0.2">
      <c r="B53" s="76">
        <v>0.49030200000000002</v>
      </c>
      <c r="C53" s="73">
        <v>5.1693000000000003E-2</v>
      </c>
      <c r="D53" s="73">
        <v>0.490699</v>
      </c>
      <c r="E53" s="75">
        <v>-5.0201999999999997E-2</v>
      </c>
      <c r="F53" s="76"/>
      <c r="G53" s="162"/>
      <c r="H53" s="73"/>
      <c r="I53" s="162"/>
      <c r="J53" s="76"/>
      <c r="K53" s="162"/>
      <c r="L53" s="73"/>
      <c r="M53" s="164"/>
    </row>
    <row r="54" spans="2:13" x14ac:dyDescent="0.2">
      <c r="B54" s="76">
        <v>0.50054200000000004</v>
      </c>
      <c r="C54" s="73">
        <v>5.1430999999999998E-2</v>
      </c>
      <c r="D54" s="73">
        <v>0.50094499999999997</v>
      </c>
      <c r="E54" s="75">
        <v>-4.9664E-2</v>
      </c>
      <c r="F54" s="76"/>
      <c r="G54" s="162"/>
      <c r="H54" s="73"/>
      <c r="I54" s="162"/>
      <c r="J54" s="76"/>
      <c r="K54" s="162"/>
      <c r="L54" s="73"/>
      <c r="M54" s="164"/>
    </row>
    <row r="55" spans="2:13" x14ac:dyDescent="0.2">
      <c r="B55" s="76">
        <v>0.51078100000000004</v>
      </c>
      <c r="C55" s="73">
        <v>5.1138000000000003E-2</v>
      </c>
      <c r="D55" s="73">
        <v>0.51118600000000003</v>
      </c>
      <c r="E55" s="75">
        <v>-4.9069000000000002E-2</v>
      </c>
      <c r="F55" s="76"/>
      <c r="G55" s="162"/>
      <c r="H55" s="73"/>
      <c r="I55" s="162"/>
      <c r="J55" s="76"/>
      <c r="K55" s="162"/>
      <c r="L55" s="73"/>
      <c r="M55" s="164"/>
    </row>
    <row r="56" spans="2:13" x14ac:dyDescent="0.2">
      <c r="B56" s="76">
        <v>0.52102000000000004</v>
      </c>
      <c r="C56" s="73">
        <v>5.0816E-2</v>
      </c>
      <c r="D56" s="73">
        <v>0.521424</v>
      </c>
      <c r="E56" s="75">
        <v>-4.8419999999999998E-2</v>
      </c>
      <c r="F56" s="76"/>
      <c r="G56" s="162"/>
      <c r="H56" s="73"/>
      <c r="I56" s="162"/>
      <c r="J56" s="76"/>
      <c r="K56" s="162"/>
      <c r="L56" s="73"/>
      <c r="M56" s="164"/>
    </row>
    <row r="57" spans="2:13" x14ac:dyDescent="0.2">
      <c r="B57" s="76">
        <v>0.53125699999999998</v>
      </c>
      <c r="C57" s="73">
        <v>5.0465999999999997E-2</v>
      </c>
      <c r="D57" s="73">
        <v>0.53165700000000005</v>
      </c>
      <c r="E57" s="75">
        <v>-4.7716000000000001E-2</v>
      </c>
      <c r="F57" s="76"/>
      <c r="G57" s="162"/>
      <c r="H57" s="73"/>
      <c r="I57" s="162"/>
      <c r="J57" s="76"/>
      <c r="K57" s="162"/>
      <c r="L57" s="73"/>
      <c r="M57" s="164"/>
    </row>
    <row r="58" spans="2:13" x14ac:dyDescent="0.2">
      <c r="B58" s="76">
        <v>0.541493</v>
      </c>
      <c r="C58" s="73">
        <v>5.0088000000000001E-2</v>
      </c>
      <c r="D58" s="73">
        <v>0.54188599999999998</v>
      </c>
      <c r="E58" s="75">
        <v>-4.6958E-2</v>
      </c>
      <c r="F58" s="76"/>
      <c r="G58" s="162"/>
      <c r="H58" s="73"/>
      <c r="I58" s="162"/>
      <c r="J58" s="76"/>
      <c r="K58" s="162"/>
      <c r="L58" s="73"/>
      <c r="M58" s="164"/>
    </row>
    <row r="59" spans="2:13" x14ac:dyDescent="0.2">
      <c r="B59" s="76">
        <v>0.551728</v>
      </c>
      <c r="C59" s="73">
        <v>4.9682999999999998E-2</v>
      </c>
      <c r="D59" s="73">
        <v>0.55210999999999999</v>
      </c>
      <c r="E59" s="75">
        <v>-4.6144999999999999E-2</v>
      </c>
      <c r="F59" s="76"/>
      <c r="G59" s="162"/>
      <c r="H59" s="73"/>
      <c r="I59" s="162"/>
      <c r="J59" s="76"/>
      <c r="K59" s="162"/>
      <c r="L59" s="73"/>
      <c r="M59" s="164"/>
    </row>
    <row r="60" spans="2:13" x14ac:dyDescent="0.2">
      <c r="B60" s="76">
        <v>0.56196100000000004</v>
      </c>
      <c r="C60" s="73">
        <v>4.9251000000000003E-2</v>
      </c>
      <c r="D60" s="73">
        <v>0.56233</v>
      </c>
      <c r="E60" s="75">
        <v>-4.5277999999999999E-2</v>
      </c>
      <c r="F60" s="76"/>
      <c r="G60" s="162"/>
      <c r="H60" s="73"/>
      <c r="I60" s="162"/>
      <c r="J60" s="76"/>
      <c r="K60" s="162"/>
      <c r="L60" s="73"/>
      <c r="M60" s="164"/>
    </row>
    <row r="61" spans="2:13" x14ac:dyDescent="0.2">
      <c r="B61" s="76">
        <v>0.57219399999999998</v>
      </c>
      <c r="C61" s="73">
        <v>4.8792000000000002E-2</v>
      </c>
      <c r="D61" s="73">
        <v>0.57254499999999997</v>
      </c>
      <c r="E61" s="75">
        <v>-4.4356E-2</v>
      </c>
      <c r="F61" s="76"/>
      <c r="G61" s="162"/>
      <c r="H61" s="73"/>
      <c r="I61" s="162"/>
      <c r="J61" s="76"/>
      <c r="K61" s="162"/>
      <c r="L61" s="73"/>
      <c r="M61" s="164"/>
    </row>
    <row r="62" spans="2:13" x14ac:dyDescent="0.2">
      <c r="B62" s="76">
        <v>0.58242499999999997</v>
      </c>
      <c r="C62" s="73">
        <v>4.8307999999999997E-2</v>
      </c>
      <c r="D62" s="73">
        <v>0.58275500000000002</v>
      </c>
      <c r="E62" s="75">
        <v>-4.3381000000000003E-2</v>
      </c>
      <c r="F62" s="76"/>
      <c r="G62" s="162"/>
      <c r="H62" s="73"/>
      <c r="I62" s="162"/>
      <c r="J62" s="76"/>
      <c r="K62" s="162"/>
      <c r="L62" s="73"/>
      <c r="M62" s="164"/>
    </row>
    <row r="63" spans="2:13" x14ac:dyDescent="0.2">
      <c r="B63" s="76">
        <v>0.59265500000000004</v>
      </c>
      <c r="C63" s="73">
        <v>4.7796999999999999E-2</v>
      </c>
      <c r="D63" s="73">
        <v>0.59296099999999996</v>
      </c>
      <c r="E63" s="75">
        <v>-4.2354000000000003E-2</v>
      </c>
      <c r="F63" s="76"/>
      <c r="G63" s="162"/>
      <c r="H63" s="73"/>
      <c r="I63" s="162"/>
      <c r="J63" s="76"/>
      <c r="K63" s="162"/>
      <c r="L63" s="73"/>
      <c r="M63" s="164"/>
    </row>
    <row r="64" spans="2:13" x14ac:dyDescent="0.2">
      <c r="B64" s="76">
        <v>0.60288399999999998</v>
      </c>
      <c r="C64" s="73">
        <v>4.7259000000000002E-2</v>
      </c>
      <c r="D64" s="73">
        <v>0.60316099999999995</v>
      </c>
      <c r="E64" s="75">
        <v>-4.1276E-2</v>
      </c>
      <c r="F64" s="76"/>
      <c r="G64" s="162"/>
      <c r="H64" s="73"/>
      <c r="I64" s="162"/>
      <c r="J64" s="76"/>
      <c r="K64" s="162"/>
      <c r="L64" s="73"/>
      <c r="M64" s="164"/>
    </row>
    <row r="65" spans="2:13" x14ac:dyDescent="0.2">
      <c r="B65" s="76">
        <v>0.61311199999999999</v>
      </c>
      <c r="C65" s="73">
        <v>4.6692999999999998E-2</v>
      </c>
      <c r="D65" s="73">
        <v>0.61335700000000004</v>
      </c>
      <c r="E65" s="75">
        <v>-4.0147000000000002E-2</v>
      </c>
      <c r="F65" s="76"/>
      <c r="G65" s="162"/>
      <c r="H65" s="73"/>
      <c r="I65" s="162"/>
      <c r="J65" s="76"/>
      <c r="K65" s="162"/>
      <c r="L65" s="73"/>
      <c r="M65" s="164"/>
    </row>
    <row r="66" spans="2:13" x14ac:dyDescent="0.2">
      <c r="B66" s="76">
        <v>0.62333700000000003</v>
      </c>
      <c r="C66" s="73">
        <v>4.6099000000000001E-2</v>
      </c>
      <c r="D66" s="73">
        <v>0.62354699999999996</v>
      </c>
      <c r="E66" s="75">
        <v>-3.8968000000000003E-2</v>
      </c>
      <c r="F66" s="76"/>
      <c r="G66" s="162"/>
      <c r="H66" s="73"/>
      <c r="I66" s="162"/>
      <c r="J66" s="76"/>
      <c r="K66" s="162"/>
      <c r="L66" s="73"/>
      <c r="M66" s="164"/>
    </row>
    <row r="67" spans="2:13" x14ac:dyDescent="0.2">
      <c r="B67" s="76">
        <v>0.63356100000000004</v>
      </c>
      <c r="C67" s="73">
        <v>4.5475000000000002E-2</v>
      </c>
      <c r="D67" s="73">
        <v>0.63373299999999999</v>
      </c>
      <c r="E67" s="75">
        <v>-3.7741999999999998E-2</v>
      </c>
      <c r="F67" s="76"/>
      <c r="G67" s="162"/>
      <c r="H67" s="73"/>
      <c r="I67" s="162"/>
      <c r="J67" s="76"/>
      <c r="K67" s="162"/>
      <c r="L67" s="73"/>
      <c r="M67" s="164"/>
    </row>
    <row r="68" spans="2:13" x14ac:dyDescent="0.2">
      <c r="B68" s="76">
        <v>0.64378400000000002</v>
      </c>
      <c r="C68" s="73">
        <v>4.4821E-2</v>
      </c>
      <c r="D68" s="73">
        <v>0.64391399999999999</v>
      </c>
      <c r="E68" s="75">
        <v>-3.6471000000000003E-2</v>
      </c>
      <c r="F68" s="76"/>
      <c r="G68" s="162"/>
      <c r="H68" s="73"/>
      <c r="I68" s="162"/>
      <c r="J68" s="76"/>
      <c r="K68" s="162"/>
      <c r="L68" s="73"/>
      <c r="M68" s="164"/>
    </row>
    <row r="69" spans="2:13" x14ac:dyDescent="0.2">
      <c r="B69" s="76">
        <v>0.65400400000000003</v>
      </c>
      <c r="C69" s="73">
        <v>4.4134E-2</v>
      </c>
      <c r="D69" s="73">
        <v>0.65408999999999995</v>
      </c>
      <c r="E69" s="75">
        <v>-3.5156E-2</v>
      </c>
      <c r="F69" s="76"/>
      <c r="G69" s="162"/>
      <c r="H69" s="73"/>
      <c r="I69" s="162"/>
      <c r="J69" s="76"/>
      <c r="K69" s="162"/>
      <c r="L69" s="73"/>
      <c r="M69" s="164"/>
    </row>
    <row r="70" spans="2:13" x14ac:dyDescent="0.2">
      <c r="B70" s="76">
        <v>0.66422199999999998</v>
      </c>
      <c r="C70" s="73">
        <v>4.3411999999999999E-2</v>
      </c>
      <c r="D70" s="73">
        <v>0.66426200000000002</v>
      </c>
      <c r="E70" s="75">
        <v>-3.3799000000000003E-2</v>
      </c>
      <c r="F70" s="76"/>
      <c r="G70" s="162"/>
      <c r="H70" s="73"/>
      <c r="I70" s="162"/>
      <c r="J70" s="76"/>
      <c r="K70" s="162"/>
      <c r="L70" s="73"/>
      <c r="M70" s="164"/>
    </row>
    <row r="71" spans="2:13" x14ac:dyDescent="0.2">
      <c r="B71" s="76">
        <v>0.67443900000000001</v>
      </c>
      <c r="C71" s="73">
        <v>4.2655999999999999E-2</v>
      </c>
      <c r="D71" s="73">
        <v>0.67442899999999995</v>
      </c>
      <c r="E71" s="75">
        <v>-3.2403000000000001E-2</v>
      </c>
      <c r="F71" s="76"/>
      <c r="G71" s="162"/>
      <c r="H71" s="73"/>
      <c r="I71" s="162"/>
      <c r="J71" s="76"/>
      <c r="K71" s="162"/>
      <c r="L71" s="73"/>
      <c r="M71" s="164"/>
    </row>
    <row r="72" spans="2:13" x14ac:dyDescent="0.2">
      <c r="B72" s="76">
        <v>0.68465200000000004</v>
      </c>
      <c r="C72" s="73">
        <v>4.1862999999999997E-2</v>
      </c>
      <c r="D72" s="73">
        <v>0.68459199999999998</v>
      </c>
      <c r="E72" s="75">
        <v>-3.0972E-2</v>
      </c>
      <c r="F72" s="76"/>
      <c r="G72" s="162"/>
      <c r="H72" s="73"/>
      <c r="I72" s="162"/>
      <c r="J72" s="76"/>
      <c r="K72" s="162"/>
      <c r="L72" s="73"/>
      <c r="M72" s="164"/>
    </row>
    <row r="73" spans="2:13" x14ac:dyDescent="0.2">
      <c r="B73" s="76">
        <v>0.69486400000000004</v>
      </c>
      <c r="C73" s="73">
        <v>4.1034000000000001E-2</v>
      </c>
      <c r="D73" s="73">
        <v>0.69475100000000001</v>
      </c>
      <c r="E73" s="75">
        <v>-2.9509000000000001E-2</v>
      </c>
      <c r="F73" s="76"/>
      <c r="G73" s="162"/>
      <c r="H73" s="73"/>
      <c r="I73" s="162"/>
      <c r="J73" s="76"/>
      <c r="K73" s="162"/>
      <c r="L73" s="73"/>
      <c r="M73" s="164"/>
    </row>
    <row r="74" spans="2:13" x14ac:dyDescent="0.2">
      <c r="B74" s="76">
        <v>0.70507299999999995</v>
      </c>
      <c r="C74" s="73">
        <v>4.0166E-2</v>
      </c>
      <c r="D74" s="73">
        <v>0.70490600000000003</v>
      </c>
      <c r="E74" s="75">
        <v>-2.8017E-2</v>
      </c>
      <c r="F74" s="76"/>
      <c r="G74" s="162"/>
      <c r="H74" s="73"/>
      <c r="I74" s="162"/>
      <c r="J74" s="76"/>
      <c r="K74" s="162"/>
      <c r="L74" s="73"/>
      <c r="M74" s="164"/>
    </row>
    <row r="75" spans="2:13" x14ac:dyDescent="0.2">
      <c r="B75" s="76">
        <v>0.715279</v>
      </c>
      <c r="C75" s="73">
        <v>3.9260999999999997E-2</v>
      </c>
      <c r="D75" s="73">
        <v>0.71505799999999997</v>
      </c>
      <c r="E75" s="75">
        <v>-2.6499999999999999E-2</v>
      </c>
      <c r="F75" s="76"/>
      <c r="G75" s="162"/>
      <c r="H75" s="73"/>
      <c r="I75" s="162"/>
      <c r="J75" s="76"/>
      <c r="K75" s="162"/>
      <c r="L75" s="73"/>
      <c r="M75" s="164"/>
    </row>
    <row r="76" spans="2:13" x14ac:dyDescent="0.2">
      <c r="B76" s="76">
        <v>0.72548400000000002</v>
      </c>
      <c r="C76" s="73">
        <v>3.8318999999999999E-2</v>
      </c>
      <c r="D76" s="73">
        <v>0.72520700000000005</v>
      </c>
      <c r="E76" s="75">
        <v>-2.4962000000000002E-2</v>
      </c>
      <c r="F76" s="76"/>
      <c r="G76" s="162"/>
      <c r="H76" s="73"/>
      <c r="I76" s="162"/>
      <c r="J76" s="76"/>
      <c r="K76" s="162"/>
      <c r="L76" s="73"/>
      <c r="M76" s="164"/>
    </row>
    <row r="77" spans="2:13" x14ac:dyDescent="0.2">
      <c r="B77" s="76">
        <v>0.73568500000000003</v>
      </c>
      <c r="C77" s="73">
        <v>3.7339999999999998E-2</v>
      </c>
      <c r="D77" s="73">
        <v>0.73535300000000003</v>
      </c>
      <c r="E77" s="75">
        <v>-2.3407000000000001E-2</v>
      </c>
      <c r="F77" s="76"/>
      <c r="G77" s="162"/>
      <c r="H77" s="73"/>
      <c r="I77" s="162"/>
      <c r="J77" s="76"/>
      <c r="K77" s="162"/>
      <c r="L77" s="73"/>
      <c r="M77" s="164"/>
    </row>
    <row r="78" spans="2:13" x14ac:dyDescent="0.2">
      <c r="B78" s="76">
        <v>0.74588399999999999</v>
      </c>
      <c r="C78" s="73">
        <v>3.6325999999999997E-2</v>
      </c>
      <c r="D78" s="73">
        <v>0.74549699999999997</v>
      </c>
      <c r="E78" s="75">
        <v>-2.1842E-2</v>
      </c>
      <c r="F78" s="76"/>
      <c r="G78" s="162"/>
      <c r="H78" s="73"/>
      <c r="I78" s="162"/>
      <c r="J78" s="76"/>
      <c r="K78" s="162"/>
      <c r="L78" s="73"/>
      <c r="M78" s="164"/>
    </row>
    <row r="79" spans="2:13" x14ac:dyDescent="0.2">
      <c r="B79" s="76">
        <v>0.756081</v>
      </c>
      <c r="C79" s="73">
        <v>3.5279999999999999E-2</v>
      </c>
      <c r="D79" s="73">
        <v>0.75563999999999998</v>
      </c>
      <c r="E79" s="75">
        <v>-2.0268999999999999E-2</v>
      </c>
      <c r="F79" s="76"/>
      <c r="G79" s="162"/>
      <c r="H79" s="73"/>
      <c r="I79" s="162"/>
      <c r="J79" s="76"/>
      <c r="K79" s="162"/>
      <c r="L79" s="73"/>
      <c r="M79" s="164"/>
    </row>
    <row r="80" spans="2:13" x14ac:dyDescent="0.2">
      <c r="B80" s="76">
        <v>0.76627599999999996</v>
      </c>
      <c r="C80" s="73">
        <v>3.4202000000000003E-2</v>
      </c>
      <c r="D80" s="73">
        <v>0.76578100000000004</v>
      </c>
      <c r="E80" s="75">
        <v>-1.8693999999999999E-2</v>
      </c>
      <c r="F80" s="76"/>
      <c r="G80" s="162"/>
      <c r="H80" s="73"/>
      <c r="I80" s="162"/>
      <c r="J80" s="76"/>
      <c r="K80" s="162"/>
      <c r="L80" s="73"/>
      <c r="M80" s="164"/>
    </row>
    <row r="81" spans="2:13" x14ac:dyDescent="0.2">
      <c r="B81" s="76">
        <v>0.77646800000000005</v>
      </c>
      <c r="C81" s="73">
        <v>3.3097000000000001E-2</v>
      </c>
      <c r="D81" s="73">
        <v>0.77592099999999997</v>
      </c>
      <c r="E81" s="75">
        <v>-1.7121000000000001E-2</v>
      </c>
      <c r="F81" s="76"/>
      <c r="G81" s="162"/>
      <c r="H81" s="73"/>
      <c r="I81" s="162"/>
      <c r="J81" s="76"/>
      <c r="K81" s="162"/>
      <c r="L81" s="73"/>
      <c r="M81" s="164"/>
    </row>
    <row r="82" spans="2:13" x14ac:dyDescent="0.2">
      <c r="B82" s="76">
        <v>0.786659</v>
      </c>
      <c r="C82" s="73">
        <v>3.1968000000000003E-2</v>
      </c>
      <c r="D82" s="73">
        <v>0.78606100000000001</v>
      </c>
      <c r="E82" s="75">
        <v>-1.5554999999999999E-2</v>
      </c>
      <c r="F82" s="76"/>
      <c r="G82" s="162"/>
      <c r="H82" s="73"/>
      <c r="I82" s="162"/>
      <c r="J82" s="76"/>
      <c r="K82" s="162"/>
      <c r="L82" s="73"/>
      <c r="M82" s="164"/>
    </row>
    <row r="83" spans="2:13" x14ac:dyDescent="0.2">
      <c r="B83" s="76">
        <v>0.79684900000000003</v>
      </c>
      <c r="C83" s="73">
        <v>3.0818000000000002E-2</v>
      </c>
      <c r="D83" s="73">
        <v>0.79620100000000005</v>
      </c>
      <c r="E83" s="75">
        <v>-1.4E-2</v>
      </c>
      <c r="F83" s="76"/>
      <c r="G83" s="162"/>
      <c r="H83" s="73"/>
      <c r="I83" s="162"/>
      <c r="J83" s="76"/>
      <c r="K83" s="162"/>
      <c r="L83" s="73"/>
      <c r="M83" s="164"/>
    </row>
    <row r="84" spans="2:13" x14ac:dyDescent="0.2">
      <c r="B84" s="76">
        <v>0.807037</v>
      </c>
      <c r="C84" s="73">
        <v>2.9651E-2</v>
      </c>
      <c r="D84" s="73">
        <v>0.806342</v>
      </c>
      <c r="E84" s="75">
        <v>-1.2461E-2</v>
      </c>
      <c r="F84" s="76"/>
      <c r="G84" s="162"/>
      <c r="H84" s="73"/>
      <c r="I84" s="162"/>
      <c r="J84" s="76"/>
      <c r="K84" s="162"/>
      <c r="L84" s="73"/>
      <c r="M84" s="164"/>
    </row>
    <row r="85" spans="2:13" x14ac:dyDescent="0.2">
      <c r="B85" s="76">
        <v>0.81722399999999995</v>
      </c>
      <c r="C85" s="73">
        <v>2.8471E-2</v>
      </c>
      <c r="D85" s="73">
        <v>0.81648399999999999</v>
      </c>
      <c r="E85" s="75">
        <v>-1.0940999999999999E-2</v>
      </c>
      <c r="F85" s="76"/>
      <c r="G85" s="162"/>
      <c r="H85" s="73"/>
      <c r="I85" s="162"/>
      <c r="J85" s="76"/>
      <c r="K85" s="162"/>
      <c r="L85" s="73"/>
      <c r="M85" s="164"/>
    </row>
    <row r="86" spans="2:13" x14ac:dyDescent="0.2">
      <c r="B86" s="76">
        <v>0.82741100000000001</v>
      </c>
      <c r="C86" s="73">
        <v>2.7283999999999999E-2</v>
      </c>
      <c r="D86" s="73">
        <v>0.82662800000000003</v>
      </c>
      <c r="E86" s="75">
        <v>-9.4459999999999995E-3</v>
      </c>
      <c r="F86" s="76"/>
      <c r="G86" s="162"/>
      <c r="H86" s="73"/>
      <c r="I86" s="162"/>
      <c r="J86" s="76"/>
      <c r="K86" s="162"/>
      <c r="L86" s="73"/>
      <c r="M86" s="164"/>
    </row>
    <row r="87" spans="2:13" x14ac:dyDescent="0.2">
      <c r="B87" s="76">
        <v>0.83759600000000001</v>
      </c>
      <c r="C87" s="73">
        <v>2.6092000000000001E-2</v>
      </c>
      <c r="D87" s="73">
        <v>0.83677500000000005</v>
      </c>
      <c r="E87" s="75">
        <v>-7.9810000000000002E-3</v>
      </c>
      <c r="F87" s="76"/>
      <c r="G87" s="162"/>
      <c r="H87" s="73"/>
      <c r="I87" s="162"/>
      <c r="J87" s="76"/>
      <c r="K87" s="162"/>
      <c r="L87" s="73"/>
      <c r="M87" s="164"/>
    </row>
    <row r="88" spans="2:13" x14ac:dyDescent="0.2">
      <c r="B88" s="76">
        <v>0.84778200000000004</v>
      </c>
      <c r="C88" s="73">
        <v>2.4899000000000001E-2</v>
      </c>
      <c r="D88" s="73">
        <v>0.84692400000000001</v>
      </c>
      <c r="E88" s="75">
        <v>-6.5490000000000001E-3</v>
      </c>
      <c r="F88" s="76"/>
      <c r="G88" s="162"/>
      <c r="H88" s="73"/>
      <c r="I88" s="162"/>
      <c r="J88" s="76"/>
      <c r="K88" s="162"/>
      <c r="L88" s="73"/>
      <c r="M88" s="164"/>
    </row>
    <row r="89" spans="2:13" x14ac:dyDescent="0.2">
      <c r="B89" s="76">
        <v>0.85796899999999998</v>
      </c>
      <c r="C89" s="73">
        <v>2.3706999999999999E-2</v>
      </c>
      <c r="D89" s="73">
        <v>0.85707800000000001</v>
      </c>
      <c r="E89" s="75">
        <v>-5.1590000000000004E-3</v>
      </c>
      <c r="F89" s="76"/>
      <c r="G89" s="162"/>
      <c r="H89" s="73"/>
      <c r="I89" s="162"/>
      <c r="J89" s="76"/>
      <c r="K89" s="162"/>
      <c r="L89" s="73"/>
      <c r="M89" s="164"/>
    </row>
    <row r="90" spans="2:13" x14ac:dyDescent="0.2">
      <c r="B90" s="76">
        <v>0.86815500000000001</v>
      </c>
      <c r="C90" s="73">
        <v>2.2516999999999999E-2</v>
      </c>
      <c r="D90" s="73">
        <v>0.86723700000000004</v>
      </c>
      <c r="E90" s="75">
        <v>-3.8180000000000002E-3</v>
      </c>
      <c r="F90" s="76"/>
      <c r="G90" s="162"/>
      <c r="H90" s="73"/>
      <c r="I90" s="162"/>
      <c r="J90" s="76"/>
      <c r="K90" s="162"/>
      <c r="L90" s="73"/>
      <c r="M90" s="164"/>
    </row>
    <row r="91" spans="2:13" x14ac:dyDescent="0.2">
      <c r="B91" s="76">
        <v>0.87834000000000001</v>
      </c>
      <c r="C91" s="73">
        <v>2.1326000000000001E-2</v>
      </c>
      <c r="D91" s="73">
        <v>0.87740099999999999</v>
      </c>
      <c r="E91" s="75">
        <v>-2.539E-3</v>
      </c>
      <c r="F91" s="76"/>
      <c r="G91" s="162"/>
      <c r="H91" s="73"/>
      <c r="I91" s="162"/>
      <c r="J91" s="76"/>
      <c r="K91" s="162"/>
      <c r="L91" s="73"/>
      <c r="M91" s="164"/>
    </row>
    <row r="92" spans="2:13" x14ac:dyDescent="0.2">
      <c r="B92" s="76">
        <v>0.88852399999999998</v>
      </c>
      <c r="C92" s="73">
        <v>2.0131E-2</v>
      </c>
      <c r="D92" s="73">
        <v>0.887571</v>
      </c>
      <c r="E92" s="75">
        <v>-1.3320000000000001E-3</v>
      </c>
      <c r="F92" s="76"/>
      <c r="G92" s="162"/>
      <c r="H92" s="73"/>
      <c r="I92" s="162"/>
      <c r="J92" s="76"/>
      <c r="K92" s="162"/>
      <c r="L92" s="73"/>
      <c r="M92" s="164"/>
    </row>
    <row r="93" spans="2:13" x14ac:dyDescent="0.2">
      <c r="B93" s="76">
        <v>0.89870499999999998</v>
      </c>
      <c r="C93" s="73">
        <v>1.8924E-2</v>
      </c>
      <c r="D93" s="73">
        <v>0.89774900000000002</v>
      </c>
      <c r="E93" s="75">
        <v>-2.14E-4</v>
      </c>
      <c r="F93" s="76"/>
      <c r="G93" s="162"/>
      <c r="H93" s="73"/>
      <c r="I93" s="162"/>
      <c r="J93" s="76"/>
      <c r="K93" s="162"/>
      <c r="L93" s="73"/>
      <c r="M93" s="164"/>
    </row>
    <row r="94" spans="2:13" x14ac:dyDescent="0.2">
      <c r="B94" s="76">
        <v>0.90888400000000003</v>
      </c>
      <c r="C94" s="73">
        <v>1.7694999999999999E-2</v>
      </c>
      <c r="D94" s="73">
        <v>0.90793500000000005</v>
      </c>
      <c r="E94" s="75">
        <v>7.9199999999999995E-4</v>
      </c>
      <c r="F94" s="76"/>
      <c r="G94" s="162"/>
      <c r="H94" s="73"/>
      <c r="I94" s="162"/>
      <c r="J94" s="76"/>
      <c r="K94" s="162"/>
      <c r="L94" s="73"/>
      <c r="M94" s="164"/>
    </row>
    <row r="95" spans="2:13" x14ac:dyDescent="0.2">
      <c r="B95" s="76">
        <v>0.91905899999999996</v>
      </c>
      <c r="C95" s="73">
        <v>1.6427000000000001E-2</v>
      </c>
      <c r="D95" s="73">
        <v>0.91813100000000003</v>
      </c>
      <c r="E95" s="75">
        <v>1.665E-3</v>
      </c>
      <c r="F95" s="76"/>
      <c r="G95" s="162"/>
      <c r="H95" s="73"/>
      <c r="I95" s="162"/>
      <c r="J95" s="76"/>
      <c r="K95" s="162"/>
      <c r="L95" s="73"/>
      <c r="M95" s="164"/>
    </row>
    <row r="96" spans="2:13" x14ac:dyDescent="0.2">
      <c r="B96" s="76">
        <v>0.92923</v>
      </c>
      <c r="C96" s="73">
        <v>1.5101E-2</v>
      </c>
      <c r="D96" s="73">
        <v>0.92833900000000003</v>
      </c>
      <c r="E96" s="75">
        <v>2.379E-3</v>
      </c>
      <c r="F96" s="76"/>
      <c r="G96" s="162"/>
      <c r="H96" s="73"/>
      <c r="I96" s="162"/>
      <c r="J96" s="76"/>
      <c r="K96" s="162"/>
      <c r="L96" s="73"/>
      <c r="M96" s="164"/>
    </row>
    <row r="97" spans="2:13" x14ac:dyDescent="0.2">
      <c r="B97" s="76">
        <v>0.93939700000000004</v>
      </c>
      <c r="C97" s="73">
        <v>1.3691999999999999E-2</v>
      </c>
      <c r="D97" s="73">
        <v>0.93855999999999995</v>
      </c>
      <c r="E97" s="75">
        <v>2.8960000000000001E-3</v>
      </c>
      <c r="F97" s="76"/>
      <c r="G97" s="162"/>
      <c r="H97" s="73"/>
      <c r="I97" s="162"/>
      <c r="J97" s="76"/>
      <c r="K97" s="162"/>
      <c r="L97" s="73"/>
      <c r="M97" s="164"/>
    </row>
    <row r="98" spans="2:13" x14ac:dyDescent="0.2">
      <c r="B98" s="76">
        <v>0.94955800000000001</v>
      </c>
      <c r="C98" s="73">
        <v>1.217E-2</v>
      </c>
      <c r="D98" s="73">
        <v>0.948793</v>
      </c>
      <c r="E98" s="75">
        <v>3.1879999999999999E-3</v>
      </c>
      <c r="F98" s="76"/>
      <c r="G98" s="162"/>
      <c r="H98" s="73"/>
      <c r="I98" s="162"/>
      <c r="J98" s="76"/>
      <c r="K98" s="162"/>
      <c r="L98" s="73"/>
      <c r="M98" s="164"/>
    </row>
    <row r="99" spans="2:13" x14ac:dyDescent="0.2">
      <c r="B99" s="76">
        <v>0.95970699999999998</v>
      </c>
      <c r="C99" s="73">
        <v>1.0500000000000001E-2</v>
      </c>
      <c r="D99" s="73">
        <v>0.95903799999999995</v>
      </c>
      <c r="E99" s="75">
        <v>3.209E-3</v>
      </c>
      <c r="F99" s="76"/>
      <c r="G99" s="162"/>
      <c r="H99" s="73"/>
      <c r="I99" s="162"/>
      <c r="J99" s="76"/>
      <c r="K99" s="162"/>
      <c r="L99" s="73"/>
      <c r="M99" s="164"/>
    </row>
    <row r="100" spans="2:13" x14ac:dyDescent="0.2">
      <c r="B100" s="76">
        <v>0.96984300000000001</v>
      </c>
      <c r="C100" s="73">
        <v>8.6409999999999994E-3</v>
      </c>
      <c r="D100" s="73">
        <v>0.96928999999999998</v>
      </c>
      <c r="E100" s="75">
        <v>2.9120000000000001E-3</v>
      </c>
      <c r="F100" s="76"/>
      <c r="G100" s="162"/>
      <c r="H100" s="73"/>
      <c r="I100" s="162"/>
      <c r="J100" s="76"/>
      <c r="K100" s="162"/>
      <c r="L100" s="73"/>
      <c r="M100" s="164"/>
    </row>
    <row r="101" spans="2:13" x14ac:dyDescent="0.2">
      <c r="B101" s="76">
        <v>0.97995600000000005</v>
      </c>
      <c r="C101" s="73">
        <v>6.535E-3</v>
      </c>
      <c r="D101" s="73">
        <v>0.979545</v>
      </c>
      <c r="E101" s="75">
        <v>2.2300000000000002E-3</v>
      </c>
      <c r="F101" s="76"/>
      <c r="G101" s="162"/>
      <c r="H101" s="73"/>
      <c r="I101" s="162"/>
      <c r="J101" s="76"/>
      <c r="K101" s="162"/>
      <c r="L101" s="73"/>
      <c r="M101" s="164"/>
    </row>
    <row r="102" spans="2:13" x14ac:dyDescent="0.2">
      <c r="B102" s="76">
        <v>0.99003099999999999</v>
      </c>
      <c r="C102" s="73">
        <v>4.0740000000000004E-3</v>
      </c>
      <c r="D102" s="73">
        <v>0.98979200000000001</v>
      </c>
      <c r="E102" s="75">
        <v>1.054E-3</v>
      </c>
      <c r="F102" s="76"/>
      <c r="G102" s="162"/>
      <c r="H102" s="73"/>
      <c r="I102" s="162"/>
      <c r="J102" s="76"/>
      <c r="K102" s="162"/>
      <c r="L102" s="73"/>
      <c r="M102" s="164"/>
    </row>
    <row r="103" spans="2:13" x14ac:dyDescent="0.2">
      <c r="B103" s="76">
        <v>1</v>
      </c>
      <c r="C103" s="73">
        <v>9.0200000000000002E-4</v>
      </c>
      <c r="D103" s="73">
        <v>1</v>
      </c>
      <c r="E103" s="75">
        <v>-9.0200000000000002E-4</v>
      </c>
      <c r="F103" s="76"/>
      <c r="G103" s="162"/>
      <c r="H103" s="73"/>
      <c r="I103" s="162"/>
      <c r="J103" s="76"/>
      <c r="K103" s="162"/>
      <c r="L103" s="73"/>
      <c r="M103" s="164"/>
    </row>
    <row r="104" spans="2:13" x14ac:dyDescent="0.2">
      <c r="B104" s="76"/>
      <c r="C104" s="73"/>
      <c r="D104" s="73"/>
      <c r="E104" s="75"/>
      <c r="F104" s="76"/>
      <c r="G104" s="162"/>
      <c r="H104" s="73"/>
      <c r="I104" s="162"/>
      <c r="J104" s="76"/>
      <c r="K104" s="162"/>
      <c r="L104" s="73"/>
      <c r="M104" s="164"/>
    </row>
    <row r="105" spans="2:13" x14ac:dyDescent="0.2">
      <c r="B105" s="76"/>
      <c r="C105" s="73"/>
      <c r="D105" s="73"/>
      <c r="E105" s="75"/>
      <c r="F105" s="76"/>
      <c r="G105" s="162"/>
      <c r="H105" s="73"/>
      <c r="I105" s="162"/>
      <c r="J105" s="76"/>
      <c r="K105" s="162"/>
      <c r="L105" s="73"/>
      <c r="M105" s="164"/>
    </row>
    <row r="106" spans="2:13" x14ac:dyDescent="0.2">
      <c r="B106" s="76"/>
      <c r="C106" s="73"/>
      <c r="D106" s="73"/>
      <c r="E106" s="75"/>
      <c r="F106" s="76"/>
      <c r="G106" s="162"/>
      <c r="H106" s="73"/>
      <c r="I106" s="162"/>
      <c r="J106" s="76"/>
      <c r="K106" s="162"/>
      <c r="L106" s="73"/>
      <c r="M106" s="164"/>
    </row>
    <row r="107" spans="2:13" x14ac:dyDescent="0.2">
      <c r="B107" s="76"/>
      <c r="C107" s="73"/>
      <c r="D107" s="73"/>
      <c r="E107" s="75"/>
      <c r="F107" s="76"/>
      <c r="G107" s="162"/>
      <c r="H107" s="73"/>
      <c r="I107" s="162"/>
      <c r="J107" s="76"/>
      <c r="K107" s="162"/>
      <c r="L107" s="73"/>
      <c r="M107" s="164"/>
    </row>
    <row r="108" spans="2:13" x14ac:dyDescent="0.2">
      <c r="B108" s="76"/>
      <c r="C108" s="73"/>
      <c r="D108" s="73"/>
      <c r="E108" s="75"/>
      <c r="F108" s="76"/>
      <c r="G108" s="162"/>
      <c r="H108" s="73"/>
      <c r="I108" s="162"/>
      <c r="J108" s="76"/>
      <c r="K108" s="162"/>
      <c r="L108" s="73"/>
      <c r="M108" s="164"/>
    </row>
    <row r="109" spans="2:13" x14ac:dyDescent="0.2">
      <c r="B109" s="76"/>
      <c r="C109" s="73"/>
      <c r="D109" s="73"/>
      <c r="E109" s="75"/>
      <c r="F109" s="76"/>
      <c r="G109" s="162"/>
      <c r="H109" s="73"/>
      <c r="I109" s="162"/>
      <c r="J109" s="76"/>
      <c r="K109" s="162"/>
      <c r="L109" s="73"/>
      <c r="M109" s="164"/>
    </row>
    <row r="110" spans="2:13" x14ac:dyDescent="0.2">
      <c r="B110" s="76"/>
      <c r="C110" s="73"/>
      <c r="D110" s="73"/>
      <c r="E110" s="75"/>
      <c r="F110" s="76"/>
      <c r="G110" s="162"/>
      <c r="H110" s="73"/>
      <c r="I110" s="162"/>
      <c r="J110" s="76"/>
      <c r="K110" s="162"/>
      <c r="L110" s="73"/>
      <c r="M110" s="164"/>
    </row>
    <row r="111" spans="2:13" x14ac:dyDescent="0.2">
      <c r="B111" s="76"/>
      <c r="C111" s="73"/>
      <c r="D111" s="73"/>
      <c r="E111" s="75"/>
      <c r="F111" s="76"/>
      <c r="G111" s="162"/>
      <c r="H111" s="73"/>
      <c r="I111" s="162"/>
      <c r="J111" s="76"/>
      <c r="K111" s="162"/>
      <c r="L111" s="73"/>
      <c r="M111" s="164"/>
    </row>
    <row r="112" spans="2:13" x14ac:dyDescent="0.2">
      <c r="B112" s="76"/>
      <c r="C112" s="73"/>
      <c r="D112" s="73"/>
      <c r="E112" s="75"/>
      <c r="F112" s="76"/>
      <c r="G112" s="162"/>
      <c r="H112" s="73"/>
      <c r="I112" s="162"/>
      <c r="J112" s="76"/>
      <c r="K112" s="162"/>
      <c r="L112" s="73"/>
      <c r="M112" s="164"/>
    </row>
    <row r="113" spans="2:13" x14ac:dyDescent="0.2">
      <c r="B113" s="76"/>
      <c r="C113" s="73"/>
      <c r="D113" s="73"/>
      <c r="E113" s="75"/>
      <c r="F113" s="76"/>
      <c r="G113" s="162"/>
      <c r="H113" s="73"/>
      <c r="I113" s="162"/>
      <c r="J113" s="76"/>
      <c r="K113" s="162"/>
      <c r="L113" s="73"/>
      <c r="M113" s="164"/>
    </row>
    <row r="114" spans="2:13" x14ac:dyDescent="0.2">
      <c r="B114" s="76"/>
      <c r="C114" s="73"/>
      <c r="D114" s="73"/>
      <c r="E114" s="75"/>
      <c r="F114" s="76"/>
      <c r="G114" s="162"/>
      <c r="H114" s="73"/>
      <c r="I114" s="162"/>
      <c r="J114" s="76"/>
      <c r="K114" s="162"/>
      <c r="L114" s="73"/>
      <c r="M114" s="164"/>
    </row>
    <row r="115" spans="2:13" x14ac:dyDescent="0.2">
      <c r="B115" s="76"/>
      <c r="C115" s="73"/>
      <c r="D115" s="73"/>
      <c r="E115" s="75"/>
      <c r="F115" s="76"/>
      <c r="G115" s="162"/>
      <c r="H115" s="73"/>
      <c r="I115" s="162"/>
      <c r="J115" s="76"/>
      <c r="K115" s="162"/>
      <c r="L115" s="73"/>
      <c r="M115" s="164"/>
    </row>
    <row r="116" spans="2:13" x14ac:dyDescent="0.2">
      <c r="B116" s="76"/>
      <c r="C116" s="73"/>
      <c r="D116" s="73"/>
      <c r="E116" s="75"/>
      <c r="F116" s="76"/>
      <c r="G116" s="162"/>
      <c r="H116" s="73"/>
      <c r="I116" s="162"/>
      <c r="J116" s="76"/>
      <c r="K116" s="162"/>
      <c r="L116" s="73"/>
      <c r="M116" s="164"/>
    </row>
    <row r="117" spans="2:13" x14ac:dyDescent="0.2">
      <c r="B117" s="76"/>
      <c r="C117" s="73"/>
      <c r="D117" s="73"/>
      <c r="E117" s="75"/>
      <c r="F117" s="76"/>
      <c r="G117" s="162"/>
      <c r="H117" s="73"/>
      <c r="I117" s="162"/>
      <c r="J117" s="76"/>
      <c r="K117" s="162"/>
      <c r="L117" s="73"/>
      <c r="M117" s="164"/>
    </row>
    <row r="118" spans="2:13" x14ac:dyDescent="0.2">
      <c r="B118" s="76"/>
      <c r="C118" s="73"/>
      <c r="D118" s="73"/>
      <c r="E118" s="75"/>
      <c r="F118" s="76"/>
      <c r="G118" s="162"/>
      <c r="H118" s="73"/>
      <c r="I118" s="162"/>
      <c r="J118" s="76"/>
      <c r="K118" s="162"/>
      <c r="L118" s="73"/>
      <c r="M118" s="164"/>
    </row>
    <row r="119" spans="2:13" x14ac:dyDescent="0.2">
      <c r="B119" s="76"/>
      <c r="C119" s="73"/>
      <c r="D119" s="73"/>
      <c r="E119" s="75"/>
      <c r="F119" s="76"/>
      <c r="G119" s="162"/>
      <c r="H119" s="73"/>
      <c r="I119" s="162"/>
      <c r="J119" s="76"/>
      <c r="K119" s="162"/>
      <c r="L119" s="73"/>
      <c r="M119" s="164"/>
    </row>
    <row r="120" spans="2:13" x14ac:dyDescent="0.2">
      <c r="B120" s="76"/>
      <c r="C120" s="73"/>
      <c r="D120" s="73"/>
      <c r="E120" s="75"/>
      <c r="F120" s="76"/>
      <c r="G120" s="162"/>
      <c r="H120" s="73"/>
      <c r="I120" s="162"/>
      <c r="J120" s="76"/>
      <c r="K120" s="162"/>
      <c r="L120" s="73"/>
      <c r="M120" s="164"/>
    </row>
    <row r="121" spans="2:13" x14ac:dyDescent="0.2">
      <c r="B121" s="76"/>
      <c r="C121" s="73"/>
      <c r="D121" s="73"/>
      <c r="E121" s="75"/>
      <c r="F121" s="76"/>
      <c r="G121" s="162"/>
      <c r="H121" s="73"/>
      <c r="I121" s="162"/>
      <c r="J121" s="76"/>
      <c r="K121" s="162"/>
      <c r="L121" s="73"/>
      <c r="M121" s="164"/>
    </row>
    <row r="122" spans="2:13" x14ac:dyDescent="0.2">
      <c r="B122" s="76"/>
      <c r="C122" s="73"/>
      <c r="D122" s="73"/>
      <c r="E122" s="75"/>
      <c r="F122" s="76"/>
      <c r="G122" s="162"/>
      <c r="H122" s="73"/>
      <c r="I122" s="162"/>
      <c r="J122" s="76"/>
      <c r="K122" s="162"/>
      <c r="L122" s="73"/>
      <c r="M122" s="164"/>
    </row>
    <row r="123" spans="2:13" x14ac:dyDescent="0.2">
      <c r="B123" s="76"/>
      <c r="C123" s="73"/>
      <c r="D123" s="73"/>
      <c r="E123" s="75"/>
      <c r="F123" s="76"/>
      <c r="G123" s="162"/>
      <c r="H123" s="73"/>
      <c r="I123" s="162"/>
      <c r="J123" s="76"/>
      <c r="K123" s="162"/>
      <c r="L123" s="73"/>
      <c r="M123" s="164"/>
    </row>
    <row r="124" spans="2:13" x14ac:dyDescent="0.2">
      <c r="B124" s="76"/>
      <c r="C124" s="73"/>
      <c r="D124" s="73"/>
      <c r="E124" s="75"/>
      <c r="F124" s="76"/>
      <c r="G124" s="162"/>
      <c r="H124" s="73"/>
      <c r="I124" s="162"/>
      <c r="J124" s="76"/>
      <c r="K124" s="162"/>
      <c r="L124" s="73"/>
      <c r="M124" s="164"/>
    </row>
    <row r="125" spans="2:13" x14ac:dyDescent="0.2">
      <c r="B125" s="76"/>
      <c r="C125" s="73"/>
      <c r="D125" s="73"/>
      <c r="E125" s="75"/>
      <c r="F125" s="76"/>
      <c r="G125" s="162"/>
      <c r="H125" s="73"/>
      <c r="I125" s="162"/>
      <c r="J125" s="76"/>
      <c r="K125" s="162"/>
      <c r="L125" s="73"/>
      <c r="M125" s="164"/>
    </row>
    <row r="126" spans="2:13" x14ac:dyDescent="0.2">
      <c r="B126" s="76"/>
      <c r="C126" s="73"/>
      <c r="D126" s="73"/>
      <c r="E126" s="75"/>
      <c r="F126" s="76"/>
      <c r="G126" s="162"/>
      <c r="H126" s="73"/>
      <c r="I126" s="162"/>
      <c r="J126" s="76"/>
      <c r="K126" s="162"/>
      <c r="L126" s="73"/>
      <c r="M126" s="164"/>
    </row>
    <row r="127" spans="2:13" x14ac:dyDescent="0.2">
      <c r="B127" s="76"/>
      <c r="C127" s="73"/>
      <c r="D127" s="73"/>
      <c r="E127" s="75"/>
      <c r="F127" s="76"/>
      <c r="G127" s="162"/>
      <c r="H127" s="73"/>
      <c r="I127" s="162"/>
      <c r="J127" s="76"/>
      <c r="K127" s="162"/>
      <c r="L127" s="73"/>
      <c r="M127" s="164"/>
    </row>
    <row r="128" spans="2:13" x14ac:dyDescent="0.2">
      <c r="B128" s="76"/>
      <c r="C128" s="73"/>
      <c r="D128" s="73"/>
      <c r="E128" s="75"/>
      <c r="F128" s="76"/>
      <c r="G128" s="162"/>
      <c r="H128" s="73"/>
      <c r="I128" s="162"/>
      <c r="J128" s="76"/>
      <c r="K128" s="162"/>
      <c r="L128" s="73"/>
      <c r="M128" s="164"/>
    </row>
    <row r="129" spans="2:13" x14ac:dyDescent="0.2">
      <c r="B129" s="76"/>
      <c r="C129" s="73"/>
      <c r="D129" s="73"/>
      <c r="E129" s="75"/>
      <c r="F129" s="76"/>
      <c r="G129" s="162"/>
      <c r="H129" s="73"/>
      <c r="I129" s="162"/>
      <c r="J129" s="76"/>
      <c r="K129" s="162"/>
      <c r="L129" s="73"/>
      <c r="M129" s="164"/>
    </row>
    <row r="130" spans="2:13" x14ac:dyDescent="0.2">
      <c r="B130" s="76"/>
      <c r="C130" s="73"/>
      <c r="D130" s="73"/>
      <c r="E130" s="75"/>
      <c r="F130" s="76"/>
      <c r="G130" s="162"/>
      <c r="H130" s="73"/>
      <c r="I130" s="162"/>
      <c r="J130" s="76"/>
      <c r="K130" s="162"/>
      <c r="L130" s="73"/>
      <c r="M130" s="164"/>
    </row>
    <row r="131" spans="2:13" x14ac:dyDescent="0.2">
      <c r="B131" s="76"/>
      <c r="C131" s="73"/>
      <c r="D131" s="73"/>
      <c r="E131" s="75"/>
      <c r="F131" s="76"/>
      <c r="G131" s="162"/>
      <c r="H131" s="73"/>
      <c r="I131" s="162"/>
      <c r="J131" s="76"/>
      <c r="K131" s="162"/>
      <c r="L131" s="73"/>
      <c r="M131" s="164"/>
    </row>
    <row r="132" spans="2:13" x14ac:dyDescent="0.2">
      <c r="B132" s="76"/>
      <c r="C132" s="73"/>
      <c r="D132" s="73"/>
      <c r="E132" s="75"/>
      <c r="F132" s="76"/>
      <c r="G132" s="162"/>
      <c r="H132" s="73"/>
      <c r="I132" s="162"/>
      <c r="J132" s="76"/>
      <c r="K132" s="162"/>
      <c r="L132" s="73"/>
      <c r="M132" s="164"/>
    </row>
    <row r="133" spans="2:13" x14ac:dyDescent="0.2">
      <c r="B133" s="76"/>
      <c r="C133" s="73"/>
      <c r="D133" s="73"/>
      <c r="E133" s="75"/>
      <c r="F133" s="76"/>
      <c r="G133" s="162"/>
      <c r="H133" s="73"/>
      <c r="I133" s="162"/>
      <c r="J133" s="76"/>
      <c r="K133" s="162"/>
      <c r="L133" s="73"/>
      <c r="M133" s="164"/>
    </row>
    <row r="134" spans="2:13" x14ac:dyDescent="0.2">
      <c r="B134" s="76"/>
      <c r="C134" s="73"/>
      <c r="D134" s="73"/>
      <c r="E134" s="75"/>
      <c r="F134" s="76"/>
      <c r="G134" s="162"/>
      <c r="H134" s="73"/>
      <c r="I134" s="162"/>
      <c r="J134" s="76"/>
      <c r="K134" s="162"/>
      <c r="L134" s="73"/>
      <c r="M134" s="164"/>
    </row>
    <row r="135" spans="2:13" x14ac:dyDescent="0.2">
      <c r="B135" s="76"/>
      <c r="C135" s="73"/>
      <c r="D135" s="73"/>
      <c r="E135" s="75"/>
      <c r="F135" s="76"/>
      <c r="G135" s="162"/>
      <c r="H135" s="73"/>
      <c r="I135" s="162"/>
      <c r="J135" s="76"/>
      <c r="K135" s="162"/>
      <c r="L135" s="73"/>
      <c r="M135" s="164"/>
    </row>
    <row r="136" spans="2:13" x14ac:dyDescent="0.2">
      <c r="B136" s="76"/>
      <c r="C136" s="73"/>
      <c r="D136" s="73"/>
      <c r="E136" s="75"/>
      <c r="F136" s="76"/>
      <c r="G136" s="162"/>
      <c r="H136" s="73"/>
      <c r="I136" s="162"/>
      <c r="J136" s="76"/>
      <c r="K136" s="162"/>
      <c r="L136" s="73"/>
      <c r="M136" s="164"/>
    </row>
    <row r="137" spans="2:13" x14ac:dyDescent="0.2">
      <c r="B137" s="76"/>
      <c r="C137" s="73"/>
      <c r="D137" s="73"/>
      <c r="E137" s="75"/>
      <c r="F137" s="76"/>
      <c r="G137" s="162"/>
      <c r="H137" s="73"/>
      <c r="I137" s="162"/>
      <c r="J137" s="76"/>
      <c r="K137" s="162"/>
      <c r="L137" s="73"/>
      <c r="M137" s="164"/>
    </row>
    <row r="138" spans="2:13" x14ac:dyDescent="0.2">
      <c r="B138" s="76"/>
      <c r="C138" s="73"/>
      <c r="D138" s="73"/>
      <c r="E138" s="75"/>
      <c r="F138" s="76"/>
      <c r="G138" s="162"/>
      <c r="H138" s="73"/>
      <c r="I138" s="162"/>
      <c r="J138" s="76"/>
      <c r="K138" s="162"/>
      <c r="L138" s="73"/>
      <c r="M138" s="164"/>
    </row>
    <row r="139" spans="2:13" x14ac:dyDescent="0.2">
      <c r="B139" s="76"/>
      <c r="C139" s="73"/>
      <c r="D139" s="73"/>
      <c r="E139" s="75"/>
      <c r="F139" s="76"/>
      <c r="G139" s="162"/>
      <c r="H139" s="73"/>
      <c r="I139" s="162"/>
      <c r="J139" s="76"/>
      <c r="K139" s="162"/>
      <c r="L139" s="73"/>
      <c r="M139" s="164"/>
    </row>
    <row r="140" spans="2:13" x14ac:dyDescent="0.2">
      <c r="B140" s="76"/>
      <c r="C140" s="73"/>
      <c r="D140" s="73"/>
      <c r="E140" s="75"/>
      <c r="F140" s="76"/>
      <c r="G140" s="162"/>
      <c r="H140" s="73"/>
      <c r="I140" s="162"/>
      <c r="J140" s="76"/>
      <c r="K140" s="162"/>
      <c r="L140" s="73"/>
      <c r="M140" s="164"/>
    </row>
    <row r="141" spans="2:13" x14ac:dyDescent="0.2">
      <c r="B141" s="76"/>
      <c r="C141" s="73"/>
      <c r="D141" s="73"/>
      <c r="E141" s="75"/>
      <c r="F141" s="76"/>
      <c r="G141" s="162"/>
      <c r="H141" s="73"/>
      <c r="I141" s="162"/>
      <c r="J141" s="76"/>
      <c r="K141" s="162"/>
      <c r="L141" s="73"/>
      <c r="M141" s="164"/>
    </row>
    <row r="142" spans="2:13" x14ac:dyDescent="0.2">
      <c r="B142" s="76"/>
      <c r="C142" s="73"/>
      <c r="D142" s="73"/>
      <c r="E142" s="75"/>
      <c r="F142" s="76"/>
      <c r="G142" s="162"/>
      <c r="H142" s="73"/>
      <c r="I142" s="162"/>
      <c r="J142" s="76"/>
      <c r="K142" s="162"/>
      <c r="L142" s="73"/>
      <c r="M142" s="164"/>
    </row>
    <row r="143" spans="2:13" x14ac:dyDescent="0.2">
      <c r="B143" s="76"/>
      <c r="C143" s="73"/>
      <c r="D143" s="73"/>
      <c r="E143" s="75"/>
      <c r="F143" s="76"/>
      <c r="G143" s="162"/>
      <c r="H143" s="73"/>
      <c r="I143" s="162"/>
      <c r="J143" s="76"/>
      <c r="K143" s="162"/>
      <c r="L143" s="73"/>
      <c r="M143" s="164"/>
    </row>
    <row r="144" spans="2:13" x14ac:dyDescent="0.2">
      <c r="B144" s="76"/>
      <c r="C144" s="73"/>
      <c r="D144" s="73"/>
      <c r="E144" s="75"/>
      <c r="F144" s="76"/>
      <c r="G144" s="162"/>
      <c r="H144" s="73"/>
      <c r="I144" s="162"/>
      <c r="J144" s="76"/>
      <c r="K144" s="162"/>
      <c r="L144" s="73"/>
      <c r="M144" s="164"/>
    </row>
    <row r="145" spans="2:13" x14ac:dyDescent="0.2">
      <c r="B145" s="76"/>
      <c r="C145" s="73"/>
      <c r="D145" s="73"/>
      <c r="E145" s="75"/>
      <c r="F145" s="76"/>
      <c r="G145" s="162"/>
      <c r="H145" s="73"/>
      <c r="I145" s="162"/>
      <c r="J145" s="76"/>
      <c r="K145" s="162"/>
      <c r="L145" s="73"/>
      <c r="M145" s="164"/>
    </row>
    <row r="146" spans="2:13" x14ac:dyDescent="0.2">
      <c r="B146" s="76"/>
      <c r="C146" s="73"/>
      <c r="D146" s="73"/>
      <c r="E146" s="75"/>
      <c r="F146" s="76"/>
      <c r="G146" s="162"/>
      <c r="H146" s="73"/>
      <c r="I146" s="162"/>
      <c r="J146" s="76"/>
      <c r="K146" s="162"/>
      <c r="L146" s="73"/>
      <c r="M146" s="164"/>
    </row>
    <row r="147" spans="2:13" x14ac:dyDescent="0.2">
      <c r="B147" s="76"/>
      <c r="C147" s="73"/>
      <c r="D147" s="73"/>
      <c r="E147" s="75"/>
      <c r="F147" s="76"/>
      <c r="G147" s="162"/>
      <c r="H147" s="73"/>
      <c r="I147" s="162"/>
      <c r="J147" s="76"/>
      <c r="K147" s="162"/>
      <c r="L147" s="73"/>
      <c r="M147" s="164"/>
    </row>
    <row r="148" spans="2:13" x14ac:dyDescent="0.2">
      <c r="B148" s="76"/>
      <c r="C148" s="73"/>
      <c r="D148" s="73"/>
      <c r="E148" s="75"/>
      <c r="F148" s="76"/>
      <c r="G148" s="162"/>
      <c r="H148" s="73"/>
      <c r="I148" s="162"/>
      <c r="J148" s="76"/>
      <c r="K148" s="162"/>
      <c r="L148" s="73"/>
      <c r="M148" s="164"/>
    </row>
    <row r="149" spans="2:13" x14ac:dyDescent="0.2">
      <c r="B149" s="76"/>
      <c r="C149" s="73"/>
      <c r="D149" s="73"/>
      <c r="E149" s="75"/>
      <c r="F149" s="76"/>
      <c r="G149" s="162"/>
      <c r="H149" s="73"/>
      <c r="I149" s="162"/>
      <c r="J149" s="76"/>
      <c r="K149" s="162"/>
      <c r="L149" s="73"/>
      <c r="M149" s="164"/>
    </row>
    <row r="150" spans="2:13" x14ac:dyDescent="0.2">
      <c r="B150" s="76"/>
      <c r="C150" s="73"/>
      <c r="D150" s="73"/>
      <c r="E150" s="75"/>
      <c r="F150" s="76"/>
      <c r="G150" s="162"/>
      <c r="H150" s="73"/>
      <c r="I150" s="162"/>
      <c r="J150" s="76"/>
      <c r="K150" s="162"/>
      <c r="L150" s="73"/>
      <c r="M150" s="164"/>
    </row>
    <row r="151" spans="2:13" x14ac:dyDescent="0.2">
      <c r="B151" s="76"/>
      <c r="C151" s="73"/>
      <c r="D151" s="73"/>
      <c r="E151" s="75"/>
      <c r="F151" s="76"/>
      <c r="G151" s="162"/>
      <c r="H151" s="73"/>
      <c r="I151" s="162"/>
      <c r="J151" s="76"/>
      <c r="K151" s="162"/>
      <c r="L151" s="73"/>
      <c r="M151" s="164"/>
    </row>
    <row r="152" spans="2:13" x14ac:dyDescent="0.2">
      <c r="B152" s="76"/>
      <c r="C152" s="73"/>
      <c r="D152" s="73"/>
      <c r="E152" s="75"/>
      <c r="F152" s="76"/>
      <c r="G152" s="162"/>
      <c r="H152" s="73"/>
      <c r="I152" s="162"/>
      <c r="J152" s="76"/>
      <c r="K152" s="162"/>
      <c r="L152" s="73"/>
      <c r="M152" s="164"/>
    </row>
    <row r="153" spans="2:13" x14ac:dyDescent="0.2">
      <c r="B153" s="76"/>
      <c r="C153" s="73"/>
      <c r="D153" s="73"/>
      <c r="E153" s="75"/>
      <c r="F153" s="76"/>
      <c r="G153" s="162"/>
      <c r="H153" s="73"/>
      <c r="I153" s="162"/>
      <c r="J153" s="76"/>
      <c r="K153" s="162"/>
      <c r="L153" s="73"/>
      <c r="M153" s="164"/>
    </row>
    <row r="154" spans="2:13" x14ac:dyDescent="0.2">
      <c r="B154" s="76"/>
      <c r="C154" s="73"/>
      <c r="D154" s="73"/>
      <c r="E154" s="75"/>
      <c r="F154" s="76"/>
      <c r="G154" s="162"/>
      <c r="H154" s="73"/>
      <c r="I154" s="162"/>
      <c r="J154" s="76"/>
      <c r="K154" s="162"/>
      <c r="L154" s="73"/>
      <c r="M154" s="164"/>
    </row>
    <row r="155" spans="2:13" x14ac:dyDescent="0.2">
      <c r="B155" s="76"/>
      <c r="C155" s="73"/>
      <c r="D155" s="73"/>
      <c r="E155" s="75"/>
      <c r="F155" s="76"/>
      <c r="G155" s="162"/>
      <c r="H155" s="73"/>
      <c r="I155" s="162"/>
      <c r="J155" s="76"/>
      <c r="K155" s="162"/>
      <c r="L155" s="73"/>
      <c r="M155" s="164"/>
    </row>
    <row r="156" spans="2:13" x14ac:dyDescent="0.2">
      <c r="B156" s="76"/>
      <c r="C156" s="73"/>
      <c r="D156" s="73"/>
      <c r="E156" s="75"/>
      <c r="F156" s="76"/>
      <c r="G156" s="162"/>
      <c r="H156" s="73"/>
      <c r="I156" s="162"/>
      <c r="J156" s="76"/>
      <c r="K156" s="162"/>
      <c r="L156" s="73"/>
      <c r="M156" s="164"/>
    </row>
    <row r="157" spans="2:13" x14ac:dyDescent="0.2">
      <c r="B157" s="76"/>
      <c r="C157" s="73"/>
      <c r="D157" s="73"/>
      <c r="E157" s="75"/>
      <c r="F157" s="76"/>
      <c r="G157" s="162"/>
      <c r="H157" s="73"/>
      <c r="I157" s="162"/>
      <c r="J157" s="76"/>
      <c r="K157" s="162"/>
      <c r="L157" s="73"/>
      <c r="M157" s="164"/>
    </row>
    <row r="158" spans="2:13" x14ac:dyDescent="0.2">
      <c r="B158" s="76"/>
      <c r="C158" s="73"/>
      <c r="D158" s="73"/>
      <c r="E158" s="75"/>
      <c r="F158" s="76"/>
      <c r="G158" s="162"/>
      <c r="H158" s="73"/>
      <c r="I158" s="162"/>
      <c r="J158" s="76"/>
      <c r="K158" s="162"/>
      <c r="L158" s="73"/>
      <c r="M158" s="164"/>
    </row>
    <row r="159" spans="2:13" x14ac:dyDescent="0.2">
      <c r="B159" s="76"/>
      <c r="C159" s="73"/>
      <c r="D159" s="73"/>
      <c r="E159" s="75"/>
      <c r="F159" s="76"/>
      <c r="G159" s="162"/>
      <c r="H159" s="73"/>
      <c r="I159" s="162"/>
      <c r="J159" s="76"/>
      <c r="K159" s="162"/>
      <c r="L159" s="73"/>
      <c r="M159" s="164"/>
    </row>
    <row r="160" spans="2:13" x14ac:dyDescent="0.2">
      <c r="B160" s="76"/>
      <c r="C160" s="73"/>
      <c r="D160" s="73"/>
      <c r="E160" s="75"/>
      <c r="F160" s="76"/>
      <c r="G160" s="162"/>
      <c r="H160" s="73"/>
      <c r="I160" s="162"/>
      <c r="J160" s="76"/>
      <c r="K160" s="162"/>
      <c r="L160" s="73"/>
      <c r="M160" s="164"/>
    </row>
    <row r="161" spans="2:13" x14ac:dyDescent="0.2">
      <c r="B161" s="76"/>
      <c r="C161" s="73"/>
      <c r="D161" s="73"/>
      <c r="E161" s="75"/>
      <c r="F161" s="76"/>
      <c r="G161" s="162"/>
      <c r="H161" s="73"/>
      <c r="I161" s="162"/>
      <c r="J161" s="76"/>
      <c r="K161" s="162"/>
      <c r="L161" s="73"/>
      <c r="M161" s="164"/>
    </row>
    <row r="162" spans="2:13" x14ac:dyDescent="0.2">
      <c r="B162" s="76"/>
      <c r="C162" s="73"/>
      <c r="D162" s="73"/>
      <c r="E162" s="75"/>
      <c r="F162" s="76"/>
      <c r="G162" s="162"/>
      <c r="H162" s="73"/>
      <c r="I162" s="162"/>
      <c r="J162" s="76"/>
      <c r="K162" s="162"/>
      <c r="L162" s="73"/>
      <c r="M162" s="164"/>
    </row>
    <row r="163" spans="2:13" x14ac:dyDescent="0.2">
      <c r="B163" s="76"/>
      <c r="C163" s="73"/>
      <c r="D163" s="73"/>
      <c r="E163" s="75"/>
      <c r="F163" s="76"/>
      <c r="G163" s="162"/>
      <c r="H163" s="73"/>
      <c r="I163" s="162"/>
      <c r="J163" s="76"/>
      <c r="K163" s="162"/>
      <c r="L163" s="73"/>
      <c r="M163" s="164"/>
    </row>
    <row r="164" spans="2:13" x14ac:dyDescent="0.2">
      <c r="B164" s="76"/>
      <c r="C164" s="73"/>
      <c r="D164" s="73"/>
      <c r="E164" s="75"/>
      <c r="F164" s="76"/>
      <c r="G164" s="162"/>
      <c r="H164" s="73"/>
      <c r="I164" s="162"/>
      <c r="J164" s="76"/>
      <c r="K164" s="162"/>
      <c r="L164" s="73"/>
      <c r="M164" s="164"/>
    </row>
    <row r="165" spans="2:13" x14ac:dyDescent="0.2">
      <c r="B165" s="76"/>
      <c r="C165" s="73"/>
      <c r="D165" s="73"/>
      <c r="E165" s="75"/>
      <c r="F165" s="76"/>
      <c r="G165" s="162"/>
      <c r="H165" s="73"/>
      <c r="I165" s="162"/>
      <c r="J165" s="76"/>
      <c r="K165" s="162"/>
      <c r="L165" s="73"/>
      <c r="M165" s="164"/>
    </row>
    <row r="166" spans="2:13" x14ac:dyDescent="0.2">
      <c r="B166" s="76"/>
      <c r="C166" s="73"/>
      <c r="D166" s="73"/>
      <c r="E166" s="75"/>
      <c r="F166" s="76"/>
      <c r="G166" s="162"/>
      <c r="H166" s="73"/>
      <c r="I166" s="162"/>
      <c r="J166" s="76"/>
      <c r="K166" s="162"/>
      <c r="L166" s="73"/>
      <c r="M166" s="164"/>
    </row>
    <row r="167" spans="2:13" x14ac:dyDescent="0.2">
      <c r="B167" s="76"/>
      <c r="C167" s="73"/>
      <c r="D167" s="73"/>
      <c r="E167" s="75"/>
      <c r="F167" s="76"/>
      <c r="G167" s="162"/>
      <c r="H167" s="73"/>
      <c r="I167" s="162"/>
      <c r="J167" s="76"/>
      <c r="K167" s="162"/>
      <c r="L167" s="73"/>
      <c r="M167" s="164"/>
    </row>
    <row r="168" spans="2:13" x14ac:dyDescent="0.2">
      <c r="B168" s="76"/>
      <c r="C168" s="73"/>
      <c r="D168" s="73"/>
      <c r="E168" s="75"/>
      <c r="F168" s="76"/>
      <c r="G168" s="162"/>
      <c r="H168" s="73"/>
      <c r="I168" s="162"/>
      <c r="J168" s="76"/>
      <c r="K168" s="162"/>
      <c r="L168" s="73"/>
      <c r="M168" s="164"/>
    </row>
    <row r="169" spans="2:13" x14ac:dyDescent="0.2">
      <c r="B169" s="76"/>
      <c r="C169" s="73"/>
      <c r="D169" s="73"/>
      <c r="E169" s="75"/>
      <c r="F169" s="76"/>
      <c r="G169" s="162"/>
      <c r="H169" s="73"/>
      <c r="I169" s="162"/>
      <c r="J169" s="76"/>
      <c r="K169" s="162"/>
      <c r="L169" s="73"/>
      <c r="M169" s="164"/>
    </row>
    <row r="170" spans="2:13" x14ac:dyDescent="0.2">
      <c r="B170" s="76"/>
      <c r="C170" s="73"/>
      <c r="D170" s="73"/>
      <c r="E170" s="75"/>
      <c r="F170" s="76"/>
      <c r="G170" s="162"/>
      <c r="H170" s="73"/>
      <c r="I170" s="162"/>
      <c r="J170" s="76"/>
      <c r="K170" s="162"/>
      <c r="L170" s="73"/>
      <c r="M170" s="164"/>
    </row>
    <row r="171" spans="2:13" x14ac:dyDescent="0.2">
      <c r="B171" s="76"/>
      <c r="C171" s="73"/>
      <c r="D171" s="73"/>
      <c r="E171" s="75"/>
      <c r="F171" s="76"/>
      <c r="G171" s="162"/>
      <c r="H171" s="73"/>
      <c r="I171" s="162"/>
      <c r="J171" s="76"/>
      <c r="K171" s="162"/>
      <c r="L171" s="73"/>
      <c r="M171" s="164"/>
    </row>
    <row r="172" spans="2:13" x14ac:dyDescent="0.2">
      <c r="B172" s="76"/>
      <c r="C172" s="73"/>
      <c r="D172" s="73"/>
      <c r="E172" s="75"/>
      <c r="F172" s="76"/>
      <c r="G172" s="162"/>
      <c r="H172" s="73"/>
      <c r="I172" s="162"/>
      <c r="J172" s="76"/>
      <c r="K172" s="162"/>
      <c r="L172" s="73"/>
      <c r="M172" s="164"/>
    </row>
    <row r="173" spans="2:13" x14ac:dyDescent="0.2">
      <c r="B173" s="76"/>
      <c r="C173" s="73"/>
      <c r="D173" s="73"/>
      <c r="E173" s="75"/>
      <c r="F173" s="76"/>
      <c r="G173" s="162"/>
      <c r="H173" s="73"/>
      <c r="I173" s="162"/>
      <c r="J173" s="76"/>
      <c r="K173" s="162"/>
      <c r="L173" s="73"/>
      <c r="M173" s="164"/>
    </row>
    <row r="174" spans="2:13" x14ac:dyDescent="0.2">
      <c r="B174" s="76"/>
      <c r="C174" s="73"/>
      <c r="D174" s="73"/>
      <c r="E174" s="75"/>
      <c r="F174" s="76"/>
      <c r="G174" s="162"/>
      <c r="H174" s="73"/>
      <c r="I174" s="162"/>
      <c r="J174" s="76"/>
      <c r="K174" s="162"/>
      <c r="L174" s="73"/>
      <c r="M174" s="164"/>
    </row>
    <row r="175" spans="2:13" x14ac:dyDescent="0.2">
      <c r="B175" s="76"/>
      <c r="C175" s="73"/>
      <c r="D175" s="73"/>
      <c r="E175" s="75"/>
      <c r="F175" s="76"/>
      <c r="G175" s="162"/>
      <c r="H175" s="73"/>
      <c r="I175" s="162"/>
      <c r="J175" s="76"/>
      <c r="K175" s="162"/>
      <c r="L175" s="73"/>
      <c r="M175" s="164"/>
    </row>
    <row r="176" spans="2:13" x14ac:dyDescent="0.2">
      <c r="B176" s="76"/>
      <c r="C176" s="73"/>
      <c r="D176" s="73"/>
      <c r="E176" s="75"/>
      <c r="F176" s="76"/>
      <c r="G176" s="162"/>
      <c r="H176" s="73"/>
      <c r="I176" s="162"/>
      <c r="J176" s="76"/>
      <c r="K176" s="162"/>
      <c r="L176" s="73"/>
      <c r="M176" s="164"/>
    </row>
    <row r="177" spans="2:13" x14ac:dyDescent="0.2">
      <c r="B177" s="76"/>
      <c r="C177" s="73"/>
      <c r="D177" s="73"/>
      <c r="E177" s="75"/>
      <c r="F177" s="76"/>
      <c r="G177" s="162"/>
      <c r="H177" s="73"/>
      <c r="I177" s="162"/>
      <c r="J177" s="76"/>
      <c r="K177" s="162"/>
      <c r="L177" s="73"/>
      <c r="M177" s="164"/>
    </row>
    <row r="178" spans="2:13" x14ac:dyDescent="0.2">
      <c r="B178" s="76"/>
      <c r="C178" s="73"/>
      <c r="D178" s="73"/>
      <c r="E178" s="77"/>
      <c r="F178" s="76"/>
      <c r="G178" s="162"/>
      <c r="H178" s="73"/>
      <c r="I178" s="162"/>
      <c r="J178" s="76"/>
      <c r="K178" s="162"/>
      <c r="L178" s="73"/>
      <c r="M178" s="164"/>
    </row>
    <row r="179" spans="2:13" x14ac:dyDescent="0.2">
      <c r="B179" s="76"/>
      <c r="C179" s="73"/>
      <c r="D179" s="73"/>
      <c r="E179" s="75"/>
      <c r="F179" s="76"/>
      <c r="G179" s="162"/>
      <c r="H179" s="73"/>
      <c r="I179" s="162"/>
      <c r="J179" s="76"/>
      <c r="K179" s="162"/>
      <c r="L179" s="73"/>
      <c r="M179" s="164"/>
    </row>
    <row r="180" spans="2:13" x14ac:dyDescent="0.2">
      <c r="B180" s="76"/>
      <c r="C180" s="73"/>
      <c r="D180" s="73"/>
      <c r="E180" s="75"/>
      <c r="F180" s="76"/>
      <c r="G180" s="162"/>
      <c r="H180" s="73"/>
      <c r="I180" s="162"/>
      <c r="J180" s="76"/>
      <c r="K180" s="162"/>
      <c r="L180" s="73"/>
      <c r="M180" s="164"/>
    </row>
    <row r="181" spans="2:13" x14ac:dyDescent="0.2">
      <c r="B181" s="76"/>
      <c r="C181" s="73"/>
      <c r="D181" s="73"/>
      <c r="E181" s="75"/>
      <c r="F181" s="76"/>
      <c r="G181" s="162"/>
      <c r="H181" s="73"/>
      <c r="I181" s="162"/>
      <c r="J181" s="76"/>
      <c r="K181" s="162"/>
      <c r="L181" s="73"/>
      <c r="M181" s="164"/>
    </row>
    <row r="182" spans="2:13" x14ac:dyDescent="0.2">
      <c r="B182" s="61"/>
      <c r="C182" s="62"/>
      <c r="D182" s="62"/>
      <c r="E182" s="63"/>
      <c r="F182" s="61"/>
      <c r="G182" s="166"/>
      <c r="H182" s="62"/>
      <c r="I182" s="166"/>
      <c r="J182" s="61"/>
      <c r="K182" s="166"/>
      <c r="L182" s="62"/>
      <c r="M182" s="42"/>
    </row>
    <row r="183" spans="2:13" x14ac:dyDescent="0.2">
      <c r="B183" s="61"/>
      <c r="C183" s="62"/>
      <c r="D183" s="62"/>
      <c r="E183" s="63"/>
      <c r="F183" s="61"/>
      <c r="G183" s="166"/>
      <c r="H183" s="62"/>
      <c r="I183" s="166"/>
      <c r="J183" s="61"/>
      <c r="K183" s="166"/>
      <c r="L183" s="62"/>
      <c r="M183" s="42"/>
    </row>
    <row r="184" spans="2:13" x14ac:dyDescent="0.2">
      <c r="B184" s="61"/>
      <c r="C184" s="62"/>
      <c r="D184" s="62"/>
      <c r="E184" s="63"/>
      <c r="F184" s="61"/>
      <c r="G184" s="166"/>
      <c r="H184" s="62"/>
      <c r="I184" s="166"/>
      <c r="J184" s="61"/>
      <c r="K184" s="166"/>
      <c r="L184" s="62"/>
      <c r="M184" s="42"/>
    </row>
    <row r="185" spans="2:13" x14ac:dyDescent="0.2">
      <c r="B185" s="61"/>
      <c r="C185" s="62"/>
      <c r="D185" s="62"/>
      <c r="E185" s="63"/>
      <c r="F185" s="61"/>
      <c r="G185" s="166"/>
      <c r="H185" s="62"/>
      <c r="I185" s="166"/>
      <c r="J185" s="61"/>
      <c r="K185" s="166"/>
      <c r="L185" s="62"/>
      <c r="M185" s="42"/>
    </row>
    <row r="186" spans="2:13" x14ac:dyDescent="0.2">
      <c r="B186" s="61"/>
      <c r="C186" s="62"/>
      <c r="D186" s="62"/>
      <c r="E186" s="63"/>
      <c r="F186" s="61"/>
      <c r="G186" s="166"/>
      <c r="H186" s="62"/>
      <c r="I186" s="166"/>
      <c r="J186" s="61"/>
      <c r="K186" s="166"/>
      <c r="L186" s="62"/>
      <c r="M186" s="42"/>
    </row>
    <row r="187" spans="2:13" x14ac:dyDescent="0.2">
      <c r="B187" s="61"/>
      <c r="C187" s="62"/>
      <c r="D187" s="62"/>
      <c r="E187" s="63"/>
      <c r="F187" s="61"/>
      <c r="G187" s="166"/>
      <c r="H187" s="62"/>
      <c r="I187" s="166"/>
      <c r="J187" s="61"/>
      <c r="K187" s="166"/>
      <c r="L187" s="62"/>
      <c r="M187" s="42"/>
    </row>
    <row r="188" spans="2:13" x14ac:dyDescent="0.2">
      <c r="B188" s="61"/>
      <c r="C188" s="62"/>
      <c r="D188" s="62"/>
      <c r="E188" s="63"/>
      <c r="F188" s="61"/>
      <c r="G188" s="166"/>
      <c r="H188" s="62"/>
      <c r="I188" s="166"/>
      <c r="J188" s="61"/>
      <c r="K188" s="166"/>
      <c r="L188" s="62"/>
      <c r="M188" s="42"/>
    </row>
    <row r="189" spans="2:13" x14ac:dyDescent="0.2">
      <c r="B189" s="61"/>
      <c r="C189" s="62"/>
      <c r="D189" s="62"/>
      <c r="E189" s="63"/>
      <c r="F189" s="61"/>
      <c r="G189" s="166"/>
      <c r="H189" s="62"/>
      <c r="I189" s="166"/>
      <c r="J189" s="61"/>
      <c r="K189" s="166"/>
      <c r="L189" s="62"/>
      <c r="M189" s="42"/>
    </row>
    <row r="190" spans="2:13" x14ac:dyDescent="0.2">
      <c r="B190" s="61"/>
      <c r="C190" s="62"/>
      <c r="D190" s="62"/>
      <c r="E190" s="63"/>
      <c r="F190" s="61"/>
      <c r="G190" s="166"/>
      <c r="H190" s="62"/>
      <c r="I190" s="166"/>
      <c r="J190" s="61"/>
      <c r="K190" s="166"/>
      <c r="L190" s="62"/>
      <c r="M190" s="42"/>
    </row>
    <row r="191" spans="2:13" x14ac:dyDescent="0.2">
      <c r="B191" s="61"/>
      <c r="C191" s="62"/>
      <c r="D191" s="62"/>
      <c r="E191" s="63"/>
      <c r="F191" s="61"/>
      <c r="G191" s="166"/>
      <c r="H191" s="62"/>
      <c r="I191" s="166"/>
      <c r="J191" s="61"/>
      <c r="K191" s="166"/>
      <c r="L191" s="62"/>
      <c r="M191" s="42"/>
    </row>
    <row r="192" spans="2:13" x14ac:dyDescent="0.2">
      <c r="B192" s="61"/>
      <c r="C192" s="62"/>
      <c r="D192" s="62"/>
      <c r="E192" s="63"/>
      <c r="F192" s="61"/>
      <c r="G192" s="166"/>
      <c r="H192" s="62"/>
      <c r="I192" s="166"/>
      <c r="J192" s="61"/>
      <c r="K192" s="166"/>
      <c r="L192" s="62"/>
      <c r="M192" s="42"/>
    </row>
    <row r="193" spans="2:13" x14ac:dyDescent="0.2">
      <c r="B193" s="61"/>
      <c r="C193" s="62"/>
      <c r="D193" s="62"/>
      <c r="E193" s="63"/>
      <c r="F193" s="61"/>
      <c r="G193" s="166"/>
      <c r="H193" s="62"/>
      <c r="I193" s="166"/>
      <c r="J193" s="61"/>
      <c r="K193" s="166"/>
      <c r="L193" s="62"/>
      <c r="M193" s="42"/>
    </row>
    <row r="194" spans="2:13" x14ac:dyDescent="0.2">
      <c r="B194" s="61"/>
      <c r="C194" s="62"/>
      <c r="D194" s="62"/>
      <c r="E194" s="63"/>
      <c r="F194" s="61"/>
      <c r="G194" s="166"/>
      <c r="H194" s="62"/>
      <c r="I194" s="166"/>
      <c r="J194" s="61"/>
      <c r="K194" s="166"/>
      <c r="L194" s="62"/>
      <c r="M194" s="42"/>
    </row>
    <row r="195" spans="2:13" x14ac:dyDescent="0.2">
      <c r="B195" s="61"/>
      <c r="C195" s="62"/>
      <c r="D195" s="62"/>
      <c r="E195" s="63"/>
      <c r="F195" s="61"/>
      <c r="G195" s="166"/>
      <c r="H195" s="62"/>
      <c r="I195" s="166"/>
      <c r="J195" s="61"/>
      <c r="K195" s="166"/>
      <c r="L195" s="62"/>
      <c r="M195" s="42"/>
    </row>
    <row r="196" spans="2:13" x14ac:dyDescent="0.2">
      <c r="B196" s="61"/>
      <c r="C196" s="62"/>
      <c r="D196" s="62"/>
      <c r="E196" s="63"/>
      <c r="F196" s="61"/>
      <c r="G196" s="166"/>
      <c r="H196" s="62"/>
      <c r="I196" s="166"/>
      <c r="J196" s="61"/>
      <c r="K196" s="166"/>
      <c r="L196" s="62"/>
      <c r="M196" s="42"/>
    </row>
    <row r="197" spans="2:13" x14ac:dyDescent="0.2">
      <c r="B197" s="61"/>
      <c r="C197" s="62"/>
      <c r="D197" s="62"/>
      <c r="E197" s="63"/>
      <c r="F197" s="61"/>
      <c r="G197" s="166"/>
      <c r="H197" s="62"/>
      <c r="I197" s="166"/>
      <c r="J197" s="61"/>
      <c r="K197" s="166"/>
      <c r="L197" s="62"/>
      <c r="M197" s="42"/>
    </row>
    <row r="198" spans="2:13" x14ac:dyDescent="0.2">
      <c r="B198" s="61"/>
      <c r="C198" s="62"/>
      <c r="D198" s="62"/>
      <c r="E198" s="63"/>
      <c r="F198" s="61"/>
      <c r="G198" s="166"/>
      <c r="H198" s="62"/>
      <c r="I198" s="166"/>
      <c r="J198" s="61"/>
      <c r="K198" s="166"/>
      <c r="L198" s="62"/>
      <c r="M198" s="42"/>
    </row>
    <row r="199" spans="2:13" x14ac:dyDescent="0.2">
      <c r="B199" s="61"/>
      <c r="C199" s="62"/>
      <c r="D199" s="62"/>
      <c r="E199" s="63"/>
      <c r="F199" s="61"/>
      <c r="G199" s="166"/>
      <c r="H199" s="62"/>
      <c r="I199" s="166"/>
      <c r="J199" s="61"/>
      <c r="K199" s="166"/>
      <c r="L199" s="62"/>
      <c r="M199" s="42"/>
    </row>
    <row r="200" spans="2:13" x14ac:dyDescent="0.2">
      <c r="B200" s="61"/>
      <c r="C200" s="62"/>
      <c r="D200" s="62"/>
      <c r="E200" s="63"/>
      <c r="F200" s="61"/>
      <c r="G200" s="166"/>
      <c r="H200" s="62"/>
      <c r="I200" s="166"/>
      <c r="J200" s="61"/>
      <c r="K200" s="166"/>
      <c r="L200" s="62"/>
      <c r="M200" s="42"/>
    </row>
    <row r="201" spans="2:13" x14ac:dyDescent="0.2">
      <c r="B201" s="61"/>
      <c r="C201" s="62"/>
      <c r="D201" s="62"/>
      <c r="E201" s="63"/>
      <c r="F201" s="61"/>
      <c r="G201" s="166"/>
      <c r="H201" s="62"/>
      <c r="I201" s="166"/>
      <c r="J201" s="61"/>
      <c r="K201" s="166"/>
      <c r="L201" s="62"/>
      <c r="M201" s="42"/>
    </row>
    <row r="202" spans="2:13" x14ac:dyDescent="0.2">
      <c r="B202" s="61"/>
      <c r="C202" s="62"/>
      <c r="D202" s="62"/>
      <c r="E202" s="63"/>
      <c r="F202" s="61"/>
      <c r="G202" s="166"/>
      <c r="H202" s="62"/>
      <c r="I202" s="166"/>
      <c r="J202" s="61"/>
      <c r="K202" s="166"/>
      <c r="L202" s="62"/>
      <c r="M202" s="42"/>
    </row>
    <row r="203" spans="2:13" x14ac:dyDescent="0.2">
      <c r="B203" s="61"/>
      <c r="C203" s="62"/>
      <c r="D203" s="62"/>
      <c r="E203" s="63"/>
      <c r="F203" s="61"/>
      <c r="G203" s="166"/>
      <c r="H203" s="62"/>
      <c r="I203" s="166"/>
      <c r="J203" s="61"/>
      <c r="K203" s="166"/>
      <c r="L203" s="62"/>
      <c r="M203" s="42"/>
    </row>
    <row r="204" spans="2:13" x14ac:dyDescent="0.2">
      <c r="B204" s="61"/>
      <c r="C204" s="62"/>
      <c r="D204" s="62"/>
      <c r="E204" s="63"/>
      <c r="F204" s="61"/>
      <c r="G204" s="166"/>
      <c r="H204" s="62"/>
      <c r="I204" s="166"/>
      <c r="J204" s="61"/>
      <c r="K204" s="166"/>
      <c r="L204" s="62"/>
      <c r="M204" s="42"/>
    </row>
    <row r="205" spans="2:13" x14ac:dyDescent="0.2">
      <c r="B205" s="61"/>
      <c r="C205" s="62"/>
      <c r="D205" s="62"/>
      <c r="E205" s="63"/>
      <c r="F205" s="61"/>
      <c r="G205" s="166"/>
      <c r="H205" s="62"/>
      <c r="I205" s="166"/>
      <c r="J205" s="61"/>
      <c r="K205" s="166"/>
      <c r="L205" s="62"/>
      <c r="M205" s="42"/>
    </row>
    <row r="206" spans="2:13" x14ac:dyDescent="0.2">
      <c r="B206" s="61"/>
      <c r="C206" s="62"/>
      <c r="D206" s="62"/>
      <c r="E206" s="63"/>
      <c r="F206" s="61"/>
      <c r="G206" s="166"/>
      <c r="H206" s="62"/>
      <c r="I206" s="166"/>
      <c r="J206" s="61"/>
      <c r="K206" s="166"/>
      <c r="L206" s="62"/>
      <c r="M206" s="42"/>
    </row>
    <row r="207" spans="2:13" x14ac:dyDescent="0.2">
      <c r="B207" s="61"/>
      <c r="C207" s="62"/>
      <c r="D207" s="62"/>
      <c r="E207" s="63"/>
      <c r="F207" s="61"/>
      <c r="G207" s="166"/>
      <c r="H207" s="62"/>
      <c r="I207" s="166"/>
      <c r="J207" s="61"/>
      <c r="K207" s="166"/>
      <c r="L207" s="62"/>
      <c r="M207" s="42"/>
    </row>
    <row r="208" spans="2:13" x14ac:dyDescent="0.2">
      <c r="B208" s="61"/>
      <c r="C208" s="62"/>
      <c r="D208" s="62"/>
      <c r="E208" s="63"/>
      <c r="F208" s="61"/>
      <c r="G208" s="166"/>
      <c r="H208" s="62"/>
      <c r="I208" s="166"/>
      <c r="J208" s="61"/>
      <c r="K208" s="166"/>
      <c r="L208" s="62"/>
      <c r="M208" s="42"/>
    </row>
    <row r="209" spans="2:13" x14ac:dyDescent="0.2">
      <c r="B209" s="61"/>
      <c r="C209" s="62"/>
      <c r="D209" s="62"/>
      <c r="E209" s="63"/>
      <c r="F209" s="61"/>
      <c r="G209" s="166"/>
      <c r="H209" s="62"/>
      <c r="I209" s="166"/>
      <c r="J209" s="61"/>
      <c r="K209" s="166"/>
      <c r="L209" s="62"/>
      <c r="M209" s="42"/>
    </row>
    <row r="210" spans="2:13" x14ac:dyDescent="0.2">
      <c r="B210" s="61"/>
      <c r="C210" s="62"/>
      <c r="D210" s="62"/>
      <c r="E210" s="63"/>
      <c r="F210" s="61"/>
      <c r="G210" s="166"/>
      <c r="H210" s="62"/>
      <c r="I210" s="166"/>
      <c r="J210" s="61"/>
      <c r="K210" s="166"/>
      <c r="L210" s="62"/>
      <c r="M210" s="42"/>
    </row>
    <row r="211" spans="2:13" x14ac:dyDescent="0.2">
      <c r="B211" s="61"/>
      <c r="C211" s="62"/>
      <c r="D211" s="62"/>
      <c r="E211" s="63"/>
      <c r="F211" s="61"/>
      <c r="G211" s="166"/>
      <c r="H211" s="62"/>
      <c r="I211" s="166"/>
      <c r="J211" s="61"/>
      <c r="K211" s="166"/>
      <c r="L211" s="62"/>
      <c r="M211" s="42"/>
    </row>
    <row r="212" spans="2:13" x14ac:dyDescent="0.2">
      <c r="B212" s="61"/>
      <c r="C212" s="62"/>
      <c r="D212" s="62"/>
      <c r="E212" s="63"/>
      <c r="F212" s="61"/>
      <c r="G212" s="166"/>
      <c r="H212" s="62"/>
      <c r="I212" s="166"/>
      <c r="J212" s="61"/>
      <c r="K212" s="166"/>
      <c r="L212" s="62"/>
      <c r="M212" s="42"/>
    </row>
    <row r="213" spans="2:13" x14ac:dyDescent="0.2">
      <c r="B213" s="61"/>
      <c r="C213" s="62"/>
      <c r="D213" s="62"/>
      <c r="E213" s="63"/>
      <c r="F213" s="61"/>
      <c r="G213" s="166"/>
      <c r="H213" s="62"/>
      <c r="I213" s="166"/>
      <c r="J213" s="61"/>
      <c r="K213" s="166"/>
      <c r="L213" s="62"/>
      <c r="M213" s="42"/>
    </row>
    <row r="214" spans="2:13" x14ac:dyDescent="0.2">
      <c r="B214" s="61"/>
      <c r="C214" s="62"/>
      <c r="D214" s="62"/>
      <c r="E214" s="63"/>
      <c r="F214" s="61"/>
      <c r="G214" s="166"/>
      <c r="H214" s="62"/>
      <c r="I214" s="166"/>
      <c r="J214" s="61"/>
      <c r="K214" s="166"/>
      <c r="L214" s="62"/>
      <c r="M214" s="42"/>
    </row>
    <row r="215" spans="2:13" x14ac:dyDescent="0.2">
      <c r="B215" s="61"/>
      <c r="C215" s="62"/>
      <c r="D215" s="62"/>
      <c r="E215" s="63"/>
      <c r="F215" s="61"/>
      <c r="G215" s="166"/>
      <c r="H215" s="62"/>
      <c r="I215" s="166"/>
      <c r="J215" s="61"/>
      <c r="K215" s="166"/>
      <c r="L215" s="62"/>
      <c r="M215" s="42"/>
    </row>
    <row r="216" spans="2:13" x14ac:dyDescent="0.2">
      <c r="B216" s="61"/>
      <c r="C216" s="62"/>
      <c r="D216" s="62"/>
      <c r="E216" s="63"/>
      <c r="F216" s="61"/>
      <c r="G216" s="166"/>
      <c r="H216" s="62"/>
      <c r="I216" s="166"/>
      <c r="J216" s="61"/>
      <c r="K216" s="166"/>
      <c r="L216" s="62"/>
      <c r="M216" s="42"/>
    </row>
    <row r="217" spans="2:13" x14ac:dyDescent="0.2">
      <c r="B217" s="61"/>
      <c r="C217" s="62"/>
      <c r="D217" s="62"/>
      <c r="E217" s="63"/>
      <c r="F217" s="61"/>
      <c r="G217" s="166"/>
      <c r="H217" s="62"/>
      <c r="I217" s="166"/>
      <c r="J217" s="61"/>
      <c r="K217" s="166"/>
      <c r="L217" s="62"/>
      <c r="M217" s="42"/>
    </row>
    <row r="218" spans="2:13" x14ac:dyDescent="0.2">
      <c r="B218" s="61"/>
      <c r="C218" s="62"/>
      <c r="D218" s="62"/>
      <c r="E218" s="63"/>
      <c r="F218" s="61"/>
      <c r="G218" s="166"/>
      <c r="H218" s="62"/>
      <c r="I218" s="166"/>
      <c r="J218" s="61"/>
      <c r="K218" s="166"/>
      <c r="L218" s="62"/>
      <c r="M218" s="42"/>
    </row>
    <row r="219" spans="2:13" x14ac:dyDescent="0.2">
      <c r="B219" s="61"/>
      <c r="C219" s="62"/>
      <c r="D219" s="62"/>
      <c r="E219" s="63"/>
      <c r="F219" s="61"/>
      <c r="G219" s="166"/>
      <c r="H219" s="62"/>
      <c r="I219" s="166"/>
      <c r="J219" s="61"/>
      <c r="K219" s="166"/>
      <c r="L219" s="62"/>
      <c r="M219" s="42"/>
    </row>
    <row r="220" spans="2:13" x14ac:dyDescent="0.2">
      <c r="B220" s="61"/>
      <c r="C220" s="62"/>
      <c r="D220" s="62"/>
      <c r="E220" s="63"/>
      <c r="F220" s="61"/>
      <c r="G220" s="166"/>
      <c r="H220" s="62"/>
      <c r="I220" s="166"/>
      <c r="J220" s="61"/>
      <c r="K220" s="166"/>
      <c r="L220" s="62"/>
      <c r="M220" s="42"/>
    </row>
    <row r="221" spans="2:13" x14ac:dyDescent="0.2">
      <c r="B221" s="61"/>
      <c r="C221" s="62"/>
      <c r="D221" s="62"/>
      <c r="E221" s="63"/>
      <c r="F221" s="61"/>
      <c r="G221" s="166"/>
      <c r="H221" s="62"/>
      <c r="I221" s="166"/>
      <c r="J221" s="61"/>
      <c r="K221" s="166"/>
      <c r="L221" s="62"/>
      <c r="M221" s="42"/>
    </row>
    <row r="222" spans="2:13" x14ac:dyDescent="0.2">
      <c r="B222" s="61"/>
      <c r="C222" s="62"/>
      <c r="D222" s="62"/>
      <c r="E222" s="63"/>
      <c r="F222" s="61"/>
      <c r="G222" s="166"/>
      <c r="H222" s="62"/>
      <c r="I222" s="166"/>
      <c r="J222" s="61"/>
      <c r="K222" s="166"/>
      <c r="L222" s="62"/>
      <c r="M222" s="42"/>
    </row>
    <row r="223" spans="2:13" x14ac:dyDescent="0.2">
      <c r="B223" s="61"/>
      <c r="C223" s="62"/>
      <c r="D223" s="62"/>
      <c r="E223" s="63"/>
      <c r="F223" s="61"/>
      <c r="G223" s="166"/>
      <c r="H223" s="62"/>
      <c r="I223" s="166"/>
      <c r="J223" s="61"/>
      <c r="K223" s="166"/>
      <c r="L223" s="62"/>
      <c r="M223" s="42"/>
    </row>
    <row r="224" spans="2:13" x14ac:dyDescent="0.2">
      <c r="B224" s="61"/>
      <c r="C224" s="62"/>
      <c r="D224" s="62"/>
      <c r="E224" s="63"/>
      <c r="F224" s="61"/>
      <c r="G224" s="166"/>
      <c r="H224" s="62"/>
      <c r="I224" s="166"/>
      <c r="J224" s="61"/>
      <c r="K224" s="166"/>
      <c r="L224" s="62"/>
      <c r="M224" s="42"/>
    </row>
    <row r="225" spans="2:13" x14ac:dyDescent="0.2">
      <c r="B225" s="61"/>
      <c r="C225" s="62"/>
      <c r="D225" s="62"/>
      <c r="E225" s="63"/>
      <c r="F225" s="61"/>
      <c r="G225" s="166"/>
      <c r="H225" s="62"/>
      <c r="I225" s="166"/>
      <c r="J225" s="61"/>
      <c r="K225" s="166"/>
      <c r="L225" s="62"/>
      <c r="M225" s="42"/>
    </row>
    <row r="226" spans="2:13" x14ac:dyDescent="0.2">
      <c r="B226" s="61"/>
      <c r="C226" s="62"/>
      <c r="D226" s="62"/>
      <c r="E226" s="63"/>
      <c r="F226" s="61"/>
      <c r="G226" s="166"/>
      <c r="H226" s="62"/>
      <c r="I226" s="166"/>
      <c r="J226" s="61"/>
      <c r="K226" s="166"/>
      <c r="L226" s="62"/>
      <c r="M226" s="42"/>
    </row>
    <row r="227" spans="2:13" x14ac:dyDescent="0.2">
      <c r="B227" s="61"/>
      <c r="C227" s="62"/>
      <c r="D227" s="62"/>
      <c r="E227" s="63"/>
      <c r="F227" s="61"/>
      <c r="G227" s="166"/>
      <c r="H227" s="62"/>
      <c r="I227" s="166"/>
      <c r="J227" s="61"/>
      <c r="K227" s="166"/>
      <c r="L227" s="62"/>
      <c r="M227" s="42"/>
    </row>
    <row r="228" spans="2:13" x14ac:dyDescent="0.2">
      <c r="B228" s="61"/>
      <c r="C228" s="62"/>
      <c r="D228" s="62"/>
      <c r="E228" s="63"/>
      <c r="F228" s="61"/>
      <c r="G228" s="166"/>
      <c r="H228" s="62"/>
      <c r="I228" s="166"/>
      <c r="J228" s="61"/>
      <c r="K228" s="166"/>
      <c r="L228" s="62"/>
      <c r="M228" s="42"/>
    </row>
    <row r="229" spans="2:13" x14ac:dyDescent="0.2">
      <c r="B229" s="61"/>
      <c r="C229" s="62"/>
      <c r="D229" s="62"/>
      <c r="E229" s="63"/>
      <c r="F229" s="61"/>
      <c r="G229" s="166"/>
      <c r="H229" s="62"/>
      <c r="I229" s="166"/>
      <c r="J229" s="61"/>
      <c r="K229" s="166"/>
      <c r="L229" s="62"/>
      <c r="M229" s="42"/>
    </row>
    <row r="230" spans="2:13" x14ac:dyDescent="0.2">
      <c r="B230" s="61"/>
      <c r="C230" s="62"/>
      <c r="D230" s="62"/>
      <c r="E230" s="63"/>
      <c r="F230" s="61"/>
      <c r="G230" s="166"/>
      <c r="H230" s="62"/>
      <c r="I230" s="166"/>
      <c r="J230" s="61"/>
      <c r="K230" s="166"/>
      <c r="L230" s="62"/>
      <c r="M230" s="42"/>
    </row>
    <row r="231" spans="2:13" x14ac:dyDescent="0.2">
      <c r="B231" s="61"/>
      <c r="C231" s="62"/>
      <c r="D231" s="62"/>
      <c r="E231" s="63"/>
      <c r="F231" s="61"/>
      <c r="G231" s="166"/>
      <c r="H231" s="62"/>
      <c r="I231" s="166"/>
      <c r="J231" s="61"/>
      <c r="K231" s="166"/>
      <c r="L231" s="62"/>
      <c r="M231" s="42"/>
    </row>
    <row r="232" spans="2:13" x14ac:dyDescent="0.2">
      <c r="B232" s="61"/>
      <c r="C232" s="62"/>
      <c r="D232" s="62"/>
      <c r="E232" s="63"/>
      <c r="F232" s="61"/>
      <c r="G232" s="166"/>
      <c r="H232" s="62"/>
      <c r="I232" s="166"/>
      <c r="J232" s="61"/>
      <c r="K232" s="166"/>
      <c r="L232" s="62"/>
      <c r="M232" s="42"/>
    </row>
    <row r="233" spans="2:13" x14ac:dyDescent="0.2">
      <c r="B233" s="61"/>
      <c r="C233" s="62"/>
      <c r="D233" s="62"/>
      <c r="E233" s="63"/>
      <c r="F233" s="61"/>
      <c r="G233" s="166"/>
      <c r="H233" s="62"/>
      <c r="I233" s="166"/>
      <c r="J233" s="61"/>
      <c r="K233" s="166"/>
      <c r="L233" s="62"/>
      <c r="M233" s="42"/>
    </row>
    <row r="234" spans="2:13" x14ac:dyDescent="0.2">
      <c r="B234" s="61"/>
      <c r="C234" s="62"/>
      <c r="D234" s="62"/>
      <c r="E234" s="63"/>
      <c r="F234" s="61"/>
      <c r="G234" s="166"/>
      <c r="H234" s="62"/>
      <c r="I234" s="166"/>
      <c r="J234" s="61"/>
      <c r="K234" s="166"/>
      <c r="L234" s="62"/>
      <c r="M234" s="42"/>
    </row>
    <row r="235" spans="2:13" x14ac:dyDescent="0.2">
      <c r="B235" s="61"/>
      <c r="C235" s="62"/>
      <c r="D235" s="62"/>
      <c r="E235" s="63"/>
      <c r="F235" s="61"/>
      <c r="G235" s="166"/>
      <c r="H235" s="62"/>
      <c r="I235" s="166"/>
      <c r="J235" s="61"/>
      <c r="K235" s="166"/>
      <c r="L235" s="62"/>
      <c r="M235" s="42"/>
    </row>
    <row r="236" spans="2:13" x14ac:dyDescent="0.2">
      <c r="B236" s="61"/>
      <c r="C236" s="62"/>
      <c r="D236" s="62"/>
      <c r="E236" s="63"/>
      <c r="F236" s="61"/>
      <c r="G236" s="166"/>
      <c r="H236" s="62"/>
      <c r="I236" s="166"/>
      <c r="J236" s="61"/>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T2:U2"/>
    <mergeCell ref="F2:G2"/>
    <mergeCell ref="H2:I2"/>
    <mergeCell ref="J2:K2"/>
    <mergeCell ref="L2:M2"/>
    <mergeCell ref="B2:C2"/>
    <mergeCell ref="D2:E2"/>
    <mergeCell ref="N2:O2"/>
    <mergeCell ref="P2:Q2"/>
    <mergeCell ref="R2:S2"/>
  </mergeCells>
  <pageMargins left="0.7" right="0.7" top="0.75" bottom="0.75" header="0.3" footer="0.3"/>
  <pageSetup paperSize="9" orientation="portrait"/>
  <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D104" sqref="D104"/>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69">
        <v>0</v>
      </c>
      <c r="C4" s="70">
        <v>0</v>
      </c>
      <c r="D4" s="70">
        <v>0</v>
      </c>
      <c r="E4" s="71">
        <v>0</v>
      </c>
      <c r="F4" s="69"/>
      <c r="G4" s="162"/>
      <c r="H4" s="70"/>
      <c r="I4" s="162"/>
      <c r="J4" s="69"/>
      <c r="K4" s="160"/>
      <c r="L4" s="70"/>
      <c r="M4" s="161"/>
    </row>
    <row r="5" spans="2:21" x14ac:dyDescent="0.2">
      <c r="B5" s="72">
        <v>4.9800000000000001E-3</v>
      </c>
      <c r="C5" s="73">
        <v>9.0290000000000006E-3</v>
      </c>
      <c r="D5" s="74">
        <v>5.4939999999999998E-3</v>
      </c>
      <c r="E5" s="75">
        <v>-7.7879999999999998E-3</v>
      </c>
      <c r="F5" s="72"/>
      <c r="G5" s="162"/>
      <c r="H5" s="74"/>
      <c r="I5" s="162"/>
      <c r="J5" s="72"/>
      <c r="K5" s="162"/>
      <c r="L5" s="74"/>
      <c r="M5" s="164"/>
    </row>
    <row r="6" spans="2:21" x14ac:dyDescent="0.2">
      <c r="B6" s="76">
        <v>1.3697000000000001E-2</v>
      </c>
      <c r="C6" s="73">
        <v>1.4576E-2</v>
      </c>
      <c r="D6" s="74">
        <v>1.4625000000000001E-2</v>
      </c>
      <c r="E6" s="75">
        <v>-1.2229E-2</v>
      </c>
      <c r="F6" s="76"/>
      <c r="G6" s="162"/>
      <c r="H6" s="74"/>
      <c r="I6" s="162"/>
      <c r="J6" s="76"/>
      <c r="K6" s="162"/>
      <c r="L6" s="74"/>
      <c r="M6" s="164"/>
    </row>
    <row r="7" spans="2:21" x14ac:dyDescent="0.2">
      <c r="B7" s="76">
        <v>2.3196999999999999E-2</v>
      </c>
      <c r="C7" s="73">
        <v>1.8499000000000002E-2</v>
      </c>
      <c r="D7" s="73">
        <v>2.4327000000000001E-2</v>
      </c>
      <c r="E7" s="75">
        <v>-1.5412E-2</v>
      </c>
      <c r="F7" s="76"/>
      <c r="G7" s="162"/>
      <c r="H7" s="73"/>
      <c r="I7" s="162"/>
      <c r="J7" s="76"/>
      <c r="K7" s="162"/>
      <c r="L7" s="73"/>
      <c r="M7" s="164"/>
    </row>
    <row r="8" spans="2:21" x14ac:dyDescent="0.2">
      <c r="B8" s="76">
        <v>3.2981000000000003E-2</v>
      </c>
      <c r="C8" s="73">
        <v>2.1573999999999999E-2</v>
      </c>
      <c r="D8" s="73">
        <v>3.4222000000000002E-2</v>
      </c>
      <c r="E8" s="75">
        <v>-1.7994E-2</v>
      </c>
      <c r="F8" s="76"/>
      <c r="G8" s="162"/>
      <c r="H8" s="73"/>
      <c r="I8" s="162"/>
      <c r="J8" s="76"/>
      <c r="K8" s="162"/>
      <c r="L8" s="73"/>
      <c r="M8" s="164"/>
    </row>
    <row r="9" spans="2:21" x14ac:dyDescent="0.2">
      <c r="B9" s="76">
        <v>4.2902000000000003E-2</v>
      </c>
      <c r="C9" s="73">
        <v>2.4129000000000001E-2</v>
      </c>
      <c r="D9" s="73">
        <v>4.4207000000000003E-2</v>
      </c>
      <c r="E9" s="75">
        <v>-2.0230999999999999E-2</v>
      </c>
      <c r="F9" s="76"/>
      <c r="G9" s="162"/>
      <c r="H9" s="73"/>
      <c r="I9" s="162"/>
      <c r="J9" s="76"/>
      <c r="K9" s="162"/>
      <c r="L9" s="73"/>
      <c r="M9" s="164"/>
    </row>
    <row r="10" spans="2:21" x14ac:dyDescent="0.2">
      <c r="B10" s="76">
        <v>5.2900999999999997E-2</v>
      </c>
      <c r="C10" s="73">
        <v>2.6336999999999999E-2</v>
      </c>
      <c r="D10" s="73">
        <v>5.4243E-2</v>
      </c>
      <c r="E10" s="75">
        <v>-2.2242000000000001E-2</v>
      </c>
      <c r="F10" s="76"/>
      <c r="G10" s="162"/>
      <c r="H10" s="73"/>
      <c r="I10" s="162"/>
      <c r="J10" s="76"/>
      <c r="K10" s="162"/>
      <c r="L10" s="73"/>
      <c r="M10" s="164"/>
    </row>
    <row r="11" spans="2:21" x14ac:dyDescent="0.2">
      <c r="B11" s="76">
        <v>6.2950000000000006E-2</v>
      </c>
      <c r="C11" s="73">
        <v>2.8292999999999999E-2</v>
      </c>
      <c r="D11" s="73">
        <v>6.4310999999999993E-2</v>
      </c>
      <c r="E11" s="75">
        <v>-2.4093E-2</v>
      </c>
      <c r="F11" s="76"/>
      <c r="G11" s="162"/>
      <c r="H11" s="73"/>
      <c r="I11" s="162"/>
      <c r="J11" s="76"/>
      <c r="K11" s="162"/>
      <c r="L11" s="73"/>
      <c r="M11" s="164"/>
    </row>
    <row r="12" spans="2:21" x14ac:dyDescent="0.2">
      <c r="B12" s="76">
        <v>7.3033000000000001E-2</v>
      </c>
      <c r="C12" s="73">
        <v>3.0058999999999999E-2</v>
      </c>
      <c r="D12" s="73">
        <v>7.4400999999999995E-2</v>
      </c>
      <c r="E12" s="75">
        <v>-2.5821E-2</v>
      </c>
      <c r="F12" s="76"/>
      <c r="G12" s="162"/>
      <c r="H12" s="73"/>
      <c r="I12" s="162"/>
      <c r="J12" s="76"/>
      <c r="K12" s="162"/>
      <c r="L12" s="73"/>
      <c r="M12" s="164"/>
    </row>
    <row r="13" spans="2:21" x14ac:dyDescent="0.2">
      <c r="B13" s="76">
        <v>8.3140000000000006E-2</v>
      </c>
      <c r="C13" s="73">
        <v>3.1675000000000002E-2</v>
      </c>
      <c r="D13" s="73">
        <v>8.4506999999999999E-2</v>
      </c>
      <c r="E13" s="75">
        <v>-2.7446999999999999E-2</v>
      </c>
      <c r="F13" s="76"/>
      <c r="G13" s="162"/>
      <c r="H13" s="73"/>
      <c r="I13" s="162"/>
      <c r="J13" s="76"/>
      <c r="K13" s="162"/>
      <c r="L13" s="73"/>
      <c r="M13" s="164"/>
    </row>
    <row r="14" spans="2:21" x14ac:dyDescent="0.2">
      <c r="B14" s="76">
        <v>9.3267000000000003E-2</v>
      </c>
      <c r="C14" s="73">
        <v>3.3167000000000002E-2</v>
      </c>
      <c r="D14" s="73">
        <v>9.4627000000000003E-2</v>
      </c>
      <c r="E14" s="75">
        <v>-2.8988E-2</v>
      </c>
      <c r="F14" s="76"/>
      <c r="G14" s="162"/>
      <c r="H14" s="73"/>
      <c r="I14" s="162"/>
      <c r="J14" s="76"/>
      <c r="K14" s="162"/>
      <c r="L14" s="73"/>
      <c r="M14" s="164"/>
    </row>
    <row r="15" spans="2:21" x14ac:dyDescent="0.2">
      <c r="B15" s="76">
        <v>0.103408</v>
      </c>
      <c r="C15" s="73">
        <v>3.4554000000000001E-2</v>
      </c>
      <c r="D15" s="73">
        <v>0.104757</v>
      </c>
      <c r="E15" s="75">
        <v>-3.0453000000000001E-2</v>
      </c>
      <c r="F15" s="76"/>
      <c r="G15" s="162"/>
      <c r="H15" s="73"/>
      <c r="I15" s="162"/>
      <c r="J15" s="76"/>
      <c r="K15" s="162"/>
      <c r="L15" s="73"/>
      <c r="M15" s="164"/>
    </row>
    <row r="16" spans="2:21" x14ac:dyDescent="0.2">
      <c r="B16" s="76">
        <v>0.113562</v>
      </c>
      <c r="C16" s="73">
        <v>3.5853000000000003E-2</v>
      </c>
      <c r="D16" s="73">
        <v>0.114895</v>
      </c>
      <c r="E16" s="75">
        <v>-3.1848000000000001E-2</v>
      </c>
      <c r="F16" s="76"/>
      <c r="G16" s="162"/>
      <c r="H16" s="73"/>
      <c r="I16" s="162"/>
      <c r="J16" s="76"/>
      <c r="K16" s="162"/>
      <c r="L16" s="73"/>
      <c r="M16" s="164"/>
    </row>
    <row r="17" spans="2:13" x14ac:dyDescent="0.2">
      <c r="B17" s="76">
        <v>0.123726</v>
      </c>
      <c r="C17" s="73">
        <v>3.7073000000000002E-2</v>
      </c>
      <c r="D17" s="73">
        <v>0.12504199999999999</v>
      </c>
      <c r="E17" s="75">
        <v>-3.3177999999999999E-2</v>
      </c>
      <c r="F17" s="76"/>
      <c r="G17" s="162"/>
      <c r="H17" s="73"/>
      <c r="I17" s="162"/>
      <c r="J17" s="76"/>
      <c r="K17" s="162"/>
      <c r="L17" s="73"/>
      <c r="M17" s="164"/>
    </row>
    <row r="18" spans="2:13" x14ac:dyDescent="0.2">
      <c r="B18" s="76">
        <v>0.13389799999999999</v>
      </c>
      <c r="C18" s="73">
        <v>3.8223E-2</v>
      </c>
      <c r="D18" s="73">
        <v>0.13519600000000001</v>
      </c>
      <c r="E18" s="75">
        <v>-3.4446999999999998E-2</v>
      </c>
      <c r="F18" s="76"/>
      <c r="G18" s="162"/>
      <c r="H18" s="73"/>
      <c r="I18" s="162"/>
      <c r="J18" s="76"/>
      <c r="K18" s="162"/>
      <c r="L18" s="73"/>
      <c r="M18" s="164"/>
    </row>
    <row r="19" spans="2:13" x14ac:dyDescent="0.2">
      <c r="B19" s="76">
        <v>0.14407700000000001</v>
      </c>
      <c r="C19" s="73">
        <v>3.9310999999999999E-2</v>
      </c>
      <c r="D19" s="73">
        <v>0.14535600000000001</v>
      </c>
      <c r="E19" s="75">
        <v>-3.5658000000000002E-2</v>
      </c>
      <c r="F19" s="76"/>
      <c r="G19" s="162"/>
      <c r="H19" s="73"/>
      <c r="I19" s="162"/>
      <c r="J19" s="76"/>
      <c r="K19" s="162"/>
      <c r="L19" s="73"/>
      <c r="M19" s="164"/>
    </row>
    <row r="20" spans="2:13" x14ac:dyDescent="0.2">
      <c r="B20" s="76">
        <v>0.15426300000000001</v>
      </c>
      <c r="C20" s="73">
        <v>4.0341000000000002E-2</v>
      </c>
      <c r="D20" s="73">
        <v>0.15552199999999999</v>
      </c>
      <c r="E20" s="75">
        <v>-3.6811999999999998E-2</v>
      </c>
      <c r="F20" s="76"/>
      <c r="G20" s="162"/>
      <c r="H20" s="73"/>
      <c r="I20" s="162"/>
      <c r="J20" s="76"/>
      <c r="K20" s="162"/>
      <c r="L20" s="73"/>
      <c r="M20" s="164"/>
    </row>
    <row r="21" spans="2:13" x14ac:dyDescent="0.2">
      <c r="B21" s="76">
        <v>0.16445499999999999</v>
      </c>
      <c r="C21" s="73">
        <v>4.1318000000000001E-2</v>
      </c>
      <c r="D21" s="73">
        <v>0.16569300000000001</v>
      </c>
      <c r="E21" s="75">
        <v>-3.7911E-2</v>
      </c>
      <c r="F21" s="76"/>
      <c r="G21" s="162"/>
      <c r="H21" s="73"/>
      <c r="I21" s="162"/>
      <c r="J21" s="76"/>
      <c r="K21" s="162"/>
      <c r="L21" s="73"/>
      <c r="M21" s="164"/>
    </row>
    <row r="22" spans="2:13" x14ac:dyDescent="0.2">
      <c r="B22" s="76">
        <v>0.174651</v>
      </c>
      <c r="C22" s="73">
        <v>4.2245999999999999E-2</v>
      </c>
      <c r="D22" s="73">
        <v>0.175869</v>
      </c>
      <c r="E22" s="75">
        <v>-3.8956999999999999E-2</v>
      </c>
      <c r="F22" s="76"/>
      <c r="G22" s="162"/>
      <c r="H22" s="73"/>
      <c r="I22" s="162"/>
      <c r="J22" s="76"/>
      <c r="K22" s="162"/>
      <c r="L22" s="73"/>
      <c r="M22" s="164"/>
    </row>
    <row r="23" spans="2:13" x14ac:dyDescent="0.2">
      <c r="B23" s="76">
        <v>0.18485099999999999</v>
      </c>
      <c r="C23" s="73">
        <v>4.3128E-2</v>
      </c>
      <c r="D23" s="73">
        <v>0.18604899999999999</v>
      </c>
      <c r="E23" s="75">
        <v>-3.9949999999999999E-2</v>
      </c>
      <c r="F23" s="76"/>
      <c r="G23" s="162"/>
      <c r="H23" s="73"/>
      <c r="I23" s="162"/>
      <c r="J23" s="76"/>
      <c r="K23" s="162"/>
      <c r="L23" s="73"/>
      <c r="M23" s="164"/>
    </row>
    <row r="24" spans="2:13" x14ac:dyDescent="0.2">
      <c r="B24" s="76">
        <v>0.19505500000000001</v>
      </c>
      <c r="C24" s="73">
        <v>4.3964999999999997E-2</v>
      </c>
      <c r="D24" s="73">
        <v>0.19623399999999999</v>
      </c>
      <c r="E24" s="75">
        <v>-4.0890999999999997E-2</v>
      </c>
      <c r="F24" s="76"/>
      <c r="G24" s="162"/>
      <c r="H24" s="73"/>
      <c r="I24" s="162"/>
      <c r="J24" s="76"/>
      <c r="K24" s="162"/>
      <c r="L24" s="73"/>
      <c r="M24" s="164"/>
    </row>
    <row r="25" spans="2:13" x14ac:dyDescent="0.2">
      <c r="B25" s="76">
        <v>0.205263</v>
      </c>
      <c r="C25" s="73">
        <v>4.4760000000000001E-2</v>
      </c>
      <c r="D25" s="73">
        <v>0.20642099999999999</v>
      </c>
      <c r="E25" s="75">
        <v>-4.1779999999999998E-2</v>
      </c>
      <c r="F25" s="76"/>
      <c r="G25" s="162"/>
      <c r="H25" s="73"/>
      <c r="I25" s="162"/>
      <c r="J25" s="76"/>
      <c r="K25" s="162"/>
      <c r="L25" s="73"/>
      <c r="M25" s="164"/>
    </row>
    <row r="26" spans="2:13" x14ac:dyDescent="0.2">
      <c r="B26" s="76">
        <v>0.215474</v>
      </c>
      <c r="C26" s="73">
        <v>4.5515E-2</v>
      </c>
      <c r="D26" s="73">
        <v>0.216613</v>
      </c>
      <c r="E26" s="75">
        <v>-4.2617000000000002E-2</v>
      </c>
      <c r="F26" s="76"/>
      <c r="G26" s="162"/>
      <c r="H26" s="73"/>
      <c r="I26" s="162"/>
      <c r="J26" s="76"/>
      <c r="K26" s="162"/>
      <c r="L26" s="73"/>
      <c r="M26" s="164"/>
    </row>
    <row r="27" spans="2:13" x14ac:dyDescent="0.2">
      <c r="B27" s="76">
        <v>0.225687</v>
      </c>
      <c r="C27" s="73">
        <v>4.6231000000000001E-2</v>
      </c>
      <c r="D27" s="73">
        <v>0.22680800000000001</v>
      </c>
      <c r="E27" s="75">
        <v>-4.3402999999999997E-2</v>
      </c>
      <c r="F27" s="76"/>
      <c r="G27" s="162"/>
      <c r="H27" s="73"/>
      <c r="I27" s="162"/>
      <c r="J27" s="76"/>
      <c r="K27" s="162"/>
      <c r="L27" s="73"/>
      <c r="M27" s="164"/>
    </row>
    <row r="28" spans="2:13" x14ac:dyDescent="0.2">
      <c r="B28" s="76">
        <v>0.235904</v>
      </c>
      <c r="C28" s="73">
        <v>4.6908999999999999E-2</v>
      </c>
      <c r="D28" s="73">
        <v>0.23700499999999999</v>
      </c>
      <c r="E28" s="75">
        <v>-4.4137999999999997E-2</v>
      </c>
      <c r="F28" s="76"/>
      <c r="G28" s="162"/>
      <c r="H28" s="73"/>
      <c r="I28" s="162"/>
      <c r="J28" s="76"/>
      <c r="K28" s="162"/>
      <c r="L28" s="73"/>
      <c r="M28" s="164"/>
    </row>
    <row r="29" spans="2:13" x14ac:dyDescent="0.2">
      <c r="B29" s="76">
        <v>0.24612300000000001</v>
      </c>
      <c r="C29" s="73">
        <v>4.7551000000000003E-2</v>
      </c>
      <c r="D29" s="73">
        <v>0.24720500000000001</v>
      </c>
      <c r="E29" s="75">
        <v>-4.4822000000000001E-2</v>
      </c>
      <c r="F29" s="76"/>
      <c r="G29" s="162"/>
      <c r="H29" s="73"/>
      <c r="I29" s="162"/>
      <c r="J29" s="76"/>
      <c r="K29" s="162"/>
      <c r="L29" s="73"/>
      <c r="M29" s="164"/>
    </row>
    <row r="30" spans="2:13" x14ac:dyDescent="0.2">
      <c r="B30" s="76">
        <v>0.25634299999999999</v>
      </c>
      <c r="C30" s="73">
        <v>4.8157999999999999E-2</v>
      </c>
      <c r="D30" s="73">
        <v>0.25740800000000003</v>
      </c>
      <c r="E30" s="75">
        <v>-4.5456000000000003E-2</v>
      </c>
      <c r="F30" s="76"/>
      <c r="G30" s="162"/>
      <c r="H30" s="73"/>
      <c r="I30" s="162"/>
      <c r="J30" s="76"/>
      <c r="K30" s="162"/>
      <c r="L30" s="73"/>
      <c r="M30" s="164"/>
    </row>
    <row r="31" spans="2:13" x14ac:dyDescent="0.2">
      <c r="B31" s="76">
        <v>0.26656600000000003</v>
      </c>
      <c r="C31" s="73">
        <v>4.8730000000000002E-2</v>
      </c>
      <c r="D31" s="73">
        <v>0.26761299999999999</v>
      </c>
      <c r="E31" s="75">
        <v>-4.6039999999999998E-2</v>
      </c>
      <c r="F31" s="76"/>
      <c r="G31" s="162"/>
      <c r="H31" s="73"/>
      <c r="I31" s="162"/>
      <c r="J31" s="76"/>
      <c r="K31" s="162"/>
      <c r="L31" s="73"/>
      <c r="M31" s="164"/>
    </row>
    <row r="32" spans="2:13" x14ac:dyDescent="0.2">
      <c r="B32" s="76">
        <v>0.27679100000000001</v>
      </c>
      <c r="C32" s="73">
        <v>4.9269E-2</v>
      </c>
      <c r="D32" s="73">
        <v>0.27782000000000001</v>
      </c>
      <c r="E32" s="75">
        <v>-4.6573999999999997E-2</v>
      </c>
      <c r="F32" s="76"/>
      <c r="G32" s="162"/>
      <c r="H32" s="73"/>
      <c r="I32" s="162"/>
      <c r="J32" s="76"/>
      <c r="K32" s="162"/>
      <c r="L32" s="73"/>
      <c r="M32" s="164"/>
    </row>
    <row r="33" spans="2:13" x14ac:dyDescent="0.2">
      <c r="B33" s="76">
        <v>0.287018</v>
      </c>
      <c r="C33" s="73">
        <v>4.9776000000000001E-2</v>
      </c>
      <c r="D33" s="73">
        <v>0.28802899999999998</v>
      </c>
      <c r="E33" s="75">
        <v>-4.7059999999999998E-2</v>
      </c>
      <c r="F33" s="76"/>
      <c r="G33" s="162"/>
      <c r="H33" s="73"/>
      <c r="I33" s="162"/>
      <c r="J33" s="76"/>
      <c r="K33" s="162"/>
      <c r="L33" s="73"/>
      <c r="M33" s="164"/>
    </row>
    <row r="34" spans="2:13" x14ac:dyDescent="0.2">
      <c r="B34" s="76">
        <v>0.29724600000000001</v>
      </c>
      <c r="C34" s="73">
        <v>5.0250000000000003E-2</v>
      </c>
      <c r="D34" s="73">
        <v>0.29824000000000001</v>
      </c>
      <c r="E34" s="75">
        <v>-4.7497999999999999E-2</v>
      </c>
      <c r="F34" s="76"/>
      <c r="G34" s="162"/>
      <c r="H34" s="73"/>
      <c r="I34" s="162"/>
      <c r="J34" s="76"/>
      <c r="K34" s="162"/>
      <c r="L34" s="73"/>
      <c r="M34" s="164"/>
    </row>
    <row r="35" spans="2:13" x14ac:dyDescent="0.2">
      <c r="B35" s="76">
        <v>0.307475</v>
      </c>
      <c r="C35" s="73">
        <v>5.0693000000000002E-2</v>
      </c>
      <c r="D35" s="73">
        <v>0.308452</v>
      </c>
      <c r="E35" s="75">
        <v>-4.7889000000000001E-2</v>
      </c>
      <c r="F35" s="76"/>
      <c r="G35" s="162"/>
      <c r="H35" s="73"/>
      <c r="I35" s="162"/>
      <c r="J35" s="76"/>
      <c r="K35" s="162"/>
      <c r="L35" s="73"/>
      <c r="M35" s="164"/>
    </row>
    <row r="36" spans="2:13" x14ac:dyDescent="0.2">
      <c r="B36" s="76">
        <v>0.31770599999999999</v>
      </c>
      <c r="C36" s="73">
        <v>5.1103999999999997E-2</v>
      </c>
      <c r="D36" s="73">
        <v>0.31866499999999998</v>
      </c>
      <c r="E36" s="75">
        <v>-4.8232999999999998E-2</v>
      </c>
      <c r="F36" s="76"/>
      <c r="G36" s="162"/>
      <c r="H36" s="73"/>
      <c r="I36" s="162"/>
      <c r="J36" s="76"/>
      <c r="K36" s="162"/>
      <c r="L36" s="73"/>
      <c r="M36" s="164"/>
    </row>
    <row r="37" spans="2:13" x14ac:dyDescent="0.2">
      <c r="B37" s="76">
        <v>0.32793899999999998</v>
      </c>
      <c r="C37" s="73">
        <v>5.1483000000000001E-2</v>
      </c>
      <c r="D37" s="73">
        <v>0.32887899999999998</v>
      </c>
      <c r="E37" s="75">
        <v>-4.8529000000000003E-2</v>
      </c>
      <c r="F37" s="76"/>
      <c r="G37" s="162"/>
      <c r="H37" s="73"/>
      <c r="I37" s="162"/>
      <c r="J37" s="76"/>
      <c r="K37" s="162"/>
      <c r="L37" s="73"/>
      <c r="M37" s="164"/>
    </row>
    <row r="38" spans="2:13" x14ac:dyDescent="0.2">
      <c r="B38" s="76">
        <v>0.33817199999999997</v>
      </c>
      <c r="C38" s="73">
        <v>5.1831000000000002E-2</v>
      </c>
      <c r="D38" s="73">
        <v>0.33909400000000001</v>
      </c>
      <c r="E38" s="75">
        <v>-4.8777000000000001E-2</v>
      </c>
      <c r="F38" s="76"/>
      <c r="G38" s="162"/>
      <c r="H38" s="73"/>
      <c r="I38" s="162"/>
      <c r="J38" s="76"/>
      <c r="K38" s="162"/>
      <c r="L38" s="73"/>
      <c r="M38" s="164"/>
    </row>
    <row r="39" spans="2:13" x14ac:dyDescent="0.2">
      <c r="B39" s="76">
        <v>0.34840700000000002</v>
      </c>
      <c r="C39" s="73">
        <v>5.2146999999999999E-2</v>
      </c>
      <c r="D39" s="73">
        <v>0.34930899999999998</v>
      </c>
      <c r="E39" s="75">
        <v>-4.8980000000000003E-2</v>
      </c>
      <c r="F39" s="76"/>
      <c r="G39" s="162"/>
      <c r="H39" s="73"/>
      <c r="I39" s="162"/>
      <c r="J39" s="76"/>
      <c r="K39" s="162"/>
      <c r="L39" s="73"/>
      <c r="M39" s="164"/>
    </row>
    <row r="40" spans="2:13" x14ac:dyDescent="0.2">
      <c r="B40" s="76">
        <v>0.35864200000000002</v>
      </c>
      <c r="C40" s="73">
        <v>5.2431999999999999E-2</v>
      </c>
      <c r="D40" s="73">
        <v>0.35952600000000001</v>
      </c>
      <c r="E40" s="75">
        <v>-4.9135999999999999E-2</v>
      </c>
      <c r="F40" s="76"/>
      <c r="G40" s="162"/>
      <c r="H40" s="73"/>
      <c r="I40" s="162"/>
      <c r="J40" s="76"/>
      <c r="K40" s="162"/>
      <c r="L40" s="73"/>
      <c r="M40" s="164"/>
    </row>
    <row r="41" spans="2:13" x14ac:dyDescent="0.2">
      <c r="B41" s="76">
        <v>0.36887799999999998</v>
      </c>
      <c r="C41" s="73">
        <v>5.2684000000000002E-2</v>
      </c>
      <c r="D41" s="73">
        <v>0.36974200000000002</v>
      </c>
      <c r="E41" s="75">
        <v>-4.9243000000000002E-2</v>
      </c>
      <c r="F41" s="76"/>
      <c r="G41" s="162"/>
      <c r="H41" s="73"/>
      <c r="I41" s="162"/>
      <c r="J41" s="76"/>
      <c r="K41" s="162"/>
      <c r="L41" s="73"/>
      <c r="M41" s="164"/>
    </row>
    <row r="42" spans="2:13" x14ac:dyDescent="0.2">
      <c r="B42" s="76">
        <v>0.37911499999999998</v>
      </c>
      <c r="C42" s="73">
        <v>5.2902999999999999E-2</v>
      </c>
      <c r="D42" s="73">
        <v>0.37995800000000002</v>
      </c>
      <c r="E42" s="75">
        <v>-4.9301999999999999E-2</v>
      </c>
      <c r="F42" s="76"/>
      <c r="G42" s="162"/>
      <c r="H42" s="73"/>
      <c r="I42" s="162"/>
      <c r="J42" s="76"/>
      <c r="K42" s="162"/>
      <c r="L42" s="73"/>
      <c r="M42" s="164"/>
    </row>
    <row r="43" spans="2:13" x14ac:dyDescent="0.2">
      <c r="B43" s="76">
        <v>0.389353</v>
      </c>
      <c r="C43" s="73">
        <v>5.3088000000000003E-2</v>
      </c>
      <c r="D43" s="73">
        <v>0.39017499999999999</v>
      </c>
      <c r="E43" s="75">
        <v>-4.9312000000000002E-2</v>
      </c>
      <c r="F43" s="76"/>
      <c r="G43" s="162"/>
      <c r="H43" s="73"/>
      <c r="I43" s="162"/>
      <c r="J43" s="76"/>
      <c r="K43" s="162"/>
      <c r="L43" s="73"/>
      <c r="M43" s="164"/>
    </row>
    <row r="44" spans="2:13" x14ac:dyDescent="0.2">
      <c r="B44" s="76">
        <v>0.39959099999999997</v>
      </c>
      <c r="C44" s="73">
        <v>5.3240000000000003E-2</v>
      </c>
      <c r="D44" s="73">
        <v>0.400391</v>
      </c>
      <c r="E44" s="75">
        <v>-4.9273999999999998E-2</v>
      </c>
      <c r="F44" s="76"/>
      <c r="G44" s="162"/>
      <c r="H44" s="73"/>
      <c r="I44" s="162"/>
      <c r="J44" s="76"/>
      <c r="K44" s="162"/>
      <c r="L44" s="73"/>
      <c r="M44" s="164"/>
    </row>
    <row r="45" spans="2:13" x14ac:dyDescent="0.2">
      <c r="B45" s="76">
        <v>0.40983000000000003</v>
      </c>
      <c r="C45" s="73">
        <v>5.3358000000000003E-2</v>
      </c>
      <c r="D45" s="73">
        <v>0.41060600000000003</v>
      </c>
      <c r="E45" s="75">
        <v>-4.9185E-2</v>
      </c>
      <c r="F45" s="76"/>
      <c r="G45" s="162"/>
      <c r="H45" s="73"/>
      <c r="I45" s="162"/>
      <c r="J45" s="76"/>
      <c r="K45" s="162"/>
      <c r="L45" s="73"/>
      <c r="M45" s="164"/>
    </row>
    <row r="46" spans="2:13" x14ac:dyDescent="0.2">
      <c r="B46" s="76">
        <v>0.420068</v>
      </c>
      <c r="C46" s="73">
        <v>5.3442000000000003E-2</v>
      </c>
      <c r="D46" s="73">
        <v>0.420821</v>
      </c>
      <c r="E46" s="75">
        <v>-4.9045999999999999E-2</v>
      </c>
      <c r="F46" s="76"/>
      <c r="G46" s="162"/>
      <c r="H46" s="73"/>
      <c r="I46" s="162"/>
      <c r="J46" s="76"/>
      <c r="K46" s="162"/>
      <c r="L46" s="73"/>
      <c r="M46" s="164"/>
    </row>
    <row r="47" spans="2:13" x14ac:dyDescent="0.2">
      <c r="B47" s="76">
        <v>0.430307</v>
      </c>
      <c r="C47" s="73">
        <v>5.3490000000000003E-2</v>
      </c>
      <c r="D47" s="73">
        <v>0.43103399999999997</v>
      </c>
      <c r="E47" s="75">
        <v>-4.8856999999999998E-2</v>
      </c>
      <c r="F47" s="76"/>
      <c r="G47" s="162"/>
      <c r="H47" s="73"/>
      <c r="I47" s="162"/>
      <c r="J47" s="76"/>
      <c r="K47" s="162"/>
      <c r="L47" s="73"/>
      <c r="M47" s="164"/>
    </row>
    <row r="48" spans="2:13" x14ac:dyDescent="0.2">
      <c r="B48" s="76">
        <v>0.44054700000000002</v>
      </c>
      <c r="C48" s="73">
        <v>5.3504000000000003E-2</v>
      </c>
      <c r="D48" s="73">
        <v>0.441247</v>
      </c>
      <c r="E48" s="75">
        <v>-4.8617E-2</v>
      </c>
      <c r="F48" s="76"/>
      <c r="G48" s="162"/>
      <c r="H48" s="73"/>
      <c r="I48" s="162"/>
      <c r="J48" s="76"/>
      <c r="K48" s="162"/>
      <c r="L48" s="73"/>
      <c r="M48" s="164"/>
    </row>
    <row r="49" spans="2:13" x14ac:dyDescent="0.2">
      <c r="B49" s="76">
        <v>0.45078600000000002</v>
      </c>
      <c r="C49" s="73">
        <v>5.3484999999999998E-2</v>
      </c>
      <c r="D49" s="73">
        <v>0.45145800000000003</v>
      </c>
      <c r="E49" s="75">
        <v>-4.8323999999999999E-2</v>
      </c>
      <c r="F49" s="76"/>
      <c r="G49" s="162"/>
      <c r="H49" s="73"/>
      <c r="I49" s="162"/>
      <c r="J49" s="76"/>
      <c r="K49" s="162"/>
      <c r="L49" s="73"/>
      <c r="M49" s="164"/>
    </row>
    <row r="50" spans="2:13" x14ac:dyDescent="0.2">
      <c r="B50" s="76">
        <v>0.46102500000000002</v>
      </c>
      <c r="C50" s="73">
        <v>5.3430999999999999E-2</v>
      </c>
      <c r="D50" s="73">
        <v>0.46166800000000002</v>
      </c>
      <c r="E50" s="75">
        <v>-4.7976999999999999E-2</v>
      </c>
      <c r="F50" s="76"/>
      <c r="G50" s="162"/>
      <c r="H50" s="73"/>
      <c r="I50" s="162"/>
      <c r="J50" s="76"/>
      <c r="K50" s="162"/>
      <c r="L50" s="73"/>
      <c r="M50" s="164"/>
    </row>
    <row r="51" spans="2:13" x14ac:dyDescent="0.2">
      <c r="B51" s="76">
        <v>0.47126400000000002</v>
      </c>
      <c r="C51" s="73">
        <v>5.3344000000000003E-2</v>
      </c>
      <c r="D51" s="73">
        <v>0.47187499999999999</v>
      </c>
      <c r="E51" s="75">
        <v>-4.7576E-2</v>
      </c>
      <c r="F51" s="76"/>
      <c r="G51" s="162"/>
      <c r="H51" s="73"/>
      <c r="I51" s="162"/>
      <c r="J51" s="76"/>
      <c r="K51" s="162"/>
      <c r="L51" s="73"/>
      <c r="M51" s="164"/>
    </row>
    <row r="52" spans="2:13" x14ac:dyDescent="0.2">
      <c r="B52" s="76">
        <v>0.48150300000000001</v>
      </c>
      <c r="C52" s="73">
        <v>5.3224E-2</v>
      </c>
      <c r="D52" s="73">
        <v>0.48208099999999998</v>
      </c>
      <c r="E52" s="75">
        <v>-4.7121999999999997E-2</v>
      </c>
      <c r="F52" s="76"/>
      <c r="G52" s="162"/>
      <c r="H52" s="73"/>
      <c r="I52" s="162"/>
      <c r="J52" s="76"/>
      <c r="K52" s="162"/>
      <c r="L52" s="73"/>
      <c r="M52" s="164"/>
    </row>
    <row r="53" spans="2:13" x14ac:dyDescent="0.2">
      <c r="B53" s="76">
        <v>0.49174200000000001</v>
      </c>
      <c r="C53" s="73">
        <v>5.3069999999999999E-2</v>
      </c>
      <c r="D53" s="73">
        <v>0.49228499999999997</v>
      </c>
      <c r="E53" s="75">
        <v>-4.6614999999999997E-2</v>
      </c>
      <c r="F53" s="76"/>
      <c r="G53" s="162"/>
      <c r="H53" s="73"/>
      <c r="I53" s="162"/>
      <c r="J53" s="76"/>
      <c r="K53" s="162"/>
      <c r="L53" s="73"/>
      <c r="M53" s="164"/>
    </row>
    <row r="54" spans="2:13" x14ac:dyDescent="0.2">
      <c r="B54" s="76">
        <v>0.50197999999999998</v>
      </c>
      <c r="C54" s="73">
        <v>5.2882999999999999E-2</v>
      </c>
      <c r="D54" s="73">
        <v>0.50248599999999999</v>
      </c>
      <c r="E54" s="75">
        <v>-4.6052999999999997E-2</v>
      </c>
      <c r="F54" s="76"/>
      <c r="G54" s="162"/>
      <c r="H54" s="73"/>
      <c r="I54" s="162"/>
      <c r="J54" s="76"/>
      <c r="K54" s="162"/>
      <c r="L54" s="73"/>
      <c r="M54" s="164"/>
    </row>
    <row r="55" spans="2:13" x14ac:dyDescent="0.2">
      <c r="B55" s="76">
        <v>0.51221799999999995</v>
      </c>
      <c r="C55" s="73">
        <v>5.2663000000000001E-2</v>
      </c>
      <c r="D55" s="73">
        <v>0.51268400000000003</v>
      </c>
      <c r="E55" s="75">
        <v>-4.5435999999999997E-2</v>
      </c>
      <c r="F55" s="76"/>
      <c r="G55" s="162"/>
      <c r="H55" s="73"/>
      <c r="I55" s="162"/>
      <c r="J55" s="76"/>
      <c r="K55" s="162"/>
      <c r="L55" s="73"/>
      <c r="M55" s="164"/>
    </row>
    <row r="56" spans="2:13" x14ac:dyDescent="0.2">
      <c r="B56" s="76">
        <v>0.522455</v>
      </c>
      <c r="C56" s="73">
        <v>5.2412E-2</v>
      </c>
      <c r="D56" s="73">
        <v>0.52288000000000001</v>
      </c>
      <c r="E56" s="75">
        <v>-4.4764999999999999E-2</v>
      </c>
      <c r="F56" s="76"/>
      <c r="G56" s="162"/>
      <c r="H56" s="73"/>
      <c r="I56" s="162"/>
      <c r="J56" s="76"/>
      <c r="K56" s="162"/>
      <c r="L56" s="73"/>
      <c r="M56" s="164"/>
    </row>
    <row r="57" spans="2:13" x14ac:dyDescent="0.2">
      <c r="B57" s="76">
        <v>0.53269100000000003</v>
      </c>
      <c r="C57" s="73">
        <v>5.2130000000000003E-2</v>
      </c>
      <c r="D57" s="73">
        <v>0.53307199999999999</v>
      </c>
      <c r="E57" s="75">
        <v>-4.4039000000000002E-2</v>
      </c>
      <c r="F57" s="76"/>
      <c r="G57" s="162"/>
      <c r="H57" s="73"/>
      <c r="I57" s="162"/>
      <c r="J57" s="76"/>
      <c r="K57" s="162"/>
      <c r="L57" s="73"/>
      <c r="M57" s="164"/>
    </row>
    <row r="58" spans="2:13" x14ac:dyDescent="0.2">
      <c r="B58" s="76">
        <v>0.54292700000000005</v>
      </c>
      <c r="C58" s="73">
        <v>5.1818000000000003E-2</v>
      </c>
      <c r="D58" s="73">
        <v>0.54326099999999999</v>
      </c>
      <c r="E58" s="75">
        <v>-4.3258999999999999E-2</v>
      </c>
      <c r="F58" s="76"/>
      <c r="G58" s="162"/>
      <c r="H58" s="73"/>
      <c r="I58" s="162"/>
      <c r="J58" s="76"/>
      <c r="K58" s="162"/>
      <c r="L58" s="73"/>
      <c r="M58" s="164"/>
    </row>
    <row r="59" spans="2:13" x14ac:dyDescent="0.2">
      <c r="B59" s="76">
        <v>0.55316200000000004</v>
      </c>
      <c r="C59" s="73">
        <v>5.1477000000000002E-2</v>
      </c>
      <c r="D59" s="73">
        <v>0.55344700000000002</v>
      </c>
      <c r="E59" s="75">
        <v>-4.2423000000000002E-2</v>
      </c>
      <c r="F59" s="76"/>
      <c r="G59" s="162"/>
      <c r="H59" s="73"/>
      <c r="I59" s="162"/>
      <c r="J59" s="76"/>
      <c r="K59" s="162"/>
      <c r="L59" s="73"/>
      <c r="M59" s="164"/>
    </row>
    <row r="60" spans="2:13" x14ac:dyDescent="0.2">
      <c r="B60" s="76">
        <v>0.56339600000000001</v>
      </c>
      <c r="C60" s="73">
        <v>5.1103000000000003E-2</v>
      </c>
      <c r="D60" s="73">
        <v>0.56362900000000005</v>
      </c>
      <c r="E60" s="75">
        <v>-4.1534000000000001E-2</v>
      </c>
      <c r="F60" s="76"/>
      <c r="G60" s="162"/>
      <c r="H60" s="73"/>
      <c r="I60" s="162"/>
      <c r="J60" s="76"/>
      <c r="K60" s="162"/>
      <c r="L60" s="73"/>
      <c r="M60" s="164"/>
    </row>
    <row r="61" spans="2:13" x14ac:dyDescent="0.2">
      <c r="B61" s="76">
        <v>0.57362999999999997</v>
      </c>
      <c r="C61" s="73">
        <v>5.0696999999999999E-2</v>
      </c>
      <c r="D61" s="73">
        <v>0.57380600000000004</v>
      </c>
      <c r="E61" s="75">
        <v>-4.0592999999999997E-2</v>
      </c>
      <c r="F61" s="76"/>
      <c r="G61" s="162"/>
      <c r="H61" s="73"/>
      <c r="I61" s="162"/>
      <c r="J61" s="76"/>
      <c r="K61" s="162"/>
      <c r="L61" s="73"/>
      <c r="M61" s="164"/>
    </row>
    <row r="62" spans="2:13" x14ac:dyDescent="0.2">
      <c r="B62" s="76">
        <v>0.58386199999999999</v>
      </c>
      <c r="C62" s="73">
        <v>5.0257999999999997E-2</v>
      </c>
      <c r="D62" s="73">
        <v>0.58398000000000005</v>
      </c>
      <c r="E62" s="75">
        <v>-3.9602999999999999E-2</v>
      </c>
      <c r="F62" s="76"/>
      <c r="G62" s="162"/>
      <c r="H62" s="73"/>
      <c r="I62" s="162"/>
      <c r="J62" s="76"/>
      <c r="K62" s="162"/>
      <c r="L62" s="73"/>
      <c r="M62" s="164"/>
    </row>
    <row r="63" spans="2:13" x14ac:dyDescent="0.2">
      <c r="B63" s="76">
        <v>0.59409400000000001</v>
      </c>
      <c r="C63" s="73">
        <v>4.9785999999999997E-2</v>
      </c>
      <c r="D63" s="73">
        <v>0.59414900000000004</v>
      </c>
      <c r="E63" s="75">
        <v>-3.8563E-2</v>
      </c>
      <c r="F63" s="76"/>
      <c r="G63" s="162"/>
      <c r="H63" s="73"/>
      <c r="I63" s="162"/>
      <c r="J63" s="76"/>
      <c r="K63" s="162"/>
      <c r="L63" s="73"/>
      <c r="M63" s="164"/>
    </row>
    <row r="64" spans="2:13" x14ac:dyDescent="0.2">
      <c r="B64" s="76">
        <v>0.60432399999999997</v>
      </c>
      <c r="C64" s="73">
        <v>4.9280999999999998E-2</v>
      </c>
      <c r="D64" s="73">
        <v>0.60431400000000002</v>
      </c>
      <c r="E64" s="75">
        <v>-3.7472999999999999E-2</v>
      </c>
      <c r="F64" s="76"/>
      <c r="G64" s="162"/>
      <c r="H64" s="73"/>
      <c r="I64" s="162"/>
      <c r="J64" s="76"/>
      <c r="K64" s="162"/>
      <c r="L64" s="73"/>
      <c r="M64" s="164"/>
    </row>
    <row r="65" spans="2:13" x14ac:dyDescent="0.2">
      <c r="B65" s="76">
        <v>0.61455300000000002</v>
      </c>
      <c r="C65" s="73">
        <v>4.8743000000000002E-2</v>
      </c>
      <c r="D65" s="73">
        <v>0.61447399999999996</v>
      </c>
      <c r="E65" s="75">
        <v>-3.6333999999999998E-2</v>
      </c>
      <c r="F65" s="76"/>
      <c r="G65" s="162"/>
      <c r="H65" s="73"/>
      <c r="I65" s="162"/>
      <c r="J65" s="76"/>
      <c r="K65" s="162"/>
      <c r="L65" s="73"/>
      <c r="M65" s="164"/>
    </row>
    <row r="66" spans="2:13" x14ac:dyDescent="0.2">
      <c r="B66" s="76">
        <v>0.62477899999999997</v>
      </c>
      <c r="C66" s="73">
        <v>4.8169999999999998E-2</v>
      </c>
      <c r="D66" s="73">
        <v>0.62463000000000002</v>
      </c>
      <c r="E66" s="75">
        <v>-3.5145999999999997E-2</v>
      </c>
      <c r="F66" s="76"/>
      <c r="G66" s="162"/>
      <c r="H66" s="73"/>
      <c r="I66" s="162"/>
      <c r="J66" s="76"/>
      <c r="K66" s="162"/>
      <c r="L66" s="73"/>
      <c r="M66" s="164"/>
    </row>
    <row r="67" spans="2:13" x14ac:dyDescent="0.2">
      <c r="B67" s="76">
        <v>0.63500400000000001</v>
      </c>
      <c r="C67" s="73">
        <v>4.7562E-2</v>
      </c>
      <c r="D67" s="73">
        <v>0.63478199999999996</v>
      </c>
      <c r="E67" s="75">
        <v>-3.3911999999999998E-2</v>
      </c>
      <c r="F67" s="76"/>
      <c r="G67" s="162"/>
      <c r="H67" s="73"/>
      <c r="I67" s="162"/>
      <c r="J67" s="76"/>
      <c r="K67" s="162"/>
      <c r="L67" s="73"/>
      <c r="M67" s="164"/>
    </row>
    <row r="68" spans="2:13" x14ac:dyDescent="0.2">
      <c r="B68" s="76">
        <v>0.64522699999999999</v>
      </c>
      <c r="C68" s="73">
        <v>4.6915999999999999E-2</v>
      </c>
      <c r="D68" s="73">
        <v>0.64492899999999997</v>
      </c>
      <c r="E68" s="75">
        <v>-3.2633000000000002E-2</v>
      </c>
      <c r="F68" s="76"/>
      <c r="G68" s="162"/>
      <c r="H68" s="73"/>
      <c r="I68" s="162"/>
      <c r="J68" s="76"/>
      <c r="K68" s="162"/>
      <c r="L68" s="73"/>
      <c r="M68" s="164"/>
    </row>
    <row r="69" spans="2:13" x14ac:dyDescent="0.2">
      <c r="B69" s="76">
        <v>0.655447</v>
      </c>
      <c r="C69" s="73">
        <v>4.6233000000000003E-2</v>
      </c>
      <c r="D69" s="73">
        <v>0.65507199999999999</v>
      </c>
      <c r="E69" s="75">
        <v>-3.1309999999999998E-2</v>
      </c>
      <c r="F69" s="76"/>
      <c r="G69" s="162"/>
      <c r="H69" s="73"/>
      <c r="I69" s="162"/>
      <c r="J69" s="76"/>
      <c r="K69" s="162"/>
      <c r="L69" s="73"/>
      <c r="M69" s="164"/>
    </row>
    <row r="70" spans="2:13" x14ac:dyDescent="0.2">
      <c r="B70" s="76">
        <v>0.66566400000000003</v>
      </c>
      <c r="C70" s="73">
        <v>4.5509000000000001E-2</v>
      </c>
      <c r="D70" s="73">
        <v>0.665211</v>
      </c>
      <c r="E70" s="75">
        <v>-2.9944999999999999E-2</v>
      </c>
      <c r="F70" s="76"/>
      <c r="G70" s="162"/>
      <c r="H70" s="73"/>
      <c r="I70" s="162"/>
      <c r="J70" s="76"/>
      <c r="K70" s="162"/>
      <c r="L70" s="73"/>
      <c r="M70" s="164"/>
    </row>
    <row r="71" spans="2:13" x14ac:dyDescent="0.2">
      <c r="B71" s="76">
        <v>0.67587900000000001</v>
      </c>
      <c r="C71" s="73">
        <v>4.4743999999999999E-2</v>
      </c>
      <c r="D71" s="73">
        <v>0.67534499999999997</v>
      </c>
      <c r="E71" s="75">
        <v>-2.8541E-2</v>
      </c>
      <c r="F71" s="76"/>
      <c r="G71" s="162"/>
      <c r="H71" s="73"/>
      <c r="I71" s="162"/>
      <c r="J71" s="76"/>
      <c r="K71" s="162"/>
      <c r="L71" s="73"/>
      <c r="M71" s="164"/>
    </row>
    <row r="72" spans="2:13" x14ac:dyDescent="0.2">
      <c r="B72" s="76">
        <v>0.68608999999999998</v>
      </c>
      <c r="C72" s="73">
        <v>4.3936000000000003E-2</v>
      </c>
      <c r="D72" s="73">
        <v>0.68547599999999997</v>
      </c>
      <c r="E72" s="75">
        <v>-2.7102000000000001E-2</v>
      </c>
      <c r="F72" s="76"/>
      <c r="G72" s="162"/>
      <c r="H72" s="73"/>
      <c r="I72" s="162"/>
      <c r="J72" s="76"/>
      <c r="K72" s="162"/>
      <c r="L72" s="73"/>
      <c r="M72" s="164"/>
    </row>
    <row r="73" spans="2:13" x14ac:dyDescent="0.2">
      <c r="B73" s="76">
        <v>0.69629799999999997</v>
      </c>
      <c r="C73" s="73">
        <v>4.3084999999999998E-2</v>
      </c>
      <c r="D73" s="73">
        <v>0.69560299999999997</v>
      </c>
      <c r="E73" s="75">
        <v>-2.5631000000000001E-2</v>
      </c>
      <c r="F73" s="76"/>
      <c r="G73" s="162"/>
      <c r="H73" s="73"/>
      <c r="I73" s="162"/>
      <c r="J73" s="76"/>
      <c r="K73" s="162"/>
      <c r="L73" s="73"/>
      <c r="M73" s="164"/>
    </row>
    <row r="74" spans="2:13" x14ac:dyDescent="0.2">
      <c r="B74" s="76">
        <v>0.70650199999999996</v>
      </c>
      <c r="C74" s="73">
        <v>4.2190999999999999E-2</v>
      </c>
      <c r="D74" s="73">
        <v>0.70572699999999999</v>
      </c>
      <c r="E74" s="75">
        <v>-2.4133000000000002E-2</v>
      </c>
      <c r="F74" s="76"/>
      <c r="G74" s="162"/>
      <c r="H74" s="73"/>
      <c r="I74" s="162"/>
      <c r="J74" s="76"/>
      <c r="K74" s="162"/>
      <c r="L74" s="73"/>
      <c r="M74" s="164"/>
    </row>
    <row r="75" spans="2:13" x14ac:dyDescent="0.2">
      <c r="B75" s="76">
        <v>0.71670199999999995</v>
      </c>
      <c r="C75" s="73">
        <v>4.1253999999999999E-2</v>
      </c>
      <c r="D75" s="73">
        <v>0.71584800000000004</v>
      </c>
      <c r="E75" s="75">
        <v>-2.2610999999999999E-2</v>
      </c>
      <c r="F75" s="76"/>
      <c r="G75" s="162"/>
      <c r="H75" s="73"/>
      <c r="I75" s="162"/>
      <c r="J75" s="76"/>
      <c r="K75" s="162"/>
      <c r="L75" s="73"/>
      <c r="M75" s="164"/>
    </row>
    <row r="76" spans="2:13" x14ac:dyDescent="0.2">
      <c r="B76" s="76">
        <v>0.72689899999999996</v>
      </c>
      <c r="C76" s="73">
        <v>4.0274999999999998E-2</v>
      </c>
      <c r="D76" s="73">
        <v>0.72596700000000003</v>
      </c>
      <c r="E76" s="75">
        <v>-2.1068E-2</v>
      </c>
      <c r="F76" s="76"/>
      <c r="G76" s="162"/>
      <c r="H76" s="73"/>
      <c r="I76" s="162"/>
      <c r="J76" s="76"/>
      <c r="K76" s="162"/>
      <c r="L76" s="73"/>
      <c r="M76" s="164"/>
    </row>
    <row r="77" spans="2:13" x14ac:dyDescent="0.2">
      <c r="B77" s="76">
        <v>0.73709199999999997</v>
      </c>
      <c r="C77" s="73">
        <v>3.9255999999999999E-2</v>
      </c>
      <c r="D77" s="73">
        <v>0.73608499999999999</v>
      </c>
      <c r="E77" s="75">
        <v>-1.9511000000000001E-2</v>
      </c>
      <c r="F77" s="76"/>
      <c r="G77" s="162"/>
      <c r="H77" s="73"/>
      <c r="I77" s="162"/>
      <c r="J77" s="76"/>
      <c r="K77" s="162"/>
      <c r="L77" s="73"/>
      <c r="M77" s="164"/>
    </row>
    <row r="78" spans="2:13" x14ac:dyDescent="0.2">
      <c r="B78" s="76">
        <v>0.74728099999999997</v>
      </c>
      <c r="C78" s="73">
        <v>3.8198000000000003E-2</v>
      </c>
      <c r="D78" s="73">
        <v>0.746201</v>
      </c>
      <c r="E78" s="75">
        <v>-1.7944999999999999E-2</v>
      </c>
      <c r="F78" s="76"/>
      <c r="G78" s="162"/>
      <c r="H78" s="73"/>
      <c r="I78" s="162"/>
      <c r="J78" s="76"/>
      <c r="K78" s="162"/>
      <c r="L78" s="73"/>
      <c r="M78" s="164"/>
    </row>
    <row r="79" spans="2:13" x14ac:dyDescent="0.2">
      <c r="B79" s="76">
        <v>0.75746500000000005</v>
      </c>
      <c r="C79" s="73">
        <v>3.7103999999999998E-2</v>
      </c>
      <c r="D79" s="73">
        <v>0.75631700000000002</v>
      </c>
      <c r="E79" s="75">
        <v>-1.6375000000000001E-2</v>
      </c>
      <c r="F79" s="76"/>
      <c r="G79" s="162"/>
      <c r="H79" s="73"/>
      <c r="I79" s="162"/>
      <c r="J79" s="76"/>
      <c r="K79" s="162"/>
      <c r="L79" s="73"/>
      <c r="M79" s="164"/>
    </row>
    <row r="80" spans="2:13" x14ac:dyDescent="0.2">
      <c r="B80" s="76">
        <v>0.76764600000000005</v>
      </c>
      <c r="C80" s="73">
        <v>3.5977000000000002E-2</v>
      </c>
      <c r="D80" s="73">
        <v>0.76643300000000003</v>
      </c>
      <c r="E80" s="75">
        <v>-1.4813E-2</v>
      </c>
      <c r="F80" s="76"/>
      <c r="G80" s="162"/>
      <c r="H80" s="73"/>
      <c r="I80" s="162"/>
      <c r="J80" s="76"/>
      <c r="K80" s="162"/>
      <c r="L80" s="73"/>
      <c r="M80" s="164"/>
    </row>
    <row r="81" spans="2:13" x14ac:dyDescent="0.2">
      <c r="B81" s="76">
        <v>0.77782300000000004</v>
      </c>
      <c r="C81" s="73">
        <v>3.4820999999999998E-2</v>
      </c>
      <c r="D81" s="73">
        <v>0.77654999999999996</v>
      </c>
      <c r="E81" s="75">
        <v>-1.3264E-2</v>
      </c>
      <c r="F81" s="76"/>
      <c r="G81" s="162"/>
      <c r="H81" s="73"/>
      <c r="I81" s="162"/>
      <c r="J81" s="76"/>
      <c r="K81" s="162"/>
      <c r="L81" s="73"/>
      <c r="M81" s="164"/>
    </row>
    <row r="82" spans="2:13" x14ac:dyDescent="0.2">
      <c r="B82" s="76">
        <v>0.78799699999999995</v>
      </c>
      <c r="C82" s="73">
        <v>3.3639000000000002E-2</v>
      </c>
      <c r="D82" s="73">
        <v>0.78666800000000003</v>
      </c>
      <c r="E82" s="75">
        <v>-1.1731999999999999E-2</v>
      </c>
      <c r="F82" s="76"/>
      <c r="G82" s="162"/>
      <c r="H82" s="73"/>
      <c r="I82" s="162"/>
      <c r="J82" s="76"/>
      <c r="K82" s="162"/>
      <c r="L82" s="73"/>
      <c r="M82" s="164"/>
    </row>
    <row r="83" spans="2:13" x14ac:dyDescent="0.2">
      <c r="B83" s="76">
        <v>0.79816699999999996</v>
      </c>
      <c r="C83" s="73">
        <v>3.2434999999999999E-2</v>
      </c>
      <c r="D83" s="73">
        <v>0.79678899999999997</v>
      </c>
      <c r="E83" s="75">
        <v>-1.0219000000000001E-2</v>
      </c>
      <c r="F83" s="76"/>
      <c r="G83" s="162"/>
      <c r="H83" s="73"/>
      <c r="I83" s="162"/>
      <c r="J83" s="76"/>
      <c r="K83" s="162"/>
      <c r="L83" s="73"/>
      <c r="M83" s="164"/>
    </row>
    <row r="84" spans="2:13" x14ac:dyDescent="0.2">
      <c r="B84" s="76">
        <v>0.808334</v>
      </c>
      <c r="C84" s="73">
        <v>3.1213999999999999E-2</v>
      </c>
      <c r="D84" s="73">
        <v>0.80691400000000002</v>
      </c>
      <c r="E84" s="75">
        <v>-8.7279999999999996E-3</v>
      </c>
      <c r="F84" s="76"/>
      <c r="G84" s="162"/>
      <c r="H84" s="73"/>
      <c r="I84" s="162"/>
      <c r="J84" s="76"/>
      <c r="K84" s="162"/>
      <c r="L84" s="73"/>
      <c r="M84" s="164"/>
    </row>
    <row r="85" spans="2:13" x14ac:dyDescent="0.2">
      <c r="B85" s="76">
        <v>0.81849799999999995</v>
      </c>
      <c r="C85" s="73">
        <v>2.9981000000000001E-2</v>
      </c>
      <c r="D85" s="73">
        <v>0.81704299999999996</v>
      </c>
      <c r="E85" s="75">
        <v>-7.2659999999999999E-3</v>
      </c>
      <c r="F85" s="76"/>
      <c r="G85" s="162"/>
      <c r="H85" s="73"/>
      <c r="I85" s="162"/>
      <c r="J85" s="76"/>
      <c r="K85" s="162"/>
      <c r="L85" s="73"/>
      <c r="M85" s="164"/>
    </row>
    <row r="86" spans="2:13" x14ac:dyDescent="0.2">
      <c r="B86" s="76">
        <v>0.82865999999999995</v>
      </c>
      <c r="C86" s="73">
        <v>2.8740000000000002E-2</v>
      </c>
      <c r="D86" s="73">
        <v>0.82717600000000002</v>
      </c>
      <c r="E86" s="75">
        <v>-5.8399999999999997E-3</v>
      </c>
      <c r="F86" s="76"/>
      <c r="G86" s="162"/>
      <c r="H86" s="73"/>
      <c r="I86" s="162"/>
      <c r="J86" s="76"/>
      <c r="K86" s="162"/>
      <c r="L86" s="73"/>
      <c r="M86" s="164"/>
    </row>
    <row r="87" spans="2:13" x14ac:dyDescent="0.2">
      <c r="B87" s="76">
        <v>0.83882100000000004</v>
      </c>
      <c r="C87" s="73">
        <v>2.7494999999999999E-2</v>
      </c>
      <c r="D87" s="73">
        <v>0.83731500000000003</v>
      </c>
      <c r="E87" s="75">
        <v>-4.4539999999999996E-3</v>
      </c>
      <c r="F87" s="76"/>
      <c r="G87" s="162"/>
      <c r="H87" s="73"/>
      <c r="I87" s="162"/>
      <c r="J87" s="76"/>
      <c r="K87" s="162"/>
      <c r="L87" s="73"/>
      <c r="M87" s="164"/>
    </row>
    <row r="88" spans="2:13" x14ac:dyDescent="0.2">
      <c r="B88" s="76">
        <v>0.84897999999999996</v>
      </c>
      <c r="C88" s="73">
        <v>2.6249999999999999E-2</v>
      </c>
      <c r="D88" s="73">
        <v>0.84745999999999999</v>
      </c>
      <c r="E88" s="75">
        <v>-3.117E-3</v>
      </c>
      <c r="F88" s="76"/>
      <c r="G88" s="162"/>
      <c r="H88" s="73"/>
      <c r="I88" s="162"/>
      <c r="J88" s="76"/>
      <c r="K88" s="162"/>
      <c r="L88" s="73"/>
      <c r="M88" s="164"/>
    </row>
    <row r="89" spans="2:13" x14ac:dyDescent="0.2">
      <c r="B89" s="76">
        <v>0.85913799999999996</v>
      </c>
      <c r="C89" s="73">
        <v>2.5007000000000001E-2</v>
      </c>
      <c r="D89" s="73">
        <v>0.85761200000000004</v>
      </c>
      <c r="E89" s="75">
        <v>-1.836E-3</v>
      </c>
      <c r="F89" s="76"/>
      <c r="G89" s="162"/>
      <c r="H89" s="73"/>
      <c r="I89" s="162"/>
      <c r="J89" s="76"/>
      <c r="K89" s="162"/>
      <c r="L89" s="73"/>
      <c r="M89" s="164"/>
    </row>
    <row r="90" spans="2:13" x14ac:dyDescent="0.2">
      <c r="B90" s="76">
        <v>0.86929500000000004</v>
      </c>
      <c r="C90" s="73">
        <v>2.3765999999999999E-2</v>
      </c>
      <c r="D90" s="73">
        <v>0.86777199999999999</v>
      </c>
      <c r="E90" s="75">
        <v>-6.2200000000000005E-4</v>
      </c>
      <c r="F90" s="76"/>
      <c r="G90" s="162"/>
      <c r="H90" s="73"/>
      <c r="I90" s="162"/>
      <c r="J90" s="76"/>
      <c r="K90" s="162"/>
      <c r="L90" s="73"/>
      <c r="M90" s="164"/>
    </row>
    <row r="91" spans="2:13" x14ac:dyDescent="0.2">
      <c r="B91" s="76">
        <v>0.87945099999999998</v>
      </c>
      <c r="C91" s="73">
        <v>2.2525E-2</v>
      </c>
      <c r="D91" s="73">
        <v>0.87794000000000005</v>
      </c>
      <c r="E91" s="75">
        <v>5.13E-4</v>
      </c>
      <c r="F91" s="76"/>
      <c r="G91" s="162"/>
      <c r="H91" s="73"/>
      <c r="I91" s="162"/>
      <c r="J91" s="76"/>
      <c r="K91" s="162"/>
      <c r="L91" s="73"/>
      <c r="M91" s="164"/>
    </row>
    <row r="92" spans="2:13" x14ac:dyDescent="0.2">
      <c r="B92" s="76">
        <v>0.88960600000000001</v>
      </c>
      <c r="C92" s="73">
        <v>2.128E-2</v>
      </c>
      <c r="D92" s="73">
        <v>0.88811600000000002</v>
      </c>
      <c r="E92" s="75">
        <v>1.557E-3</v>
      </c>
      <c r="F92" s="76"/>
      <c r="G92" s="162"/>
      <c r="H92" s="73"/>
      <c r="I92" s="162"/>
      <c r="J92" s="76"/>
      <c r="K92" s="162"/>
      <c r="L92" s="73"/>
      <c r="M92" s="164"/>
    </row>
    <row r="93" spans="2:13" x14ac:dyDescent="0.2">
      <c r="B93" s="76">
        <v>0.89975799999999995</v>
      </c>
      <c r="C93" s="73">
        <v>2.0022999999999999E-2</v>
      </c>
      <c r="D93" s="73">
        <v>0.89830200000000004</v>
      </c>
      <c r="E93" s="75">
        <v>2.4940000000000001E-3</v>
      </c>
      <c r="F93" s="76"/>
      <c r="G93" s="162"/>
      <c r="H93" s="73"/>
      <c r="I93" s="162"/>
      <c r="J93" s="76"/>
      <c r="K93" s="162"/>
      <c r="L93" s="73"/>
      <c r="M93" s="164"/>
    </row>
    <row r="94" spans="2:13" x14ac:dyDescent="0.2">
      <c r="B94" s="76">
        <v>0.90990499999999996</v>
      </c>
      <c r="C94" s="73">
        <v>1.8738000000000001E-2</v>
      </c>
      <c r="D94" s="73">
        <v>0.908497</v>
      </c>
      <c r="E94" s="75">
        <v>3.297E-3</v>
      </c>
      <c r="F94" s="76"/>
      <c r="G94" s="162"/>
      <c r="H94" s="73"/>
      <c r="I94" s="162"/>
      <c r="J94" s="76"/>
      <c r="K94" s="162"/>
      <c r="L94" s="73"/>
      <c r="M94" s="164"/>
    </row>
    <row r="95" spans="2:13" x14ac:dyDescent="0.2">
      <c r="B95" s="76">
        <v>0.92004699999999995</v>
      </c>
      <c r="C95" s="73">
        <v>1.7412E-2</v>
      </c>
      <c r="D95" s="73">
        <v>0.91869999999999996</v>
      </c>
      <c r="E95" s="75">
        <v>3.9509999999999997E-3</v>
      </c>
      <c r="F95" s="76"/>
      <c r="G95" s="162"/>
      <c r="H95" s="73"/>
      <c r="I95" s="162"/>
      <c r="J95" s="76"/>
      <c r="K95" s="162"/>
      <c r="L95" s="73"/>
      <c r="M95" s="164"/>
    </row>
    <row r="96" spans="2:13" x14ac:dyDescent="0.2">
      <c r="B96" s="76">
        <v>0.93017899999999998</v>
      </c>
      <c r="C96" s="73">
        <v>1.6018999999999999E-2</v>
      </c>
      <c r="D96" s="73">
        <v>0.92890899999999998</v>
      </c>
      <c r="E96" s="75">
        <v>4.4270000000000004E-3</v>
      </c>
      <c r="F96" s="76"/>
      <c r="G96" s="162"/>
      <c r="H96" s="73"/>
      <c r="I96" s="162"/>
      <c r="J96" s="76"/>
      <c r="K96" s="162"/>
      <c r="L96" s="73"/>
      <c r="M96" s="164"/>
    </row>
    <row r="97" spans="2:13" x14ac:dyDescent="0.2">
      <c r="B97" s="76">
        <v>0.94029700000000005</v>
      </c>
      <c r="C97" s="73">
        <v>1.4534999999999999E-2</v>
      </c>
      <c r="D97" s="73">
        <v>0.93912099999999998</v>
      </c>
      <c r="E97" s="75">
        <v>4.6889999999999996E-3</v>
      </c>
      <c r="F97" s="76"/>
      <c r="G97" s="162"/>
      <c r="H97" s="73"/>
      <c r="I97" s="162"/>
      <c r="J97" s="76"/>
      <c r="K97" s="162"/>
      <c r="L97" s="73"/>
      <c r="M97" s="164"/>
    </row>
    <row r="98" spans="2:13" x14ac:dyDescent="0.2">
      <c r="B98" s="76">
        <v>0.95039399999999996</v>
      </c>
      <c r="C98" s="73">
        <v>1.2925000000000001E-2</v>
      </c>
      <c r="D98" s="73">
        <v>0.94933299999999998</v>
      </c>
      <c r="E98" s="75">
        <v>4.7070000000000002E-3</v>
      </c>
      <c r="F98" s="76"/>
      <c r="G98" s="162"/>
      <c r="H98" s="73"/>
      <c r="I98" s="162"/>
      <c r="J98" s="76"/>
      <c r="K98" s="162"/>
      <c r="L98" s="73"/>
      <c r="M98" s="164"/>
    </row>
    <row r="99" spans="2:13" x14ac:dyDescent="0.2">
      <c r="B99" s="76">
        <v>0.96046399999999998</v>
      </c>
      <c r="C99" s="73">
        <v>1.1152E-2</v>
      </c>
      <c r="D99" s="73">
        <v>0.95953699999999997</v>
      </c>
      <c r="E99" s="75">
        <v>4.4339999999999996E-3</v>
      </c>
      <c r="F99" s="76"/>
      <c r="G99" s="162"/>
      <c r="H99" s="73"/>
      <c r="I99" s="162"/>
      <c r="J99" s="76"/>
      <c r="K99" s="162"/>
      <c r="L99" s="73"/>
      <c r="M99" s="164"/>
    </row>
    <row r="100" spans="2:13" x14ac:dyDescent="0.2">
      <c r="B100" s="76">
        <v>0.97049399999999997</v>
      </c>
      <c r="C100" s="73">
        <v>9.1719999999999996E-3</v>
      </c>
      <c r="D100" s="73">
        <v>0.96972199999999997</v>
      </c>
      <c r="E100" s="75">
        <v>3.8249999999999998E-3</v>
      </c>
      <c r="F100" s="76"/>
      <c r="G100" s="162"/>
      <c r="H100" s="73"/>
      <c r="I100" s="162"/>
      <c r="J100" s="76"/>
      <c r="K100" s="162"/>
      <c r="L100" s="73"/>
      <c r="M100" s="164"/>
    </row>
    <row r="101" spans="2:13" x14ac:dyDescent="0.2">
      <c r="B101" s="76">
        <v>0.98046699999999998</v>
      </c>
      <c r="C101" s="73">
        <v>6.9280000000000001E-3</v>
      </c>
      <c r="D101" s="73">
        <v>0.97987299999999999</v>
      </c>
      <c r="E101" s="75">
        <v>2.8249999999999998E-3</v>
      </c>
      <c r="F101" s="76"/>
      <c r="G101" s="162"/>
      <c r="H101" s="73"/>
      <c r="I101" s="162"/>
      <c r="J101" s="76"/>
      <c r="K101" s="162"/>
      <c r="L101" s="73"/>
      <c r="M101" s="164"/>
    </row>
    <row r="102" spans="2:13" x14ac:dyDescent="0.2">
      <c r="B102" s="76">
        <v>0.99034599999999995</v>
      </c>
      <c r="C102" s="73">
        <v>4.3090000000000003E-3</v>
      </c>
      <c r="D102" s="73">
        <v>0.98995999999999995</v>
      </c>
      <c r="E102" s="75">
        <v>1.323E-3</v>
      </c>
      <c r="F102" s="76"/>
      <c r="G102" s="162"/>
      <c r="H102" s="73"/>
      <c r="I102" s="162"/>
      <c r="J102" s="76"/>
      <c r="K102" s="162"/>
      <c r="L102" s="73"/>
      <c r="M102" s="164"/>
    </row>
    <row r="103" spans="2:13" x14ac:dyDescent="0.2">
      <c r="B103" s="76">
        <v>1</v>
      </c>
      <c r="C103" s="73">
        <v>9.7499999999999996E-4</v>
      </c>
      <c r="D103" s="73">
        <v>1</v>
      </c>
      <c r="E103" s="75">
        <v>-9.7499999999999996E-4</v>
      </c>
      <c r="F103" s="76"/>
      <c r="G103" s="162"/>
      <c r="H103" s="73"/>
      <c r="I103" s="162"/>
      <c r="J103" s="76"/>
      <c r="K103" s="162"/>
      <c r="L103" s="73"/>
      <c r="M103" s="164"/>
    </row>
    <row r="104" spans="2:13" x14ac:dyDescent="0.2">
      <c r="B104" s="76"/>
      <c r="C104" s="73"/>
      <c r="D104" s="73"/>
      <c r="E104" s="75"/>
      <c r="F104" s="76"/>
      <c r="G104" s="162"/>
      <c r="H104" s="73"/>
      <c r="I104" s="162"/>
      <c r="J104" s="76"/>
      <c r="K104" s="162"/>
      <c r="L104" s="73"/>
      <c r="M104" s="164"/>
    </row>
    <row r="105" spans="2:13" x14ac:dyDescent="0.2">
      <c r="B105" s="76"/>
      <c r="C105" s="73"/>
      <c r="D105" s="73"/>
      <c r="E105" s="75"/>
      <c r="F105" s="76"/>
      <c r="G105" s="162"/>
      <c r="H105" s="73"/>
      <c r="I105" s="162"/>
      <c r="J105" s="76"/>
      <c r="K105" s="162"/>
      <c r="L105" s="73"/>
      <c r="M105" s="164"/>
    </row>
    <row r="106" spans="2:13" x14ac:dyDescent="0.2">
      <c r="B106" s="76"/>
      <c r="C106" s="73"/>
      <c r="D106" s="73"/>
      <c r="E106" s="75"/>
      <c r="F106" s="76"/>
      <c r="G106" s="162"/>
      <c r="H106" s="73"/>
      <c r="I106" s="162"/>
      <c r="J106" s="76"/>
      <c r="K106" s="162"/>
      <c r="L106" s="73"/>
      <c r="M106" s="164"/>
    </row>
    <row r="107" spans="2:13" x14ac:dyDescent="0.2">
      <c r="B107" s="76"/>
      <c r="C107" s="73"/>
      <c r="D107" s="73"/>
      <c r="E107" s="75"/>
      <c r="F107" s="76"/>
      <c r="G107" s="162"/>
      <c r="H107" s="73"/>
      <c r="I107" s="162"/>
      <c r="J107" s="76"/>
      <c r="K107" s="162"/>
      <c r="L107" s="73"/>
      <c r="M107" s="164"/>
    </row>
    <row r="108" spans="2:13" x14ac:dyDescent="0.2">
      <c r="B108" s="76"/>
      <c r="C108" s="73"/>
      <c r="D108" s="73"/>
      <c r="E108" s="75"/>
      <c r="F108" s="76"/>
      <c r="G108" s="162"/>
      <c r="H108" s="73"/>
      <c r="I108" s="162"/>
      <c r="J108" s="76"/>
      <c r="K108" s="162"/>
      <c r="L108" s="73"/>
      <c r="M108" s="164"/>
    </row>
    <row r="109" spans="2:13" x14ac:dyDescent="0.2">
      <c r="B109" s="76"/>
      <c r="C109" s="73"/>
      <c r="D109" s="73"/>
      <c r="E109" s="75"/>
      <c r="F109" s="76"/>
      <c r="G109" s="162"/>
      <c r="H109" s="73"/>
      <c r="I109" s="162"/>
      <c r="J109" s="76"/>
      <c r="K109" s="162"/>
      <c r="L109" s="73"/>
      <c r="M109" s="164"/>
    </row>
    <row r="110" spans="2:13" x14ac:dyDescent="0.2">
      <c r="B110" s="76"/>
      <c r="C110" s="73"/>
      <c r="D110" s="73"/>
      <c r="E110" s="75"/>
      <c r="F110" s="76"/>
      <c r="G110" s="162"/>
      <c r="H110" s="73"/>
      <c r="I110" s="162"/>
      <c r="J110" s="76"/>
      <c r="K110" s="162"/>
      <c r="L110" s="73"/>
      <c r="M110" s="164"/>
    </row>
    <row r="111" spans="2:13" x14ac:dyDescent="0.2">
      <c r="B111" s="76"/>
      <c r="C111" s="73"/>
      <c r="D111" s="73"/>
      <c r="E111" s="75"/>
      <c r="F111" s="76"/>
      <c r="G111" s="162"/>
      <c r="H111" s="73"/>
      <c r="I111" s="162"/>
      <c r="J111" s="76"/>
      <c r="K111" s="162"/>
      <c r="L111" s="73"/>
      <c r="M111" s="164"/>
    </row>
    <row r="112" spans="2:13" x14ac:dyDescent="0.2">
      <c r="B112" s="76"/>
      <c r="C112" s="73"/>
      <c r="D112" s="73"/>
      <c r="E112" s="75"/>
      <c r="F112" s="76"/>
      <c r="G112" s="162"/>
      <c r="H112" s="73"/>
      <c r="I112" s="162"/>
      <c r="J112" s="76"/>
      <c r="K112" s="162"/>
      <c r="L112" s="73"/>
      <c r="M112" s="164"/>
    </row>
    <row r="113" spans="2:13" x14ac:dyDescent="0.2">
      <c r="B113" s="76"/>
      <c r="C113" s="73"/>
      <c r="D113" s="73"/>
      <c r="E113" s="75"/>
      <c r="F113" s="76"/>
      <c r="G113" s="162"/>
      <c r="H113" s="73"/>
      <c r="I113" s="162"/>
      <c r="J113" s="76"/>
      <c r="K113" s="162"/>
      <c r="L113" s="73"/>
      <c r="M113" s="164"/>
    </row>
    <row r="114" spans="2:13" x14ac:dyDescent="0.2">
      <c r="B114" s="76"/>
      <c r="C114" s="73"/>
      <c r="D114" s="73"/>
      <c r="E114" s="75"/>
      <c r="F114" s="76"/>
      <c r="G114" s="162"/>
      <c r="H114" s="73"/>
      <c r="I114" s="162"/>
      <c r="J114" s="76"/>
      <c r="K114" s="162"/>
      <c r="L114" s="73"/>
      <c r="M114" s="164"/>
    </row>
    <row r="115" spans="2:13" x14ac:dyDescent="0.2">
      <c r="B115" s="76"/>
      <c r="C115" s="73"/>
      <c r="D115" s="73"/>
      <c r="E115" s="75"/>
      <c r="F115" s="76"/>
      <c r="G115" s="162"/>
      <c r="H115" s="73"/>
      <c r="I115" s="162"/>
      <c r="J115" s="76"/>
      <c r="K115" s="162"/>
      <c r="L115" s="73"/>
      <c r="M115" s="164"/>
    </row>
    <row r="116" spans="2:13" x14ac:dyDescent="0.2">
      <c r="B116" s="76"/>
      <c r="C116" s="73"/>
      <c r="D116" s="73"/>
      <c r="E116" s="75"/>
      <c r="F116" s="76"/>
      <c r="G116" s="162"/>
      <c r="H116" s="73"/>
      <c r="I116" s="162"/>
      <c r="J116" s="76"/>
      <c r="K116" s="162"/>
      <c r="L116" s="73"/>
      <c r="M116" s="164"/>
    </row>
    <row r="117" spans="2:13" x14ac:dyDescent="0.2">
      <c r="B117" s="76"/>
      <c r="C117" s="73"/>
      <c r="D117" s="73"/>
      <c r="E117" s="75"/>
      <c r="F117" s="76"/>
      <c r="G117" s="162"/>
      <c r="H117" s="73"/>
      <c r="I117" s="162"/>
      <c r="J117" s="76"/>
      <c r="K117" s="162"/>
      <c r="L117" s="73"/>
      <c r="M117" s="164"/>
    </row>
    <row r="118" spans="2:13" x14ac:dyDescent="0.2">
      <c r="B118" s="76"/>
      <c r="C118" s="73"/>
      <c r="D118" s="73"/>
      <c r="E118" s="75"/>
      <c r="F118" s="76"/>
      <c r="G118" s="162"/>
      <c r="H118" s="73"/>
      <c r="I118" s="162"/>
      <c r="J118" s="76"/>
      <c r="K118" s="162"/>
      <c r="L118" s="73"/>
      <c r="M118" s="164"/>
    </row>
    <row r="119" spans="2:13" x14ac:dyDescent="0.2">
      <c r="B119" s="76"/>
      <c r="C119" s="73"/>
      <c r="D119" s="73"/>
      <c r="E119" s="75"/>
      <c r="F119" s="76"/>
      <c r="G119" s="162"/>
      <c r="H119" s="73"/>
      <c r="I119" s="162"/>
      <c r="J119" s="76"/>
      <c r="K119" s="162"/>
      <c r="L119" s="73"/>
      <c r="M119" s="164"/>
    </row>
    <row r="120" spans="2:13" x14ac:dyDescent="0.2">
      <c r="B120" s="76"/>
      <c r="C120" s="73"/>
      <c r="D120" s="73"/>
      <c r="E120" s="75"/>
      <c r="F120" s="76"/>
      <c r="G120" s="162"/>
      <c r="H120" s="73"/>
      <c r="I120" s="162"/>
      <c r="J120" s="76"/>
      <c r="K120" s="162"/>
      <c r="L120" s="73"/>
      <c r="M120" s="164"/>
    </row>
    <row r="121" spans="2:13" x14ac:dyDescent="0.2">
      <c r="B121" s="76"/>
      <c r="C121" s="73"/>
      <c r="D121" s="73"/>
      <c r="E121" s="75"/>
      <c r="F121" s="76"/>
      <c r="G121" s="162"/>
      <c r="H121" s="73"/>
      <c r="I121" s="162"/>
      <c r="J121" s="76"/>
      <c r="K121" s="162"/>
      <c r="L121" s="73"/>
      <c r="M121" s="164"/>
    </row>
    <row r="122" spans="2:13" x14ac:dyDescent="0.2">
      <c r="B122" s="76"/>
      <c r="C122" s="73"/>
      <c r="D122" s="73"/>
      <c r="E122" s="75"/>
      <c r="F122" s="76"/>
      <c r="G122" s="162"/>
      <c r="H122" s="73"/>
      <c r="I122" s="162"/>
      <c r="J122" s="76"/>
      <c r="K122" s="162"/>
      <c r="L122" s="73"/>
      <c r="M122" s="164"/>
    </row>
    <row r="123" spans="2:13" x14ac:dyDescent="0.2">
      <c r="B123" s="76"/>
      <c r="C123" s="73"/>
      <c r="D123" s="73"/>
      <c r="E123" s="75"/>
      <c r="F123" s="76"/>
      <c r="G123" s="162"/>
      <c r="H123" s="73"/>
      <c r="I123" s="162"/>
      <c r="J123" s="76"/>
      <c r="K123" s="162"/>
      <c r="L123" s="73"/>
      <c r="M123" s="164"/>
    </row>
    <row r="124" spans="2:13" x14ac:dyDescent="0.2">
      <c r="B124" s="76"/>
      <c r="C124" s="73"/>
      <c r="D124" s="73"/>
      <c r="E124" s="75"/>
      <c r="F124" s="76"/>
      <c r="G124" s="162"/>
      <c r="H124" s="73"/>
      <c r="I124" s="162"/>
      <c r="J124" s="76"/>
      <c r="K124" s="162"/>
      <c r="L124" s="73"/>
      <c r="M124" s="164"/>
    </row>
    <row r="125" spans="2:13" x14ac:dyDescent="0.2">
      <c r="B125" s="76"/>
      <c r="C125" s="73"/>
      <c r="D125" s="73"/>
      <c r="E125" s="75"/>
      <c r="F125" s="76"/>
      <c r="G125" s="162"/>
      <c r="H125" s="73"/>
      <c r="I125" s="162"/>
      <c r="J125" s="76"/>
      <c r="K125" s="162"/>
      <c r="L125" s="73"/>
      <c r="M125" s="164"/>
    </row>
    <row r="126" spans="2:13" x14ac:dyDescent="0.2">
      <c r="B126" s="76"/>
      <c r="C126" s="73"/>
      <c r="D126" s="73"/>
      <c r="E126" s="75"/>
      <c r="F126" s="76"/>
      <c r="G126" s="162"/>
      <c r="H126" s="73"/>
      <c r="I126" s="162"/>
      <c r="J126" s="76"/>
      <c r="K126" s="162"/>
      <c r="L126" s="73"/>
      <c r="M126" s="164"/>
    </row>
    <row r="127" spans="2:13" x14ac:dyDescent="0.2">
      <c r="B127" s="76"/>
      <c r="C127" s="73"/>
      <c r="D127" s="73"/>
      <c r="E127" s="75"/>
      <c r="F127" s="76"/>
      <c r="G127" s="162"/>
      <c r="H127" s="73"/>
      <c r="I127" s="162"/>
      <c r="J127" s="76"/>
      <c r="K127" s="162"/>
      <c r="L127" s="73"/>
      <c r="M127" s="164"/>
    </row>
    <row r="128" spans="2:13" x14ac:dyDescent="0.2">
      <c r="B128" s="76"/>
      <c r="C128" s="73"/>
      <c r="D128" s="73"/>
      <c r="E128" s="75"/>
      <c r="F128" s="76"/>
      <c r="G128" s="162"/>
      <c r="H128" s="73"/>
      <c r="I128" s="162"/>
      <c r="J128" s="76"/>
      <c r="K128" s="162"/>
      <c r="L128" s="73"/>
      <c r="M128" s="164"/>
    </row>
    <row r="129" spans="2:13" x14ac:dyDescent="0.2">
      <c r="B129" s="76"/>
      <c r="C129" s="73"/>
      <c r="D129" s="73"/>
      <c r="E129" s="75"/>
      <c r="F129" s="76"/>
      <c r="G129" s="162"/>
      <c r="H129" s="73"/>
      <c r="I129" s="162"/>
      <c r="J129" s="76"/>
      <c r="K129" s="162"/>
      <c r="L129" s="73"/>
      <c r="M129" s="164"/>
    </row>
    <row r="130" spans="2:13" x14ac:dyDescent="0.2">
      <c r="B130" s="76"/>
      <c r="C130" s="73"/>
      <c r="D130" s="73"/>
      <c r="E130" s="75"/>
      <c r="F130" s="76"/>
      <c r="G130" s="162"/>
      <c r="H130" s="73"/>
      <c r="I130" s="162"/>
      <c r="J130" s="76"/>
      <c r="K130" s="162"/>
      <c r="L130" s="73"/>
      <c r="M130" s="164"/>
    </row>
    <row r="131" spans="2:13" x14ac:dyDescent="0.2">
      <c r="B131" s="76"/>
      <c r="C131" s="73"/>
      <c r="D131" s="73"/>
      <c r="E131" s="75"/>
      <c r="F131" s="76"/>
      <c r="G131" s="162"/>
      <c r="H131" s="73"/>
      <c r="I131" s="162"/>
      <c r="J131" s="76"/>
      <c r="K131" s="162"/>
      <c r="L131" s="73"/>
      <c r="M131" s="164"/>
    </row>
    <row r="132" spans="2:13" x14ac:dyDescent="0.2">
      <c r="B132" s="76"/>
      <c r="C132" s="73"/>
      <c r="D132" s="73"/>
      <c r="E132" s="75"/>
      <c r="F132" s="76"/>
      <c r="G132" s="162"/>
      <c r="H132" s="73"/>
      <c r="I132" s="162"/>
      <c r="J132" s="76"/>
      <c r="K132" s="162"/>
      <c r="L132" s="73"/>
      <c r="M132" s="164"/>
    </row>
    <row r="133" spans="2:13" x14ac:dyDescent="0.2">
      <c r="B133" s="76"/>
      <c r="C133" s="73"/>
      <c r="D133" s="73"/>
      <c r="E133" s="75"/>
      <c r="F133" s="76"/>
      <c r="G133" s="162"/>
      <c r="H133" s="73"/>
      <c r="I133" s="162"/>
      <c r="J133" s="76"/>
      <c r="K133" s="162"/>
      <c r="L133" s="73"/>
      <c r="M133" s="164"/>
    </row>
    <row r="134" spans="2:13" x14ac:dyDescent="0.2">
      <c r="B134" s="76"/>
      <c r="C134" s="73"/>
      <c r="D134" s="73"/>
      <c r="E134" s="75"/>
      <c r="F134" s="76"/>
      <c r="G134" s="162"/>
      <c r="H134" s="73"/>
      <c r="I134" s="162"/>
      <c r="J134" s="76"/>
      <c r="K134" s="162"/>
      <c r="L134" s="73"/>
      <c r="M134" s="164"/>
    </row>
    <row r="135" spans="2:13" x14ac:dyDescent="0.2">
      <c r="B135" s="76"/>
      <c r="C135" s="73"/>
      <c r="D135" s="73"/>
      <c r="E135" s="75"/>
      <c r="F135" s="76"/>
      <c r="G135" s="162"/>
      <c r="H135" s="73"/>
      <c r="I135" s="162"/>
      <c r="J135" s="76"/>
      <c r="K135" s="162"/>
      <c r="L135" s="73"/>
      <c r="M135" s="164"/>
    </row>
    <row r="136" spans="2:13" x14ac:dyDescent="0.2">
      <c r="B136" s="76"/>
      <c r="C136" s="73"/>
      <c r="D136" s="73"/>
      <c r="E136" s="75"/>
      <c r="F136" s="76"/>
      <c r="G136" s="162"/>
      <c r="H136" s="73"/>
      <c r="I136" s="162"/>
      <c r="J136" s="76"/>
      <c r="K136" s="162"/>
      <c r="L136" s="73"/>
      <c r="M136" s="164"/>
    </row>
    <row r="137" spans="2:13" x14ac:dyDescent="0.2">
      <c r="B137" s="76"/>
      <c r="C137" s="73"/>
      <c r="D137" s="73"/>
      <c r="E137" s="75"/>
      <c r="F137" s="76"/>
      <c r="G137" s="162"/>
      <c r="H137" s="73"/>
      <c r="I137" s="162"/>
      <c r="J137" s="76"/>
      <c r="K137" s="162"/>
      <c r="L137" s="73"/>
      <c r="M137" s="164"/>
    </row>
    <row r="138" spans="2:13" x14ac:dyDescent="0.2">
      <c r="B138" s="76"/>
      <c r="C138" s="73"/>
      <c r="D138" s="73"/>
      <c r="E138" s="75"/>
      <c r="F138" s="76"/>
      <c r="G138" s="162"/>
      <c r="H138" s="73"/>
      <c r="I138" s="162"/>
      <c r="J138" s="76"/>
      <c r="K138" s="162"/>
      <c r="L138" s="73"/>
      <c r="M138" s="164"/>
    </row>
    <row r="139" spans="2:13" x14ac:dyDescent="0.2">
      <c r="B139" s="76"/>
      <c r="C139" s="73"/>
      <c r="D139" s="73"/>
      <c r="E139" s="75"/>
      <c r="F139" s="76"/>
      <c r="G139" s="162"/>
      <c r="H139" s="73"/>
      <c r="I139" s="162"/>
      <c r="J139" s="76"/>
      <c r="K139" s="162"/>
      <c r="L139" s="73"/>
      <c r="M139" s="164"/>
    </row>
    <row r="140" spans="2:13" x14ac:dyDescent="0.2">
      <c r="B140" s="76"/>
      <c r="C140" s="73"/>
      <c r="D140" s="73"/>
      <c r="E140" s="75"/>
      <c r="F140" s="76"/>
      <c r="G140" s="162"/>
      <c r="H140" s="73"/>
      <c r="I140" s="162"/>
      <c r="J140" s="76"/>
      <c r="K140" s="162"/>
      <c r="L140" s="73"/>
      <c r="M140" s="164"/>
    </row>
    <row r="141" spans="2:13" x14ac:dyDescent="0.2">
      <c r="B141" s="76"/>
      <c r="C141" s="73"/>
      <c r="D141" s="73"/>
      <c r="E141" s="75"/>
      <c r="F141" s="76"/>
      <c r="G141" s="162"/>
      <c r="H141" s="73"/>
      <c r="I141" s="162"/>
      <c r="J141" s="76"/>
      <c r="K141" s="162"/>
      <c r="L141" s="73"/>
      <c r="M141" s="164"/>
    </row>
    <row r="142" spans="2:13" x14ac:dyDescent="0.2">
      <c r="B142" s="76"/>
      <c r="C142" s="73"/>
      <c r="D142" s="73"/>
      <c r="E142" s="75"/>
      <c r="F142" s="76"/>
      <c r="G142" s="162"/>
      <c r="H142" s="73"/>
      <c r="I142" s="162"/>
      <c r="J142" s="76"/>
      <c r="K142" s="162"/>
      <c r="L142" s="73"/>
      <c r="M142" s="164"/>
    </row>
    <row r="143" spans="2:13" x14ac:dyDescent="0.2">
      <c r="B143" s="76"/>
      <c r="C143" s="73"/>
      <c r="D143" s="73"/>
      <c r="E143" s="75"/>
      <c r="F143" s="76"/>
      <c r="G143" s="162"/>
      <c r="H143" s="73"/>
      <c r="I143" s="162"/>
      <c r="J143" s="76"/>
      <c r="K143" s="162"/>
      <c r="L143" s="73"/>
      <c r="M143" s="164"/>
    </row>
    <row r="144" spans="2:13" x14ac:dyDescent="0.2">
      <c r="B144" s="76"/>
      <c r="C144" s="73"/>
      <c r="D144" s="73"/>
      <c r="E144" s="75"/>
      <c r="F144" s="76"/>
      <c r="G144" s="162"/>
      <c r="H144" s="73"/>
      <c r="I144" s="162"/>
      <c r="J144" s="76"/>
      <c r="K144" s="162"/>
      <c r="L144" s="73"/>
      <c r="M144" s="164"/>
    </row>
    <row r="145" spans="2:13" x14ac:dyDescent="0.2">
      <c r="B145" s="76"/>
      <c r="C145" s="73"/>
      <c r="D145" s="73"/>
      <c r="E145" s="75"/>
      <c r="F145" s="76"/>
      <c r="G145" s="162"/>
      <c r="H145" s="73"/>
      <c r="I145" s="162"/>
      <c r="J145" s="76"/>
      <c r="K145" s="162"/>
      <c r="L145" s="73"/>
      <c r="M145" s="164"/>
    </row>
    <row r="146" spans="2:13" x14ac:dyDescent="0.2">
      <c r="B146" s="76"/>
      <c r="C146" s="73"/>
      <c r="D146" s="73"/>
      <c r="E146" s="75"/>
      <c r="F146" s="76"/>
      <c r="G146" s="162"/>
      <c r="H146" s="73"/>
      <c r="I146" s="162"/>
      <c r="J146" s="76"/>
      <c r="K146" s="162"/>
      <c r="L146" s="73"/>
      <c r="M146" s="164"/>
    </row>
    <row r="147" spans="2:13" x14ac:dyDescent="0.2">
      <c r="B147" s="76"/>
      <c r="C147" s="73"/>
      <c r="D147" s="73"/>
      <c r="E147" s="75"/>
      <c r="F147" s="76"/>
      <c r="G147" s="162"/>
      <c r="H147" s="73"/>
      <c r="I147" s="162"/>
      <c r="J147" s="76"/>
      <c r="K147" s="162"/>
      <c r="L147" s="73"/>
      <c r="M147" s="164"/>
    </row>
    <row r="148" spans="2:13" x14ac:dyDescent="0.2">
      <c r="B148" s="76"/>
      <c r="C148" s="73"/>
      <c r="D148" s="73"/>
      <c r="E148" s="75"/>
      <c r="F148" s="76"/>
      <c r="G148" s="162"/>
      <c r="H148" s="73"/>
      <c r="I148" s="162"/>
      <c r="J148" s="76"/>
      <c r="K148" s="162"/>
      <c r="L148" s="73"/>
      <c r="M148" s="164"/>
    </row>
    <row r="149" spans="2:13" x14ac:dyDescent="0.2">
      <c r="B149" s="76"/>
      <c r="C149" s="73"/>
      <c r="D149" s="73"/>
      <c r="E149" s="75"/>
      <c r="F149" s="76"/>
      <c r="G149" s="162"/>
      <c r="H149" s="73"/>
      <c r="I149" s="162"/>
      <c r="J149" s="76"/>
      <c r="K149" s="162"/>
      <c r="L149" s="73"/>
      <c r="M149" s="164"/>
    </row>
    <row r="150" spans="2:13" x14ac:dyDescent="0.2">
      <c r="B150" s="76"/>
      <c r="C150" s="73"/>
      <c r="D150" s="73"/>
      <c r="E150" s="75"/>
      <c r="F150" s="76"/>
      <c r="G150" s="162"/>
      <c r="H150" s="73"/>
      <c r="I150" s="162"/>
      <c r="J150" s="76"/>
      <c r="K150" s="162"/>
      <c r="L150" s="73"/>
      <c r="M150" s="164"/>
    </row>
    <row r="151" spans="2:13" x14ac:dyDescent="0.2">
      <c r="B151" s="76"/>
      <c r="C151" s="73"/>
      <c r="D151" s="73"/>
      <c r="E151" s="75"/>
      <c r="F151" s="76"/>
      <c r="G151" s="162"/>
      <c r="H151" s="73"/>
      <c r="I151" s="162"/>
      <c r="J151" s="76"/>
      <c r="K151" s="162"/>
      <c r="L151" s="73"/>
      <c r="M151" s="164"/>
    </row>
    <row r="152" spans="2:13" x14ac:dyDescent="0.2">
      <c r="B152" s="76"/>
      <c r="C152" s="73"/>
      <c r="D152" s="73"/>
      <c r="E152" s="75"/>
      <c r="F152" s="76"/>
      <c r="G152" s="162"/>
      <c r="H152" s="73"/>
      <c r="I152" s="162"/>
      <c r="J152" s="76"/>
      <c r="K152" s="162"/>
      <c r="L152" s="73"/>
      <c r="M152" s="164"/>
    </row>
    <row r="153" spans="2:13" x14ac:dyDescent="0.2">
      <c r="B153" s="76"/>
      <c r="C153" s="73"/>
      <c r="D153" s="73"/>
      <c r="E153" s="75"/>
      <c r="F153" s="76"/>
      <c r="G153" s="162"/>
      <c r="H153" s="73"/>
      <c r="I153" s="162"/>
      <c r="J153" s="76"/>
      <c r="K153" s="162"/>
      <c r="L153" s="73"/>
      <c r="M153" s="164"/>
    </row>
    <row r="154" spans="2:13" x14ac:dyDescent="0.2">
      <c r="B154" s="76"/>
      <c r="C154" s="73"/>
      <c r="D154" s="73"/>
      <c r="E154" s="75"/>
      <c r="F154" s="76"/>
      <c r="G154" s="162"/>
      <c r="H154" s="73"/>
      <c r="I154" s="162"/>
      <c r="J154" s="76"/>
      <c r="K154" s="162"/>
      <c r="L154" s="73"/>
      <c r="M154" s="164"/>
    </row>
    <row r="155" spans="2:13" x14ac:dyDescent="0.2">
      <c r="B155" s="76"/>
      <c r="C155" s="73"/>
      <c r="D155" s="73"/>
      <c r="E155" s="75"/>
      <c r="F155" s="76"/>
      <c r="G155" s="162"/>
      <c r="H155" s="73"/>
      <c r="I155" s="162"/>
      <c r="J155" s="76"/>
      <c r="K155" s="162"/>
      <c r="L155" s="73"/>
      <c r="M155" s="164"/>
    </row>
    <row r="156" spans="2:13" x14ac:dyDescent="0.2">
      <c r="B156" s="76"/>
      <c r="C156" s="73"/>
      <c r="D156" s="73"/>
      <c r="E156" s="75"/>
      <c r="F156" s="76"/>
      <c r="G156" s="162"/>
      <c r="H156" s="73"/>
      <c r="I156" s="162"/>
      <c r="J156" s="76"/>
      <c r="K156" s="162"/>
      <c r="L156" s="73"/>
      <c r="M156" s="164"/>
    </row>
    <row r="157" spans="2:13" x14ac:dyDescent="0.2">
      <c r="B157" s="76"/>
      <c r="C157" s="73"/>
      <c r="D157" s="73"/>
      <c r="E157" s="75"/>
      <c r="F157" s="76"/>
      <c r="G157" s="162"/>
      <c r="H157" s="73"/>
      <c r="I157" s="162"/>
      <c r="J157" s="76"/>
      <c r="K157" s="162"/>
      <c r="L157" s="73"/>
      <c r="M157" s="164"/>
    </row>
    <row r="158" spans="2:13" x14ac:dyDescent="0.2">
      <c r="B158" s="76"/>
      <c r="C158" s="73"/>
      <c r="D158" s="73"/>
      <c r="E158" s="75"/>
      <c r="F158" s="76"/>
      <c r="G158" s="162"/>
      <c r="H158" s="73"/>
      <c r="I158" s="162"/>
      <c r="J158" s="76"/>
      <c r="K158" s="162"/>
      <c r="L158" s="73"/>
      <c r="M158" s="164"/>
    </row>
    <row r="159" spans="2:13" x14ac:dyDescent="0.2">
      <c r="B159" s="76"/>
      <c r="C159" s="73"/>
      <c r="D159" s="73"/>
      <c r="E159" s="75"/>
      <c r="F159" s="76"/>
      <c r="G159" s="162"/>
      <c r="H159" s="73"/>
      <c r="I159" s="162"/>
      <c r="J159" s="76"/>
      <c r="K159" s="162"/>
      <c r="L159" s="73"/>
      <c r="M159" s="164"/>
    </row>
    <row r="160" spans="2:13" x14ac:dyDescent="0.2">
      <c r="B160" s="76"/>
      <c r="C160" s="73"/>
      <c r="D160" s="73"/>
      <c r="E160" s="75"/>
      <c r="F160" s="76"/>
      <c r="G160" s="162"/>
      <c r="H160" s="73"/>
      <c r="I160" s="162"/>
      <c r="J160" s="76"/>
      <c r="K160" s="162"/>
      <c r="L160" s="73"/>
      <c r="M160" s="164"/>
    </row>
    <row r="161" spans="2:13" x14ac:dyDescent="0.2">
      <c r="B161" s="76"/>
      <c r="C161" s="73"/>
      <c r="D161" s="73"/>
      <c r="E161" s="75"/>
      <c r="F161" s="76"/>
      <c r="G161" s="162"/>
      <c r="H161" s="73"/>
      <c r="I161" s="162"/>
      <c r="J161" s="76"/>
      <c r="K161" s="162"/>
      <c r="L161" s="73"/>
      <c r="M161" s="164"/>
    </row>
    <row r="162" spans="2:13" x14ac:dyDescent="0.2">
      <c r="B162" s="76"/>
      <c r="C162" s="73"/>
      <c r="D162" s="73"/>
      <c r="E162" s="75"/>
      <c r="F162" s="76"/>
      <c r="G162" s="162"/>
      <c r="H162" s="73"/>
      <c r="I162" s="162"/>
      <c r="J162" s="76"/>
      <c r="K162" s="162"/>
      <c r="L162" s="73"/>
      <c r="M162" s="164"/>
    </row>
    <row r="163" spans="2:13" x14ac:dyDescent="0.2">
      <c r="B163" s="76"/>
      <c r="C163" s="73"/>
      <c r="D163" s="73"/>
      <c r="E163" s="75"/>
      <c r="F163" s="76"/>
      <c r="G163" s="162"/>
      <c r="H163" s="73"/>
      <c r="I163" s="162"/>
      <c r="J163" s="76"/>
      <c r="K163" s="162"/>
      <c r="L163" s="73"/>
      <c r="M163" s="164"/>
    </row>
    <row r="164" spans="2:13" x14ac:dyDescent="0.2">
      <c r="B164" s="76"/>
      <c r="C164" s="73"/>
      <c r="D164" s="73"/>
      <c r="E164" s="75"/>
      <c r="F164" s="76"/>
      <c r="G164" s="162"/>
      <c r="H164" s="73"/>
      <c r="I164" s="162"/>
      <c r="J164" s="76"/>
      <c r="K164" s="162"/>
      <c r="L164" s="73"/>
      <c r="M164" s="164"/>
    </row>
    <row r="165" spans="2:13" x14ac:dyDescent="0.2">
      <c r="B165" s="76"/>
      <c r="C165" s="73"/>
      <c r="D165" s="73"/>
      <c r="E165" s="75"/>
      <c r="F165" s="76"/>
      <c r="G165" s="162"/>
      <c r="H165" s="73"/>
      <c r="I165" s="162"/>
      <c r="J165" s="76"/>
      <c r="K165" s="162"/>
      <c r="L165" s="73"/>
      <c r="M165" s="164"/>
    </row>
    <row r="166" spans="2:13" x14ac:dyDescent="0.2">
      <c r="B166" s="76"/>
      <c r="C166" s="73"/>
      <c r="D166" s="73"/>
      <c r="E166" s="75"/>
      <c r="F166" s="76"/>
      <c r="G166" s="162"/>
      <c r="H166" s="73"/>
      <c r="I166" s="162"/>
      <c r="J166" s="76"/>
      <c r="K166" s="162"/>
      <c r="L166" s="73"/>
      <c r="M166" s="164"/>
    </row>
    <row r="167" spans="2:13" x14ac:dyDescent="0.2">
      <c r="B167" s="76"/>
      <c r="C167" s="73"/>
      <c r="D167" s="73"/>
      <c r="E167" s="75"/>
      <c r="F167" s="76"/>
      <c r="G167" s="162"/>
      <c r="H167" s="73"/>
      <c r="I167" s="162"/>
      <c r="J167" s="76"/>
      <c r="K167" s="162"/>
      <c r="L167" s="73"/>
      <c r="M167" s="164"/>
    </row>
    <row r="168" spans="2:13" x14ac:dyDescent="0.2">
      <c r="B168" s="76"/>
      <c r="C168" s="73"/>
      <c r="D168" s="73"/>
      <c r="E168" s="75"/>
      <c r="F168" s="76"/>
      <c r="G168" s="162"/>
      <c r="H168" s="73"/>
      <c r="I168" s="162"/>
      <c r="J168" s="76"/>
      <c r="K168" s="162"/>
      <c r="L168" s="73"/>
      <c r="M168" s="164"/>
    </row>
    <row r="169" spans="2:13" x14ac:dyDescent="0.2">
      <c r="B169" s="76"/>
      <c r="C169" s="73"/>
      <c r="D169" s="73"/>
      <c r="E169" s="75"/>
      <c r="F169" s="76"/>
      <c r="G169" s="162"/>
      <c r="H169" s="73"/>
      <c r="I169" s="162"/>
      <c r="J169" s="76"/>
      <c r="K169" s="162"/>
      <c r="L169" s="73"/>
      <c r="M169" s="164"/>
    </row>
    <row r="170" spans="2:13" x14ac:dyDescent="0.2">
      <c r="B170" s="76"/>
      <c r="C170" s="73"/>
      <c r="D170" s="73"/>
      <c r="E170" s="75"/>
      <c r="F170" s="76"/>
      <c r="G170" s="162"/>
      <c r="H170" s="73"/>
      <c r="I170" s="162"/>
      <c r="J170" s="76"/>
      <c r="K170" s="162"/>
      <c r="L170" s="73"/>
      <c r="M170" s="164"/>
    </row>
    <row r="171" spans="2:13" x14ac:dyDescent="0.2">
      <c r="B171" s="76"/>
      <c r="C171" s="73"/>
      <c r="D171" s="73"/>
      <c r="E171" s="75"/>
      <c r="F171" s="76"/>
      <c r="G171" s="162"/>
      <c r="H171" s="73"/>
      <c r="I171" s="162"/>
      <c r="J171" s="76"/>
      <c r="K171" s="162"/>
      <c r="L171" s="73"/>
      <c r="M171" s="164"/>
    </row>
    <row r="172" spans="2:13" x14ac:dyDescent="0.2">
      <c r="B172" s="76"/>
      <c r="C172" s="73"/>
      <c r="D172" s="73"/>
      <c r="E172" s="75"/>
      <c r="F172" s="76"/>
      <c r="G172" s="162"/>
      <c r="H172" s="73"/>
      <c r="I172" s="162"/>
      <c r="J172" s="76"/>
      <c r="K172" s="162"/>
      <c r="L172" s="73"/>
      <c r="M172" s="164"/>
    </row>
    <row r="173" spans="2:13" x14ac:dyDescent="0.2">
      <c r="B173" s="76"/>
      <c r="C173" s="73"/>
      <c r="D173" s="73"/>
      <c r="E173" s="75"/>
      <c r="F173" s="76"/>
      <c r="G173" s="162"/>
      <c r="H173" s="73"/>
      <c r="I173" s="162"/>
      <c r="J173" s="76"/>
      <c r="K173" s="162"/>
      <c r="L173" s="73"/>
      <c r="M173" s="164"/>
    </row>
    <row r="174" spans="2:13" x14ac:dyDescent="0.2">
      <c r="B174" s="76"/>
      <c r="C174" s="73"/>
      <c r="D174" s="73"/>
      <c r="E174" s="75"/>
      <c r="F174" s="76"/>
      <c r="G174" s="162"/>
      <c r="H174" s="73"/>
      <c r="I174" s="162"/>
      <c r="J174" s="76"/>
      <c r="K174" s="162"/>
      <c r="L174" s="73"/>
      <c r="M174" s="164"/>
    </row>
    <row r="175" spans="2:13" x14ac:dyDescent="0.2">
      <c r="B175" s="76"/>
      <c r="C175" s="73"/>
      <c r="D175" s="73"/>
      <c r="E175" s="75"/>
      <c r="F175" s="76"/>
      <c r="G175" s="162"/>
      <c r="H175" s="73"/>
      <c r="I175" s="162"/>
      <c r="J175" s="76"/>
      <c r="K175" s="162"/>
      <c r="L175" s="73"/>
      <c r="M175" s="164"/>
    </row>
    <row r="176" spans="2:13" x14ac:dyDescent="0.2">
      <c r="B176" s="76"/>
      <c r="C176" s="73"/>
      <c r="D176" s="73"/>
      <c r="E176" s="75"/>
      <c r="F176" s="76"/>
      <c r="G176" s="162"/>
      <c r="H176" s="73"/>
      <c r="I176" s="162"/>
      <c r="J176" s="76"/>
      <c r="K176" s="162"/>
      <c r="L176" s="73"/>
      <c r="M176" s="164"/>
    </row>
    <row r="177" spans="2:13" x14ac:dyDescent="0.2">
      <c r="B177" s="76"/>
      <c r="C177" s="73"/>
      <c r="D177" s="73"/>
      <c r="E177" s="75"/>
      <c r="F177" s="76"/>
      <c r="G177" s="162"/>
      <c r="H177" s="73"/>
      <c r="I177" s="162"/>
      <c r="J177" s="76"/>
      <c r="K177" s="162"/>
      <c r="L177" s="73"/>
      <c r="M177" s="164"/>
    </row>
    <row r="178" spans="2:13" x14ac:dyDescent="0.2">
      <c r="B178" s="76"/>
      <c r="C178" s="73"/>
      <c r="D178" s="73"/>
      <c r="E178" s="77"/>
      <c r="F178" s="76"/>
      <c r="G178" s="162"/>
      <c r="H178" s="73"/>
      <c r="I178" s="162"/>
      <c r="J178" s="76"/>
      <c r="K178" s="162"/>
      <c r="L178" s="73"/>
      <c r="M178" s="164"/>
    </row>
    <row r="179" spans="2:13" x14ac:dyDescent="0.2">
      <c r="B179" s="76"/>
      <c r="C179" s="73"/>
      <c r="D179" s="73"/>
      <c r="E179" s="75"/>
      <c r="F179" s="76"/>
      <c r="G179" s="162"/>
      <c r="H179" s="73"/>
      <c r="I179" s="162"/>
      <c r="J179" s="76"/>
      <c r="K179" s="162"/>
      <c r="L179" s="73"/>
      <c r="M179" s="164"/>
    </row>
    <row r="180" spans="2:13" x14ac:dyDescent="0.2">
      <c r="B180" s="76"/>
      <c r="C180" s="73"/>
      <c r="D180" s="73"/>
      <c r="E180" s="75"/>
      <c r="F180" s="76"/>
      <c r="G180" s="162"/>
      <c r="H180" s="73"/>
      <c r="I180" s="162"/>
      <c r="J180" s="76"/>
      <c r="K180" s="162"/>
      <c r="L180" s="73"/>
      <c r="M180" s="164"/>
    </row>
    <row r="181" spans="2:13" x14ac:dyDescent="0.2">
      <c r="B181" s="76"/>
      <c r="C181" s="73"/>
      <c r="D181" s="73"/>
      <c r="E181" s="75"/>
      <c r="F181" s="76"/>
      <c r="G181" s="162"/>
      <c r="H181" s="73"/>
      <c r="I181" s="162"/>
      <c r="J181" s="76"/>
      <c r="K181" s="162"/>
      <c r="L181" s="73"/>
      <c r="M181" s="164"/>
    </row>
    <row r="182" spans="2:13" x14ac:dyDescent="0.2">
      <c r="B182" s="61"/>
      <c r="C182" s="62"/>
      <c r="D182" s="62"/>
      <c r="E182" s="63"/>
      <c r="F182" s="61"/>
      <c r="G182" s="166"/>
      <c r="H182" s="62"/>
      <c r="I182" s="166"/>
      <c r="J182" s="61"/>
      <c r="K182" s="166"/>
      <c r="L182" s="62"/>
      <c r="M182" s="42"/>
    </row>
    <row r="183" spans="2:13" x14ac:dyDescent="0.2">
      <c r="B183" s="61"/>
      <c r="C183" s="62"/>
      <c r="D183" s="62"/>
      <c r="E183" s="63"/>
      <c r="F183" s="61"/>
      <c r="G183" s="166"/>
      <c r="H183" s="62"/>
      <c r="I183" s="166"/>
      <c r="J183" s="61"/>
      <c r="K183" s="166"/>
      <c r="L183" s="62"/>
      <c r="M183" s="42"/>
    </row>
    <row r="184" spans="2:13" x14ac:dyDescent="0.2">
      <c r="B184" s="61"/>
      <c r="C184" s="62"/>
      <c r="D184" s="62"/>
      <c r="E184" s="63"/>
      <c r="F184" s="61"/>
      <c r="G184" s="166"/>
      <c r="H184" s="62"/>
      <c r="I184" s="166"/>
      <c r="J184" s="61"/>
      <c r="K184" s="166"/>
      <c r="L184" s="62"/>
      <c r="M184" s="42"/>
    </row>
    <row r="185" spans="2:13" x14ac:dyDescent="0.2">
      <c r="B185" s="61"/>
      <c r="C185" s="62"/>
      <c r="D185" s="62"/>
      <c r="E185" s="63"/>
      <c r="F185" s="61"/>
      <c r="G185" s="166"/>
      <c r="H185" s="62"/>
      <c r="I185" s="166"/>
      <c r="J185" s="61"/>
      <c r="K185" s="166"/>
      <c r="L185" s="62"/>
      <c r="M185" s="42"/>
    </row>
    <row r="186" spans="2:13" x14ac:dyDescent="0.2">
      <c r="B186" s="61"/>
      <c r="C186" s="62"/>
      <c r="D186" s="62"/>
      <c r="E186" s="63"/>
      <c r="F186" s="61"/>
      <c r="G186" s="166"/>
      <c r="H186" s="62"/>
      <c r="I186" s="166"/>
      <c r="J186" s="61"/>
      <c r="K186" s="166"/>
      <c r="L186" s="62"/>
      <c r="M186" s="42"/>
    </row>
    <row r="187" spans="2:13" x14ac:dyDescent="0.2">
      <c r="B187" s="61"/>
      <c r="C187" s="62"/>
      <c r="D187" s="62"/>
      <c r="E187" s="63"/>
      <c r="F187" s="61"/>
      <c r="G187" s="166"/>
      <c r="H187" s="62"/>
      <c r="I187" s="166"/>
      <c r="J187" s="61"/>
      <c r="K187" s="166"/>
      <c r="L187" s="62"/>
      <c r="M187" s="42"/>
    </row>
    <row r="188" spans="2:13" x14ac:dyDescent="0.2">
      <c r="B188" s="61"/>
      <c r="C188" s="62"/>
      <c r="D188" s="62"/>
      <c r="E188" s="63"/>
      <c r="F188" s="61"/>
      <c r="G188" s="166"/>
      <c r="H188" s="62"/>
      <c r="I188" s="166"/>
      <c r="J188" s="61"/>
      <c r="K188" s="166"/>
      <c r="L188" s="62"/>
      <c r="M188" s="42"/>
    </row>
    <row r="189" spans="2:13" x14ac:dyDescent="0.2">
      <c r="B189" s="61"/>
      <c r="C189" s="62"/>
      <c r="D189" s="62"/>
      <c r="E189" s="63"/>
      <c r="F189" s="61"/>
      <c r="G189" s="166"/>
      <c r="H189" s="62"/>
      <c r="I189" s="166"/>
      <c r="J189" s="61"/>
      <c r="K189" s="166"/>
      <c r="L189" s="62"/>
      <c r="M189" s="42"/>
    </row>
    <row r="190" spans="2:13" x14ac:dyDescent="0.2">
      <c r="B190" s="61"/>
      <c r="C190" s="62"/>
      <c r="D190" s="62"/>
      <c r="E190" s="63"/>
      <c r="F190" s="61"/>
      <c r="G190" s="166"/>
      <c r="H190" s="62"/>
      <c r="I190" s="166"/>
      <c r="J190" s="61"/>
      <c r="K190" s="166"/>
      <c r="L190" s="62"/>
      <c r="M190" s="42"/>
    </row>
    <row r="191" spans="2:13" x14ac:dyDescent="0.2">
      <c r="B191" s="61"/>
      <c r="C191" s="62"/>
      <c r="D191" s="62"/>
      <c r="E191" s="63"/>
      <c r="F191" s="61"/>
      <c r="G191" s="166"/>
      <c r="H191" s="62"/>
      <c r="I191" s="166"/>
      <c r="J191" s="61"/>
      <c r="K191" s="166"/>
      <c r="L191" s="62"/>
      <c r="M191" s="42"/>
    </row>
    <row r="192" spans="2:13" x14ac:dyDescent="0.2">
      <c r="B192" s="61"/>
      <c r="C192" s="62"/>
      <c r="D192" s="62"/>
      <c r="E192" s="63"/>
      <c r="F192" s="61"/>
      <c r="G192" s="166"/>
      <c r="H192" s="62"/>
      <c r="I192" s="166"/>
      <c r="J192" s="61"/>
      <c r="K192" s="166"/>
      <c r="L192" s="62"/>
      <c r="M192" s="42"/>
    </row>
    <row r="193" spans="2:13" x14ac:dyDescent="0.2">
      <c r="B193" s="61"/>
      <c r="C193" s="62"/>
      <c r="D193" s="62"/>
      <c r="E193" s="63"/>
      <c r="F193" s="61"/>
      <c r="G193" s="166"/>
      <c r="H193" s="62"/>
      <c r="I193" s="166"/>
      <c r="J193" s="61"/>
      <c r="K193" s="166"/>
      <c r="L193" s="62"/>
      <c r="M193" s="42"/>
    </row>
    <row r="194" spans="2:13" x14ac:dyDescent="0.2">
      <c r="B194" s="61"/>
      <c r="C194" s="62"/>
      <c r="D194" s="62"/>
      <c r="E194" s="63"/>
      <c r="F194" s="61"/>
      <c r="G194" s="166"/>
      <c r="H194" s="62"/>
      <c r="I194" s="166"/>
      <c r="J194" s="61"/>
      <c r="K194" s="166"/>
      <c r="L194" s="62"/>
      <c r="M194" s="42"/>
    </row>
    <row r="195" spans="2:13" x14ac:dyDescent="0.2">
      <c r="B195" s="61"/>
      <c r="C195" s="62"/>
      <c r="D195" s="62"/>
      <c r="E195" s="63"/>
      <c r="F195" s="61"/>
      <c r="G195" s="166"/>
      <c r="H195" s="62"/>
      <c r="I195" s="166"/>
      <c r="J195" s="61"/>
      <c r="K195" s="166"/>
      <c r="L195" s="62"/>
      <c r="M195" s="42"/>
    </row>
    <row r="196" spans="2:13" x14ac:dyDescent="0.2">
      <c r="B196" s="61"/>
      <c r="C196" s="62"/>
      <c r="D196" s="62"/>
      <c r="E196" s="63"/>
      <c r="F196" s="61"/>
      <c r="G196" s="166"/>
      <c r="H196" s="62"/>
      <c r="I196" s="166"/>
      <c r="J196" s="61"/>
      <c r="K196" s="166"/>
      <c r="L196" s="62"/>
      <c r="M196" s="42"/>
    </row>
    <row r="197" spans="2:13" x14ac:dyDescent="0.2">
      <c r="B197" s="61"/>
      <c r="C197" s="62"/>
      <c r="D197" s="62"/>
      <c r="E197" s="63"/>
      <c r="F197" s="61"/>
      <c r="G197" s="166"/>
      <c r="H197" s="62"/>
      <c r="I197" s="166"/>
      <c r="J197" s="61"/>
      <c r="K197" s="166"/>
      <c r="L197" s="62"/>
      <c r="M197" s="42"/>
    </row>
    <row r="198" spans="2:13" x14ac:dyDescent="0.2">
      <c r="B198" s="61"/>
      <c r="C198" s="62"/>
      <c r="D198" s="62"/>
      <c r="E198" s="63"/>
      <c r="F198" s="61"/>
      <c r="G198" s="166"/>
      <c r="H198" s="62"/>
      <c r="I198" s="166"/>
      <c r="J198" s="61"/>
      <c r="K198" s="166"/>
      <c r="L198" s="62"/>
      <c r="M198" s="42"/>
    </row>
    <row r="199" spans="2:13" x14ac:dyDescent="0.2">
      <c r="B199" s="61"/>
      <c r="C199" s="62"/>
      <c r="D199" s="62"/>
      <c r="E199" s="63"/>
      <c r="F199" s="61"/>
      <c r="G199" s="166"/>
      <c r="H199" s="62"/>
      <c r="I199" s="166"/>
      <c r="J199" s="61"/>
      <c r="K199" s="166"/>
      <c r="L199" s="62"/>
      <c r="M199" s="42"/>
    </row>
    <row r="200" spans="2:13" x14ac:dyDescent="0.2">
      <c r="B200" s="61"/>
      <c r="C200" s="62"/>
      <c r="D200" s="62"/>
      <c r="E200" s="63"/>
      <c r="F200" s="61"/>
      <c r="G200" s="166"/>
      <c r="H200" s="62"/>
      <c r="I200" s="166"/>
      <c r="J200" s="61"/>
      <c r="K200" s="166"/>
      <c r="L200" s="62"/>
      <c r="M200" s="42"/>
    </row>
    <row r="201" spans="2:13" x14ac:dyDescent="0.2">
      <c r="B201" s="61"/>
      <c r="C201" s="62"/>
      <c r="D201" s="62"/>
      <c r="E201" s="63"/>
      <c r="F201" s="61"/>
      <c r="G201" s="166"/>
      <c r="H201" s="62"/>
      <c r="I201" s="166"/>
      <c r="J201" s="61"/>
      <c r="K201" s="166"/>
      <c r="L201" s="62"/>
      <c r="M201" s="42"/>
    </row>
    <row r="202" spans="2:13" x14ac:dyDescent="0.2">
      <c r="B202" s="61"/>
      <c r="C202" s="62"/>
      <c r="D202" s="62"/>
      <c r="E202" s="63"/>
      <c r="F202" s="61"/>
      <c r="G202" s="166"/>
      <c r="H202" s="62"/>
      <c r="I202" s="166"/>
      <c r="J202" s="61"/>
      <c r="K202" s="166"/>
      <c r="L202" s="62"/>
      <c r="M202" s="42"/>
    </row>
    <row r="203" spans="2:13" x14ac:dyDescent="0.2">
      <c r="B203" s="61"/>
      <c r="C203" s="62"/>
      <c r="D203" s="62"/>
      <c r="E203" s="63"/>
      <c r="F203" s="61"/>
      <c r="G203" s="166"/>
      <c r="H203" s="62"/>
      <c r="I203" s="166"/>
      <c r="J203" s="61"/>
      <c r="K203" s="166"/>
      <c r="L203" s="62"/>
      <c r="M203" s="42"/>
    </row>
    <row r="204" spans="2:13" x14ac:dyDescent="0.2">
      <c r="B204" s="61"/>
      <c r="C204" s="62"/>
      <c r="D204" s="62"/>
      <c r="E204" s="63"/>
      <c r="F204" s="61"/>
      <c r="G204" s="166"/>
      <c r="H204" s="62"/>
      <c r="I204" s="166"/>
      <c r="J204" s="61"/>
      <c r="K204" s="166"/>
      <c r="L204" s="62"/>
      <c r="M204" s="42"/>
    </row>
    <row r="205" spans="2:13" x14ac:dyDescent="0.2">
      <c r="B205" s="61"/>
      <c r="C205" s="62"/>
      <c r="D205" s="62"/>
      <c r="E205" s="63"/>
      <c r="F205" s="61"/>
      <c r="G205" s="166"/>
      <c r="H205" s="62"/>
      <c r="I205" s="166"/>
      <c r="J205" s="61"/>
      <c r="K205" s="166"/>
      <c r="L205" s="62"/>
      <c r="M205" s="42"/>
    </row>
    <row r="206" spans="2:13" x14ac:dyDescent="0.2">
      <c r="B206" s="61"/>
      <c r="C206" s="62"/>
      <c r="D206" s="62"/>
      <c r="E206" s="63"/>
      <c r="F206" s="61"/>
      <c r="G206" s="166"/>
      <c r="H206" s="62"/>
      <c r="I206" s="166"/>
      <c r="J206" s="61"/>
      <c r="K206" s="166"/>
      <c r="L206" s="62"/>
      <c r="M206" s="42"/>
    </row>
    <row r="207" spans="2:13" x14ac:dyDescent="0.2">
      <c r="B207" s="61"/>
      <c r="C207" s="62"/>
      <c r="D207" s="62"/>
      <c r="E207" s="63"/>
      <c r="F207" s="61"/>
      <c r="G207" s="166"/>
      <c r="H207" s="62"/>
      <c r="I207" s="166"/>
      <c r="J207" s="61"/>
      <c r="K207" s="166"/>
      <c r="L207" s="62"/>
      <c r="M207" s="42"/>
    </row>
    <row r="208" spans="2:13" x14ac:dyDescent="0.2">
      <c r="B208" s="61"/>
      <c r="C208" s="62"/>
      <c r="D208" s="62"/>
      <c r="E208" s="63"/>
      <c r="F208" s="61"/>
      <c r="G208" s="166"/>
      <c r="H208" s="62"/>
      <c r="I208" s="166"/>
      <c r="J208" s="61"/>
      <c r="K208" s="166"/>
      <c r="L208" s="62"/>
      <c r="M208" s="42"/>
    </row>
    <row r="209" spans="2:13" x14ac:dyDescent="0.2">
      <c r="B209" s="61"/>
      <c r="C209" s="62"/>
      <c r="D209" s="62"/>
      <c r="E209" s="63"/>
      <c r="F209" s="61"/>
      <c r="G209" s="166"/>
      <c r="H209" s="62"/>
      <c r="I209" s="166"/>
      <c r="J209" s="61"/>
      <c r="K209" s="166"/>
      <c r="L209" s="62"/>
      <c r="M209" s="42"/>
    </row>
    <row r="210" spans="2:13" x14ac:dyDescent="0.2">
      <c r="B210" s="61"/>
      <c r="C210" s="62"/>
      <c r="D210" s="62"/>
      <c r="E210" s="63"/>
      <c r="F210" s="61"/>
      <c r="G210" s="166"/>
      <c r="H210" s="62"/>
      <c r="I210" s="166"/>
      <c r="J210" s="61"/>
      <c r="K210" s="166"/>
      <c r="L210" s="62"/>
      <c r="M210" s="42"/>
    </row>
    <row r="211" spans="2:13" x14ac:dyDescent="0.2">
      <c r="B211" s="61"/>
      <c r="C211" s="62"/>
      <c r="D211" s="62"/>
      <c r="E211" s="63"/>
      <c r="F211" s="61"/>
      <c r="G211" s="166"/>
      <c r="H211" s="62"/>
      <c r="I211" s="166"/>
      <c r="J211" s="61"/>
      <c r="K211" s="166"/>
      <c r="L211" s="62"/>
      <c r="M211" s="42"/>
    </row>
    <row r="212" spans="2:13" x14ac:dyDescent="0.2">
      <c r="B212" s="61"/>
      <c r="C212" s="62"/>
      <c r="D212" s="62"/>
      <c r="E212" s="63"/>
      <c r="F212" s="61"/>
      <c r="G212" s="166"/>
      <c r="H212" s="62"/>
      <c r="I212" s="166"/>
      <c r="J212" s="61"/>
      <c r="K212" s="166"/>
      <c r="L212" s="62"/>
      <c r="M212" s="42"/>
    </row>
    <row r="213" spans="2:13" x14ac:dyDescent="0.2">
      <c r="B213" s="61"/>
      <c r="C213" s="62"/>
      <c r="D213" s="62"/>
      <c r="E213" s="63"/>
      <c r="F213" s="61"/>
      <c r="G213" s="166"/>
      <c r="H213" s="62"/>
      <c r="I213" s="166"/>
      <c r="J213" s="61"/>
      <c r="K213" s="166"/>
      <c r="L213" s="62"/>
      <c r="M213" s="42"/>
    </row>
    <row r="214" spans="2:13" x14ac:dyDescent="0.2">
      <c r="B214" s="61"/>
      <c r="C214" s="62"/>
      <c r="D214" s="62"/>
      <c r="E214" s="63"/>
      <c r="F214" s="61"/>
      <c r="G214" s="166"/>
      <c r="H214" s="62"/>
      <c r="I214" s="166"/>
      <c r="J214" s="61"/>
      <c r="K214" s="166"/>
      <c r="L214" s="62"/>
      <c r="M214" s="42"/>
    </row>
    <row r="215" spans="2:13" x14ac:dyDescent="0.2">
      <c r="B215" s="61"/>
      <c r="C215" s="62"/>
      <c r="D215" s="62"/>
      <c r="E215" s="63"/>
      <c r="F215" s="61"/>
      <c r="G215" s="166"/>
      <c r="H215" s="62"/>
      <c r="I215" s="166"/>
      <c r="J215" s="61"/>
      <c r="K215" s="166"/>
      <c r="L215" s="62"/>
      <c r="M215" s="42"/>
    </row>
    <row r="216" spans="2:13" x14ac:dyDescent="0.2">
      <c r="B216" s="61"/>
      <c r="C216" s="62"/>
      <c r="D216" s="62"/>
      <c r="E216" s="63"/>
      <c r="F216" s="61"/>
      <c r="G216" s="166"/>
      <c r="H216" s="62"/>
      <c r="I216" s="166"/>
      <c r="J216" s="61"/>
      <c r="K216" s="166"/>
      <c r="L216" s="62"/>
      <c r="M216" s="42"/>
    </row>
    <row r="217" spans="2:13" x14ac:dyDescent="0.2">
      <c r="B217" s="61"/>
      <c r="C217" s="62"/>
      <c r="D217" s="62"/>
      <c r="E217" s="63"/>
      <c r="F217" s="61"/>
      <c r="G217" s="166"/>
      <c r="H217" s="62"/>
      <c r="I217" s="166"/>
      <c r="J217" s="61"/>
      <c r="K217" s="166"/>
      <c r="L217" s="62"/>
      <c r="M217" s="42"/>
    </row>
    <row r="218" spans="2:13" x14ac:dyDescent="0.2">
      <c r="B218" s="61"/>
      <c r="C218" s="62"/>
      <c r="D218" s="62"/>
      <c r="E218" s="63"/>
      <c r="F218" s="61"/>
      <c r="G218" s="166"/>
      <c r="H218" s="62"/>
      <c r="I218" s="166"/>
      <c r="J218" s="61"/>
      <c r="K218" s="166"/>
      <c r="L218" s="62"/>
      <c r="M218" s="42"/>
    </row>
    <row r="219" spans="2:13" x14ac:dyDescent="0.2">
      <c r="B219" s="61"/>
      <c r="C219" s="62"/>
      <c r="D219" s="62"/>
      <c r="E219" s="63"/>
      <c r="F219" s="61"/>
      <c r="G219" s="166"/>
      <c r="H219" s="62"/>
      <c r="I219" s="166"/>
      <c r="J219" s="61"/>
      <c r="K219" s="166"/>
      <c r="L219" s="62"/>
      <c r="M219" s="42"/>
    </row>
    <row r="220" spans="2:13" x14ac:dyDescent="0.2">
      <c r="B220" s="61"/>
      <c r="C220" s="62"/>
      <c r="D220" s="62"/>
      <c r="E220" s="63"/>
      <c r="F220" s="61"/>
      <c r="G220" s="166"/>
      <c r="H220" s="62"/>
      <c r="I220" s="166"/>
      <c r="J220" s="61"/>
      <c r="K220" s="166"/>
      <c r="L220" s="62"/>
      <c r="M220" s="42"/>
    </row>
    <row r="221" spans="2:13" x14ac:dyDescent="0.2">
      <c r="B221" s="61"/>
      <c r="C221" s="62"/>
      <c r="D221" s="62"/>
      <c r="E221" s="63"/>
      <c r="F221" s="61"/>
      <c r="G221" s="166"/>
      <c r="H221" s="62"/>
      <c r="I221" s="166"/>
      <c r="J221" s="61"/>
      <c r="K221" s="166"/>
      <c r="L221" s="62"/>
      <c r="M221" s="42"/>
    </row>
    <row r="222" spans="2:13" x14ac:dyDescent="0.2">
      <c r="B222" s="61"/>
      <c r="C222" s="62"/>
      <c r="D222" s="62"/>
      <c r="E222" s="63"/>
      <c r="F222" s="61"/>
      <c r="G222" s="166"/>
      <c r="H222" s="62"/>
      <c r="I222" s="166"/>
      <c r="J222" s="61"/>
      <c r="K222" s="166"/>
      <c r="L222" s="62"/>
      <c r="M222" s="42"/>
    </row>
    <row r="223" spans="2:13" x14ac:dyDescent="0.2">
      <c r="B223" s="61"/>
      <c r="C223" s="62"/>
      <c r="D223" s="62"/>
      <c r="E223" s="63"/>
      <c r="F223" s="61"/>
      <c r="G223" s="166"/>
      <c r="H223" s="62"/>
      <c r="I223" s="166"/>
      <c r="J223" s="61"/>
      <c r="K223" s="166"/>
      <c r="L223" s="62"/>
      <c r="M223" s="42"/>
    </row>
    <row r="224" spans="2:13" x14ac:dyDescent="0.2">
      <c r="B224" s="61"/>
      <c r="C224" s="62"/>
      <c r="D224" s="62"/>
      <c r="E224" s="63"/>
      <c r="F224" s="61"/>
      <c r="G224" s="166"/>
      <c r="H224" s="62"/>
      <c r="I224" s="166"/>
      <c r="J224" s="61"/>
      <c r="K224" s="166"/>
      <c r="L224" s="62"/>
      <c r="M224" s="42"/>
    </row>
    <row r="225" spans="2:13" x14ac:dyDescent="0.2">
      <c r="B225" s="61"/>
      <c r="C225" s="62"/>
      <c r="D225" s="62"/>
      <c r="E225" s="63"/>
      <c r="F225" s="61"/>
      <c r="G225" s="166"/>
      <c r="H225" s="62"/>
      <c r="I225" s="166"/>
      <c r="J225" s="61"/>
      <c r="K225" s="166"/>
      <c r="L225" s="62"/>
      <c r="M225" s="42"/>
    </row>
    <row r="226" spans="2:13" x14ac:dyDescent="0.2">
      <c r="B226" s="61"/>
      <c r="C226" s="62"/>
      <c r="D226" s="62"/>
      <c r="E226" s="63"/>
      <c r="F226" s="61"/>
      <c r="G226" s="166"/>
      <c r="H226" s="62"/>
      <c r="I226" s="166"/>
      <c r="J226" s="61"/>
      <c r="K226" s="166"/>
      <c r="L226" s="62"/>
      <c r="M226" s="42"/>
    </row>
    <row r="227" spans="2:13" x14ac:dyDescent="0.2">
      <c r="B227" s="61"/>
      <c r="C227" s="62"/>
      <c r="D227" s="62"/>
      <c r="E227" s="63"/>
      <c r="F227" s="61"/>
      <c r="G227" s="166"/>
      <c r="H227" s="62"/>
      <c r="I227" s="166"/>
      <c r="J227" s="61"/>
      <c r="K227" s="166"/>
      <c r="L227" s="62"/>
      <c r="M227" s="42"/>
    </row>
    <row r="228" spans="2:13" x14ac:dyDescent="0.2">
      <c r="B228" s="61"/>
      <c r="C228" s="62"/>
      <c r="D228" s="62"/>
      <c r="E228" s="63"/>
      <c r="F228" s="61"/>
      <c r="G228" s="166"/>
      <c r="H228" s="62"/>
      <c r="I228" s="166"/>
      <c r="J228" s="61"/>
      <c r="K228" s="166"/>
      <c r="L228" s="62"/>
      <c r="M228" s="42"/>
    </row>
    <row r="229" spans="2:13" x14ac:dyDescent="0.2">
      <c r="B229" s="61"/>
      <c r="C229" s="62"/>
      <c r="D229" s="62"/>
      <c r="E229" s="63"/>
      <c r="F229" s="61"/>
      <c r="G229" s="166"/>
      <c r="H229" s="62"/>
      <c r="I229" s="166"/>
      <c r="J229" s="61"/>
      <c r="K229" s="166"/>
      <c r="L229" s="62"/>
      <c r="M229" s="42"/>
    </row>
    <row r="230" spans="2:13" x14ac:dyDescent="0.2">
      <c r="B230" s="61"/>
      <c r="C230" s="62"/>
      <c r="D230" s="62"/>
      <c r="E230" s="63"/>
      <c r="F230" s="61"/>
      <c r="G230" s="166"/>
      <c r="H230" s="62"/>
      <c r="I230" s="166"/>
      <c r="J230" s="61"/>
      <c r="K230" s="166"/>
      <c r="L230" s="62"/>
      <c r="M230" s="42"/>
    </row>
    <row r="231" spans="2:13" x14ac:dyDescent="0.2">
      <c r="B231" s="61"/>
      <c r="C231" s="62"/>
      <c r="D231" s="62"/>
      <c r="E231" s="63"/>
      <c r="F231" s="61"/>
      <c r="G231" s="166"/>
      <c r="H231" s="62"/>
      <c r="I231" s="166"/>
      <c r="J231" s="61"/>
      <c r="K231" s="166"/>
      <c r="L231" s="62"/>
      <c r="M231" s="42"/>
    </row>
    <row r="232" spans="2:13" x14ac:dyDescent="0.2">
      <c r="B232" s="61"/>
      <c r="C232" s="62"/>
      <c r="D232" s="62"/>
      <c r="E232" s="63"/>
      <c r="F232" s="61"/>
      <c r="G232" s="166"/>
      <c r="H232" s="62"/>
      <c r="I232" s="166"/>
      <c r="J232" s="61"/>
      <c r="K232" s="166"/>
      <c r="L232" s="62"/>
      <c r="M232" s="42"/>
    </row>
    <row r="233" spans="2:13" x14ac:dyDescent="0.2">
      <c r="B233" s="61"/>
      <c r="C233" s="62"/>
      <c r="D233" s="62"/>
      <c r="E233" s="63"/>
      <c r="F233" s="61"/>
      <c r="G233" s="166"/>
      <c r="H233" s="62"/>
      <c r="I233" s="166"/>
      <c r="J233" s="61"/>
      <c r="K233" s="166"/>
      <c r="L233" s="62"/>
      <c r="M233" s="42"/>
    </row>
    <row r="234" spans="2:13" x14ac:dyDescent="0.2">
      <c r="B234" s="61"/>
      <c r="C234" s="62"/>
      <c r="D234" s="62"/>
      <c r="E234" s="63"/>
      <c r="F234" s="61"/>
      <c r="G234" s="166"/>
      <c r="H234" s="62"/>
      <c r="I234" s="166"/>
      <c r="J234" s="61"/>
      <c r="K234" s="166"/>
      <c r="L234" s="62"/>
      <c r="M234" s="42"/>
    </row>
    <row r="235" spans="2:13" x14ac:dyDescent="0.2">
      <c r="B235" s="61"/>
      <c r="C235" s="62"/>
      <c r="D235" s="62"/>
      <c r="E235" s="63"/>
      <c r="F235" s="61"/>
      <c r="G235" s="166"/>
      <c r="H235" s="62"/>
      <c r="I235" s="166"/>
      <c r="J235" s="61"/>
      <c r="K235" s="166"/>
      <c r="L235" s="62"/>
      <c r="M235" s="42"/>
    </row>
    <row r="236" spans="2:13" x14ac:dyDescent="0.2">
      <c r="B236" s="61"/>
      <c r="C236" s="62"/>
      <c r="D236" s="62"/>
      <c r="E236" s="63"/>
      <c r="F236" s="61"/>
      <c r="G236" s="166"/>
      <c r="H236" s="62"/>
      <c r="I236" s="166"/>
      <c r="J236" s="61"/>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D104" sqref="D104"/>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69">
        <v>0</v>
      </c>
      <c r="C4" s="70">
        <v>0</v>
      </c>
      <c r="D4" s="70">
        <v>0</v>
      </c>
      <c r="E4" s="71">
        <v>0</v>
      </c>
      <c r="F4" s="69"/>
      <c r="G4" s="162"/>
      <c r="H4" s="70"/>
      <c r="I4" s="162"/>
      <c r="J4" s="69"/>
      <c r="K4" s="160"/>
      <c r="L4" s="70"/>
      <c r="M4" s="161"/>
    </row>
    <row r="5" spans="2:21" x14ac:dyDescent="0.2">
      <c r="B5" s="72">
        <v>4.9769999999999997E-3</v>
      </c>
      <c r="C5" s="73">
        <v>8.9940000000000003E-3</v>
      </c>
      <c r="D5" s="74">
        <v>5.4180000000000001E-3</v>
      </c>
      <c r="E5" s="75">
        <v>-7.8309999999999994E-3</v>
      </c>
      <c r="F5" s="72"/>
      <c r="G5" s="162"/>
      <c r="H5" s="74"/>
      <c r="I5" s="162"/>
      <c r="J5" s="72"/>
      <c r="K5" s="162"/>
      <c r="L5" s="74"/>
      <c r="M5" s="164"/>
    </row>
    <row r="6" spans="2:21" x14ac:dyDescent="0.2">
      <c r="B6" s="76">
        <v>1.3691999999999999E-2</v>
      </c>
      <c r="C6" s="73">
        <v>1.4519000000000001E-2</v>
      </c>
      <c r="D6" s="74">
        <v>1.4551E-2</v>
      </c>
      <c r="E6" s="75">
        <v>-1.2239E-2</v>
      </c>
      <c r="F6" s="76"/>
      <c r="G6" s="162"/>
      <c r="H6" s="74"/>
      <c r="I6" s="162"/>
      <c r="J6" s="76"/>
      <c r="K6" s="162"/>
      <c r="L6" s="74"/>
      <c r="M6" s="164"/>
    </row>
    <row r="7" spans="2:21" x14ac:dyDescent="0.2">
      <c r="B7" s="76">
        <v>2.3191E-2</v>
      </c>
      <c r="C7" s="73">
        <v>1.8429999999999998E-2</v>
      </c>
      <c r="D7" s="73">
        <v>2.4254000000000001E-2</v>
      </c>
      <c r="E7" s="75">
        <v>-1.5353E-2</v>
      </c>
      <c r="F7" s="76"/>
      <c r="G7" s="162"/>
      <c r="H7" s="73"/>
      <c r="I7" s="162"/>
      <c r="J7" s="76"/>
      <c r="K7" s="162"/>
      <c r="L7" s="73"/>
      <c r="M7" s="164"/>
    </row>
    <row r="8" spans="2:21" x14ac:dyDescent="0.2">
      <c r="B8" s="76">
        <v>3.2974000000000003E-2</v>
      </c>
      <c r="C8" s="73">
        <v>2.1495E-2</v>
      </c>
      <c r="D8" s="73">
        <v>3.4148999999999999E-2</v>
      </c>
      <c r="E8" s="75">
        <v>-1.7845E-2</v>
      </c>
      <c r="F8" s="76"/>
      <c r="G8" s="162"/>
      <c r="H8" s="73"/>
      <c r="I8" s="162"/>
      <c r="J8" s="76"/>
      <c r="K8" s="162"/>
      <c r="L8" s="73"/>
      <c r="M8" s="164"/>
    </row>
    <row r="9" spans="2:21" x14ac:dyDescent="0.2">
      <c r="B9" s="76">
        <v>4.2895000000000003E-2</v>
      </c>
      <c r="C9" s="73">
        <v>2.4045E-2</v>
      </c>
      <c r="D9" s="73">
        <v>4.4136000000000002E-2</v>
      </c>
      <c r="E9" s="75">
        <v>-1.9977999999999999E-2</v>
      </c>
      <c r="F9" s="76"/>
      <c r="G9" s="162"/>
      <c r="H9" s="73"/>
      <c r="I9" s="162"/>
      <c r="J9" s="76"/>
      <c r="K9" s="162"/>
      <c r="L9" s="73"/>
      <c r="M9" s="164"/>
    </row>
    <row r="10" spans="2:21" x14ac:dyDescent="0.2">
      <c r="B10" s="76">
        <v>5.2893000000000003E-2</v>
      </c>
      <c r="C10" s="73">
        <v>2.6249999999999999E-2</v>
      </c>
      <c r="D10" s="73">
        <v>5.4172999999999999E-2</v>
      </c>
      <c r="E10" s="75">
        <v>-2.1878000000000002E-2</v>
      </c>
      <c r="F10" s="76"/>
      <c r="G10" s="162"/>
      <c r="H10" s="73"/>
      <c r="I10" s="162"/>
      <c r="J10" s="76"/>
      <c r="K10" s="162"/>
      <c r="L10" s="73"/>
      <c r="M10" s="164"/>
    </row>
    <row r="11" spans="2:21" x14ac:dyDescent="0.2">
      <c r="B11" s="76">
        <v>6.2941999999999998E-2</v>
      </c>
      <c r="C11" s="73">
        <v>2.8206999999999999E-2</v>
      </c>
      <c r="D11" s="73">
        <v>6.4241000000000006E-2</v>
      </c>
      <c r="E11" s="75">
        <v>-2.3612999999999999E-2</v>
      </c>
      <c r="F11" s="76"/>
      <c r="G11" s="162"/>
      <c r="H11" s="73"/>
      <c r="I11" s="162"/>
      <c r="J11" s="76"/>
      <c r="K11" s="162"/>
      <c r="L11" s="73"/>
      <c r="M11" s="164"/>
    </row>
    <row r="12" spans="2:21" x14ac:dyDescent="0.2">
      <c r="B12" s="76">
        <v>7.3024000000000006E-2</v>
      </c>
      <c r="C12" s="73">
        <v>2.9977E-2</v>
      </c>
      <c r="D12" s="73">
        <v>7.4331999999999995E-2</v>
      </c>
      <c r="E12" s="75">
        <v>-2.5221E-2</v>
      </c>
      <c r="F12" s="76"/>
      <c r="G12" s="162"/>
      <c r="H12" s="73"/>
      <c r="I12" s="162"/>
      <c r="J12" s="76"/>
      <c r="K12" s="162"/>
      <c r="L12" s="73"/>
      <c r="M12" s="164"/>
    </row>
    <row r="13" spans="2:21" x14ac:dyDescent="0.2">
      <c r="B13" s="76">
        <v>8.3130999999999997E-2</v>
      </c>
      <c r="C13" s="73">
        <v>3.1599000000000002E-2</v>
      </c>
      <c r="D13" s="73">
        <v>8.4439E-2</v>
      </c>
      <c r="E13" s="75">
        <v>-2.6727000000000001E-2</v>
      </c>
      <c r="F13" s="76"/>
      <c r="G13" s="162"/>
      <c r="H13" s="73"/>
      <c r="I13" s="162"/>
      <c r="J13" s="76"/>
      <c r="K13" s="162"/>
      <c r="L13" s="73"/>
      <c r="M13" s="164"/>
    </row>
    <row r="14" spans="2:21" x14ac:dyDescent="0.2">
      <c r="B14" s="76">
        <v>9.3257000000000007E-2</v>
      </c>
      <c r="C14" s="73">
        <v>3.3098000000000002E-2</v>
      </c>
      <c r="D14" s="73">
        <v>9.4559000000000004E-2</v>
      </c>
      <c r="E14" s="75">
        <v>-2.8146999999999998E-2</v>
      </c>
      <c r="F14" s="76"/>
      <c r="G14" s="162"/>
      <c r="H14" s="73"/>
      <c r="I14" s="162"/>
      <c r="J14" s="76"/>
      <c r="K14" s="162"/>
      <c r="L14" s="73"/>
      <c r="M14" s="164"/>
    </row>
    <row r="15" spans="2:21" x14ac:dyDescent="0.2">
      <c r="B15" s="76">
        <v>0.103398</v>
      </c>
      <c r="C15" s="73">
        <v>3.4493999999999997E-2</v>
      </c>
      <c r="D15" s="73">
        <v>0.104689</v>
      </c>
      <c r="E15" s="75">
        <v>-2.9489000000000001E-2</v>
      </c>
      <c r="F15" s="76"/>
      <c r="G15" s="162"/>
      <c r="H15" s="73"/>
      <c r="I15" s="162"/>
      <c r="J15" s="76"/>
      <c r="K15" s="162"/>
      <c r="L15" s="73"/>
      <c r="M15" s="164"/>
    </row>
    <row r="16" spans="2:21" x14ac:dyDescent="0.2">
      <c r="B16" s="76">
        <v>0.113551</v>
      </c>
      <c r="C16" s="73">
        <v>3.5800999999999999E-2</v>
      </c>
      <c r="D16" s="73">
        <v>0.114829</v>
      </c>
      <c r="E16" s="75">
        <v>-3.0762000000000001E-2</v>
      </c>
      <c r="F16" s="76"/>
      <c r="G16" s="162"/>
      <c r="H16" s="73"/>
      <c r="I16" s="162"/>
      <c r="J16" s="76"/>
      <c r="K16" s="162"/>
      <c r="L16" s="73"/>
      <c r="M16" s="164"/>
    </row>
    <row r="17" spans="2:13" x14ac:dyDescent="0.2">
      <c r="B17" s="76">
        <v>0.12371500000000001</v>
      </c>
      <c r="C17" s="73">
        <v>3.7028999999999999E-2</v>
      </c>
      <c r="D17" s="73">
        <v>0.124976</v>
      </c>
      <c r="E17" s="75">
        <v>-3.1968999999999997E-2</v>
      </c>
      <c r="F17" s="76"/>
      <c r="G17" s="162"/>
      <c r="H17" s="73"/>
      <c r="I17" s="162"/>
      <c r="J17" s="76"/>
      <c r="K17" s="162"/>
      <c r="L17" s="73"/>
      <c r="M17" s="164"/>
    </row>
    <row r="18" spans="2:13" x14ac:dyDescent="0.2">
      <c r="B18" s="76">
        <v>0.13388600000000001</v>
      </c>
      <c r="C18" s="73">
        <v>3.8188E-2</v>
      </c>
      <c r="D18" s="73">
        <v>0.135131</v>
      </c>
      <c r="E18" s="75">
        <v>-3.3116E-2</v>
      </c>
      <c r="F18" s="76"/>
      <c r="G18" s="162"/>
      <c r="H18" s="73"/>
      <c r="I18" s="162"/>
      <c r="J18" s="76"/>
      <c r="K18" s="162"/>
      <c r="L18" s="73"/>
      <c r="M18" s="164"/>
    </row>
    <row r="19" spans="2:13" x14ac:dyDescent="0.2">
      <c r="B19" s="76">
        <v>0.144066</v>
      </c>
      <c r="C19" s="73">
        <v>3.9285E-2</v>
      </c>
      <c r="D19" s="73">
        <v>0.145292</v>
      </c>
      <c r="E19" s="75">
        <v>-3.4203999999999998E-2</v>
      </c>
      <c r="F19" s="76"/>
      <c r="G19" s="162"/>
      <c r="H19" s="73"/>
      <c r="I19" s="162"/>
      <c r="J19" s="76"/>
      <c r="K19" s="162"/>
      <c r="L19" s="73"/>
      <c r="M19" s="164"/>
    </row>
    <row r="20" spans="2:13" x14ac:dyDescent="0.2">
      <c r="B20" s="76">
        <v>0.154251</v>
      </c>
      <c r="C20" s="73">
        <v>4.0325E-2</v>
      </c>
      <c r="D20" s="73">
        <v>0.15545800000000001</v>
      </c>
      <c r="E20" s="75">
        <v>-3.5236999999999997E-2</v>
      </c>
      <c r="F20" s="76"/>
      <c r="G20" s="162"/>
      <c r="H20" s="73"/>
      <c r="I20" s="162"/>
      <c r="J20" s="76"/>
      <c r="K20" s="162"/>
      <c r="L20" s="73"/>
      <c r="M20" s="164"/>
    </row>
    <row r="21" spans="2:13" x14ac:dyDescent="0.2">
      <c r="B21" s="76">
        <v>0.164442</v>
      </c>
      <c r="C21" s="73">
        <v>4.1313000000000002E-2</v>
      </c>
      <c r="D21" s="73">
        <v>0.16563</v>
      </c>
      <c r="E21" s="75">
        <v>-3.6216999999999999E-2</v>
      </c>
      <c r="F21" s="76"/>
      <c r="G21" s="162"/>
      <c r="H21" s="73"/>
      <c r="I21" s="162"/>
      <c r="J21" s="76"/>
      <c r="K21" s="162"/>
      <c r="L21" s="73"/>
      <c r="M21" s="164"/>
    </row>
    <row r="22" spans="2:13" x14ac:dyDescent="0.2">
      <c r="B22" s="76">
        <v>0.17463799999999999</v>
      </c>
      <c r="C22" s="73">
        <v>4.2254E-2</v>
      </c>
      <c r="D22" s="73">
        <v>0.17580599999999999</v>
      </c>
      <c r="E22" s="75">
        <v>-3.7146999999999999E-2</v>
      </c>
      <c r="F22" s="76"/>
      <c r="G22" s="162"/>
      <c r="H22" s="73"/>
      <c r="I22" s="162"/>
      <c r="J22" s="76"/>
      <c r="K22" s="162"/>
      <c r="L22" s="73"/>
      <c r="M22" s="164"/>
    </row>
    <row r="23" spans="2:13" x14ac:dyDescent="0.2">
      <c r="B23" s="76">
        <v>0.184838</v>
      </c>
      <c r="C23" s="73">
        <v>4.3150000000000001E-2</v>
      </c>
      <c r="D23" s="73">
        <v>0.18598700000000001</v>
      </c>
      <c r="E23" s="75">
        <v>-3.8025999999999997E-2</v>
      </c>
      <c r="F23" s="76"/>
      <c r="G23" s="162"/>
      <c r="H23" s="73"/>
      <c r="I23" s="162"/>
      <c r="J23" s="76"/>
      <c r="K23" s="162"/>
      <c r="L23" s="73"/>
      <c r="M23" s="164"/>
    </row>
    <row r="24" spans="2:13" x14ac:dyDescent="0.2">
      <c r="B24" s="76">
        <v>0.19504199999999999</v>
      </c>
      <c r="C24" s="73">
        <v>4.4005000000000002E-2</v>
      </c>
      <c r="D24" s="73">
        <v>0.19617200000000001</v>
      </c>
      <c r="E24" s="75">
        <v>-3.8857000000000003E-2</v>
      </c>
      <c r="F24" s="76"/>
      <c r="G24" s="162"/>
      <c r="H24" s="73"/>
      <c r="I24" s="162"/>
      <c r="J24" s="76"/>
      <c r="K24" s="162"/>
      <c r="L24" s="73"/>
      <c r="M24" s="164"/>
    </row>
    <row r="25" spans="2:13" x14ac:dyDescent="0.2">
      <c r="B25" s="76">
        <v>0.20524999999999999</v>
      </c>
      <c r="C25" s="73">
        <v>4.4819999999999999E-2</v>
      </c>
      <c r="D25" s="73">
        <v>0.20635999999999999</v>
      </c>
      <c r="E25" s="75">
        <v>-3.9641000000000003E-2</v>
      </c>
      <c r="F25" s="76"/>
      <c r="G25" s="162"/>
      <c r="H25" s="73"/>
      <c r="I25" s="162"/>
      <c r="J25" s="76"/>
      <c r="K25" s="162"/>
      <c r="L25" s="73"/>
      <c r="M25" s="164"/>
    </row>
    <row r="26" spans="2:13" x14ac:dyDescent="0.2">
      <c r="B26" s="76">
        <v>0.21546100000000001</v>
      </c>
      <c r="C26" s="73">
        <v>4.5598E-2</v>
      </c>
      <c r="D26" s="73">
        <v>0.21655199999999999</v>
      </c>
      <c r="E26" s="75">
        <v>-4.0377999999999997E-2</v>
      </c>
      <c r="F26" s="76"/>
      <c r="G26" s="162"/>
      <c r="H26" s="73"/>
      <c r="I26" s="162"/>
      <c r="J26" s="76"/>
      <c r="K26" s="162"/>
      <c r="L26" s="73"/>
      <c r="M26" s="164"/>
    </row>
    <row r="27" spans="2:13" x14ac:dyDescent="0.2">
      <c r="B27" s="76">
        <v>0.22567400000000001</v>
      </c>
      <c r="C27" s="73">
        <v>4.6341E-2</v>
      </c>
      <c r="D27" s="73">
        <v>0.226747</v>
      </c>
      <c r="E27" s="75">
        <v>-4.1070000000000002E-2</v>
      </c>
      <c r="F27" s="76"/>
      <c r="G27" s="162"/>
      <c r="H27" s="73"/>
      <c r="I27" s="162"/>
      <c r="J27" s="76"/>
      <c r="K27" s="162"/>
      <c r="L27" s="73"/>
      <c r="M27" s="164"/>
    </row>
    <row r="28" spans="2:13" x14ac:dyDescent="0.2">
      <c r="B28" s="76">
        <v>0.23588999999999999</v>
      </c>
      <c r="C28" s="73">
        <v>4.7049000000000001E-2</v>
      </c>
      <c r="D28" s="73">
        <v>0.23694499999999999</v>
      </c>
      <c r="E28" s="75">
        <v>-4.1715000000000002E-2</v>
      </c>
      <c r="F28" s="76"/>
      <c r="G28" s="162"/>
      <c r="H28" s="73"/>
      <c r="I28" s="162"/>
      <c r="J28" s="76"/>
      <c r="K28" s="162"/>
      <c r="L28" s="73"/>
      <c r="M28" s="164"/>
    </row>
    <row r="29" spans="2:13" x14ac:dyDescent="0.2">
      <c r="B29" s="76">
        <v>0.24610899999999999</v>
      </c>
      <c r="C29" s="73">
        <v>4.7724000000000003E-2</v>
      </c>
      <c r="D29" s="73">
        <v>0.247146</v>
      </c>
      <c r="E29" s="75">
        <v>-4.2314999999999998E-2</v>
      </c>
      <c r="F29" s="76"/>
      <c r="G29" s="162"/>
      <c r="H29" s="73"/>
      <c r="I29" s="162"/>
      <c r="J29" s="76"/>
      <c r="K29" s="162"/>
      <c r="L29" s="73"/>
      <c r="M29" s="164"/>
    </row>
    <row r="30" spans="2:13" x14ac:dyDescent="0.2">
      <c r="B30" s="76">
        <v>0.25632899999999997</v>
      </c>
      <c r="C30" s="73">
        <v>4.8367E-2</v>
      </c>
      <c r="D30" s="73">
        <v>0.25734899999999999</v>
      </c>
      <c r="E30" s="75">
        <v>-4.2869999999999998E-2</v>
      </c>
      <c r="F30" s="76"/>
      <c r="G30" s="162"/>
      <c r="H30" s="73"/>
      <c r="I30" s="162"/>
      <c r="J30" s="76"/>
      <c r="K30" s="162"/>
      <c r="L30" s="73"/>
      <c r="M30" s="164"/>
    </row>
    <row r="31" spans="2:13" x14ac:dyDescent="0.2">
      <c r="B31" s="76">
        <v>0.26655200000000001</v>
      </c>
      <c r="C31" s="73">
        <v>4.8978000000000001E-2</v>
      </c>
      <c r="D31" s="73">
        <v>0.26755400000000001</v>
      </c>
      <c r="E31" s="75">
        <v>-4.3380000000000002E-2</v>
      </c>
      <c r="F31" s="76"/>
      <c r="G31" s="162"/>
      <c r="H31" s="73"/>
      <c r="I31" s="162"/>
      <c r="J31" s="76"/>
      <c r="K31" s="162"/>
      <c r="L31" s="73"/>
      <c r="M31" s="164"/>
    </row>
    <row r="32" spans="2:13" x14ac:dyDescent="0.2">
      <c r="B32" s="76">
        <v>0.276777</v>
      </c>
      <c r="C32" s="73">
        <v>4.9557999999999998E-2</v>
      </c>
      <c r="D32" s="73">
        <v>0.27776200000000001</v>
      </c>
      <c r="E32" s="75">
        <v>-4.3846000000000003E-2</v>
      </c>
      <c r="F32" s="76"/>
      <c r="G32" s="162"/>
      <c r="H32" s="73"/>
      <c r="I32" s="162"/>
      <c r="J32" s="76"/>
      <c r="K32" s="162"/>
      <c r="L32" s="73"/>
      <c r="M32" s="164"/>
    </row>
    <row r="33" spans="2:13" x14ac:dyDescent="0.2">
      <c r="B33" s="76">
        <v>0.28700399999999998</v>
      </c>
      <c r="C33" s="73">
        <v>5.0106999999999999E-2</v>
      </c>
      <c r="D33" s="73">
        <v>0.28797099999999998</v>
      </c>
      <c r="E33" s="75">
        <v>-4.4267000000000001E-2</v>
      </c>
      <c r="F33" s="76"/>
      <c r="G33" s="162"/>
      <c r="H33" s="73"/>
      <c r="I33" s="162"/>
      <c r="J33" s="76"/>
      <c r="K33" s="162"/>
      <c r="L33" s="73"/>
      <c r="M33" s="164"/>
    </row>
    <row r="34" spans="2:13" x14ac:dyDescent="0.2">
      <c r="B34" s="76">
        <v>0.297232</v>
      </c>
      <c r="C34" s="73">
        <v>5.0625999999999997E-2</v>
      </c>
      <c r="D34" s="73">
        <v>0.29818099999999997</v>
      </c>
      <c r="E34" s="75">
        <v>-4.4644000000000003E-2</v>
      </c>
      <c r="F34" s="76"/>
      <c r="G34" s="162"/>
      <c r="H34" s="73"/>
      <c r="I34" s="162"/>
      <c r="J34" s="76"/>
      <c r="K34" s="162"/>
      <c r="L34" s="73"/>
      <c r="M34" s="164"/>
    </row>
    <row r="35" spans="2:13" x14ac:dyDescent="0.2">
      <c r="B35" s="76">
        <v>0.30746200000000001</v>
      </c>
      <c r="C35" s="73">
        <v>5.1114E-2</v>
      </c>
      <c r="D35" s="73">
        <v>0.308394</v>
      </c>
      <c r="E35" s="75">
        <v>-4.4977999999999997E-2</v>
      </c>
      <c r="F35" s="76"/>
      <c r="G35" s="162"/>
      <c r="H35" s="73"/>
      <c r="I35" s="162"/>
      <c r="J35" s="76"/>
      <c r="K35" s="162"/>
      <c r="L35" s="73"/>
      <c r="M35" s="164"/>
    </row>
    <row r="36" spans="2:13" x14ac:dyDescent="0.2">
      <c r="B36" s="76">
        <v>0.317693</v>
      </c>
      <c r="C36" s="73">
        <v>5.1570999999999999E-2</v>
      </c>
      <c r="D36" s="73">
        <v>0.31860699999999997</v>
      </c>
      <c r="E36" s="75">
        <v>-4.5268000000000003E-2</v>
      </c>
      <c r="F36" s="76"/>
      <c r="G36" s="162"/>
      <c r="H36" s="73"/>
      <c r="I36" s="162"/>
      <c r="J36" s="76"/>
      <c r="K36" s="162"/>
      <c r="L36" s="73"/>
      <c r="M36" s="164"/>
    </row>
    <row r="37" spans="2:13" x14ac:dyDescent="0.2">
      <c r="B37" s="76">
        <v>0.32792500000000002</v>
      </c>
      <c r="C37" s="73">
        <v>5.1997000000000002E-2</v>
      </c>
      <c r="D37" s="73">
        <v>0.32882099999999997</v>
      </c>
      <c r="E37" s="75">
        <v>-4.5512999999999998E-2</v>
      </c>
      <c r="F37" s="76"/>
      <c r="G37" s="162"/>
      <c r="H37" s="73"/>
      <c r="I37" s="162"/>
      <c r="J37" s="76"/>
      <c r="K37" s="162"/>
      <c r="L37" s="73"/>
      <c r="M37" s="164"/>
    </row>
    <row r="38" spans="2:13" x14ac:dyDescent="0.2">
      <c r="B38" s="76">
        <v>0.33815899999999999</v>
      </c>
      <c r="C38" s="73">
        <v>5.2393000000000002E-2</v>
      </c>
      <c r="D38" s="73">
        <v>0.33903699999999998</v>
      </c>
      <c r="E38" s="75">
        <v>-4.5713999999999998E-2</v>
      </c>
      <c r="F38" s="76"/>
      <c r="G38" s="162"/>
      <c r="H38" s="73"/>
      <c r="I38" s="162"/>
      <c r="J38" s="76"/>
      <c r="K38" s="162"/>
      <c r="L38" s="73"/>
      <c r="M38" s="164"/>
    </row>
    <row r="39" spans="2:13" x14ac:dyDescent="0.2">
      <c r="B39" s="76">
        <v>0.34839300000000001</v>
      </c>
      <c r="C39" s="73">
        <v>5.2756999999999998E-2</v>
      </c>
      <c r="D39" s="73">
        <v>0.34925299999999998</v>
      </c>
      <c r="E39" s="75">
        <v>-4.5872000000000003E-2</v>
      </c>
      <c r="F39" s="76"/>
      <c r="G39" s="162"/>
      <c r="H39" s="73"/>
      <c r="I39" s="162"/>
      <c r="J39" s="76"/>
      <c r="K39" s="162"/>
      <c r="L39" s="73"/>
      <c r="M39" s="164"/>
    </row>
    <row r="40" spans="2:13" x14ac:dyDescent="0.2">
      <c r="B40" s="76">
        <v>0.35862899999999998</v>
      </c>
      <c r="C40" s="73">
        <v>5.3089999999999998E-2</v>
      </c>
      <c r="D40" s="73">
        <v>0.35946899999999998</v>
      </c>
      <c r="E40" s="75">
        <v>-4.5984999999999998E-2</v>
      </c>
      <c r="F40" s="76"/>
      <c r="G40" s="162"/>
      <c r="H40" s="73"/>
      <c r="I40" s="162"/>
      <c r="J40" s="76"/>
      <c r="K40" s="162"/>
      <c r="L40" s="73"/>
      <c r="M40" s="164"/>
    </row>
    <row r="41" spans="2:13" x14ac:dyDescent="0.2">
      <c r="B41" s="76">
        <v>0.368865</v>
      </c>
      <c r="C41" s="73">
        <v>5.3391000000000001E-2</v>
      </c>
      <c r="D41" s="73">
        <v>0.36968499999999999</v>
      </c>
      <c r="E41" s="75">
        <v>-4.6052999999999997E-2</v>
      </c>
      <c r="F41" s="76"/>
      <c r="G41" s="162"/>
      <c r="H41" s="73"/>
      <c r="I41" s="162"/>
      <c r="J41" s="76"/>
      <c r="K41" s="162"/>
      <c r="L41" s="73"/>
      <c r="M41" s="164"/>
    </row>
    <row r="42" spans="2:13" x14ac:dyDescent="0.2">
      <c r="B42" s="76">
        <v>0.37910300000000002</v>
      </c>
      <c r="C42" s="73">
        <v>5.3659999999999999E-2</v>
      </c>
      <c r="D42" s="73">
        <v>0.37990200000000002</v>
      </c>
      <c r="E42" s="75">
        <v>-4.6074999999999998E-2</v>
      </c>
      <c r="F42" s="76"/>
      <c r="G42" s="162"/>
      <c r="H42" s="73"/>
      <c r="I42" s="162"/>
      <c r="J42" s="76"/>
      <c r="K42" s="162"/>
      <c r="L42" s="73"/>
      <c r="M42" s="164"/>
    </row>
    <row r="43" spans="2:13" x14ac:dyDescent="0.2">
      <c r="B43" s="76">
        <v>0.38934000000000002</v>
      </c>
      <c r="C43" s="73">
        <v>5.3895999999999999E-2</v>
      </c>
      <c r="D43" s="73">
        <v>0.39011800000000002</v>
      </c>
      <c r="E43" s="75">
        <v>-4.6052000000000003E-2</v>
      </c>
      <c r="F43" s="76"/>
      <c r="G43" s="162"/>
      <c r="H43" s="73"/>
      <c r="I43" s="162"/>
      <c r="J43" s="76"/>
      <c r="K43" s="162"/>
      <c r="L43" s="73"/>
      <c r="M43" s="164"/>
    </row>
    <row r="44" spans="2:13" x14ac:dyDescent="0.2">
      <c r="B44" s="76">
        <v>0.39957900000000002</v>
      </c>
      <c r="C44" s="73">
        <v>5.4100000000000002E-2</v>
      </c>
      <c r="D44" s="73">
        <v>0.40033400000000002</v>
      </c>
      <c r="E44" s="75">
        <v>-4.5983999999999997E-2</v>
      </c>
      <c r="F44" s="76"/>
      <c r="G44" s="162"/>
      <c r="H44" s="73"/>
      <c r="I44" s="162"/>
      <c r="J44" s="76"/>
      <c r="K44" s="162"/>
      <c r="L44" s="73"/>
      <c r="M44" s="164"/>
    </row>
    <row r="45" spans="2:13" x14ac:dyDescent="0.2">
      <c r="B45" s="76">
        <v>0.40981800000000002</v>
      </c>
      <c r="C45" s="73">
        <v>5.4272000000000001E-2</v>
      </c>
      <c r="D45" s="73">
        <v>0.41055000000000003</v>
      </c>
      <c r="E45" s="75">
        <v>-4.5866999999999998E-2</v>
      </c>
      <c r="F45" s="76"/>
      <c r="G45" s="162"/>
      <c r="H45" s="73"/>
      <c r="I45" s="162"/>
      <c r="J45" s="76"/>
      <c r="K45" s="162"/>
      <c r="L45" s="73"/>
      <c r="M45" s="164"/>
    </row>
    <row r="46" spans="2:13" x14ac:dyDescent="0.2">
      <c r="B46" s="76">
        <v>0.42005700000000001</v>
      </c>
      <c r="C46" s="73">
        <v>5.4412000000000002E-2</v>
      </c>
      <c r="D46" s="73">
        <v>0.420765</v>
      </c>
      <c r="E46" s="75">
        <v>-4.5703000000000001E-2</v>
      </c>
      <c r="F46" s="76"/>
      <c r="G46" s="162"/>
      <c r="H46" s="73"/>
      <c r="I46" s="162"/>
      <c r="J46" s="76"/>
      <c r="K46" s="162"/>
      <c r="L46" s="73"/>
      <c r="M46" s="164"/>
    </row>
    <row r="47" spans="2:13" x14ac:dyDescent="0.2">
      <c r="B47" s="76">
        <v>0.43029699999999999</v>
      </c>
      <c r="C47" s="73">
        <v>5.4517000000000003E-2</v>
      </c>
      <c r="D47" s="73">
        <v>0.43097800000000003</v>
      </c>
      <c r="E47" s="75">
        <v>-4.5492999999999999E-2</v>
      </c>
      <c r="F47" s="76"/>
      <c r="G47" s="162"/>
      <c r="H47" s="73"/>
      <c r="I47" s="162"/>
      <c r="J47" s="76"/>
      <c r="K47" s="162"/>
      <c r="L47" s="73"/>
      <c r="M47" s="164"/>
    </row>
    <row r="48" spans="2:13" x14ac:dyDescent="0.2">
      <c r="B48" s="76">
        <v>0.44053700000000001</v>
      </c>
      <c r="C48" s="73">
        <v>5.4591000000000001E-2</v>
      </c>
      <c r="D48" s="73">
        <v>0.441191</v>
      </c>
      <c r="E48" s="75">
        <v>-4.5234000000000003E-2</v>
      </c>
      <c r="F48" s="76"/>
      <c r="G48" s="162"/>
      <c r="H48" s="73"/>
      <c r="I48" s="162"/>
      <c r="J48" s="76"/>
      <c r="K48" s="162"/>
      <c r="L48" s="73"/>
      <c r="M48" s="164"/>
    </row>
    <row r="49" spans="2:13" x14ac:dyDescent="0.2">
      <c r="B49" s="76">
        <v>0.45077699999999998</v>
      </c>
      <c r="C49" s="73">
        <v>5.4630999999999999E-2</v>
      </c>
      <c r="D49" s="73">
        <v>0.45140200000000003</v>
      </c>
      <c r="E49" s="75">
        <v>-4.4926000000000001E-2</v>
      </c>
      <c r="F49" s="76"/>
      <c r="G49" s="162"/>
      <c r="H49" s="73"/>
      <c r="I49" s="162"/>
      <c r="J49" s="76"/>
      <c r="K49" s="162"/>
      <c r="L49" s="73"/>
      <c r="M49" s="164"/>
    </row>
    <row r="50" spans="2:13" x14ac:dyDescent="0.2">
      <c r="B50" s="76">
        <v>0.46101599999999998</v>
      </c>
      <c r="C50" s="73">
        <v>5.4639E-2</v>
      </c>
      <c r="D50" s="73">
        <v>0.46161200000000002</v>
      </c>
      <c r="E50" s="75">
        <v>-4.4568000000000003E-2</v>
      </c>
      <c r="F50" s="76"/>
      <c r="G50" s="162"/>
      <c r="H50" s="73"/>
      <c r="I50" s="162"/>
      <c r="J50" s="76"/>
      <c r="K50" s="162"/>
      <c r="L50" s="73"/>
      <c r="M50" s="164"/>
    </row>
    <row r="51" spans="2:13" x14ac:dyDescent="0.2">
      <c r="B51" s="76">
        <v>0.47125600000000001</v>
      </c>
      <c r="C51" s="73">
        <v>5.4614000000000003E-2</v>
      </c>
      <c r="D51" s="73">
        <v>0.47181899999999999</v>
      </c>
      <c r="E51" s="75">
        <v>-4.4159999999999998E-2</v>
      </c>
      <c r="F51" s="76"/>
      <c r="G51" s="162"/>
      <c r="H51" s="73"/>
      <c r="I51" s="162"/>
      <c r="J51" s="76"/>
      <c r="K51" s="162"/>
      <c r="L51" s="73"/>
      <c r="M51" s="164"/>
    </row>
    <row r="52" spans="2:13" x14ac:dyDescent="0.2">
      <c r="B52" s="76">
        <v>0.48149599999999998</v>
      </c>
      <c r="C52" s="73">
        <v>5.4556E-2</v>
      </c>
      <c r="D52" s="73">
        <v>0.48202499999999998</v>
      </c>
      <c r="E52" s="75">
        <v>-4.3701999999999998E-2</v>
      </c>
      <c r="F52" s="76"/>
      <c r="G52" s="162"/>
      <c r="H52" s="73"/>
      <c r="I52" s="162"/>
      <c r="J52" s="76"/>
      <c r="K52" s="162"/>
      <c r="L52" s="73"/>
      <c r="M52" s="164"/>
    </row>
    <row r="53" spans="2:13" x14ac:dyDescent="0.2">
      <c r="B53" s="76">
        <v>0.49173499999999998</v>
      </c>
      <c r="C53" s="73">
        <v>5.4465E-2</v>
      </c>
      <c r="D53" s="73">
        <v>0.49222900000000003</v>
      </c>
      <c r="E53" s="75">
        <v>-4.3194000000000003E-2</v>
      </c>
      <c r="F53" s="76"/>
      <c r="G53" s="162"/>
      <c r="H53" s="73"/>
      <c r="I53" s="162"/>
      <c r="J53" s="76"/>
      <c r="K53" s="162"/>
      <c r="L53" s="73"/>
      <c r="M53" s="164"/>
    </row>
    <row r="54" spans="2:13" x14ac:dyDescent="0.2">
      <c r="B54" s="76">
        <v>0.50197400000000003</v>
      </c>
      <c r="C54" s="73">
        <v>5.4342000000000001E-2</v>
      </c>
      <c r="D54" s="73">
        <v>0.50243000000000004</v>
      </c>
      <c r="E54" s="75">
        <v>-4.2634999999999999E-2</v>
      </c>
      <c r="F54" s="76"/>
      <c r="G54" s="162"/>
      <c r="H54" s="73"/>
      <c r="I54" s="162"/>
      <c r="J54" s="76"/>
      <c r="K54" s="162"/>
      <c r="L54" s="73"/>
      <c r="M54" s="164"/>
    </row>
    <row r="55" spans="2:13" x14ac:dyDescent="0.2">
      <c r="B55" s="76">
        <v>0.51221300000000003</v>
      </c>
      <c r="C55" s="73">
        <v>5.4184000000000003E-2</v>
      </c>
      <c r="D55" s="73">
        <v>0.51262799999999997</v>
      </c>
      <c r="E55" s="75">
        <v>-4.2022999999999998E-2</v>
      </c>
      <c r="F55" s="76"/>
      <c r="G55" s="162"/>
      <c r="H55" s="73"/>
      <c r="I55" s="162"/>
      <c r="J55" s="76"/>
      <c r="K55" s="162"/>
      <c r="L55" s="73"/>
      <c r="M55" s="164"/>
    </row>
    <row r="56" spans="2:13" x14ac:dyDescent="0.2">
      <c r="B56" s="76">
        <v>0.52244999999999997</v>
      </c>
      <c r="C56" s="73">
        <v>5.3994E-2</v>
      </c>
      <c r="D56" s="73">
        <v>0.52282300000000004</v>
      </c>
      <c r="E56" s="75">
        <v>-4.1360000000000001E-2</v>
      </c>
      <c r="F56" s="76"/>
      <c r="G56" s="162"/>
      <c r="H56" s="73"/>
      <c r="I56" s="162"/>
      <c r="J56" s="76"/>
      <c r="K56" s="162"/>
      <c r="L56" s="73"/>
      <c r="M56" s="164"/>
    </row>
    <row r="57" spans="2:13" x14ac:dyDescent="0.2">
      <c r="B57" s="76">
        <v>0.53268800000000005</v>
      </c>
      <c r="C57" s="73">
        <v>5.3770999999999999E-2</v>
      </c>
      <c r="D57" s="73">
        <v>0.53301500000000002</v>
      </c>
      <c r="E57" s="75">
        <v>-4.0646000000000002E-2</v>
      </c>
      <c r="F57" s="76"/>
      <c r="G57" s="162"/>
      <c r="H57" s="73"/>
      <c r="I57" s="162"/>
      <c r="J57" s="76"/>
      <c r="K57" s="162"/>
      <c r="L57" s="73"/>
      <c r="M57" s="164"/>
    </row>
    <row r="58" spans="2:13" x14ac:dyDescent="0.2">
      <c r="B58" s="76">
        <v>0.54292399999999996</v>
      </c>
      <c r="C58" s="73">
        <v>5.3515E-2</v>
      </c>
      <c r="D58" s="73">
        <v>0.54320400000000002</v>
      </c>
      <c r="E58" s="75">
        <v>-3.9879999999999999E-2</v>
      </c>
      <c r="F58" s="76"/>
      <c r="G58" s="162"/>
      <c r="H58" s="73"/>
      <c r="I58" s="162"/>
      <c r="J58" s="76"/>
      <c r="K58" s="162"/>
      <c r="L58" s="73"/>
      <c r="M58" s="164"/>
    </row>
    <row r="59" spans="2:13" x14ac:dyDescent="0.2">
      <c r="B59" s="76">
        <v>0.55315999999999999</v>
      </c>
      <c r="C59" s="73">
        <v>5.3220999999999997E-2</v>
      </c>
      <c r="D59" s="73">
        <v>0.55339000000000005</v>
      </c>
      <c r="E59" s="75">
        <v>-3.9061999999999999E-2</v>
      </c>
      <c r="F59" s="76"/>
      <c r="G59" s="162"/>
      <c r="H59" s="73"/>
      <c r="I59" s="162"/>
      <c r="J59" s="76"/>
      <c r="K59" s="162"/>
      <c r="L59" s="73"/>
      <c r="M59" s="164"/>
    </row>
    <row r="60" spans="2:13" x14ac:dyDescent="0.2">
      <c r="B60" s="76">
        <v>0.56339499999999998</v>
      </c>
      <c r="C60" s="73">
        <v>5.2893000000000003E-2</v>
      </c>
      <c r="D60" s="73">
        <v>0.56357100000000004</v>
      </c>
      <c r="E60" s="75">
        <v>-3.8191000000000003E-2</v>
      </c>
      <c r="F60" s="76"/>
      <c r="G60" s="162"/>
      <c r="H60" s="73"/>
      <c r="I60" s="162"/>
      <c r="J60" s="76"/>
      <c r="K60" s="162"/>
      <c r="L60" s="73"/>
      <c r="M60" s="164"/>
    </row>
    <row r="61" spans="2:13" x14ac:dyDescent="0.2">
      <c r="B61" s="76">
        <v>0.57362899999999994</v>
      </c>
      <c r="C61" s="73">
        <v>5.253E-2</v>
      </c>
      <c r="D61" s="73">
        <v>0.57374899999999995</v>
      </c>
      <c r="E61" s="75">
        <v>-3.7268999999999997E-2</v>
      </c>
      <c r="F61" s="76"/>
      <c r="G61" s="162"/>
      <c r="H61" s="73"/>
      <c r="I61" s="162"/>
      <c r="J61" s="76"/>
      <c r="K61" s="162"/>
      <c r="L61" s="73"/>
      <c r="M61" s="164"/>
    </row>
    <row r="62" spans="2:13" x14ac:dyDescent="0.2">
      <c r="B62" s="76">
        <v>0.58386199999999999</v>
      </c>
      <c r="C62" s="73">
        <v>5.2130999999999997E-2</v>
      </c>
      <c r="D62" s="73">
        <v>0.58392299999999997</v>
      </c>
      <c r="E62" s="75">
        <v>-3.6296000000000002E-2</v>
      </c>
      <c r="F62" s="76"/>
      <c r="G62" s="162"/>
      <c r="H62" s="73"/>
      <c r="I62" s="162"/>
      <c r="J62" s="76"/>
      <c r="K62" s="162"/>
      <c r="L62" s="73"/>
      <c r="M62" s="164"/>
    </row>
    <row r="63" spans="2:13" x14ac:dyDescent="0.2">
      <c r="B63" s="76">
        <v>0.59409400000000001</v>
      </c>
      <c r="C63" s="73">
        <v>5.1695999999999999E-2</v>
      </c>
      <c r="D63" s="73">
        <v>0.59409199999999995</v>
      </c>
      <c r="E63" s="75">
        <v>-3.5272999999999999E-2</v>
      </c>
      <c r="F63" s="76"/>
      <c r="G63" s="162"/>
      <c r="H63" s="73"/>
      <c r="I63" s="162"/>
      <c r="J63" s="76"/>
      <c r="K63" s="162"/>
      <c r="L63" s="73"/>
      <c r="M63" s="164"/>
    </row>
    <row r="64" spans="2:13" x14ac:dyDescent="0.2">
      <c r="B64" s="76">
        <v>0.60432300000000005</v>
      </c>
      <c r="C64" s="73">
        <v>5.1221999999999997E-2</v>
      </c>
      <c r="D64" s="73">
        <v>0.60425799999999996</v>
      </c>
      <c r="E64" s="75">
        <v>-3.4201000000000002E-2</v>
      </c>
      <c r="F64" s="76"/>
      <c r="G64" s="162"/>
      <c r="H64" s="73"/>
      <c r="I64" s="162"/>
      <c r="J64" s="76"/>
      <c r="K64" s="162"/>
      <c r="L64" s="73"/>
      <c r="M64" s="164"/>
    </row>
    <row r="65" spans="2:13" x14ac:dyDescent="0.2">
      <c r="B65" s="76">
        <v>0.61455099999999996</v>
      </c>
      <c r="C65" s="73">
        <v>5.0708999999999997E-2</v>
      </c>
      <c r="D65" s="73">
        <v>0.61441800000000002</v>
      </c>
      <c r="E65" s="75">
        <v>-3.3079999999999998E-2</v>
      </c>
      <c r="F65" s="76"/>
      <c r="G65" s="162"/>
      <c r="H65" s="73"/>
      <c r="I65" s="162"/>
      <c r="J65" s="76"/>
      <c r="K65" s="162"/>
      <c r="L65" s="73"/>
      <c r="M65" s="164"/>
    </row>
    <row r="66" spans="2:13" x14ac:dyDescent="0.2">
      <c r="B66" s="76">
        <v>0.62477800000000006</v>
      </c>
      <c r="C66" s="73">
        <v>5.0153999999999997E-2</v>
      </c>
      <c r="D66" s="73">
        <v>0.62457399999999996</v>
      </c>
      <c r="E66" s="75">
        <v>-3.1912000000000003E-2</v>
      </c>
      <c r="F66" s="76"/>
      <c r="G66" s="162"/>
      <c r="H66" s="73"/>
      <c r="I66" s="162"/>
      <c r="J66" s="76"/>
      <c r="K66" s="162"/>
      <c r="L66" s="73"/>
      <c r="M66" s="164"/>
    </row>
    <row r="67" spans="2:13" x14ac:dyDescent="0.2">
      <c r="B67" s="76">
        <v>0.63500199999999996</v>
      </c>
      <c r="C67" s="73">
        <v>4.9557999999999998E-2</v>
      </c>
      <c r="D67" s="73">
        <v>0.63472600000000001</v>
      </c>
      <c r="E67" s="75">
        <v>-3.0699000000000001E-2</v>
      </c>
      <c r="F67" s="76"/>
      <c r="G67" s="162"/>
      <c r="H67" s="73"/>
      <c r="I67" s="162"/>
      <c r="J67" s="76"/>
      <c r="K67" s="162"/>
      <c r="L67" s="73"/>
      <c r="M67" s="164"/>
    </row>
    <row r="68" spans="2:13" x14ac:dyDescent="0.2">
      <c r="B68" s="76">
        <v>0.64522400000000002</v>
      </c>
      <c r="C68" s="73">
        <v>4.8918000000000003E-2</v>
      </c>
      <c r="D68" s="73">
        <v>0.64487399999999995</v>
      </c>
      <c r="E68" s="75">
        <v>-2.9443E-2</v>
      </c>
      <c r="F68" s="76"/>
      <c r="G68" s="162"/>
      <c r="H68" s="73"/>
      <c r="I68" s="162"/>
      <c r="J68" s="76"/>
      <c r="K68" s="162"/>
      <c r="L68" s="73"/>
      <c r="M68" s="164"/>
    </row>
    <row r="69" spans="2:13" x14ac:dyDescent="0.2">
      <c r="B69" s="76">
        <v>0.65544400000000003</v>
      </c>
      <c r="C69" s="73">
        <v>4.8232999999999998E-2</v>
      </c>
      <c r="D69" s="73">
        <v>0.65501600000000004</v>
      </c>
      <c r="E69" s="75">
        <v>-2.8146000000000001E-2</v>
      </c>
      <c r="F69" s="76"/>
      <c r="G69" s="162"/>
      <c r="H69" s="73"/>
      <c r="I69" s="162"/>
      <c r="J69" s="76"/>
      <c r="K69" s="162"/>
      <c r="L69" s="73"/>
      <c r="M69" s="164"/>
    </row>
    <row r="70" spans="2:13" x14ac:dyDescent="0.2">
      <c r="B70" s="76">
        <v>0.66566099999999995</v>
      </c>
      <c r="C70" s="73">
        <v>4.7502000000000003E-2</v>
      </c>
      <c r="D70" s="73">
        <v>0.66515500000000005</v>
      </c>
      <c r="E70" s="75">
        <v>-2.6808999999999999E-2</v>
      </c>
      <c r="F70" s="76"/>
      <c r="G70" s="162"/>
      <c r="H70" s="73"/>
      <c r="I70" s="162"/>
      <c r="J70" s="76"/>
      <c r="K70" s="162"/>
      <c r="L70" s="73"/>
      <c r="M70" s="164"/>
    </row>
    <row r="71" spans="2:13" x14ac:dyDescent="0.2">
      <c r="B71" s="76">
        <v>0.67587600000000003</v>
      </c>
      <c r="C71" s="73">
        <v>4.6724000000000002E-2</v>
      </c>
      <c r="D71" s="73">
        <v>0.67528900000000003</v>
      </c>
      <c r="E71" s="75">
        <v>-2.5437000000000001E-2</v>
      </c>
      <c r="F71" s="76"/>
      <c r="G71" s="162"/>
      <c r="H71" s="73"/>
      <c r="I71" s="162"/>
      <c r="J71" s="76"/>
      <c r="K71" s="162"/>
      <c r="L71" s="73"/>
      <c r="M71" s="164"/>
    </row>
    <row r="72" spans="2:13" x14ac:dyDescent="0.2">
      <c r="B72" s="76">
        <v>0.686087</v>
      </c>
      <c r="C72" s="73">
        <v>4.5898000000000001E-2</v>
      </c>
      <c r="D72" s="73">
        <v>0.68542000000000003</v>
      </c>
      <c r="E72" s="75">
        <v>-2.4032000000000001E-2</v>
      </c>
      <c r="F72" s="76"/>
      <c r="G72" s="162"/>
      <c r="H72" s="73"/>
      <c r="I72" s="162"/>
      <c r="J72" s="76"/>
      <c r="K72" s="162"/>
      <c r="L72" s="73"/>
      <c r="M72" s="164"/>
    </row>
    <row r="73" spans="2:13" x14ac:dyDescent="0.2">
      <c r="B73" s="76">
        <v>0.696295</v>
      </c>
      <c r="C73" s="73">
        <v>4.5025999999999997E-2</v>
      </c>
      <c r="D73" s="73">
        <v>0.69554700000000003</v>
      </c>
      <c r="E73" s="75">
        <v>-2.2598E-2</v>
      </c>
      <c r="F73" s="76"/>
      <c r="G73" s="162"/>
      <c r="H73" s="73"/>
      <c r="I73" s="162"/>
      <c r="J73" s="76"/>
      <c r="K73" s="162"/>
      <c r="L73" s="73"/>
      <c r="M73" s="164"/>
    </row>
    <row r="74" spans="2:13" x14ac:dyDescent="0.2">
      <c r="B74" s="76">
        <v>0.70649899999999999</v>
      </c>
      <c r="C74" s="73">
        <v>4.4107E-2</v>
      </c>
      <c r="D74" s="73">
        <v>0.70567100000000005</v>
      </c>
      <c r="E74" s="75">
        <v>-2.1139000000000002E-2</v>
      </c>
      <c r="F74" s="76"/>
      <c r="G74" s="162"/>
      <c r="H74" s="73"/>
      <c r="I74" s="162"/>
      <c r="J74" s="76"/>
      <c r="K74" s="162"/>
      <c r="L74" s="73"/>
      <c r="M74" s="164"/>
    </row>
    <row r="75" spans="2:13" x14ac:dyDescent="0.2">
      <c r="B75" s="76">
        <v>0.71669899999999997</v>
      </c>
      <c r="C75" s="73">
        <v>4.3142E-2</v>
      </c>
      <c r="D75" s="73">
        <v>0.71579199999999998</v>
      </c>
      <c r="E75" s="75">
        <v>-1.9657999999999998E-2</v>
      </c>
      <c r="F75" s="76"/>
      <c r="G75" s="162"/>
      <c r="H75" s="73"/>
      <c r="I75" s="162"/>
      <c r="J75" s="76"/>
      <c r="K75" s="162"/>
      <c r="L75" s="73"/>
      <c r="M75" s="164"/>
    </row>
    <row r="76" spans="2:13" x14ac:dyDescent="0.2">
      <c r="B76" s="76">
        <v>0.72689599999999999</v>
      </c>
      <c r="C76" s="73">
        <v>4.2131000000000002E-2</v>
      </c>
      <c r="D76" s="73">
        <v>0.72591099999999997</v>
      </c>
      <c r="E76" s="75">
        <v>-1.8159999999999999E-2</v>
      </c>
      <c r="F76" s="76"/>
      <c r="G76" s="162"/>
      <c r="H76" s="73"/>
      <c r="I76" s="162"/>
      <c r="J76" s="76"/>
      <c r="K76" s="162"/>
      <c r="L76" s="73"/>
      <c r="M76" s="164"/>
    </row>
    <row r="77" spans="2:13" x14ac:dyDescent="0.2">
      <c r="B77" s="76">
        <v>0.73708899999999999</v>
      </c>
      <c r="C77" s="73">
        <v>4.1078000000000003E-2</v>
      </c>
      <c r="D77" s="73">
        <v>0.73602800000000002</v>
      </c>
      <c r="E77" s="75">
        <v>-1.6650000000000002E-2</v>
      </c>
      <c r="F77" s="76"/>
      <c r="G77" s="162"/>
      <c r="H77" s="73"/>
      <c r="I77" s="162"/>
      <c r="J77" s="76"/>
      <c r="K77" s="162"/>
      <c r="L77" s="73"/>
      <c r="M77" s="164"/>
    </row>
    <row r="78" spans="2:13" x14ac:dyDescent="0.2">
      <c r="B78" s="76">
        <v>0.747278</v>
      </c>
      <c r="C78" s="73">
        <v>3.9985E-2</v>
      </c>
      <c r="D78" s="73">
        <v>0.74614400000000003</v>
      </c>
      <c r="E78" s="75">
        <v>-1.5133000000000001E-2</v>
      </c>
      <c r="F78" s="76"/>
      <c r="G78" s="162"/>
      <c r="H78" s="73"/>
      <c r="I78" s="162"/>
      <c r="J78" s="76"/>
      <c r="K78" s="162"/>
      <c r="L78" s="73"/>
      <c r="M78" s="164"/>
    </row>
    <row r="79" spans="2:13" x14ac:dyDescent="0.2">
      <c r="B79" s="76">
        <v>0.757463</v>
      </c>
      <c r="C79" s="73">
        <v>3.8851999999999998E-2</v>
      </c>
      <c r="D79" s="73">
        <v>0.75626000000000004</v>
      </c>
      <c r="E79" s="75">
        <v>-1.3613999999999999E-2</v>
      </c>
      <c r="F79" s="76"/>
      <c r="G79" s="162"/>
      <c r="H79" s="73"/>
      <c r="I79" s="162"/>
      <c r="J79" s="76"/>
      <c r="K79" s="162"/>
      <c r="L79" s="73"/>
      <c r="M79" s="164"/>
    </row>
    <row r="80" spans="2:13" x14ac:dyDescent="0.2">
      <c r="B80" s="76">
        <v>0.76764299999999996</v>
      </c>
      <c r="C80" s="73">
        <v>3.7684000000000002E-2</v>
      </c>
      <c r="D80" s="73">
        <v>0.76637699999999997</v>
      </c>
      <c r="E80" s="75">
        <v>-1.2097999999999999E-2</v>
      </c>
      <c r="F80" s="76"/>
      <c r="G80" s="162"/>
      <c r="H80" s="73"/>
      <c r="I80" s="162"/>
      <c r="J80" s="76"/>
      <c r="K80" s="162"/>
      <c r="L80" s="73"/>
      <c r="M80" s="164"/>
    </row>
    <row r="81" spans="2:13" x14ac:dyDescent="0.2">
      <c r="B81" s="76">
        <v>0.77781999999999996</v>
      </c>
      <c r="C81" s="73">
        <v>3.6484000000000003E-2</v>
      </c>
      <c r="D81" s="73">
        <v>0.77649400000000002</v>
      </c>
      <c r="E81" s="75">
        <v>-1.059E-2</v>
      </c>
      <c r="F81" s="76"/>
      <c r="G81" s="162"/>
      <c r="H81" s="73"/>
      <c r="I81" s="162"/>
      <c r="J81" s="76"/>
      <c r="K81" s="162"/>
      <c r="L81" s="73"/>
      <c r="M81" s="164"/>
    </row>
    <row r="82" spans="2:13" x14ac:dyDescent="0.2">
      <c r="B82" s="76">
        <v>0.78799399999999997</v>
      </c>
      <c r="C82" s="73">
        <v>3.5256000000000003E-2</v>
      </c>
      <c r="D82" s="73">
        <v>0.78661300000000001</v>
      </c>
      <c r="E82" s="75">
        <v>-9.0980000000000002E-3</v>
      </c>
      <c r="F82" s="76"/>
      <c r="G82" s="162"/>
      <c r="H82" s="73"/>
      <c r="I82" s="162"/>
      <c r="J82" s="76"/>
      <c r="K82" s="162"/>
      <c r="L82" s="73"/>
      <c r="M82" s="164"/>
    </row>
    <row r="83" spans="2:13" x14ac:dyDescent="0.2">
      <c r="B83" s="76">
        <v>0.79816399999999998</v>
      </c>
      <c r="C83" s="73">
        <v>3.4004E-2</v>
      </c>
      <c r="D83" s="73">
        <v>0.79673400000000005</v>
      </c>
      <c r="E83" s="75">
        <v>-7.626E-3</v>
      </c>
      <c r="F83" s="76"/>
      <c r="G83" s="162"/>
      <c r="H83" s="73"/>
      <c r="I83" s="162"/>
      <c r="J83" s="76"/>
      <c r="K83" s="162"/>
      <c r="L83" s="73"/>
      <c r="M83" s="164"/>
    </row>
    <row r="84" spans="2:13" x14ac:dyDescent="0.2">
      <c r="B84" s="76">
        <v>0.80833100000000002</v>
      </c>
      <c r="C84" s="73">
        <v>3.2731000000000003E-2</v>
      </c>
      <c r="D84" s="73">
        <v>0.80685899999999999</v>
      </c>
      <c r="E84" s="75">
        <v>-6.1809999999999999E-3</v>
      </c>
      <c r="F84" s="76"/>
      <c r="G84" s="162"/>
      <c r="H84" s="73"/>
      <c r="I84" s="162"/>
      <c r="J84" s="76"/>
      <c r="K84" s="162"/>
      <c r="L84" s="73"/>
      <c r="M84" s="164"/>
    </row>
    <row r="85" spans="2:13" x14ac:dyDescent="0.2">
      <c r="B85" s="76">
        <v>0.818496</v>
      </c>
      <c r="C85" s="73">
        <v>3.1442999999999999E-2</v>
      </c>
      <c r="D85" s="73">
        <v>0.81698800000000005</v>
      </c>
      <c r="E85" s="75">
        <v>-4.7689999999999998E-3</v>
      </c>
      <c r="F85" s="76"/>
      <c r="G85" s="162"/>
      <c r="H85" s="73"/>
      <c r="I85" s="162"/>
      <c r="J85" s="76"/>
      <c r="K85" s="162"/>
      <c r="L85" s="73"/>
      <c r="M85" s="164"/>
    </row>
    <row r="86" spans="2:13" x14ac:dyDescent="0.2">
      <c r="B86" s="76">
        <v>0.82865800000000001</v>
      </c>
      <c r="C86" s="73">
        <v>3.0145999999999999E-2</v>
      </c>
      <c r="D86" s="73">
        <v>0.827121</v>
      </c>
      <c r="E86" s="75">
        <v>-3.398E-3</v>
      </c>
      <c r="F86" s="76"/>
      <c r="G86" s="162"/>
      <c r="H86" s="73"/>
      <c r="I86" s="162"/>
      <c r="J86" s="76"/>
      <c r="K86" s="162"/>
      <c r="L86" s="73"/>
      <c r="M86" s="164"/>
    </row>
    <row r="87" spans="2:13" x14ac:dyDescent="0.2">
      <c r="B87" s="76">
        <v>0.83881899999999998</v>
      </c>
      <c r="C87" s="73">
        <v>2.8842E-2</v>
      </c>
      <c r="D87" s="73">
        <v>0.83726</v>
      </c>
      <c r="E87" s="75">
        <v>-2.0760000000000002E-3</v>
      </c>
      <c r="F87" s="76"/>
      <c r="G87" s="162"/>
      <c r="H87" s="73"/>
      <c r="I87" s="162"/>
      <c r="J87" s="76"/>
      <c r="K87" s="162"/>
      <c r="L87" s="73"/>
      <c r="M87" s="164"/>
    </row>
    <row r="88" spans="2:13" x14ac:dyDescent="0.2">
      <c r="B88" s="76">
        <v>0.84897800000000001</v>
      </c>
      <c r="C88" s="73">
        <v>2.7536999999999999E-2</v>
      </c>
      <c r="D88" s="73">
        <v>0.84740599999999999</v>
      </c>
      <c r="E88" s="75">
        <v>-8.1099999999999998E-4</v>
      </c>
      <c r="F88" s="76"/>
      <c r="G88" s="162"/>
      <c r="H88" s="73"/>
      <c r="I88" s="162"/>
      <c r="J88" s="76"/>
      <c r="K88" s="162"/>
      <c r="L88" s="73"/>
      <c r="M88" s="164"/>
    </row>
    <row r="89" spans="2:13" x14ac:dyDescent="0.2">
      <c r="B89" s="76">
        <v>0.85913600000000001</v>
      </c>
      <c r="C89" s="73">
        <v>2.6231999999999998E-2</v>
      </c>
      <c r="D89" s="73">
        <v>0.85755800000000004</v>
      </c>
      <c r="E89" s="75">
        <v>3.88E-4</v>
      </c>
      <c r="F89" s="76"/>
      <c r="G89" s="162"/>
      <c r="H89" s="73"/>
      <c r="I89" s="162"/>
      <c r="J89" s="76"/>
      <c r="K89" s="162"/>
      <c r="L89" s="73"/>
      <c r="M89" s="164"/>
    </row>
    <row r="90" spans="2:13" x14ac:dyDescent="0.2">
      <c r="B90" s="76">
        <v>0.86929400000000001</v>
      </c>
      <c r="C90" s="73">
        <v>2.4929E-2</v>
      </c>
      <c r="D90" s="73">
        <v>0.86771799999999999</v>
      </c>
      <c r="E90" s="75">
        <v>1.508E-3</v>
      </c>
      <c r="F90" s="76"/>
      <c r="G90" s="162"/>
      <c r="H90" s="73"/>
      <c r="I90" s="162"/>
      <c r="J90" s="76"/>
      <c r="K90" s="162"/>
      <c r="L90" s="73"/>
      <c r="M90" s="164"/>
    </row>
    <row r="91" spans="2:13" x14ac:dyDescent="0.2">
      <c r="B91" s="76">
        <v>0.87944999999999995</v>
      </c>
      <c r="C91" s="73">
        <v>2.3626999999999999E-2</v>
      </c>
      <c r="D91" s="73">
        <v>0.87788699999999997</v>
      </c>
      <c r="E91" s="75">
        <v>2.5349999999999999E-3</v>
      </c>
      <c r="F91" s="76"/>
      <c r="G91" s="162"/>
      <c r="H91" s="73"/>
      <c r="I91" s="162"/>
      <c r="J91" s="76"/>
      <c r="K91" s="162"/>
      <c r="L91" s="73"/>
      <c r="M91" s="164"/>
    </row>
    <row r="92" spans="2:13" x14ac:dyDescent="0.2">
      <c r="B92" s="76">
        <v>0.88960399999999995</v>
      </c>
      <c r="C92" s="73">
        <v>2.2321000000000001E-2</v>
      </c>
      <c r="D92" s="73">
        <v>0.88806399999999996</v>
      </c>
      <c r="E92" s="75">
        <v>3.4580000000000001E-3</v>
      </c>
      <c r="F92" s="76"/>
      <c r="G92" s="162"/>
      <c r="H92" s="73"/>
      <c r="I92" s="162"/>
      <c r="J92" s="76"/>
      <c r="K92" s="162"/>
      <c r="L92" s="73"/>
      <c r="M92" s="164"/>
    </row>
    <row r="93" spans="2:13" x14ac:dyDescent="0.2">
      <c r="B93" s="76">
        <v>0.899756</v>
      </c>
      <c r="C93" s="73">
        <v>2.1002E-2</v>
      </c>
      <c r="D93" s="73">
        <v>0.89824999999999999</v>
      </c>
      <c r="E93" s="75">
        <v>4.2579999999999996E-3</v>
      </c>
      <c r="F93" s="76"/>
      <c r="G93" s="162"/>
      <c r="H93" s="73"/>
      <c r="I93" s="162"/>
      <c r="J93" s="76"/>
      <c r="K93" s="162"/>
      <c r="L93" s="73"/>
      <c r="M93" s="164"/>
    </row>
    <row r="94" spans="2:13" x14ac:dyDescent="0.2">
      <c r="B94" s="76">
        <v>0.90990400000000005</v>
      </c>
      <c r="C94" s="73">
        <v>1.9657999999999998E-2</v>
      </c>
      <c r="D94" s="73">
        <v>0.90844400000000003</v>
      </c>
      <c r="E94" s="75">
        <v>4.9109999999999996E-3</v>
      </c>
      <c r="F94" s="76"/>
      <c r="G94" s="162"/>
      <c r="H94" s="73"/>
      <c r="I94" s="162"/>
      <c r="J94" s="76"/>
      <c r="K94" s="162"/>
      <c r="L94" s="73"/>
      <c r="M94" s="164"/>
    </row>
    <row r="95" spans="2:13" x14ac:dyDescent="0.2">
      <c r="B95" s="76">
        <v>0.92004600000000003</v>
      </c>
      <c r="C95" s="73">
        <v>1.8270000000000002E-2</v>
      </c>
      <c r="D95" s="73">
        <v>0.91864800000000002</v>
      </c>
      <c r="E95" s="75">
        <v>5.3990000000000002E-3</v>
      </c>
      <c r="F95" s="76"/>
      <c r="G95" s="162"/>
      <c r="H95" s="73"/>
      <c r="I95" s="162"/>
      <c r="J95" s="76"/>
      <c r="K95" s="162"/>
      <c r="L95" s="73"/>
      <c r="M95" s="164"/>
    </row>
    <row r="96" spans="2:13" x14ac:dyDescent="0.2">
      <c r="B96" s="76">
        <v>0.93017799999999995</v>
      </c>
      <c r="C96" s="73">
        <v>1.6813999999999999E-2</v>
      </c>
      <c r="D96" s="73">
        <v>0.92885700000000004</v>
      </c>
      <c r="E96" s="75">
        <v>5.6950000000000004E-3</v>
      </c>
      <c r="F96" s="76"/>
      <c r="G96" s="162"/>
      <c r="H96" s="73"/>
      <c r="I96" s="162"/>
      <c r="J96" s="76"/>
      <c r="K96" s="162"/>
      <c r="L96" s="73"/>
      <c r="M96" s="164"/>
    </row>
    <row r="97" spans="2:13" x14ac:dyDescent="0.2">
      <c r="B97" s="76">
        <v>0.94029600000000002</v>
      </c>
      <c r="C97" s="73">
        <v>1.5261E-2</v>
      </c>
      <c r="D97" s="73">
        <v>0.93906999999999996</v>
      </c>
      <c r="E97" s="75">
        <v>5.77E-3</v>
      </c>
      <c r="F97" s="76"/>
      <c r="G97" s="162"/>
      <c r="H97" s="73"/>
      <c r="I97" s="162"/>
      <c r="J97" s="76"/>
      <c r="K97" s="162"/>
      <c r="L97" s="73"/>
      <c r="M97" s="164"/>
    </row>
    <row r="98" spans="2:13" x14ac:dyDescent="0.2">
      <c r="B98" s="76">
        <v>0.95039399999999996</v>
      </c>
      <c r="C98" s="73">
        <v>1.3577000000000001E-2</v>
      </c>
      <c r="D98" s="73">
        <v>0.94928199999999996</v>
      </c>
      <c r="E98" s="75">
        <v>5.5950000000000001E-3</v>
      </c>
      <c r="F98" s="76"/>
      <c r="G98" s="162"/>
      <c r="H98" s="73"/>
      <c r="I98" s="162"/>
      <c r="J98" s="76"/>
      <c r="K98" s="162"/>
      <c r="L98" s="73"/>
      <c r="M98" s="164"/>
    </row>
    <row r="99" spans="2:13" x14ac:dyDescent="0.2">
      <c r="B99" s="76">
        <v>0.96046399999999998</v>
      </c>
      <c r="C99" s="73">
        <v>1.1722E-2</v>
      </c>
      <c r="D99" s="73">
        <v>0.95948599999999995</v>
      </c>
      <c r="E99" s="75">
        <v>5.1330000000000004E-3</v>
      </c>
      <c r="F99" s="76"/>
      <c r="G99" s="162"/>
      <c r="H99" s="73"/>
      <c r="I99" s="162"/>
      <c r="J99" s="76"/>
      <c r="K99" s="162"/>
      <c r="L99" s="73"/>
      <c r="M99" s="164"/>
    </row>
    <row r="100" spans="2:13" x14ac:dyDescent="0.2">
      <c r="B100" s="76">
        <v>0.97049399999999997</v>
      </c>
      <c r="C100" s="73">
        <v>9.6489999999999996E-3</v>
      </c>
      <c r="D100" s="73">
        <v>0.96967199999999998</v>
      </c>
      <c r="E100" s="75">
        <v>4.3410000000000002E-3</v>
      </c>
      <c r="F100" s="76"/>
      <c r="G100" s="162"/>
      <c r="H100" s="73"/>
      <c r="I100" s="162"/>
      <c r="J100" s="76"/>
      <c r="K100" s="162"/>
      <c r="L100" s="73"/>
      <c r="M100" s="164"/>
    </row>
    <row r="101" spans="2:13" x14ac:dyDescent="0.2">
      <c r="B101" s="76">
        <v>0.98046699999999998</v>
      </c>
      <c r="C101" s="73">
        <v>7.2960000000000004E-3</v>
      </c>
      <c r="D101" s="73">
        <v>0.97982400000000003</v>
      </c>
      <c r="E101" s="75">
        <v>3.1570000000000001E-3</v>
      </c>
      <c r="F101" s="76"/>
      <c r="G101" s="162"/>
      <c r="H101" s="73"/>
      <c r="I101" s="162"/>
      <c r="J101" s="76"/>
      <c r="K101" s="162"/>
      <c r="L101" s="73"/>
      <c r="M101" s="164"/>
    </row>
    <row r="102" spans="2:13" x14ac:dyDescent="0.2">
      <c r="B102" s="76">
        <v>0.99034599999999995</v>
      </c>
      <c r="C102" s="73">
        <v>4.5459999999999997E-3</v>
      </c>
      <c r="D102" s="73">
        <v>0.98990999999999996</v>
      </c>
      <c r="E102" s="75">
        <v>1.4679999999999999E-3</v>
      </c>
      <c r="F102" s="76"/>
      <c r="G102" s="162"/>
      <c r="H102" s="73"/>
      <c r="I102" s="162"/>
      <c r="J102" s="76"/>
      <c r="K102" s="162"/>
      <c r="L102" s="73"/>
      <c r="M102" s="164"/>
    </row>
    <row r="103" spans="2:13" x14ac:dyDescent="0.2">
      <c r="B103" s="76">
        <v>1</v>
      </c>
      <c r="C103" s="73">
        <v>1.0449999999999999E-3</v>
      </c>
      <c r="D103" s="73">
        <v>1</v>
      </c>
      <c r="E103" s="75">
        <v>-1.0449999999999999E-3</v>
      </c>
      <c r="F103" s="76"/>
      <c r="G103" s="162"/>
      <c r="H103" s="73"/>
      <c r="I103" s="162"/>
      <c r="J103" s="76"/>
      <c r="K103" s="162"/>
      <c r="L103" s="73"/>
      <c r="M103" s="164"/>
    </row>
    <row r="104" spans="2:13" x14ac:dyDescent="0.2">
      <c r="B104" s="76"/>
      <c r="C104" s="73"/>
      <c r="D104" s="73"/>
      <c r="E104" s="75"/>
      <c r="F104" s="76"/>
      <c r="G104" s="162"/>
      <c r="H104" s="73"/>
      <c r="I104" s="162"/>
      <c r="J104" s="76"/>
      <c r="K104" s="162"/>
      <c r="L104" s="73"/>
      <c r="M104" s="164"/>
    </row>
    <row r="105" spans="2:13" x14ac:dyDescent="0.2">
      <c r="B105" s="76"/>
      <c r="C105" s="73"/>
      <c r="D105" s="73"/>
      <c r="E105" s="75"/>
      <c r="F105" s="76"/>
      <c r="G105" s="162"/>
      <c r="H105" s="73"/>
      <c r="I105" s="162"/>
      <c r="J105" s="76"/>
      <c r="K105" s="162"/>
      <c r="L105" s="73"/>
      <c r="M105" s="164"/>
    </row>
    <row r="106" spans="2:13" x14ac:dyDescent="0.2">
      <c r="B106" s="76"/>
      <c r="C106" s="73"/>
      <c r="D106" s="73"/>
      <c r="E106" s="75"/>
      <c r="F106" s="76"/>
      <c r="G106" s="162"/>
      <c r="H106" s="73"/>
      <c r="I106" s="162"/>
      <c r="J106" s="76"/>
      <c r="K106" s="162"/>
      <c r="L106" s="73"/>
      <c r="M106" s="164"/>
    </row>
    <row r="107" spans="2:13" x14ac:dyDescent="0.2">
      <c r="B107" s="76"/>
      <c r="C107" s="73"/>
      <c r="D107" s="73"/>
      <c r="E107" s="75"/>
      <c r="F107" s="76"/>
      <c r="G107" s="162"/>
      <c r="H107" s="73"/>
      <c r="I107" s="162"/>
      <c r="J107" s="76"/>
      <c r="K107" s="162"/>
      <c r="L107" s="73"/>
      <c r="M107" s="164"/>
    </row>
    <row r="108" spans="2:13" x14ac:dyDescent="0.2">
      <c r="B108" s="76"/>
      <c r="C108" s="73"/>
      <c r="D108" s="73"/>
      <c r="E108" s="75"/>
      <c r="F108" s="76"/>
      <c r="G108" s="162"/>
      <c r="H108" s="73"/>
      <c r="I108" s="162"/>
      <c r="J108" s="76"/>
      <c r="K108" s="162"/>
      <c r="L108" s="73"/>
      <c r="M108" s="164"/>
    </row>
    <row r="109" spans="2:13" x14ac:dyDescent="0.2">
      <c r="B109" s="76"/>
      <c r="C109" s="73"/>
      <c r="D109" s="73"/>
      <c r="E109" s="75"/>
      <c r="F109" s="76"/>
      <c r="G109" s="162"/>
      <c r="H109" s="73"/>
      <c r="I109" s="162"/>
      <c r="J109" s="76"/>
      <c r="K109" s="162"/>
      <c r="L109" s="73"/>
      <c r="M109" s="164"/>
    </row>
    <row r="110" spans="2:13" x14ac:dyDescent="0.2">
      <c r="B110" s="76"/>
      <c r="C110" s="73"/>
      <c r="D110" s="73"/>
      <c r="E110" s="75"/>
      <c r="F110" s="76"/>
      <c r="G110" s="162"/>
      <c r="H110" s="73"/>
      <c r="I110" s="162"/>
      <c r="J110" s="76"/>
      <c r="K110" s="162"/>
      <c r="L110" s="73"/>
      <c r="M110" s="164"/>
    </row>
    <row r="111" spans="2:13" x14ac:dyDescent="0.2">
      <c r="B111" s="76"/>
      <c r="C111" s="73"/>
      <c r="D111" s="73"/>
      <c r="E111" s="75"/>
      <c r="F111" s="76"/>
      <c r="G111" s="162"/>
      <c r="H111" s="73"/>
      <c r="I111" s="162"/>
      <c r="J111" s="76"/>
      <c r="K111" s="162"/>
      <c r="L111" s="73"/>
      <c r="M111" s="164"/>
    </row>
    <row r="112" spans="2:13" x14ac:dyDescent="0.2">
      <c r="B112" s="76"/>
      <c r="C112" s="73"/>
      <c r="D112" s="73"/>
      <c r="E112" s="75"/>
      <c r="F112" s="76"/>
      <c r="G112" s="162"/>
      <c r="H112" s="73"/>
      <c r="I112" s="162"/>
      <c r="J112" s="76"/>
      <c r="K112" s="162"/>
      <c r="L112" s="73"/>
      <c r="M112" s="164"/>
    </row>
    <row r="113" spans="2:13" x14ac:dyDescent="0.2">
      <c r="B113" s="76"/>
      <c r="C113" s="73"/>
      <c r="D113" s="73"/>
      <c r="E113" s="75"/>
      <c r="F113" s="76"/>
      <c r="G113" s="162"/>
      <c r="H113" s="73"/>
      <c r="I113" s="162"/>
      <c r="J113" s="76"/>
      <c r="K113" s="162"/>
      <c r="L113" s="73"/>
      <c r="M113" s="164"/>
    </row>
    <row r="114" spans="2:13" x14ac:dyDescent="0.2">
      <c r="B114" s="76"/>
      <c r="C114" s="73"/>
      <c r="D114" s="73"/>
      <c r="E114" s="75"/>
      <c r="F114" s="76"/>
      <c r="G114" s="162"/>
      <c r="H114" s="73"/>
      <c r="I114" s="162"/>
      <c r="J114" s="76"/>
      <c r="K114" s="162"/>
      <c r="L114" s="73"/>
      <c r="M114" s="164"/>
    </row>
    <row r="115" spans="2:13" x14ac:dyDescent="0.2">
      <c r="B115" s="76"/>
      <c r="C115" s="73"/>
      <c r="D115" s="73"/>
      <c r="E115" s="75"/>
      <c r="F115" s="76"/>
      <c r="G115" s="162"/>
      <c r="H115" s="73"/>
      <c r="I115" s="162"/>
      <c r="J115" s="76"/>
      <c r="K115" s="162"/>
      <c r="L115" s="73"/>
      <c r="M115" s="164"/>
    </row>
    <row r="116" spans="2:13" x14ac:dyDescent="0.2">
      <c r="B116" s="76"/>
      <c r="C116" s="73"/>
      <c r="D116" s="73"/>
      <c r="E116" s="75"/>
      <c r="F116" s="76"/>
      <c r="G116" s="162"/>
      <c r="H116" s="73"/>
      <c r="I116" s="162"/>
      <c r="J116" s="76"/>
      <c r="K116" s="162"/>
      <c r="L116" s="73"/>
      <c r="M116" s="164"/>
    </row>
    <row r="117" spans="2:13" x14ac:dyDescent="0.2">
      <c r="B117" s="76"/>
      <c r="C117" s="73"/>
      <c r="D117" s="73"/>
      <c r="E117" s="75"/>
      <c r="F117" s="76"/>
      <c r="G117" s="162"/>
      <c r="H117" s="73"/>
      <c r="I117" s="162"/>
      <c r="J117" s="76"/>
      <c r="K117" s="162"/>
      <c r="L117" s="73"/>
      <c r="M117" s="164"/>
    </row>
    <row r="118" spans="2:13" x14ac:dyDescent="0.2">
      <c r="B118" s="76"/>
      <c r="C118" s="73"/>
      <c r="D118" s="73"/>
      <c r="E118" s="75"/>
      <c r="F118" s="76"/>
      <c r="G118" s="162"/>
      <c r="H118" s="73"/>
      <c r="I118" s="162"/>
      <c r="J118" s="76"/>
      <c r="K118" s="162"/>
      <c r="L118" s="73"/>
      <c r="M118" s="164"/>
    </row>
    <row r="119" spans="2:13" x14ac:dyDescent="0.2">
      <c r="B119" s="76"/>
      <c r="C119" s="73"/>
      <c r="D119" s="73"/>
      <c r="E119" s="75"/>
      <c r="F119" s="76"/>
      <c r="G119" s="162"/>
      <c r="H119" s="73"/>
      <c r="I119" s="162"/>
      <c r="J119" s="76"/>
      <c r="K119" s="162"/>
      <c r="L119" s="73"/>
      <c r="M119" s="164"/>
    </row>
    <row r="120" spans="2:13" x14ac:dyDescent="0.2">
      <c r="B120" s="76"/>
      <c r="C120" s="73"/>
      <c r="D120" s="73"/>
      <c r="E120" s="75"/>
      <c r="F120" s="76"/>
      <c r="G120" s="162"/>
      <c r="H120" s="73"/>
      <c r="I120" s="162"/>
      <c r="J120" s="76"/>
      <c r="K120" s="162"/>
      <c r="L120" s="73"/>
      <c r="M120" s="164"/>
    </row>
    <row r="121" spans="2:13" x14ac:dyDescent="0.2">
      <c r="B121" s="76"/>
      <c r="C121" s="73"/>
      <c r="D121" s="73"/>
      <c r="E121" s="75"/>
      <c r="F121" s="76"/>
      <c r="G121" s="162"/>
      <c r="H121" s="73"/>
      <c r="I121" s="162"/>
      <c r="J121" s="76"/>
      <c r="K121" s="162"/>
      <c r="L121" s="73"/>
      <c r="M121" s="164"/>
    </row>
    <row r="122" spans="2:13" x14ac:dyDescent="0.2">
      <c r="B122" s="76"/>
      <c r="C122" s="73"/>
      <c r="D122" s="73"/>
      <c r="E122" s="75"/>
      <c r="F122" s="76"/>
      <c r="G122" s="162"/>
      <c r="H122" s="73"/>
      <c r="I122" s="162"/>
      <c r="J122" s="76"/>
      <c r="K122" s="162"/>
      <c r="L122" s="73"/>
      <c r="M122" s="164"/>
    </row>
    <row r="123" spans="2:13" x14ac:dyDescent="0.2">
      <c r="B123" s="76"/>
      <c r="C123" s="73"/>
      <c r="D123" s="73"/>
      <c r="E123" s="75"/>
      <c r="F123" s="76"/>
      <c r="G123" s="162"/>
      <c r="H123" s="73"/>
      <c r="I123" s="162"/>
      <c r="J123" s="76"/>
      <c r="K123" s="162"/>
      <c r="L123" s="73"/>
      <c r="M123" s="164"/>
    </row>
    <row r="124" spans="2:13" x14ac:dyDescent="0.2">
      <c r="B124" s="76"/>
      <c r="C124" s="73"/>
      <c r="D124" s="73"/>
      <c r="E124" s="75"/>
      <c r="F124" s="76"/>
      <c r="G124" s="162"/>
      <c r="H124" s="73"/>
      <c r="I124" s="162"/>
      <c r="J124" s="76"/>
      <c r="K124" s="162"/>
      <c r="L124" s="73"/>
      <c r="M124" s="164"/>
    </row>
    <row r="125" spans="2:13" x14ac:dyDescent="0.2">
      <c r="B125" s="76"/>
      <c r="C125" s="73"/>
      <c r="D125" s="73"/>
      <c r="E125" s="75"/>
      <c r="F125" s="76"/>
      <c r="G125" s="162"/>
      <c r="H125" s="73"/>
      <c r="I125" s="162"/>
      <c r="J125" s="76"/>
      <c r="K125" s="162"/>
      <c r="L125" s="73"/>
      <c r="M125" s="164"/>
    </row>
    <row r="126" spans="2:13" x14ac:dyDescent="0.2">
      <c r="B126" s="76"/>
      <c r="C126" s="73"/>
      <c r="D126" s="73"/>
      <c r="E126" s="75"/>
      <c r="F126" s="76"/>
      <c r="G126" s="162"/>
      <c r="H126" s="73"/>
      <c r="I126" s="162"/>
      <c r="J126" s="76"/>
      <c r="K126" s="162"/>
      <c r="L126" s="73"/>
      <c r="M126" s="164"/>
    </row>
    <row r="127" spans="2:13" x14ac:dyDescent="0.2">
      <c r="B127" s="76"/>
      <c r="C127" s="73"/>
      <c r="D127" s="73"/>
      <c r="E127" s="75"/>
      <c r="F127" s="76"/>
      <c r="G127" s="162"/>
      <c r="H127" s="73"/>
      <c r="I127" s="162"/>
      <c r="J127" s="76"/>
      <c r="K127" s="162"/>
      <c r="L127" s="73"/>
      <c r="M127" s="164"/>
    </row>
    <row r="128" spans="2:13" x14ac:dyDescent="0.2">
      <c r="B128" s="76"/>
      <c r="C128" s="73"/>
      <c r="D128" s="73"/>
      <c r="E128" s="75"/>
      <c r="F128" s="76"/>
      <c r="G128" s="162"/>
      <c r="H128" s="73"/>
      <c r="I128" s="162"/>
      <c r="J128" s="76"/>
      <c r="K128" s="162"/>
      <c r="L128" s="73"/>
      <c r="M128" s="164"/>
    </row>
    <row r="129" spans="2:13" x14ac:dyDescent="0.2">
      <c r="B129" s="76"/>
      <c r="C129" s="73"/>
      <c r="D129" s="73"/>
      <c r="E129" s="75"/>
      <c r="F129" s="76"/>
      <c r="G129" s="162"/>
      <c r="H129" s="73"/>
      <c r="I129" s="162"/>
      <c r="J129" s="76"/>
      <c r="K129" s="162"/>
      <c r="L129" s="73"/>
      <c r="M129" s="164"/>
    </row>
    <row r="130" spans="2:13" x14ac:dyDescent="0.2">
      <c r="B130" s="76"/>
      <c r="C130" s="73"/>
      <c r="D130" s="73"/>
      <c r="E130" s="75"/>
      <c r="F130" s="76"/>
      <c r="G130" s="162"/>
      <c r="H130" s="73"/>
      <c r="I130" s="162"/>
      <c r="J130" s="76"/>
      <c r="K130" s="162"/>
      <c r="L130" s="73"/>
      <c r="M130" s="164"/>
    </row>
    <row r="131" spans="2:13" x14ac:dyDescent="0.2">
      <c r="B131" s="76"/>
      <c r="C131" s="73"/>
      <c r="D131" s="73"/>
      <c r="E131" s="75"/>
      <c r="F131" s="76"/>
      <c r="G131" s="162"/>
      <c r="H131" s="73"/>
      <c r="I131" s="162"/>
      <c r="J131" s="76"/>
      <c r="K131" s="162"/>
      <c r="L131" s="73"/>
      <c r="M131" s="164"/>
    </row>
    <row r="132" spans="2:13" x14ac:dyDescent="0.2">
      <c r="B132" s="76"/>
      <c r="C132" s="73"/>
      <c r="D132" s="73"/>
      <c r="E132" s="75"/>
      <c r="F132" s="76"/>
      <c r="G132" s="162"/>
      <c r="H132" s="73"/>
      <c r="I132" s="162"/>
      <c r="J132" s="76"/>
      <c r="K132" s="162"/>
      <c r="L132" s="73"/>
      <c r="M132" s="164"/>
    </row>
    <row r="133" spans="2:13" x14ac:dyDescent="0.2">
      <c r="B133" s="76"/>
      <c r="C133" s="73"/>
      <c r="D133" s="73"/>
      <c r="E133" s="75"/>
      <c r="F133" s="76"/>
      <c r="G133" s="162"/>
      <c r="H133" s="73"/>
      <c r="I133" s="162"/>
      <c r="J133" s="76"/>
      <c r="K133" s="162"/>
      <c r="L133" s="73"/>
      <c r="M133" s="164"/>
    </row>
    <row r="134" spans="2:13" x14ac:dyDescent="0.2">
      <c r="B134" s="76"/>
      <c r="C134" s="73"/>
      <c r="D134" s="73"/>
      <c r="E134" s="75"/>
      <c r="F134" s="76"/>
      <c r="G134" s="162"/>
      <c r="H134" s="73"/>
      <c r="I134" s="162"/>
      <c r="J134" s="76"/>
      <c r="K134" s="162"/>
      <c r="L134" s="73"/>
      <c r="M134" s="164"/>
    </row>
    <row r="135" spans="2:13" x14ac:dyDescent="0.2">
      <c r="B135" s="76"/>
      <c r="C135" s="73"/>
      <c r="D135" s="73"/>
      <c r="E135" s="75"/>
      <c r="F135" s="76"/>
      <c r="G135" s="162"/>
      <c r="H135" s="73"/>
      <c r="I135" s="162"/>
      <c r="J135" s="76"/>
      <c r="K135" s="162"/>
      <c r="L135" s="73"/>
      <c r="M135" s="164"/>
    </row>
    <row r="136" spans="2:13" x14ac:dyDescent="0.2">
      <c r="B136" s="76"/>
      <c r="C136" s="73"/>
      <c r="D136" s="73"/>
      <c r="E136" s="75"/>
      <c r="F136" s="76"/>
      <c r="G136" s="162"/>
      <c r="H136" s="73"/>
      <c r="I136" s="162"/>
      <c r="J136" s="76"/>
      <c r="K136" s="162"/>
      <c r="L136" s="73"/>
      <c r="M136" s="164"/>
    </row>
    <row r="137" spans="2:13" x14ac:dyDescent="0.2">
      <c r="B137" s="76"/>
      <c r="C137" s="73"/>
      <c r="D137" s="73"/>
      <c r="E137" s="75"/>
      <c r="F137" s="76"/>
      <c r="G137" s="162"/>
      <c r="H137" s="73"/>
      <c r="I137" s="162"/>
      <c r="J137" s="76"/>
      <c r="K137" s="162"/>
      <c r="L137" s="73"/>
      <c r="M137" s="164"/>
    </row>
    <row r="138" spans="2:13" x14ac:dyDescent="0.2">
      <c r="B138" s="76"/>
      <c r="C138" s="73"/>
      <c r="D138" s="73"/>
      <c r="E138" s="75"/>
      <c r="F138" s="76"/>
      <c r="G138" s="162"/>
      <c r="H138" s="73"/>
      <c r="I138" s="162"/>
      <c r="J138" s="76"/>
      <c r="K138" s="162"/>
      <c r="L138" s="73"/>
      <c r="M138" s="164"/>
    </row>
    <row r="139" spans="2:13" x14ac:dyDescent="0.2">
      <c r="B139" s="76"/>
      <c r="C139" s="73"/>
      <c r="D139" s="73"/>
      <c r="E139" s="75"/>
      <c r="F139" s="76"/>
      <c r="G139" s="162"/>
      <c r="H139" s="73"/>
      <c r="I139" s="162"/>
      <c r="J139" s="76"/>
      <c r="K139" s="162"/>
      <c r="L139" s="73"/>
      <c r="M139" s="164"/>
    </row>
    <row r="140" spans="2:13" x14ac:dyDescent="0.2">
      <c r="B140" s="76"/>
      <c r="C140" s="73"/>
      <c r="D140" s="73"/>
      <c r="E140" s="75"/>
      <c r="F140" s="76"/>
      <c r="G140" s="162"/>
      <c r="H140" s="73"/>
      <c r="I140" s="162"/>
      <c r="J140" s="76"/>
      <c r="K140" s="162"/>
      <c r="L140" s="73"/>
      <c r="M140" s="164"/>
    </row>
    <row r="141" spans="2:13" x14ac:dyDescent="0.2">
      <c r="B141" s="76"/>
      <c r="C141" s="73"/>
      <c r="D141" s="73"/>
      <c r="E141" s="75"/>
      <c r="F141" s="76"/>
      <c r="G141" s="162"/>
      <c r="H141" s="73"/>
      <c r="I141" s="162"/>
      <c r="J141" s="76"/>
      <c r="K141" s="162"/>
      <c r="L141" s="73"/>
      <c r="M141" s="164"/>
    </row>
    <row r="142" spans="2:13" x14ac:dyDescent="0.2">
      <c r="B142" s="76"/>
      <c r="C142" s="73"/>
      <c r="D142" s="73"/>
      <c r="E142" s="75"/>
      <c r="F142" s="76"/>
      <c r="G142" s="162"/>
      <c r="H142" s="73"/>
      <c r="I142" s="162"/>
      <c r="J142" s="76"/>
      <c r="K142" s="162"/>
      <c r="L142" s="73"/>
      <c r="M142" s="164"/>
    </row>
    <row r="143" spans="2:13" x14ac:dyDescent="0.2">
      <c r="B143" s="76"/>
      <c r="C143" s="73"/>
      <c r="D143" s="73"/>
      <c r="E143" s="75"/>
      <c r="F143" s="76"/>
      <c r="G143" s="162"/>
      <c r="H143" s="73"/>
      <c r="I143" s="162"/>
      <c r="J143" s="76"/>
      <c r="K143" s="162"/>
      <c r="L143" s="73"/>
      <c r="M143" s="164"/>
    </row>
    <row r="144" spans="2:13" x14ac:dyDescent="0.2">
      <c r="B144" s="76"/>
      <c r="C144" s="73"/>
      <c r="D144" s="73"/>
      <c r="E144" s="75"/>
      <c r="F144" s="76"/>
      <c r="G144" s="162"/>
      <c r="H144" s="73"/>
      <c r="I144" s="162"/>
      <c r="J144" s="76"/>
      <c r="K144" s="162"/>
      <c r="L144" s="73"/>
      <c r="M144" s="164"/>
    </row>
    <row r="145" spans="2:13" x14ac:dyDescent="0.2">
      <c r="B145" s="76"/>
      <c r="C145" s="73"/>
      <c r="D145" s="73"/>
      <c r="E145" s="75"/>
      <c r="F145" s="76"/>
      <c r="G145" s="162"/>
      <c r="H145" s="73"/>
      <c r="I145" s="162"/>
      <c r="J145" s="76"/>
      <c r="K145" s="162"/>
      <c r="L145" s="73"/>
      <c r="M145" s="164"/>
    </row>
    <row r="146" spans="2:13" x14ac:dyDescent="0.2">
      <c r="B146" s="76"/>
      <c r="C146" s="73"/>
      <c r="D146" s="73"/>
      <c r="E146" s="75"/>
      <c r="F146" s="76"/>
      <c r="G146" s="162"/>
      <c r="H146" s="73"/>
      <c r="I146" s="162"/>
      <c r="J146" s="76"/>
      <c r="K146" s="162"/>
      <c r="L146" s="73"/>
      <c r="M146" s="164"/>
    </row>
    <row r="147" spans="2:13" x14ac:dyDescent="0.2">
      <c r="B147" s="76"/>
      <c r="C147" s="73"/>
      <c r="D147" s="73"/>
      <c r="E147" s="75"/>
      <c r="F147" s="76"/>
      <c r="G147" s="162"/>
      <c r="H147" s="73"/>
      <c r="I147" s="162"/>
      <c r="J147" s="76"/>
      <c r="K147" s="162"/>
      <c r="L147" s="73"/>
      <c r="M147" s="164"/>
    </row>
    <row r="148" spans="2:13" x14ac:dyDescent="0.2">
      <c r="B148" s="76"/>
      <c r="C148" s="73"/>
      <c r="D148" s="73"/>
      <c r="E148" s="75"/>
      <c r="F148" s="76"/>
      <c r="G148" s="162"/>
      <c r="H148" s="73"/>
      <c r="I148" s="162"/>
      <c r="J148" s="76"/>
      <c r="K148" s="162"/>
      <c r="L148" s="73"/>
      <c r="M148" s="164"/>
    </row>
    <row r="149" spans="2:13" x14ac:dyDescent="0.2">
      <c r="B149" s="76"/>
      <c r="C149" s="73"/>
      <c r="D149" s="73"/>
      <c r="E149" s="75"/>
      <c r="F149" s="76"/>
      <c r="G149" s="162"/>
      <c r="H149" s="73"/>
      <c r="I149" s="162"/>
      <c r="J149" s="76"/>
      <c r="K149" s="162"/>
      <c r="L149" s="73"/>
      <c r="M149" s="164"/>
    </row>
    <row r="150" spans="2:13" x14ac:dyDescent="0.2">
      <c r="B150" s="76"/>
      <c r="C150" s="73"/>
      <c r="D150" s="73"/>
      <c r="E150" s="75"/>
      <c r="F150" s="76"/>
      <c r="G150" s="162"/>
      <c r="H150" s="73"/>
      <c r="I150" s="162"/>
      <c r="J150" s="76"/>
      <c r="K150" s="162"/>
      <c r="L150" s="73"/>
      <c r="M150" s="164"/>
    </row>
    <row r="151" spans="2:13" x14ac:dyDescent="0.2">
      <c r="B151" s="76"/>
      <c r="C151" s="73"/>
      <c r="D151" s="73"/>
      <c r="E151" s="75"/>
      <c r="F151" s="76"/>
      <c r="G151" s="162"/>
      <c r="H151" s="73"/>
      <c r="I151" s="162"/>
      <c r="J151" s="76"/>
      <c r="K151" s="162"/>
      <c r="L151" s="73"/>
      <c r="M151" s="164"/>
    </row>
    <row r="152" spans="2:13" x14ac:dyDescent="0.2">
      <c r="B152" s="76"/>
      <c r="C152" s="73"/>
      <c r="D152" s="73"/>
      <c r="E152" s="75"/>
      <c r="F152" s="76"/>
      <c r="G152" s="162"/>
      <c r="H152" s="73"/>
      <c r="I152" s="162"/>
      <c r="J152" s="76"/>
      <c r="K152" s="162"/>
      <c r="L152" s="73"/>
      <c r="M152" s="164"/>
    </row>
    <row r="153" spans="2:13" x14ac:dyDescent="0.2">
      <c r="B153" s="76"/>
      <c r="C153" s="73"/>
      <c r="D153" s="73"/>
      <c r="E153" s="75"/>
      <c r="F153" s="76"/>
      <c r="G153" s="162"/>
      <c r="H153" s="73"/>
      <c r="I153" s="162"/>
      <c r="J153" s="76"/>
      <c r="K153" s="162"/>
      <c r="L153" s="73"/>
      <c r="M153" s="164"/>
    </row>
    <row r="154" spans="2:13" x14ac:dyDescent="0.2">
      <c r="B154" s="76"/>
      <c r="C154" s="73"/>
      <c r="D154" s="73"/>
      <c r="E154" s="75"/>
      <c r="F154" s="76"/>
      <c r="G154" s="162"/>
      <c r="H154" s="73"/>
      <c r="I154" s="162"/>
      <c r="J154" s="76"/>
      <c r="K154" s="162"/>
      <c r="L154" s="73"/>
      <c r="M154" s="164"/>
    </row>
    <row r="155" spans="2:13" x14ac:dyDescent="0.2">
      <c r="B155" s="76"/>
      <c r="C155" s="73"/>
      <c r="D155" s="73"/>
      <c r="E155" s="75"/>
      <c r="F155" s="76"/>
      <c r="G155" s="162"/>
      <c r="H155" s="73"/>
      <c r="I155" s="162"/>
      <c r="J155" s="76"/>
      <c r="K155" s="162"/>
      <c r="L155" s="73"/>
      <c r="M155" s="164"/>
    </row>
    <row r="156" spans="2:13" x14ac:dyDescent="0.2">
      <c r="B156" s="76"/>
      <c r="C156" s="73"/>
      <c r="D156" s="73"/>
      <c r="E156" s="75"/>
      <c r="F156" s="76"/>
      <c r="G156" s="162"/>
      <c r="H156" s="73"/>
      <c r="I156" s="162"/>
      <c r="J156" s="76"/>
      <c r="K156" s="162"/>
      <c r="L156" s="73"/>
      <c r="M156" s="164"/>
    </row>
    <row r="157" spans="2:13" x14ac:dyDescent="0.2">
      <c r="B157" s="76"/>
      <c r="C157" s="73"/>
      <c r="D157" s="73"/>
      <c r="E157" s="75"/>
      <c r="F157" s="76"/>
      <c r="G157" s="162"/>
      <c r="H157" s="73"/>
      <c r="I157" s="162"/>
      <c r="J157" s="76"/>
      <c r="K157" s="162"/>
      <c r="L157" s="73"/>
      <c r="M157" s="164"/>
    </row>
    <row r="158" spans="2:13" x14ac:dyDescent="0.2">
      <c r="B158" s="76"/>
      <c r="C158" s="73"/>
      <c r="D158" s="73"/>
      <c r="E158" s="75"/>
      <c r="F158" s="76"/>
      <c r="G158" s="162"/>
      <c r="H158" s="73"/>
      <c r="I158" s="162"/>
      <c r="J158" s="76"/>
      <c r="K158" s="162"/>
      <c r="L158" s="73"/>
      <c r="M158" s="164"/>
    </row>
    <row r="159" spans="2:13" x14ac:dyDescent="0.2">
      <c r="B159" s="76"/>
      <c r="C159" s="73"/>
      <c r="D159" s="73"/>
      <c r="E159" s="75"/>
      <c r="F159" s="76"/>
      <c r="G159" s="162"/>
      <c r="H159" s="73"/>
      <c r="I159" s="162"/>
      <c r="J159" s="76"/>
      <c r="K159" s="162"/>
      <c r="L159" s="73"/>
      <c r="M159" s="164"/>
    </row>
    <row r="160" spans="2:13" x14ac:dyDescent="0.2">
      <c r="B160" s="76"/>
      <c r="C160" s="73"/>
      <c r="D160" s="73"/>
      <c r="E160" s="75"/>
      <c r="F160" s="76"/>
      <c r="G160" s="162"/>
      <c r="H160" s="73"/>
      <c r="I160" s="162"/>
      <c r="J160" s="76"/>
      <c r="K160" s="162"/>
      <c r="L160" s="73"/>
      <c r="M160" s="164"/>
    </row>
    <row r="161" spans="2:13" x14ac:dyDescent="0.2">
      <c r="B161" s="76"/>
      <c r="C161" s="73"/>
      <c r="D161" s="73"/>
      <c r="E161" s="75"/>
      <c r="F161" s="76"/>
      <c r="G161" s="162"/>
      <c r="H161" s="73"/>
      <c r="I161" s="162"/>
      <c r="J161" s="76"/>
      <c r="K161" s="162"/>
      <c r="L161" s="73"/>
      <c r="M161" s="164"/>
    </row>
    <row r="162" spans="2:13" x14ac:dyDescent="0.2">
      <c r="B162" s="76"/>
      <c r="C162" s="73"/>
      <c r="D162" s="73"/>
      <c r="E162" s="75"/>
      <c r="F162" s="76"/>
      <c r="G162" s="162"/>
      <c r="H162" s="73"/>
      <c r="I162" s="162"/>
      <c r="J162" s="76"/>
      <c r="K162" s="162"/>
      <c r="L162" s="73"/>
      <c r="M162" s="164"/>
    </row>
    <row r="163" spans="2:13" x14ac:dyDescent="0.2">
      <c r="B163" s="76"/>
      <c r="C163" s="73"/>
      <c r="D163" s="73"/>
      <c r="E163" s="75"/>
      <c r="F163" s="76"/>
      <c r="G163" s="162"/>
      <c r="H163" s="73"/>
      <c r="I163" s="162"/>
      <c r="J163" s="76"/>
      <c r="K163" s="162"/>
      <c r="L163" s="73"/>
      <c r="M163" s="164"/>
    </row>
    <row r="164" spans="2:13" x14ac:dyDescent="0.2">
      <c r="B164" s="76"/>
      <c r="C164" s="73"/>
      <c r="D164" s="73"/>
      <c r="E164" s="75"/>
      <c r="F164" s="76"/>
      <c r="G164" s="162"/>
      <c r="H164" s="73"/>
      <c r="I164" s="162"/>
      <c r="J164" s="76"/>
      <c r="K164" s="162"/>
      <c r="L164" s="73"/>
      <c r="M164" s="164"/>
    </row>
    <row r="165" spans="2:13" x14ac:dyDescent="0.2">
      <c r="B165" s="76"/>
      <c r="C165" s="73"/>
      <c r="D165" s="73"/>
      <c r="E165" s="75"/>
      <c r="F165" s="76"/>
      <c r="G165" s="162"/>
      <c r="H165" s="73"/>
      <c r="I165" s="162"/>
      <c r="J165" s="76"/>
      <c r="K165" s="162"/>
      <c r="L165" s="73"/>
      <c r="M165" s="164"/>
    </row>
    <row r="166" spans="2:13" x14ac:dyDescent="0.2">
      <c r="B166" s="76"/>
      <c r="C166" s="73"/>
      <c r="D166" s="73"/>
      <c r="E166" s="75"/>
      <c r="F166" s="76"/>
      <c r="G166" s="162"/>
      <c r="H166" s="73"/>
      <c r="I166" s="162"/>
      <c r="J166" s="76"/>
      <c r="K166" s="162"/>
      <c r="L166" s="73"/>
      <c r="M166" s="164"/>
    </row>
    <row r="167" spans="2:13" x14ac:dyDescent="0.2">
      <c r="B167" s="76"/>
      <c r="C167" s="73"/>
      <c r="D167" s="73"/>
      <c r="E167" s="75"/>
      <c r="F167" s="76"/>
      <c r="G167" s="162"/>
      <c r="H167" s="73"/>
      <c r="I167" s="162"/>
      <c r="J167" s="76"/>
      <c r="K167" s="162"/>
      <c r="L167" s="73"/>
      <c r="M167" s="164"/>
    </row>
    <row r="168" spans="2:13" x14ac:dyDescent="0.2">
      <c r="B168" s="76"/>
      <c r="C168" s="73"/>
      <c r="D168" s="73"/>
      <c r="E168" s="75"/>
      <c r="F168" s="76"/>
      <c r="G168" s="162"/>
      <c r="H168" s="73"/>
      <c r="I168" s="162"/>
      <c r="J168" s="76"/>
      <c r="K168" s="162"/>
      <c r="L168" s="73"/>
      <c r="M168" s="164"/>
    </row>
    <row r="169" spans="2:13" x14ac:dyDescent="0.2">
      <c r="B169" s="76"/>
      <c r="C169" s="73"/>
      <c r="D169" s="73"/>
      <c r="E169" s="75"/>
      <c r="F169" s="76"/>
      <c r="G169" s="162"/>
      <c r="H169" s="73"/>
      <c r="I169" s="162"/>
      <c r="J169" s="76"/>
      <c r="K169" s="162"/>
      <c r="L169" s="73"/>
      <c r="M169" s="164"/>
    </row>
    <row r="170" spans="2:13" x14ac:dyDescent="0.2">
      <c r="B170" s="76"/>
      <c r="C170" s="73"/>
      <c r="D170" s="73"/>
      <c r="E170" s="75"/>
      <c r="F170" s="76"/>
      <c r="G170" s="162"/>
      <c r="H170" s="73"/>
      <c r="I170" s="162"/>
      <c r="J170" s="76"/>
      <c r="K170" s="162"/>
      <c r="L170" s="73"/>
      <c r="M170" s="164"/>
    </row>
    <row r="171" spans="2:13" x14ac:dyDescent="0.2">
      <c r="B171" s="76"/>
      <c r="C171" s="73"/>
      <c r="D171" s="73"/>
      <c r="E171" s="75"/>
      <c r="F171" s="76"/>
      <c r="G171" s="162"/>
      <c r="H171" s="73"/>
      <c r="I171" s="162"/>
      <c r="J171" s="76"/>
      <c r="K171" s="162"/>
      <c r="L171" s="73"/>
      <c r="M171" s="164"/>
    </row>
    <row r="172" spans="2:13" x14ac:dyDescent="0.2">
      <c r="B172" s="76"/>
      <c r="C172" s="73"/>
      <c r="D172" s="73"/>
      <c r="E172" s="75"/>
      <c r="F172" s="76"/>
      <c r="G172" s="162"/>
      <c r="H172" s="73"/>
      <c r="I172" s="162"/>
      <c r="J172" s="76"/>
      <c r="K172" s="162"/>
      <c r="L172" s="73"/>
      <c r="M172" s="164"/>
    </row>
    <row r="173" spans="2:13" x14ac:dyDescent="0.2">
      <c r="B173" s="76"/>
      <c r="C173" s="73"/>
      <c r="D173" s="73"/>
      <c r="E173" s="75"/>
      <c r="F173" s="76"/>
      <c r="G173" s="162"/>
      <c r="H173" s="73"/>
      <c r="I173" s="162"/>
      <c r="J173" s="76"/>
      <c r="K173" s="162"/>
      <c r="L173" s="73"/>
      <c r="M173" s="164"/>
    </row>
    <row r="174" spans="2:13" x14ac:dyDescent="0.2">
      <c r="B174" s="76"/>
      <c r="C174" s="73"/>
      <c r="D174" s="73"/>
      <c r="E174" s="75"/>
      <c r="F174" s="76"/>
      <c r="G174" s="162"/>
      <c r="H174" s="73"/>
      <c r="I174" s="162"/>
      <c r="J174" s="76"/>
      <c r="K174" s="162"/>
      <c r="L174" s="73"/>
      <c r="M174" s="164"/>
    </row>
    <row r="175" spans="2:13" x14ac:dyDescent="0.2">
      <c r="B175" s="76"/>
      <c r="C175" s="73"/>
      <c r="D175" s="73"/>
      <c r="E175" s="75"/>
      <c r="F175" s="76"/>
      <c r="G175" s="162"/>
      <c r="H175" s="73"/>
      <c r="I175" s="162"/>
      <c r="J175" s="76"/>
      <c r="K175" s="162"/>
      <c r="L175" s="73"/>
      <c r="M175" s="164"/>
    </row>
    <row r="176" spans="2:13" x14ac:dyDescent="0.2">
      <c r="B176" s="76"/>
      <c r="C176" s="73"/>
      <c r="D176" s="73"/>
      <c r="E176" s="75"/>
      <c r="F176" s="76"/>
      <c r="G176" s="162"/>
      <c r="H176" s="73"/>
      <c r="I176" s="162"/>
      <c r="J176" s="76"/>
      <c r="K176" s="162"/>
      <c r="L176" s="73"/>
      <c r="M176" s="164"/>
    </row>
    <row r="177" spans="2:13" x14ac:dyDescent="0.2">
      <c r="B177" s="76"/>
      <c r="C177" s="73"/>
      <c r="D177" s="73"/>
      <c r="E177" s="75"/>
      <c r="F177" s="76"/>
      <c r="G177" s="162"/>
      <c r="H177" s="73"/>
      <c r="I177" s="162"/>
      <c r="J177" s="76"/>
      <c r="K177" s="162"/>
      <c r="L177" s="73"/>
      <c r="M177" s="164"/>
    </row>
    <row r="178" spans="2:13" x14ac:dyDescent="0.2">
      <c r="B178" s="76"/>
      <c r="C178" s="73"/>
      <c r="D178" s="73"/>
      <c r="E178" s="77"/>
      <c r="F178" s="76"/>
      <c r="G178" s="162"/>
      <c r="H178" s="73"/>
      <c r="I178" s="162"/>
      <c r="J178" s="76"/>
      <c r="K178" s="162"/>
      <c r="L178" s="73"/>
      <c r="M178" s="164"/>
    </row>
    <row r="179" spans="2:13" x14ac:dyDescent="0.2">
      <c r="B179" s="76"/>
      <c r="C179" s="73"/>
      <c r="D179" s="73"/>
      <c r="E179" s="75"/>
      <c r="F179" s="76"/>
      <c r="G179" s="162"/>
      <c r="H179" s="73"/>
      <c r="I179" s="162"/>
      <c r="J179" s="76"/>
      <c r="K179" s="162"/>
      <c r="L179" s="73"/>
      <c r="M179" s="164"/>
    </row>
    <row r="180" spans="2:13" x14ac:dyDescent="0.2">
      <c r="B180" s="76"/>
      <c r="C180" s="73"/>
      <c r="D180" s="73"/>
      <c r="E180" s="75"/>
      <c r="F180" s="76"/>
      <c r="G180" s="162"/>
      <c r="H180" s="73"/>
      <c r="I180" s="162"/>
      <c r="J180" s="76"/>
      <c r="K180" s="162"/>
      <c r="L180" s="73"/>
      <c r="M180" s="164"/>
    </row>
    <row r="181" spans="2:13" x14ac:dyDescent="0.2">
      <c r="B181" s="76"/>
      <c r="C181" s="73"/>
      <c r="D181" s="73"/>
      <c r="E181" s="75"/>
      <c r="F181" s="76"/>
      <c r="G181" s="162"/>
      <c r="H181" s="73"/>
      <c r="I181" s="162"/>
      <c r="J181" s="76"/>
      <c r="K181" s="162"/>
      <c r="L181" s="73"/>
      <c r="M181" s="164"/>
    </row>
    <row r="182" spans="2:13" x14ac:dyDescent="0.2">
      <c r="B182" s="61"/>
      <c r="C182" s="62"/>
      <c r="D182" s="62"/>
      <c r="E182" s="63"/>
      <c r="F182" s="61"/>
      <c r="G182" s="166"/>
      <c r="H182" s="62"/>
      <c r="I182" s="166"/>
      <c r="J182" s="61"/>
      <c r="K182" s="166"/>
      <c r="L182" s="62"/>
      <c r="M182" s="42"/>
    </row>
    <row r="183" spans="2:13" x14ac:dyDescent="0.2">
      <c r="B183" s="61"/>
      <c r="C183" s="62"/>
      <c r="D183" s="62"/>
      <c r="E183" s="63"/>
      <c r="F183" s="61"/>
      <c r="G183" s="166"/>
      <c r="H183" s="62"/>
      <c r="I183" s="166"/>
      <c r="J183" s="61"/>
      <c r="K183" s="166"/>
      <c r="L183" s="62"/>
      <c r="M183" s="42"/>
    </row>
    <row r="184" spans="2:13" x14ac:dyDescent="0.2">
      <c r="B184" s="61"/>
      <c r="C184" s="62"/>
      <c r="D184" s="62"/>
      <c r="E184" s="63"/>
      <c r="F184" s="61"/>
      <c r="G184" s="166"/>
      <c r="H184" s="62"/>
      <c r="I184" s="166"/>
      <c r="J184" s="61"/>
      <c r="K184" s="166"/>
      <c r="L184" s="62"/>
      <c r="M184" s="42"/>
    </row>
    <row r="185" spans="2:13" x14ac:dyDescent="0.2">
      <c r="B185" s="61"/>
      <c r="C185" s="62"/>
      <c r="D185" s="62"/>
      <c r="E185" s="63"/>
      <c r="F185" s="61"/>
      <c r="G185" s="166"/>
      <c r="H185" s="62"/>
      <c r="I185" s="166"/>
      <c r="J185" s="61"/>
      <c r="K185" s="166"/>
      <c r="L185" s="62"/>
      <c r="M185" s="42"/>
    </row>
    <row r="186" spans="2:13" x14ac:dyDescent="0.2">
      <c r="B186" s="61"/>
      <c r="C186" s="62"/>
      <c r="D186" s="62"/>
      <c r="E186" s="63"/>
      <c r="F186" s="61"/>
      <c r="G186" s="166"/>
      <c r="H186" s="62"/>
      <c r="I186" s="166"/>
      <c r="J186" s="61"/>
      <c r="K186" s="166"/>
      <c r="L186" s="62"/>
      <c r="M186" s="42"/>
    </row>
    <row r="187" spans="2:13" x14ac:dyDescent="0.2">
      <c r="B187" s="61"/>
      <c r="C187" s="62"/>
      <c r="D187" s="62"/>
      <c r="E187" s="63"/>
      <c r="F187" s="61"/>
      <c r="G187" s="166"/>
      <c r="H187" s="62"/>
      <c r="I187" s="166"/>
      <c r="J187" s="61"/>
      <c r="K187" s="166"/>
      <c r="L187" s="62"/>
      <c r="M187" s="42"/>
    </row>
    <row r="188" spans="2:13" x14ac:dyDescent="0.2">
      <c r="B188" s="61"/>
      <c r="C188" s="62"/>
      <c r="D188" s="62"/>
      <c r="E188" s="63"/>
      <c r="F188" s="61"/>
      <c r="G188" s="166"/>
      <c r="H188" s="62"/>
      <c r="I188" s="166"/>
      <c r="J188" s="61"/>
      <c r="K188" s="166"/>
      <c r="L188" s="62"/>
      <c r="M188" s="42"/>
    </row>
    <row r="189" spans="2:13" x14ac:dyDescent="0.2">
      <c r="B189" s="61"/>
      <c r="C189" s="62"/>
      <c r="D189" s="62"/>
      <c r="E189" s="63"/>
      <c r="F189" s="61"/>
      <c r="G189" s="166"/>
      <c r="H189" s="62"/>
      <c r="I189" s="166"/>
      <c r="J189" s="61"/>
      <c r="K189" s="166"/>
      <c r="L189" s="62"/>
      <c r="M189" s="42"/>
    </row>
    <row r="190" spans="2:13" x14ac:dyDescent="0.2">
      <c r="B190" s="61"/>
      <c r="C190" s="62"/>
      <c r="D190" s="62"/>
      <c r="E190" s="63"/>
      <c r="F190" s="61"/>
      <c r="G190" s="166"/>
      <c r="H190" s="62"/>
      <c r="I190" s="166"/>
      <c r="J190" s="61"/>
      <c r="K190" s="166"/>
      <c r="L190" s="62"/>
      <c r="M190" s="42"/>
    </row>
    <row r="191" spans="2:13" x14ac:dyDescent="0.2">
      <c r="B191" s="61"/>
      <c r="C191" s="62"/>
      <c r="D191" s="62"/>
      <c r="E191" s="63"/>
      <c r="F191" s="61"/>
      <c r="G191" s="166"/>
      <c r="H191" s="62"/>
      <c r="I191" s="166"/>
      <c r="J191" s="61"/>
      <c r="K191" s="166"/>
      <c r="L191" s="62"/>
      <c r="M191" s="42"/>
    </row>
    <row r="192" spans="2:13" x14ac:dyDescent="0.2">
      <c r="B192" s="61"/>
      <c r="C192" s="62"/>
      <c r="D192" s="62"/>
      <c r="E192" s="63"/>
      <c r="F192" s="61"/>
      <c r="G192" s="166"/>
      <c r="H192" s="62"/>
      <c r="I192" s="166"/>
      <c r="J192" s="61"/>
      <c r="K192" s="166"/>
      <c r="L192" s="62"/>
      <c r="M192" s="42"/>
    </row>
    <row r="193" spans="2:13" x14ac:dyDescent="0.2">
      <c r="B193" s="61"/>
      <c r="C193" s="62"/>
      <c r="D193" s="62"/>
      <c r="E193" s="63"/>
      <c r="F193" s="61"/>
      <c r="G193" s="166"/>
      <c r="H193" s="62"/>
      <c r="I193" s="166"/>
      <c r="J193" s="61"/>
      <c r="K193" s="166"/>
      <c r="L193" s="62"/>
      <c r="M193" s="42"/>
    </row>
    <row r="194" spans="2:13" x14ac:dyDescent="0.2">
      <c r="B194" s="61"/>
      <c r="C194" s="62"/>
      <c r="D194" s="62"/>
      <c r="E194" s="63"/>
      <c r="F194" s="61"/>
      <c r="G194" s="166"/>
      <c r="H194" s="62"/>
      <c r="I194" s="166"/>
      <c r="J194" s="61"/>
      <c r="K194" s="166"/>
      <c r="L194" s="62"/>
      <c r="M194" s="42"/>
    </row>
    <row r="195" spans="2:13" x14ac:dyDescent="0.2">
      <c r="B195" s="61"/>
      <c r="C195" s="62"/>
      <c r="D195" s="62"/>
      <c r="E195" s="63"/>
      <c r="F195" s="61"/>
      <c r="G195" s="166"/>
      <c r="H195" s="62"/>
      <c r="I195" s="166"/>
      <c r="J195" s="61"/>
      <c r="K195" s="166"/>
      <c r="L195" s="62"/>
      <c r="M195" s="42"/>
    </row>
    <row r="196" spans="2:13" x14ac:dyDescent="0.2">
      <c r="B196" s="61"/>
      <c r="C196" s="62"/>
      <c r="D196" s="62"/>
      <c r="E196" s="63"/>
      <c r="F196" s="61"/>
      <c r="G196" s="166"/>
      <c r="H196" s="62"/>
      <c r="I196" s="166"/>
      <c r="J196" s="61"/>
      <c r="K196" s="166"/>
      <c r="L196" s="62"/>
      <c r="M196" s="42"/>
    </row>
    <row r="197" spans="2:13" x14ac:dyDescent="0.2">
      <c r="B197" s="61"/>
      <c r="C197" s="62"/>
      <c r="D197" s="62"/>
      <c r="E197" s="63"/>
      <c r="F197" s="61"/>
      <c r="G197" s="166"/>
      <c r="H197" s="62"/>
      <c r="I197" s="166"/>
      <c r="J197" s="61"/>
      <c r="K197" s="166"/>
      <c r="L197" s="62"/>
      <c r="M197" s="42"/>
    </row>
    <row r="198" spans="2:13" x14ac:dyDescent="0.2">
      <c r="B198" s="61"/>
      <c r="C198" s="62"/>
      <c r="D198" s="62"/>
      <c r="E198" s="63"/>
      <c r="F198" s="61"/>
      <c r="G198" s="166"/>
      <c r="H198" s="62"/>
      <c r="I198" s="166"/>
      <c r="J198" s="61"/>
      <c r="K198" s="166"/>
      <c r="L198" s="62"/>
      <c r="M198" s="42"/>
    </row>
    <row r="199" spans="2:13" x14ac:dyDescent="0.2">
      <c r="B199" s="61"/>
      <c r="C199" s="62"/>
      <c r="D199" s="62"/>
      <c r="E199" s="63"/>
      <c r="F199" s="61"/>
      <c r="G199" s="166"/>
      <c r="H199" s="62"/>
      <c r="I199" s="166"/>
      <c r="J199" s="61"/>
      <c r="K199" s="166"/>
      <c r="L199" s="62"/>
      <c r="M199" s="42"/>
    </row>
    <row r="200" spans="2:13" x14ac:dyDescent="0.2">
      <c r="B200" s="61"/>
      <c r="C200" s="62"/>
      <c r="D200" s="62"/>
      <c r="E200" s="63"/>
      <c r="F200" s="61"/>
      <c r="G200" s="166"/>
      <c r="H200" s="62"/>
      <c r="I200" s="166"/>
      <c r="J200" s="61"/>
      <c r="K200" s="166"/>
      <c r="L200" s="62"/>
      <c r="M200" s="42"/>
    </row>
    <row r="201" spans="2:13" x14ac:dyDescent="0.2">
      <c r="B201" s="61"/>
      <c r="C201" s="62"/>
      <c r="D201" s="62"/>
      <c r="E201" s="63"/>
      <c r="F201" s="61"/>
      <c r="G201" s="166"/>
      <c r="H201" s="62"/>
      <c r="I201" s="166"/>
      <c r="J201" s="61"/>
      <c r="K201" s="166"/>
      <c r="L201" s="62"/>
      <c r="M201" s="42"/>
    </row>
    <row r="202" spans="2:13" x14ac:dyDescent="0.2">
      <c r="B202" s="61"/>
      <c r="C202" s="62"/>
      <c r="D202" s="62"/>
      <c r="E202" s="63"/>
      <c r="F202" s="61"/>
      <c r="G202" s="166"/>
      <c r="H202" s="62"/>
      <c r="I202" s="166"/>
      <c r="J202" s="61"/>
      <c r="K202" s="166"/>
      <c r="L202" s="62"/>
      <c r="M202" s="42"/>
    </row>
    <row r="203" spans="2:13" x14ac:dyDescent="0.2">
      <c r="B203" s="61"/>
      <c r="C203" s="62"/>
      <c r="D203" s="62"/>
      <c r="E203" s="63"/>
      <c r="F203" s="61"/>
      <c r="G203" s="166"/>
      <c r="H203" s="62"/>
      <c r="I203" s="166"/>
      <c r="J203" s="61"/>
      <c r="K203" s="166"/>
      <c r="L203" s="62"/>
      <c r="M203" s="42"/>
    </row>
    <row r="204" spans="2:13" x14ac:dyDescent="0.2">
      <c r="B204" s="61"/>
      <c r="C204" s="62"/>
      <c r="D204" s="62"/>
      <c r="E204" s="63"/>
      <c r="F204" s="61"/>
      <c r="G204" s="166"/>
      <c r="H204" s="62"/>
      <c r="I204" s="166"/>
      <c r="J204" s="61"/>
      <c r="K204" s="166"/>
      <c r="L204" s="62"/>
      <c r="M204" s="42"/>
    </row>
    <row r="205" spans="2:13" x14ac:dyDescent="0.2">
      <c r="B205" s="61"/>
      <c r="C205" s="62"/>
      <c r="D205" s="62"/>
      <c r="E205" s="63"/>
      <c r="F205" s="61"/>
      <c r="G205" s="166"/>
      <c r="H205" s="62"/>
      <c r="I205" s="166"/>
      <c r="J205" s="61"/>
      <c r="K205" s="166"/>
      <c r="L205" s="62"/>
      <c r="M205" s="42"/>
    </row>
    <row r="206" spans="2:13" x14ac:dyDescent="0.2">
      <c r="B206" s="61"/>
      <c r="C206" s="62"/>
      <c r="D206" s="62"/>
      <c r="E206" s="63"/>
      <c r="F206" s="61"/>
      <c r="G206" s="166"/>
      <c r="H206" s="62"/>
      <c r="I206" s="166"/>
      <c r="J206" s="61"/>
      <c r="K206" s="166"/>
      <c r="L206" s="62"/>
      <c r="M206" s="42"/>
    </row>
    <row r="207" spans="2:13" x14ac:dyDescent="0.2">
      <c r="B207" s="61"/>
      <c r="C207" s="62"/>
      <c r="D207" s="62"/>
      <c r="E207" s="63"/>
      <c r="F207" s="61"/>
      <c r="G207" s="166"/>
      <c r="H207" s="62"/>
      <c r="I207" s="166"/>
      <c r="J207" s="61"/>
      <c r="K207" s="166"/>
      <c r="L207" s="62"/>
      <c r="M207" s="42"/>
    </row>
    <row r="208" spans="2:13" x14ac:dyDescent="0.2">
      <c r="B208" s="61"/>
      <c r="C208" s="62"/>
      <c r="D208" s="62"/>
      <c r="E208" s="63"/>
      <c r="F208" s="61"/>
      <c r="G208" s="166"/>
      <c r="H208" s="62"/>
      <c r="I208" s="166"/>
      <c r="J208" s="61"/>
      <c r="K208" s="166"/>
      <c r="L208" s="62"/>
      <c r="M208" s="42"/>
    </row>
    <row r="209" spans="2:13" x14ac:dyDescent="0.2">
      <c r="B209" s="61"/>
      <c r="C209" s="62"/>
      <c r="D209" s="62"/>
      <c r="E209" s="63"/>
      <c r="F209" s="61"/>
      <c r="G209" s="166"/>
      <c r="H209" s="62"/>
      <c r="I209" s="166"/>
      <c r="J209" s="61"/>
      <c r="K209" s="166"/>
      <c r="L209" s="62"/>
      <c r="M209" s="42"/>
    </row>
    <row r="210" spans="2:13" x14ac:dyDescent="0.2">
      <c r="B210" s="61"/>
      <c r="C210" s="62"/>
      <c r="D210" s="62"/>
      <c r="E210" s="63"/>
      <c r="F210" s="61"/>
      <c r="G210" s="166"/>
      <c r="H210" s="62"/>
      <c r="I210" s="166"/>
      <c r="J210" s="61"/>
      <c r="K210" s="166"/>
      <c r="L210" s="62"/>
      <c r="M210" s="42"/>
    </row>
    <row r="211" spans="2:13" x14ac:dyDescent="0.2">
      <c r="B211" s="61"/>
      <c r="C211" s="62"/>
      <c r="D211" s="62"/>
      <c r="E211" s="63"/>
      <c r="F211" s="61"/>
      <c r="G211" s="166"/>
      <c r="H211" s="62"/>
      <c r="I211" s="166"/>
      <c r="J211" s="61"/>
      <c r="K211" s="166"/>
      <c r="L211" s="62"/>
      <c r="M211" s="42"/>
    </row>
    <row r="212" spans="2:13" x14ac:dyDescent="0.2">
      <c r="B212" s="61"/>
      <c r="C212" s="62"/>
      <c r="D212" s="62"/>
      <c r="E212" s="63"/>
      <c r="F212" s="61"/>
      <c r="G212" s="166"/>
      <c r="H212" s="62"/>
      <c r="I212" s="166"/>
      <c r="J212" s="61"/>
      <c r="K212" s="166"/>
      <c r="L212" s="62"/>
      <c r="M212" s="42"/>
    </row>
    <row r="213" spans="2:13" x14ac:dyDescent="0.2">
      <c r="B213" s="61"/>
      <c r="C213" s="62"/>
      <c r="D213" s="62"/>
      <c r="E213" s="63"/>
      <c r="F213" s="61"/>
      <c r="G213" s="166"/>
      <c r="H213" s="62"/>
      <c r="I213" s="166"/>
      <c r="J213" s="61"/>
      <c r="K213" s="166"/>
      <c r="L213" s="62"/>
      <c r="M213" s="42"/>
    </row>
    <row r="214" spans="2:13" x14ac:dyDescent="0.2">
      <c r="B214" s="61"/>
      <c r="C214" s="62"/>
      <c r="D214" s="62"/>
      <c r="E214" s="63"/>
      <c r="F214" s="61"/>
      <c r="G214" s="166"/>
      <c r="H214" s="62"/>
      <c r="I214" s="166"/>
      <c r="J214" s="61"/>
      <c r="K214" s="166"/>
      <c r="L214" s="62"/>
      <c r="M214" s="42"/>
    </row>
    <row r="215" spans="2:13" x14ac:dyDescent="0.2">
      <c r="B215" s="61"/>
      <c r="C215" s="62"/>
      <c r="D215" s="62"/>
      <c r="E215" s="63"/>
      <c r="F215" s="61"/>
      <c r="G215" s="166"/>
      <c r="H215" s="62"/>
      <c r="I215" s="166"/>
      <c r="J215" s="61"/>
      <c r="K215" s="166"/>
      <c r="L215" s="62"/>
      <c r="M215" s="42"/>
    </row>
    <row r="216" spans="2:13" x14ac:dyDescent="0.2">
      <c r="B216" s="61"/>
      <c r="C216" s="62"/>
      <c r="D216" s="62"/>
      <c r="E216" s="63"/>
      <c r="F216" s="61"/>
      <c r="G216" s="166"/>
      <c r="H216" s="62"/>
      <c r="I216" s="166"/>
      <c r="J216" s="61"/>
      <c r="K216" s="166"/>
      <c r="L216" s="62"/>
      <c r="M216" s="42"/>
    </row>
    <row r="217" spans="2:13" x14ac:dyDescent="0.2">
      <c r="B217" s="61"/>
      <c r="C217" s="62"/>
      <c r="D217" s="62"/>
      <c r="E217" s="63"/>
      <c r="F217" s="61"/>
      <c r="G217" s="166"/>
      <c r="H217" s="62"/>
      <c r="I217" s="166"/>
      <c r="J217" s="61"/>
      <c r="K217" s="166"/>
      <c r="L217" s="62"/>
      <c r="M217" s="42"/>
    </row>
    <row r="218" spans="2:13" x14ac:dyDescent="0.2">
      <c r="B218" s="61"/>
      <c r="C218" s="62"/>
      <c r="D218" s="62"/>
      <c r="E218" s="63"/>
      <c r="F218" s="61"/>
      <c r="G218" s="166"/>
      <c r="H218" s="62"/>
      <c r="I218" s="166"/>
      <c r="J218" s="61"/>
      <c r="K218" s="166"/>
      <c r="L218" s="62"/>
      <c r="M218" s="42"/>
    </row>
    <row r="219" spans="2:13" x14ac:dyDescent="0.2">
      <c r="B219" s="61"/>
      <c r="C219" s="62"/>
      <c r="D219" s="62"/>
      <c r="E219" s="63"/>
      <c r="F219" s="61"/>
      <c r="G219" s="166"/>
      <c r="H219" s="62"/>
      <c r="I219" s="166"/>
      <c r="J219" s="61"/>
      <c r="K219" s="166"/>
      <c r="L219" s="62"/>
      <c r="M219" s="42"/>
    </row>
    <row r="220" spans="2:13" x14ac:dyDescent="0.2">
      <c r="B220" s="61"/>
      <c r="C220" s="62"/>
      <c r="D220" s="62"/>
      <c r="E220" s="63"/>
      <c r="F220" s="61"/>
      <c r="G220" s="166"/>
      <c r="H220" s="62"/>
      <c r="I220" s="166"/>
      <c r="J220" s="61"/>
      <c r="K220" s="166"/>
      <c r="L220" s="62"/>
      <c r="M220" s="42"/>
    </row>
    <row r="221" spans="2:13" x14ac:dyDescent="0.2">
      <c r="B221" s="61"/>
      <c r="C221" s="62"/>
      <c r="D221" s="62"/>
      <c r="E221" s="63"/>
      <c r="F221" s="61"/>
      <c r="G221" s="166"/>
      <c r="H221" s="62"/>
      <c r="I221" s="166"/>
      <c r="J221" s="61"/>
      <c r="K221" s="166"/>
      <c r="L221" s="62"/>
      <c r="M221" s="42"/>
    </row>
    <row r="222" spans="2:13" x14ac:dyDescent="0.2">
      <c r="B222" s="61"/>
      <c r="C222" s="62"/>
      <c r="D222" s="62"/>
      <c r="E222" s="63"/>
      <c r="F222" s="61"/>
      <c r="G222" s="166"/>
      <c r="H222" s="62"/>
      <c r="I222" s="166"/>
      <c r="J222" s="61"/>
      <c r="K222" s="166"/>
      <c r="L222" s="62"/>
      <c r="M222" s="42"/>
    </row>
    <row r="223" spans="2:13" x14ac:dyDescent="0.2">
      <c r="B223" s="61"/>
      <c r="C223" s="62"/>
      <c r="D223" s="62"/>
      <c r="E223" s="63"/>
      <c r="F223" s="61"/>
      <c r="G223" s="166"/>
      <c r="H223" s="62"/>
      <c r="I223" s="166"/>
      <c r="J223" s="61"/>
      <c r="K223" s="166"/>
      <c r="L223" s="62"/>
      <c r="M223" s="42"/>
    </row>
    <row r="224" spans="2:13" x14ac:dyDescent="0.2">
      <c r="B224" s="61"/>
      <c r="C224" s="62"/>
      <c r="D224" s="62"/>
      <c r="E224" s="63"/>
      <c r="F224" s="61"/>
      <c r="G224" s="166"/>
      <c r="H224" s="62"/>
      <c r="I224" s="166"/>
      <c r="J224" s="61"/>
      <c r="K224" s="166"/>
      <c r="L224" s="62"/>
      <c r="M224" s="42"/>
    </row>
    <row r="225" spans="2:13" x14ac:dyDescent="0.2">
      <c r="B225" s="61"/>
      <c r="C225" s="62"/>
      <c r="D225" s="62"/>
      <c r="E225" s="63"/>
      <c r="F225" s="61"/>
      <c r="G225" s="166"/>
      <c r="H225" s="62"/>
      <c r="I225" s="166"/>
      <c r="J225" s="61"/>
      <c r="K225" s="166"/>
      <c r="L225" s="62"/>
      <c r="M225" s="42"/>
    </row>
    <row r="226" spans="2:13" x14ac:dyDescent="0.2">
      <c r="B226" s="61"/>
      <c r="C226" s="62"/>
      <c r="D226" s="62"/>
      <c r="E226" s="63"/>
      <c r="F226" s="61"/>
      <c r="G226" s="166"/>
      <c r="H226" s="62"/>
      <c r="I226" s="166"/>
      <c r="J226" s="61"/>
      <c r="K226" s="166"/>
      <c r="L226" s="62"/>
      <c r="M226" s="42"/>
    </row>
    <row r="227" spans="2:13" x14ac:dyDescent="0.2">
      <c r="B227" s="61"/>
      <c r="C227" s="62"/>
      <c r="D227" s="62"/>
      <c r="E227" s="63"/>
      <c r="F227" s="61"/>
      <c r="G227" s="166"/>
      <c r="H227" s="62"/>
      <c r="I227" s="166"/>
      <c r="J227" s="61"/>
      <c r="K227" s="166"/>
      <c r="L227" s="62"/>
      <c r="M227" s="42"/>
    </row>
    <row r="228" spans="2:13" x14ac:dyDescent="0.2">
      <c r="B228" s="61"/>
      <c r="C228" s="62"/>
      <c r="D228" s="62"/>
      <c r="E228" s="63"/>
      <c r="F228" s="61"/>
      <c r="G228" s="166"/>
      <c r="H228" s="62"/>
      <c r="I228" s="166"/>
      <c r="J228" s="61"/>
      <c r="K228" s="166"/>
      <c r="L228" s="62"/>
      <c r="M228" s="42"/>
    </row>
    <row r="229" spans="2:13" x14ac:dyDescent="0.2">
      <c r="B229" s="61"/>
      <c r="C229" s="62"/>
      <c r="D229" s="62"/>
      <c r="E229" s="63"/>
      <c r="F229" s="61"/>
      <c r="G229" s="166"/>
      <c r="H229" s="62"/>
      <c r="I229" s="166"/>
      <c r="J229" s="61"/>
      <c r="K229" s="166"/>
      <c r="L229" s="62"/>
      <c r="M229" s="42"/>
    </row>
    <row r="230" spans="2:13" x14ac:dyDescent="0.2">
      <c r="B230" s="61"/>
      <c r="C230" s="62"/>
      <c r="D230" s="62"/>
      <c r="E230" s="63"/>
      <c r="F230" s="61"/>
      <c r="G230" s="166"/>
      <c r="H230" s="62"/>
      <c r="I230" s="166"/>
      <c r="J230" s="61"/>
      <c r="K230" s="166"/>
      <c r="L230" s="62"/>
      <c r="M230" s="42"/>
    </row>
    <row r="231" spans="2:13" x14ac:dyDescent="0.2">
      <c r="B231" s="61"/>
      <c r="C231" s="62"/>
      <c r="D231" s="62"/>
      <c r="E231" s="63"/>
      <c r="F231" s="61"/>
      <c r="G231" s="166"/>
      <c r="H231" s="62"/>
      <c r="I231" s="166"/>
      <c r="J231" s="61"/>
      <c r="K231" s="166"/>
      <c r="L231" s="62"/>
      <c r="M231" s="42"/>
    </row>
    <row r="232" spans="2:13" x14ac:dyDescent="0.2">
      <c r="B232" s="61"/>
      <c r="C232" s="62"/>
      <c r="D232" s="62"/>
      <c r="E232" s="63"/>
      <c r="F232" s="61"/>
      <c r="G232" s="166"/>
      <c r="H232" s="62"/>
      <c r="I232" s="166"/>
      <c r="J232" s="61"/>
      <c r="K232" s="166"/>
      <c r="L232" s="62"/>
      <c r="M232" s="42"/>
    </row>
    <row r="233" spans="2:13" x14ac:dyDescent="0.2">
      <c r="B233" s="61"/>
      <c r="C233" s="62"/>
      <c r="D233" s="62"/>
      <c r="E233" s="63"/>
      <c r="F233" s="61"/>
      <c r="G233" s="166"/>
      <c r="H233" s="62"/>
      <c r="I233" s="166"/>
      <c r="J233" s="61"/>
      <c r="K233" s="166"/>
      <c r="L233" s="62"/>
      <c r="M233" s="42"/>
    </row>
    <row r="234" spans="2:13" x14ac:dyDescent="0.2">
      <c r="B234" s="61"/>
      <c r="C234" s="62"/>
      <c r="D234" s="62"/>
      <c r="E234" s="63"/>
      <c r="F234" s="61"/>
      <c r="G234" s="166"/>
      <c r="H234" s="62"/>
      <c r="I234" s="166"/>
      <c r="J234" s="61"/>
      <c r="K234" s="166"/>
      <c r="L234" s="62"/>
      <c r="M234" s="42"/>
    </row>
    <row r="235" spans="2:13" x14ac:dyDescent="0.2">
      <c r="B235" s="61"/>
      <c r="C235" s="62"/>
      <c r="D235" s="62"/>
      <c r="E235" s="63"/>
      <c r="F235" s="61"/>
      <c r="G235" s="166"/>
      <c r="H235" s="62"/>
      <c r="I235" s="166"/>
      <c r="J235" s="61"/>
      <c r="K235" s="166"/>
      <c r="L235" s="62"/>
      <c r="M235" s="42"/>
    </row>
    <row r="236" spans="2:13" x14ac:dyDescent="0.2">
      <c r="B236" s="61"/>
      <c r="C236" s="62"/>
      <c r="D236" s="62"/>
      <c r="E236" s="63"/>
      <c r="F236" s="61"/>
      <c r="G236" s="166"/>
      <c r="H236" s="62"/>
      <c r="I236" s="166"/>
      <c r="J236" s="61"/>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D104" sqref="D104"/>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69">
        <v>0</v>
      </c>
      <c r="C4" s="70">
        <v>0</v>
      </c>
      <c r="D4" s="70">
        <v>0</v>
      </c>
      <c r="E4" s="71">
        <v>0</v>
      </c>
      <c r="F4" s="69"/>
      <c r="G4" s="162"/>
      <c r="H4" s="70"/>
      <c r="I4" s="162"/>
      <c r="J4" s="69"/>
      <c r="K4" s="160"/>
      <c r="L4" s="70"/>
      <c r="M4" s="161"/>
    </row>
    <row r="5" spans="2:21" x14ac:dyDescent="0.2">
      <c r="B5" s="72">
        <v>4.9769999999999997E-3</v>
      </c>
      <c r="C5" s="73">
        <v>9.0959999999999999E-3</v>
      </c>
      <c r="D5" s="74">
        <v>5.4660000000000004E-3</v>
      </c>
      <c r="E5" s="75">
        <v>-7.9279999999999993E-3</v>
      </c>
      <c r="F5" s="72"/>
      <c r="G5" s="162"/>
      <c r="H5" s="74"/>
      <c r="I5" s="162"/>
      <c r="J5" s="72"/>
      <c r="K5" s="162"/>
      <c r="L5" s="74"/>
      <c r="M5" s="164"/>
    </row>
    <row r="6" spans="2:21" x14ac:dyDescent="0.2">
      <c r="B6" s="76">
        <v>1.3691999999999999E-2</v>
      </c>
      <c r="C6" s="73">
        <v>1.4689000000000001E-2</v>
      </c>
      <c r="D6" s="74">
        <v>1.4599000000000001E-2</v>
      </c>
      <c r="E6" s="75">
        <v>-1.2347E-2</v>
      </c>
      <c r="F6" s="76"/>
      <c r="G6" s="162"/>
      <c r="H6" s="74"/>
      <c r="I6" s="162"/>
      <c r="J6" s="76"/>
      <c r="K6" s="162"/>
      <c r="L6" s="74"/>
      <c r="M6" s="164"/>
    </row>
    <row r="7" spans="2:21" x14ac:dyDescent="0.2">
      <c r="B7" s="76">
        <v>2.3191E-2</v>
      </c>
      <c r="C7" s="73">
        <v>1.8655000000000001E-2</v>
      </c>
      <c r="D7" s="73">
        <v>2.4302000000000001E-2</v>
      </c>
      <c r="E7" s="75">
        <v>-1.5432E-2</v>
      </c>
      <c r="F7" s="76"/>
      <c r="G7" s="162"/>
      <c r="H7" s="73"/>
      <c r="I7" s="162"/>
      <c r="J7" s="76"/>
      <c r="K7" s="162"/>
      <c r="L7" s="73"/>
      <c r="M7" s="164"/>
    </row>
    <row r="8" spans="2:21" x14ac:dyDescent="0.2">
      <c r="B8" s="76">
        <v>3.2973000000000002E-2</v>
      </c>
      <c r="C8" s="73">
        <v>2.1770999999999999E-2</v>
      </c>
      <c r="D8" s="73">
        <v>3.4197999999999999E-2</v>
      </c>
      <c r="E8" s="75">
        <v>-1.7871000000000001E-2</v>
      </c>
      <c r="F8" s="76"/>
      <c r="G8" s="162"/>
      <c r="H8" s="73"/>
      <c r="I8" s="162"/>
      <c r="J8" s="76"/>
      <c r="K8" s="162"/>
      <c r="L8" s="73"/>
      <c r="M8" s="164"/>
    </row>
    <row r="9" spans="2:21" x14ac:dyDescent="0.2">
      <c r="B9" s="76">
        <v>4.2894000000000002E-2</v>
      </c>
      <c r="C9" s="73">
        <v>2.4368999999999998E-2</v>
      </c>
      <c r="D9" s="73">
        <v>4.4184000000000001E-2</v>
      </c>
      <c r="E9" s="75">
        <v>-1.9935999999999999E-2</v>
      </c>
      <c r="F9" s="76"/>
      <c r="G9" s="162"/>
      <c r="H9" s="73"/>
      <c r="I9" s="162"/>
      <c r="J9" s="76"/>
      <c r="K9" s="162"/>
      <c r="L9" s="73"/>
      <c r="M9" s="164"/>
    </row>
    <row r="10" spans="2:21" x14ac:dyDescent="0.2">
      <c r="B10" s="76">
        <v>5.2892000000000002E-2</v>
      </c>
      <c r="C10" s="73">
        <v>2.6620999999999999E-2</v>
      </c>
      <c r="D10" s="73">
        <v>5.4219999999999997E-2</v>
      </c>
      <c r="E10" s="75">
        <v>-2.1756000000000001E-2</v>
      </c>
      <c r="F10" s="76"/>
      <c r="G10" s="162"/>
      <c r="H10" s="73"/>
      <c r="I10" s="162"/>
      <c r="J10" s="76"/>
      <c r="K10" s="162"/>
      <c r="L10" s="73"/>
      <c r="M10" s="164"/>
    </row>
    <row r="11" spans="2:21" x14ac:dyDescent="0.2">
      <c r="B11" s="76">
        <v>6.2940999999999997E-2</v>
      </c>
      <c r="C11" s="73">
        <v>2.8624E-2</v>
      </c>
      <c r="D11" s="73">
        <v>6.4288999999999999E-2</v>
      </c>
      <c r="E11" s="75">
        <v>-2.3404999999999999E-2</v>
      </c>
      <c r="F11" s="76"/>
      <c r="G11" s="162"/>
      <c r="H11" s="73"/>
      <c r="I11" s="162"/>
      <c r="J11" s="76"/>
      <c r="K11" s="162"/>
      <c r="L11" s="73"/>
      <c r="M11" s="164"/>
    </row>
    <row r="12" spans="2:21" x14ac:dyDescent="0.2">
      <c r="B12" s="76">
        <v>7.3023000000000005E-2</v>
      </c>
      <c r="C12" s="73">
        <v>3.0439000000000001E-2</v>
      </c>
      <c r="D12" s="73">
        <v>7.4380000000000002E-2</v>
      </c>
      <c r="E12" s="75">
        <v>-2.4922E-2</v>
      </c>
      <c r="F12" s="76"/>
      <c r="G12" s="162"/>
      <c r="H12" s="73"/>
      <c r="I12" s="162"/>
      <c r="J12" s="76"/>
      <c r="K12" s="162"/>
      <c r="L12" s="73"/>
      <c r="M12" s="164"/>
    </row>
    <row r="13" spans="2:21" x14ac:dyDescent="0.2">
      <c r="B13" s="76">
        <v>8.3129999999999996E-2</v>
      </c>
      <c r="C13" s="73">
        <v>3.2103E-2</v>
      </c>
      <c r="D13" s="73">
        <v>8.4487000000000007E-2</v>
      </c>
      <c r="E13" s="75">
        <v>-2.6335000000000001E-2</v>
      </c>
      <c r="F13" s="76"/>
      <c r="G13" s="162"/>
      <c r="H13" s="73"/>
      <c r="I13" s="162"/>
      <c r="J13" s="76"/>
      <c r="K13" s="162"/>
      <c r="L13" s="73"/>
      <c r="M13" s="164"/>
    </row>
    <row r="14" spans="2:21" x14ac:dyDescent="0.2">
      <c r="B14" s="76">
        <v>9.3256000000000006E-2</v>
      </c>
      <c r="C14" s="73">
        <v>3.3644E-2</v>
      </c>
      <c r="D14" s="73">
        <v>9.4605999999999996E-2</v>
      </c>
      <c r="E14" s="75">
        <v>-2.7657999999999999E-2</v>
      </c>
      <c r="F14" s="76"/>
      <c r="G14" s="162"/>
      <c r="H14" s="73"/>
      <c r="I14" s="162"/>
      <c r="J14" s="76"/>
      <c r="K14" s="162"/>
      <c r="L14" s="73"/>
      <c r="M14" s="164"/>
    </row>
    <row r="15" spans="2:21" x14ac:dyDescent="0.2">
      <c r="B15" s="76">
        <v>0.103397</v>
      </c>
      <c r="C15" s="73">
        <v>3.508E-2</v>
      </c>
      <c r="D15" s="73">
        <v>0.104737</v>
      </c>
      <c r="E15" s="75">
        <v>-2.8903000000000002E-2</v>
      </c>
      <c r="F15" s="76"/>
      <c r="G15" s="162"/>
      <c r="H15" s="73"/>
      <c r="I15" s="162"/>
      <c r="J15" s="76"/>
      <c r="K15" s="162"/>
      <c r="L15" s="73"/>
      <c r="M15" s="164"/>
    </row>
    <row r="16" spans="2:21" x14ac:dyDescent="0.2">
      <c r="B16" s="76">
        <v>0.11355</v>
      </c>
      <c r="C16" s="73">
        <v>3.6424999999999999E-2</v>
      </c>
      <c r="D16" s="73">
        <v>0.11487600000000001</v>
      </c>
      <c r="E16" s="75">
        <v>-3.0077E-2</v>
      </c>
      <c r="F16" s="76"/>
      <c r="G16" s="162"/>
      <c r="H16" s="73"/>
      <c r="I16" s="162"/>
      <c r="J16" s="76"/>
      <c r="K16" s="162"/>
      <c r="L16" s="73"/>
      <c r="M16" s="164"/>
    </row>
    <row r="17" spans="2:13" x14ac:dyDescent="0.2">
      <c r="B17" s="76">
        <v>0.123713</v>
      </c>
      <c r="C17" s="73">
        <v>3.7687999999999999E-2</v>
      </c>
      <c r="D17" s="73">
        <v>0.125024</v>
      </c>
      <c r="E17" s="75">
        <v>-3.1185000000000001E-2</v>
      </c>
      <c r="F17" s="76"/>
      <c r="G17" s="162"/>
      <c r="H17" s="73"/>
      <c r="I17" s="162"/>
      <c r="J17" s="76"/>
      <c r="K17" s="162"/>
      <c r="L17" s="73"/>
      <c r="M17" s="164"/>
    </row>
    <row r="18" spans="2:13" x14ac:dyDescent="0.2">
      <c r="B18" s="76">
        <v>0.133885</v>
      </c>
      <c r="C18" s="73">
        <v>3.8879999999999998E-2</v>
      </c>
      <c r="D18" s="73">
        <v>0.13517799999999999</v>
      </c>
      <c r="E18" s="75">
        <v>-3.2231999999999997E-2</v>
      </c>
      <c r="F18" s="76"/>
      <c r="G18" s="162"/>
      <c r="H18" s="73"/>
      <c r="I18" s="162"/>
      <c r="J18" s="76"/>
      <c r="K18" s="162"/>
      <c r="L18" s="73"/>
      <c r="M18" s="164"/>
    </row>
    <row r="19" spans="2:13" x14ac:dyDescent="0.2">
      <c r="B19" s="76">
        <v>0.144064</v>
      </c>
      <c r="C19" s="73">
        <v>4.0006E-2</v>
      </c>
      <c r="D19" s="73">
        <v>0.145339</v>
      </c>
      <c r="E19" s="75">
        <v>-3.3221000000000001E-2</v>
      </c>
      <c r="F19" s="76"/>
      <c r="G19" s="162"/>
      <c r="H19" s="73"/>
      <c r="I19" s="162"/>
      <c r="J19" s="76"/>
      <c r="K19" s="162"/>
      <c r="L19" s="73"/>
      <c r="M19" s="164"/>
    </row>
    <row r="20" spans="2:13" x14ac:dyDescent="0.2">
      <c r="B20" s="76">
        <v>0.15425</v>
      </c>
      <c r="C20" s="73">
        <v>4.1072999999999998E-2</v>
      </c>
      <c r="D20" s="73">
        <v>0.155505</v>
      </c>
      <c r="E20" s="75">
        <v>-3.4154999999999998E-2</v>
      </c>
      <c r="F20" s="76"/>
      <c r="G20" s="162"/>
      <c r="H20" s="73"/>
      <c r="I20" s="162"/>
      <c r="J20" s="76"/>
      <c r="K20" s="162"/>
      <c r="L20" s="73"/>
      <c r="M20" s="164"/>
    </row>
    <row r="21" spans="2:13" x14ac:dyDescent="0.2">
      <c r="B21" s="76">
        <v>0.164441</v>
      </c>
      <c r="C21" s="73">
        <v>4.2085999999999998E-2</v>
      </c>
      <c r="D21" s="73">
        <v>0.16567699999999999</v>
      </c>
      <c r="E21" s="75">
        <v>-3.5038E-2</v>
      </c>
      <c r="F21" s="76"/>
      <c r="G21" s="162"/>
      <c r="H21" s="73"/>
      <c r="I21" s="162"/>
      <c r="J21" s="76"/>
      <c r="K21" s="162"/>
      <c r="L21" s="73"/>
      <c r="M21" s="164"/>
    </row>
    <row r="22" spans="2:13" x14ac:dyDescent="0.2">
      <c r="B22" s="76">
        <v>0.17463699999999999</v>
      </c>
      <c r="C22" s="73">
        <v>4.3048999999999997E-2</v>
      </c>
      <c r="D22" s="73">
        <v>0.17585300000000001</v>
      </c>
      <c r="E22" s="75">
        <v>-3.5871E-2</v>
      </c>
      <c r="F22" s="76"/>
      <c r="G22" s="162"/>
      <c r="H22" s="73"/>
      <c r="I22" s="162"/>
      <c r="J22" s="76"/>
      <c r="K22" s="162"/>
      <c r="L22" s="73"/>
      <c r="M22" s="164"/>
    </row>
    <row r="23" spans="2:13" x14ac:dyDescent="0.2">
      <c r="B23" s="76">
        <v>0.184837</v>
      </c>
      <c r="C23" s="73">
        <v>4.3966999999999999E-2</v>
      </c>
      <c r="D23" s="73">
        <v>0.186033</v>
      </c>
      <c r="E23" s="75">
        <v>-3.6658000000000003E-2</v>
      </c>
      <c r="F23" s="76"/>
      <c r="G23" s="162"/>
      <c r="H23" s="73"/>
      <c r="I23" s="162"/>
      <c r="J23" s="76"/>
      <c r="K23" s="162"/>
      <c r="L23" s="73"/>
      <c r="M23" s="164"/>
    </row>
    <row r="24" spans="2:13" x14ac:dyDescent="0.2">
      <c r="B24" s="76">
        <v>0.19504099999999999</v>
      </c>
      <c r="C24" s="73">
        <v>4.4843000000000001E-2</v>
      </c>
      <c r="D24" s="73">
        <v>0.196218</v>
      </c>
      <c r="E24" s="75">
        <v>-3.7400000000000003E-2</v>
      </c>
      <c r="F24" s="76"/>
      <c r="G24" s="162"/>
      <c r="H24" s="73"/>
      <c r="I24" s="162"/>
      <c r="J24" s="76"/>
      <c r="K24" s="162"/>
      <c r="L24" s="73"/>
      <c r="M24" s="164"/>
    </row>
    <row r="25" spans="2:13" x14ac:dyDescent="0.2">
      <c r="B25" s="76">
        <v>0.20524800000000001</v>
      </c>
      <c r="C25" s="73">
        <v>4.5678000000000003E-2</v>
      </c>
      <c r="D25" s="73">
        <v>0.20640700000000001</v>
      </c>
      <c r="E25" s="75">
        <v>-3.8099000000000001E-2</v>
      </c>
      <c r="F25" s="76"/>
      <c r="G25" s="162"/>
      <c r="H25" s="73"/>
      <c r="I25" s="162"/>
      <c r="J25" s="76"/>
      <c r="K25" s="162"/>
      <c r="L25" s="73"/>
      <c r="M25" s="164"/>
    </row>
    <row r="26" spans="2:13" x14ac:dyDescent="0.2">
      <c r="B26" s="76">
        <v>0.21545900000000001</v>
      </c>
      <c r="C26" s="73">
        <v>4.6476000000000003E-2</v>
      </c>
      <c r="D26" s="73">
        <v>0.21659800000000001</v>
      </c>
      <c r="E26" s="75">
        <v>-3.8754999999999998E-2</v>
      </c>
      <c r="F26" s="76"/>
      <c r="G26" s="162"/>
      <c r="H26" s="73"/>
      <c r="I26" s="162"/>
      <c r="J26" s="76"/>
      <c r="K26" s="162"/>
      <c r="L26" s="73"/>
      <c r="M26" s="164"/>
    </row>
    <row r="27" spans="2:13" x14ac:dyDescent="0.2">
      <c r="B27" s="76">
        <v>0.22567200000000001</v>
      </c>
      <c r="C27" s="73">
        <v>4.7238000000000002E-2</v>
      </c>
      <c r="D27" s="73">
        <v>0.22679299999999999</v>
      </c>
      <c r="E27" s="75">
        <v>-3.9369000000000001E-2</v>
      </c>
      <c r="F27" s="76"/>
      <c r="G27" s="162"/>
      <c r="H27" s="73"/>
      <c r="I27" s="162"/>
      <c r="J27" s="76"/>
      <c r="K27" s="162"/>
      <c r="L27" s="73"/>
      <c r="M27" s="164"/>
    </row>
    <row r="28" spans="2:13" x14ac:dyDescent="0.2">
      <c r="B28" s="76">
        <v>0.23588799999999999</v>
      </c>
      <c r="C28" s="73">
        <v>4.7966000000000002E-2</v>
      </c>
      <c r="D28" s="73">
        <v>0.23699100000000001</v>
      </c>
      <c r="E28" s="75">
        <v>-3.9941999999999998E-2</v>
      </c>
      <c r="F28" s="76"/>
      <c r="G28" s="162"/>
      <c r="H28" s="73"/>
      <c r="I28" s="162"/>
      <c r="J28" s="76"/>
      <c r="K28" s="162"/>
      <c r="L28" s="73"/>
      <c r="M28" s="164"/>
    </row>
    <row r="29" spans="2:13" x14ac:dyDescent="0.2">
      <c r="B29" s="76">
        <v>0.24610699999999999</v>
      </c>
      <c r="C29" s="73">
        <v>4.8659000000000001E-2</v>
      </c>
      <c r="D29" s="73">
        <v>0.24719099999999999</v>
      </c>
      <c r="E29" s="75">
        <v>-4.0473000000000002E-2</v>
      </c>
      <c r="F29" s="76"/>
      <c r="G29" s="162"/>
      <c r="H29" s="73"/>
      <c r="I29" s="162"/>
      <c r="J29" s="76"/>
      <c r="K29" s="162"/>
      <c r="L29" s="73"/>
      <c r="M29" s="164"/>
    </row>
    <row r="30" spans="2:13" x14ac:dyDescent="0.2">
      <c r="B30" s="76">
        <v>0.256328</v>
      </c>
      <c r="C30" s="73">
        <v>4.9320000000000003E-2</v>
      </c>
      <c r="D30" s="73">
        <v>0.25739400000000001</v>
      </c>
      <c r="E30" s="75">
        <v>-4.0964E-2</v>
      </c>
      <c r="F30" s="76"/>
      <c r="G30" s="162"/>
      <c r="H30" s="73"/>
      <c r="I30" s="162"/>
      <c r="J30" s="76"/>
      <c r="K30" s="162"/>
      <c r="L30" s="73"/>
      <c r="M30" s="164"/>
    </row>
    <row r="31" spans="2:13" x14ac:dyDescent="0.2">
      <c r="B31" s="76">
        <v>0.26655099999999998</v>
      </c>
      <c r="C31" s="73">
        <v>4.9947999999999999E-2</v>
      </c>
      <c r="D31" s="73">
        <v>0.2676</v>
      </c>
      <c r="E31" s="75">
        <v>-4.1412999999999998E-2</v>
      </c>
      <c r="F31" s="76"/>
      <c r="G31" s="162"/>
      <c r="H31" s="73"/>
      <c r="I31" s="162"/>
      <c r="J31" s="76"/>
      <c r="K31" s="162"/>
      <c r="L31" s="73"/>
      <c r="M31" s="164"/>
    </row>
    <row r="32" spans="2:13" x14ac:dyDescent="0.2">
      <c r="B32" s="76">
        <v>0.27677499999999999</v>
      </c>
      <c r="C32" s="73">
        <v>5.0542999999999998E-2</v>
      </c>
      <c r="D32" s="73">
        <v>0.27780700000000003</v>
      </c>
      <c r="E32" s="75">
        <v>-4.1820999999999997E-2</v>
      </c>
      <c r="F32" s="76"/>
      <c r="G32" s="162"/>
      <c r="H32" s="73"/>
      <c r="I32" s="162"/>
      <c r="J32" s="76"/>
      <c r="K32" s="162"/>
      <c r="L32" s="73"/>
      <c r="M32" s="164"/>
    </row>
    <row r="33" spans="2:13" x14ac:dyDescent="0.2">
      <c r="B33" s="76">
        <v>0.28700199999999998</v>
      </c>
      <c r="C33" s="73">
        <v>5.1105999999999999E-2</v>
      </c>
      <c r="D33" s="73">
        <v>0.28801599999999999</v>
      </c>
      <c r="E33" s="75">
        <v>-4.2187000000000002E-2</v>
      </c>
      <c r="F33" s="76"/>
      <c r="G33" s="162"/>
      <c r="H33" s="73"/>
      <c r="I33" s="162"/>
      <c r="J33" s="76"/>
      <c r="K33" s="162"/>
      <c r="L33" s="73"/>
      <c r="M33" s="164"/>
    </row>
    <row r="34" spans="2:13" x14ac:dyDescent="0.2">
      <c r="B34" s="76">
        <v>0.29722999999999999</v>
      </c>
      <c r="C34" s="73">
        <v>5.1636000000000001E-2</v>
      </c>
      <c r="D34" s="73">
        <v>0.29822599999999999</v>
      </c>
      <c r="E34" s="75">
        <v>-4.2512000000000001E-2</v>
      </c>
      <c r="F34" s="76"/>
      <c r="G34" s="162"/>
      <c r="H34" s="73"/>
      <c r="I34" s="162"/>
      <c r="J34" s="76"/>
      <c r="K34" s="162"/>
      <c r="L34" s="73"/>
      <c r="M34" s="164"/>
    </row>
    <row r="35" spans="2:13" x14ac:dyDescent="0.2">
      <c r="B35" s="76">
        <v>0.30746000000000001</v>
      </c>
      <c r="C35" s="73">
        <v>5.2134E-2</v>
      </c>
      <c r="D35" s="73">
        <v>0.30843799999999999</v>
      </c>
      <c r="E35" s="75">
        <v>-4.2796000000000001E-2</v>
      </c>
      <c r="F35" s="76"/>
      <c r="G35" s="162"/>
      <c r="H35" s="73"/>
      <c r="I35" s="162"/>
      <c r="J35" s="76"/>
      <c r="K35" s="162"/>
      <c r="L35" s="73"/>
      <c r="M35" s="164"/>
    </row>
    <row r="36" spans="2:13" x14ac:dyDescent="0.2">
      <c r="B36" s="76">
        <v>0.317691</v>
      </c>
      <c r="C36" s="73">
        <v>5.2600000000000001E-2</v>
      </c>
      <c r="D36" s="73">
        <v>0.31865199999999999</v>
      </c>
      <c r="E36" s="75">
        <v>-4.3036999999999999E-2</v>
      </c>
      <c r="F36" s="76"/>
      <c r="G36" s="162"/>
      <c r="H36" s="73"/>
      <c r="I36" s="162"/>
      <c r="J36" s="76"/>
      <c r="K36" s="162"/>
      <c r="L36" s="73"/>
      <c r="M36" s="164"/>
    </row>
    <row r="37" spans="2:13" x14ac:dyDescent="0.2">
      <c r="B37" s="76">
        <v>0.32792399999999999</v>
      </c>
      <c r="C37" s="73">
        <v>5.3032000000000003E-2</v>
      </c>
      <c r="D37" s="73">
        <v>0.32886599999999999</v>
      </c>
      <c r="E37" s="75">
        <v>-4.3235999999999997E-2</v>
      </c>
      <c r="F37" s="76"/>
      <c r="G37" s="162"/>
      <c r="H37" s="73"/>
      <c r="I37" s="162"/>
      <c r="J37" s="76"/>
      <c r="K37" s="162"/>
      <c r="L37" s="73"/>
      <c r="M37" s="164"/>
    </row>
    <row r="38" spans="2:13" x14ac:dyDescent="0.2">
      <c r="B38" s="76">
        <v>0.33815699999999999</v>
      </c>
      <c r="C38" s="73">
        <v>5.3432E-2</v>
      </c>
      <c r="D38" s="73">
        <v>0.33908100000000002</v>
      </c>
      <c r="E38" s="75">
        <v>-4.3393000000000001E-2</v>
      </c>
      <c r="F38" s="76"/>
      <c r="G38" s="162"/>
      <c r="H38" s="73"/>
      <c r="I38" s="162"/>
      <c r="J38" s="76"/>
      <c r="K38" s="162"/>
      <c r="L38" s="73"/>
      <c r="M38" s="164"/>
    </row>
    <row r="39" spans="2:13" x14ac:dyDescent="0.2">
      <c r="B39" s="76">
        <v>0.34839100000000001</v>
      </c>
      <c r="C39" s="73">
        <v>5.3799E-2</v>
      </c>
      <c r="D39" s="73">
        <v>0.34929700000000002</v>
      </c>
      <c r="E39" s="75">
        <v>-4.3507999999999998E-2</v>
      </c>
      <c r="F39" s="76"/>
      <c r="G39" s="162"/>
      <c r="H39" s="73"/>
      <c r="I39" s="162"/>
      <c r="J39" s="76"/>
      <c r="K39" s="162"/>
      <c r="L39" s="73"/>
      <c r="M39" s="164"/>
    </row>
    <row r="40" spans="2:13" x14ac:dyDescent="0.2">
      <c r="B40" s="76">
        <v>0.35862699999999997</v>
      </c>
      <c r="C40" s="73">
        <v>5.4133000000000001E-2</v>
      </c>
      <c r="D40" s="73">
        <v>0.35951300000000003</v>
      </c>
      <c r="E40" s="75">
        <v>-4.3582000000000003E-2</v>
      </c>
      <c r="F40" s="76"/>
      <c r="G40" s="162"/>
      <c r="H40" s="73"/>
      <c r="I40" s="162"/>
      <c r="J40" s="76"/>
      <c r="K40" s="162"/>
      <c r="L40" s="73"/>
      <c r="M40" s="164"/>
    </row>
    <row r="41" spans="2:13" x14ac:dyDescent="0.2">
      <c r="B41" s="76">
        <v>0.36886400000000003</v>
      </c>
      <c r="C41" s="73">
        <v>5.4434999999999997E-2</v>
      </c>
      <c r="D41" s="73">
        <v>0.36972899999999997</v>
      </c>
      <c r="E41" s="75">
        <v>-4.3610999999999997E-2</v>
      </c>
      <c r="F41" s="76"/>
      <c r="G41" s="162"/>
      <c r="H41" s="73"/>
      <c r="I41" s="162"/>
      <c r="J41" s="76"/>
      <c r="K41" s="162"/>
      <c r="L41" s="73"/>
      <c r="M41" s="164"/>
    </row>
    <row r="42" spans="2:13" x14ac:dyDescent="0.2">
      <c r="B42" s="76">
        <v>0.37910100000000002</v>
      </c>
      <c r="C42" s="73">
        <v>5.4704000000000003E-2</v>
      </c>
      <c r="D42" s="73">
        <v>0.37994499999999998</v>
      </c>
      <c r="E42" s="75">
        <v>-4.3597999999999998E-2</v>
      </c>
      <c r="F42" s="76"/>
      <c r="G42" s="162"/>
      <c r="H42" s="73"/>
      <c r="I42" s="162"/>
      <c r="J42" s="76"/>
      <c r="K42" s="162"/>
      <c r="L42" s="73"/>
      <c r="M42" s="164"/>
    </row>
    <row r="43" spans="2:13" x14ac:dyDescent="0.2">
      <c r="B43" s="76">
        <v>0.38933899999999999</v>
      </c>
      <c r="C43" s="73">
        <v>5.4940999999999997E-2</v>
      </c>
      <c r="D43" s="73">
        <v>0.39016099999999998</v>
      </c>
      <c r="E43" s="75">
        <v>-4.3541999999999997E-2</v>
      </c>
      <c r="F43" s="76"/>
      <c r="G43" s="162"/>
      <c r="H43" s="73"/>
      <c r="I43" s="162"/>
      <c r="J43" s="76"/>
      <c r="K43" s="162"/>
      <c r="L43" s="73"/>
      <c r="M43" s="164"/>
    </row>
    <row r="44" spans="2:13" x14ac:dyDescent="0.2">
      <c r="B44" s="76">
        <v>0.39957700000000002</v>
      </c>
      <c r="C44" s="73">
        <v>5.5145E-2</v>
      </c>
      <c r="D44" s="73">
        <v>0.40037699999999998</v>
      </c>
      <c r="E44" s="75">
        <v>-4.3443000000000002E-2</v>
      </c>
      <c r="F44" s="76"/>
      <c r="G44" s="162"/>
      <c r="H44" s="73"/>
      <c r="I44" s="162"/>
      <c r="J44" s="76"/>
      <c r="K44" s="162"/>
      <c r="L44" s="73"/>
      <c r="M44" s="164"/>
    </row>
    <row r="45" spans="2:13" x14ac:dyDescent="0.2">
      <c r="B45" s="76">
        <v>0.40981600000000001</v>
      </c>
      <c r="C45" s="73">
        <v>5.5319E-2</v>
      </c>
      <c r="D45" s="73">
        <v>0.41059299999999999</v>
      </c>
      <c r="E45" s="75">
        <v>-4.3298999999999997E-2</v>
      </c>
      <c r="F45" s="76"/>
      <c r="G45" s="162"/>
      <c r="H45" s="73"/>
      <c r="I45" s="162"/>
      <c r="J45" s="76"/>
      <c r="K45" s="162"/>
      <c r="L45" s="73"/>
      <c r="M45" s="164"/>
    </row>
    <row r="46" spans="2:13" x14ac:dyDescent="0.2">
      <c r="B46" s="76">
        <v>0.42005599999999998</v>
      </c>
      <c r="C46" s="73">
        <v>5.5460000000000002E-2</v>
      </c>
      <c r="D46" s="73">
        <v>0.42080699999999999</v>
      </c>
      <c r="E46" s="75">
        <v>-4.3110999999999997E-2</v>
      </c>
      <c r="F46" s="76"/>
      <c r="G46" s="162"/>
      <c r="H46" s="73"/>
      <c r="I46" s="162"/>
      <c r="J46" s="76"/>
      <c r="K46" s="162"/>
      <c r="L46" s="73"/>
      <c r="M46" s="164"/>
    </row>
    <row r="47" spans="2:13" x14ac:dyDescent="0.2">
      <c r="B47" s="76">
        <v>0.43029499999999998</v>
      </c>
      <c r="C47" s="73">
        <v>5.5569E-2</v>
      </c>
      <c r="D47" s="73">
        <v>0.43102099999999999</v>
      </c>
      <c r="E47" s="75">
        <v>-4.2880000000000001E-2</v>
      </c>
      <c r="F47" s="76"/>
      <c r="G47" s="162"/>
      <c r="H47" s="73"/>
      <c r="I47" s="162"/>
      <c r="J47" s="76"/>
      <c r="K47" s="162"/>
      <c r="L47" s="73"/>
      <c r="M47" s="164"/>
    </row>
    <row r="48" spans="2:13" x14ac:dyDescent="0.2">
      <c r="B48" s="76">
        <v>0.44053500000000001</v>
      </c>
      <c r="C48" s="73">
        <v>5.5648000000000003E-2</v>
      </c>
      <c r="D48" s="73">
        <v>0.44123299999999999</v>
      </c>
      <c r="E48" s="75">
        <v>-4.2604000000000003E-2</v>
      </c>
      <c r="F48" s="76"/>
      <c r="G48" s="162"/>
      <c r="H48" s="73"/>
      <c r="I48" s="162"/>
      <c r="J48" s="76"/>
      <c r="K48" s="162"/>
      <c r="L48" s="73"/>
      <c r="M48" s="164"/>
    </row>
    <row r="49" spans="2:13" x14ac:dyDescent="0.2">
      <c r="B49" s="76">
        <v>0.45077499999999998</v>
      </c>
      <c r="C49" s="73">
        <v>5.5695000000000001E-2</v>
      </c>
      <c r="D49" s="73">
        <v>0.45144400000000001</v>
      </c>
      <c r="E49" s="75">
        <v>-4.2282E-2</v>
      </c>
      <c r="F49" s="76"/>
      <c r="G49" s="162"/>
      <c r="H49" s="73"/>
      <c r="I49" s="162"/>
      <c r="J49" s="76"/>
      <c r="K49" s="162"/>
      <c r="L49" s="73"/>
      <c r="M49" s="164"/>
    </row>
    <row r="50" spans="2:13" x14ac:dyDescent="0.2">
      <c r="B50" s="76">
        <v>0.46101500000000001</v>
      </c>
      <c r="C50" s="73">
        <v>5.5710999999999997E-2</v>
      </c>
      <c r="D50" s="73">
        <v>0.46165400000000001</v>
      </c>
      <c r="E50" s="75">
        <v>-4.1915000000000001E-2</v>
      </c>
      <c r="F50" s="76"/>
      <c r="G50" s="162"/>
      <c r="H50" s="73"/>
      <c r="I50" s="162"/>
      <c r="J50" s="76"/>
      <c r="K50" s="162"/>
      <c r="L50" s="73"/>
      <c r="M50" s="164"/>
    </row>
    <row r="51" spans="2:13" x14ac:dyDescent="0.2">
      <c r="B51" s="76">
        <v>0.47125499999999998</v>
      </c>
      <c r="C51" s="73">
        <v>5.5696000000000002E-2</v>
      </c>
      <c r="D51" s="73">
        <v>0.47186099999999997</v>
      </c>
      <c r="E51" s="75">
        <v>-4.1501000000000003E-2</v>
      </c>
      <c r="F51" s="76"/>
      <c r="G51" s="162"/>
      <c r="H51" s="73"/>
      <c r="I51" s="162"/>
      <c r="J51" s="76"/>
      <c r="K51" s="162"/>
      <c r="L51" s="73"/>
      <c r="M51" s="164"/>
    </row>
    <row r="52" spans="2:13" x14ac:dyDescent="0.2">
      <c r="B52" s="76">
        <v>0.48149399999999998</v>
      </c>
      <c r="C52" s="73">
        <v>5.5650999999999999E-2</v>
      </c>
      <c r="D52" s="73">
        <v>0.48206700000000002</v>
      </c>
      <c r="E52" s="75">
        <v>-4.1042000000000002E-2</v>
      </c>
      <c r="F52" s="76"/>
      <c r="G52" s="162"/>
      <c r="H52" s="73"/>
      <c r="I52" s="162"/>
      <c r="J52" s="76"/>
      <c r="K52" s="162"/>
      <c r="L52" s="73"/>
      <c r="M52" s="164"/>
    </row>
    <row r="53" spans="2:13" x14ac:dyDescent="0.2">
      <c r="B53" s="76">
        <v>0.491734</v>
      </c>
      <c r="C53" s="73">
        <v>5.5573999999999998E-2</v>
      </c>
      <c r="D53" s="73">
        <v>0.49226999999999999</v>
      </c>
      <c r="E53" s="75">
        <v>-4.0536000000000003E-2</v>
      </c>
      <c r="F53" s="76"/>
      <c r="G53" s="162"/>
      <c r="H53" s="73"/>
      <c r="I53" s="162"/>
      <c r="J53" s="76"/>
      <c r="K53" s="162"/>
      <c r="L53" s="73"/>
      <c r="M53" s="164"/>
    </row>
    <row r="54" spans="2:13" x14ac:dyDescent="0.2">
      <c r="B54" s="76">
        <v>0.501973</v>
      </c>
      <c r="C54" s="73">
        <v>5.5465E-2</v>
      </c>
      <c r="D54" s="73">
        <v>0.502471</v>
      </c>
      <c r="E54" s="75">
        <v>-3.9982999999999998E-2</v>
      </c>
      <c r="F54" s="76"/>
      <c r="G54" s="162"/>
      <c r="H54" s="73"/>
      <c r="I54" s="162"/>
      <c r="J54" s="76"/>
      <c r="K54" s="162"/>
      <c r="L54" s="73"/>
      <c r="M54" s="164"/>
    </row>
    <row r="55" spans="2:13" x14ac:dyDescent="0.2">
      <c r="B55" s="76">
        <v>0.51221099999999997</v>
      </c>
      <c r="C55" s="73">
        <v>5.5324999999999999E-2</v>
      </c>
      <c r="D55" s="73">
        <v>0.51266900000000004</v>
      </c>
      <c r="E55" s="75">
        <v>-3.9380999999999999E-2</v>
      </c>
      <c r="F55" s="76"/>
      <c r="G55" s="162"/>
      <c r="H55" s="73"/>
      <c r="I55" s="162"/>
      <c r="J55" s="76"/>
      <c r="K55" s="162"/>
      <c r="L55" s="73"/>
      <c r="M55" s="164"/>
    </row>
    <row r="56" spans="2:13" x14ac:dyDescent="0.2">
      <c r="B56" s="76">
        <v>0.52244900000000005</v>
      </c>
      <c r="C56" s="73">
        <v>5.5152E-2</v>
      </c>
      <c r="D56" s="73">
        <v>0.522864</v>
      </c>
      <c r="E56" s="75">
        <v>-3.8732000000000003E-2</v>
      </c>
      <c r="F56" s="76"/>
      <c r="G56" s="162"/>
      <c r="H56" s="73"/>
      <c r="I56" s="162"/>
      <c r="J56" s="76"/>
      <c r="K56" s="162"/>
      <c r="L56" s="73"/>
      <c r="M56" s="164"/>
    </row>
    <row r="57" spans="2:13" x14ac:dyDescent="0.2">
      <c r="B57" s="76">
        <v>0.53268700000000002</v>
      </c>
      <c r="C57" s="73">
        <v>5.4946000000000002E-2</v>
      </c>
      <c r="D57" s="73">
        <v>0.53305599999999997</v>
      </c>
      <c r="E57" s="75">
        <v>-3.8033999999999998E-2</v>
      </c>
      <c r="F57" s="76"/>
      <c r="G57" s="162"/>
      <c r="H57" s="73"/>
      <c r="I57" s="162"/>
      <c r="J57" s="76"/>
      <c r="K57" s="162"/>
      <c r="L57" s="73"/>
      <c r="M57" s="164"/>
    </row>
    <row r="58" spans="2:13" x14ac:dyDescent="0.2">
      <c r="B58" s="76">
        <v>0.54292300000000004</v>
      </c>
      <c r="C58" s="73">
        <v>5.4706999999999999E-2</v>
      </c>
      <c r="D58" s="73">
        <v>0.54324499999999998</v>
      </c>
      <c r="E58" s="75">
        <v>-3.7289000000000003E-2</v>
      </c>
      <c r="F58" s="76"/>
      <c r="G58" s="162"/>
      <c r="H58" s="73"/>
      <c r="I58" s="162"/>
      <c r="J58" s="76"/>
      <c r="K58" s="162"/>
      <c r="L58" s="73"/>
      <c r="M58" s="164"/>
    </row>
    <row r="59" spans="2:13" x14ac:dyDescent="0.2">
      <c r="B59" s="76">
        <v>0.55315899999999996</v>
      </c>
      <c r="C59" s="73">
        <v>5.4434000000000003E-2</v>
      </c>
      <c r="D59" s="73">
        <v>0.55342999999999998</v>
      </c>
      <c r="E59" s="75">
        <v>-3.6493999999999999E-2</v>
      </c>
      <c r="F59" s="76"/>
      <c r="G59" s="162"/>
      <c r="H59" s="73"/>
      <c r="I59" s="162"/>
      <c r="J59" s="76"/>
      <c r="K59" s="162"/>
      <c r="L59" s="73"/>
      <c r="M59" s="164"/>
    </row>
    <row r="60" spans="2:13" x14ac:dyDescent="0.2">
      <c r="B60" s="76">
        <v>0.56339399999999995</v>
      </c>
      <c r="C60" s="73">
        <v>5.4123999999999999E-2</v>
      </c>
      <c r="D60" s="73">
        <v>0.563612</v>
      </c>
      <c r="E60" s="75">
        <v>-3.5650000000000001E-2</v>
      </c>
      <c r="F60" s="76"/>
      <c r="G60" s="162"/>
      <c r="H60" s="73"/>
      <c r="I60" s="162"/>
      <c r="J60" s="76"/>
      <c r="K60" s="162"/>
      <c r="L60" s="73"/>
      <c r="M60" s="164"/>
    </row>
    <row r="61" spans="2:13" x14ac:dyDescent="0.2">
      <c r="B61" s="76">
        <v>0.57362800000000003</v>
      </c>
      <c r="C61" s="73">
        <v>5.3777999999999999E-2</v>
      </c>
      <c r="D61" s="73">
        <v>0.57378899999999999</v>
      </c>
      <c r="E61" s="75">
        <v>-3.4757000000000003E-2</v>
      </c>
      <c r="F61" s="76"/>
      <c r="G61" s="162"/>
      <c r="H61" s="73"/>
      <c r="I61" s="162"/>
      <c r="J61" s="76"/>
      <c r="K61" s="162"/>
      <c r="L61" s="73"/>
      <c r="M61" s="164"/>
    </row>
    <row r="62" spans="2:13" x14ac:dyDescent="0.2">
      <c r="B62" s="76">
        <v>0.58386099999999996</v>
      </c>
      <c r="C62" s="73">
        <v>5.3394999999999998E-2</v>
      </c>
      <c r="D62" s="73">
        <v>0.58396300000000001</v>
      </c>
      <c r="E62" s="75">
        <v>-3.3815999999999999E-2</v>
      </c>
      <c r="F62" s="76"/>
      <c r="G62" s="162"/>
      <c r="H62" s="73"/>
      <c r="I62" s="162"/>
      <c r="J62" s="76"/>
      <c r="K62" s="162"/>
      <c r="L62" s="73"/>
      <c r="M62" s="164"/>
    </row>
    <row r="63" spans="2:13" x14ac:dyDescent="0.2">
      <c r="B63" s="76">
        <v>0.59409199999999995</v>
      </c>
      <c r="C63" s="73">
        <v>5.2971999999999998E-2</v>
      </c>
      <c r="D63" s="73">
        <v>0.59413199999999999</v>
      </c>
      <c r="E63" s="75">
        <v>-3.2827000000000002E-2</v>
      </c>
      <c r="F63" s="76"/>
      <c r="G63" s="162"/>
      <c r="H63" s="73"/>
      <c r="I63" s="162"/>
      <c r="J63" s="76"/>
      <c r="K63" s="162"/>
      <c r="L63" s="73"/>
      <c r="M63" s="164"/>
    </row>
    <row r="64" spans="2:13" x14ac:dyDescent="0.2">
      <c r="B64" s="76">
        <v>0.60432200000000003</v>
      </c>
      <c r="C64" s="73">
        <v>5.2510000000000001E-2</v>
      </c>
      <c r="D64" s="73">
        <v>0.60429699999999997</v>
      </c>
      <c r="E64" s="75">
        <v>-3.1791E-2</v>
      </c>
      <c r="F64" s="76"/>
      <c r="G64" s="162"/>
      <c r="H64" s="73"/>
      <c r="I64" s="162"/>
      <c r="J64" s="76"/>
      <c r="K64" s="162"/>
      <c r="L64" s="73"/>
      <c r="M64" s="164"/>
    </row>
    <row r="65" spans="2:13" x14ac:dyDescent="0.2">
      <c r="B65" s="76">
        <v>0.61455000000000004</v>
      </c>
      <c r="C65" s="73">
        <v>5.2005000000000003E-2</v>
      </c>
      <c r="D65" s="73">
        <v>0.61445700000000003</v>
      </c>
      <c r="E65" s="75">
        <v>-3.0707999999999999E-2</v>
      </c>
      <c r="F65" s="76"/>
      <c r="G65" s="162"/>
      <c r="H65" s="73"/>
      <c r="I65" s="162"/>
      <c r="J65" s="76"/>
      <c r="K65" s="162"/>
      <c r="L65" s="73"/>
      <c r="M65" s="164"/>
    </row>
    <row r="66" spans="2:13" x14ac:dyDescent="0.2">
      <c r="B66" s="76">
        <v>0.62477700000000003</v>
      </c>
      <c r="C66" s="73">
        <v>5.1456000000000002E-2</v>
      </c>
      <c r="D66" s="73">
        <v>0.624614</v>
      </c>
      <c r="E66" s="75">
        <v>-2.9579000000000001E-2</v>
      </c>
      <c r="F66" s="76"/>
      <c r="G66" s="162"/>
      <c r="H66" s="73"/>
      <c r="I66" s="162"/>
      <c r="J66" s="76"/>
      <c r="K66" s="162"/>
      <c r="L66" s="73"/>
      <c r="M66" s="164"/>
    </row>
    <row r="67" spans="2:13" x14ac:dyDescent="0.2">
      <c r="B67" s="76">
        <v>0.63500100000000004</v>
      </c>
      <c r="C67" s="73">
        <v>5.0863999999999999E-2</v>
      </c>
      <c r="D67" s="73">
        <v>0.63476500000000002</v>
      </c>
      <c r="E67" s="75">
        <v>-2.8407000000000002E-2</v>
      </c>
      <c r="F67" s="76"/>
      <c r="G67" s="162"/>
      <c r="H67" s="73"/>
      <c r="I67" s="162"/>
      <c r="J67" s="76"/>
      <c r="K67" s="162"/>
      <c r="L67" s="73"/>
      <c r="M67" s="164"/>
    </row>
    <row r="68" spans="2:13" x14ac:dyDescent="0.2">
      <c r="B68" s="76">
        <v>0.64522299999999999</v>
      </c>
      <c r="C68" s="73">
        <v>5.0227000000000001E-2</v>
      </c>
      <c r="D68" s="73">
        <v>0.64491200000000004</v>
      </c>
      <c r="E68" s="75">
        <v>-2.7193999999999999E-2</v>
      </c>
      <c r="F68" s="76"/>
      <c r="G68" s="162"/>
      <c r="H68" s="73"/>
      <c r="I68" s="162"/>
      <c r="J68" s="76"/>
      <c r="K68" s="162"/>
      <c r="L68" s="73"/>
      <c r="M68" s="164"/>
    </row>
    <row r="69" spans="2:13" x14ac:dyDescent="0.2">
      <c r="B69" s="76">
        <v>0.65544400000000003</v>
      </c>
      <c r="C69" s="73">
        <v>4.9542000000000003E-2</v>
      </c>
      <c r="D69" s="73">
        <v>0.65505500000000005</v>
      </c>
      <c r="E69" s="75">
        <v>-2.5940999999999999E-2</v>
      </c>
      <c r="F69" s="76"/>
      <c r="G69" s="162"/>
      <c r="H69" s="73"/>
      <c r="I69" s="162"/>
      <c r="J69" s="76"/>
      <c r="K69" s="162"/>
      <c r="L69" s="73"/>
      <c r="M69" s="164"/>
    </row>
    <row r="70" spans="2:13" x14ac:dyDescent="0.2">
      <c r="B70" s="76">
        <v>0.66566099999999995</v>
      </c>
      <c r="C70" s="73">
        <v>4.8811E-2</v>
      </c>
      <c r="D70" s="73">
        <v>0.66519300000000003</v>
      </c>
      <c r="E70" s="75">
        <v>-2.4649999999999998E-2</v>
      </c>
      <c r="F70" s="76"/>
      <c r="G70" s="162"/>
      <c r="H70" s="73"/>
      <c r="I70" s="162"/>
      <c r="J70" s="76"/>
      <c r="K70" s="162"/>
      <c r="L70" s="73"/>
      <c r="M70" s="164"/>
    </row>
    <row r="71" spans="2:13" x14ac:dyDescent="0.2">
      <c r="B71" s="76">
        <v>0.675875</v>
      </c>
      <c r="C71" s="73">
        <v>4.8030999999999997E-2</v>
      </c>
      <c r="D71" s="73">
        <v>0.67532700000000001</v>
      </c>
      <c r="E71" s="75">
        <v>-2.3324000000000001E-2</v>
      </c>
      <c r="F71" s="76"/>
      <c r="G71" s="162"/>
      <c r="H71" s="73"/>
      <c r="I71" s="162"/>
      <c r="J71" s="76"/>
      <c r="K71" s="162"/>
      <c r="L71" s="73"/>
      <c r="M71" s="164"/>
    </row>
    <row r="72" spans="2:13" x14ac:dyDescent="0.2">
      <c r="B72" s="76">
        <v>0.68608599999999997</v>
      </c>
      <c r="C72" s="73">
        <v>4.7204000000000003E-2</v>
      </c>
      <c r="D72" s="73">
        <v>0.68545800000000001</v>
      </c>
      <c r="E72" s="75">
        <v>-2.1965999999999999E-2</v>
      </c>
      <c r="F72" s="76"/>
      <c r="G72" s="162"/>
      <c r="H72" s="73"/>
      <c r="I72" s="162"/>
      <c r="J72" s="76"/>
      <c r="K72" s="162"/>
      <c r="L72" s="73"/>
      <c r="M72" s="164"/>
    </row>
    <row r="73" spans="2:13" x14ac:dyDescent="0.2">
      <c r="B73" s="76">
        <v>0.69629399999999997</v>
      </c>
      <c r="C73" s="73">
        <v>4.6330000000000003E-2</v>
      </c>
      <c r="D73" s="73">
        <v>0.69558500000000001</v>
      </c>
      <c r="E73" s="75">
        <v>-2.0580999999999999E-2</v>
      </c>
      <c r="F73" s="76"/>
      <c r="G73" s="162"/>
      <c r="H73" s="73"/>
      <c r="I73" s="162"/>
      <c r="J73" s="76"/>
      <c r="K73" s="162"/>
      <c r="L73" s="73"/>
      <c r="M73" s="164"/>
    </row>
    <row r="74" spans="2:13" x14ac:dyDescent="0.2">
      <c r="B74" s="76">
        <v>0.70649799999999996</v>
      </c>
      <c r="C74" s="73">
        <v>4.5408999999999998E-2</v>
      </c>
      <c r="D74" s="73">
        <v>0.705708</v>
      </c>
      <c r="E74" s="75">
        <v>-1.9171000000000001E-2</v>
      </c>
      <c r="F74" s="76"/>
      <c r="G74" s="162"/>
      <c r="H74" s="73"/>
      <c r="I74" s="162"/>
      <c r="J74" s="76"/>
      <c r="K74" s="162"/>
      <c r="L74" s="73"/>
      <c r="M74" s="164"/>
    </row>
    <row r="75" spans="2:13" x14ac:dyDescent="0.2">
      <c r="B75" s="76">
        <v>0.71669899999999997</v>
      </c>
      <c r="C75" s="73">
        <v>4.4441000000000001E-2</v>
      </c>
      <c r="D75" s="73">
        <v>0.71582900000000005</v>
      </c>
      <c r="E75" s="75">
        <v>-1.7738E-2</v>
      </c>
      <c r="F75" s="76"/>
      <c r="G75" s="162"/>
      <c r="H75" s="73"/>
      <c r="I75" s="162"/>
      <c r="J75" s="76"/>
      <c r="K75" s="162"/>
      <c r="L75" s="73"/>
      <c r="M75" s="164"/>
    </row>
    <row r="76" spans="2:13" x14ac:dyDescent="0.2">
      <c r="B76" s="76">
        <v>0.72689599999999999</v>
      </c>
      <c r="C76" s="73">
        <v>4.3428000000000001E-2</v>
      </c>
      <c r="D76" s="73">
        <v>0.72594800000000004</v>
      </c>
      <c r="E76" s="75">
        <v>-1.6285999999999998E-2</v>
      </c>
      <c r="F76" s="76"/>
      <c r="G76" s="162"/>
      <c r="H76" s="73"/>
      <c r="I76" s="162"/>
      <c r="J76" s="76"/>
      <c r="K76" s="162"/>
      <c r="L76" s="73"/>
      <c r="M76" s="164"/>
    </row>
    <row r="77" spans="2:13" x14ac:dyDescent="0.2">
      <c r="B77" s="76">
        <v>0.73708799999999997</v>
      </c>
      <c r="C77" s="73">
        <v>4.2370999999999999E-2</v>
      </c>
      <c r="D77" s="73">
        <v>0.73606499999999997</v>
      </c>
      <c r="E77" s="75">
        <v>-1.4822E-2</v>
      </c>
      <c r="F77" s="76"/>
      <c r="G77" s="162"/>
      <c r="H77" s="73"/>
      <c r="I77" s="162"/>
      <c r="J77" s="76"/>
      <c r="K77" s="162"/>
      <c r="L77" s="73"/>
      <c r="M77" s="164"/>
    </row>
    <row r="78" spans="2:13" x14ac:dyDescent="0.2">
      <c r="B78" s="76">
        <v>0.74727699999999997</v>
      </c>
      <c r="C78" s="73">
        <v>4.1272999999999997E-2</v>
      </c>
      <c r="D78" s="73">
        <v>0.74618099999999998</v>
      </c>
      <c r="E78" s="75">
        <v>-1.3351E-2</v>
      </c>
      <c r="F78" s="76"/>
      <c r="G78" s="162"/>
      <c r="H78" s="73"/>
      <c r="I78" s="162"/>
      <c r="J78" s="76"/>
      <c r="K78" s="162"/>
      <c r="L78" s="73"/>
      <c r="M78" s="164"/>
    </row>
    <row r="79" spans="2:13" x14ac:dyDescent="0.2">
      <c r="B79" s="76">
        <v>0.75746199999999997</v>
      </c>
      <c r="C79" s="73">
        <v>4.0134999999999997E-2</v>
      </c>
      <c r="D79" s="73">
        <v>0.756297</v>
      </c>
      <c r="E79" s="75">
        <v>-1.1877E-2</v>
      </c>
      <c r="F79" s="76"/>
      <c r="G79" s="162"/>
      <c r="H79" s="73"/>
      <c r="I79" s="162"/>
      <c r="J79" s="76"/>
      <c r="K79" s="162"/>
      <c r="L79" s="73"/>
      <c r="M79" s="164"/>
    </row>
    <row r="80" spans="2:13" x14ac:dyDescent="0.2">
      <c r="B80" s="76">
        <v>0.76764299999999996</v>
      </c>
      <c r="C80" s="73">
        <v>3.8958E-2</v>
      </c>
      <c r="D80" s="73">
        <v>0.76641300000000001</v>
      </c>
      <c r="E80" s="75">
        <v>-1.0407E-2</v>
      </c>
      <c r="F80" s="76"/>
      <c r="G80" s="162"/>
      <c r="H80" s="73"/>
      <c r="I80" s="162"/>
      <c r="J80" s="76"/>
      <c r="K80" s="162"/>
      <c r="L80" s="73"/>
      <c r="M80" s="164"/>
    </row>
    <row r="81" spans="2:13" x14ac:dyDescent="0.2">
      <c r="B81" s="76">
        <v>0.77781999999999996</v>
      </c>
      <c r="C81" s="73">
        <v>3.7747000000000003E-2</v>
      </c>
      <c r="D81" s="73">
        <v>0.77653000000000005</v>
      </c>
      <c r="E81" s="75">
        <v>-8.9460000000000008E-3</v>
      </c>
      <c r="F81" s="76"/>
      <c r="G81" s="162"/>
      <c r="H81" s="73"/>
      <c r="I81" s="162"/>
      <c r="J81" s="76"/>
      <c r="K81" s="162"/>
      <c r="L81" s="73"/>
      <c r="M81" s="164"/>
    </row>
    <row r="82" spans="2:13" x14ac:dyDescent="0.2">
      <c r="B82" s="76">
        <v>0.78799399999999997</v>
      </c>
      <c r="C82" s="73">
        <v>3.6505000000000003E-2</v>
      </c>
      <c r="D82" s="73">
        <v>0.78664900000000004</v>
      </c>
      <c r="E82" s="75">
        <v>-7.4999999999999997E-3</v>
      </c>
      <c r="F82" s="76"/>
      <c r="G82" s="162"/>
      <c r="H82" s="73"/>
      <c r="I82" s="162"/>
      <c r="J82" s="76"/>
      <c r="K82" s="162"/>
      <c r="L82" s="73"/>
      <c r="M82" s="164"/>
    </row>
    <row r="83" spans="2:13" x14ac:dyDescent="0.2">
      <c r="B83" s="76">
        <v>0.79816399999999998</v>
      </c>
      <c r="C83" s="73">
        <v>3.5235000000000002E-2</v>
      </c>
      <c r="D83" s="73">
        <v>0.79677100000000001</v>
      </c>
      <c r="E83" s="75">
        <v>-6.0740000000000004E-3</v>
      </c>
      <c r="F83" s="76"/>
      <c r="G83" s="162"/>
      <c r="H83" s="73"/>
      <c r="I83" s="162"/>
      <c r="J83" s="76"/>
      <c r="K83" s="162"/>
      <c r="L83" s="73"/>
      <c r="M83" s="164"/>
    </row>
    <row r="84" spans="2:13" x14ac:dyDescent="0.2">
      <c r="B84" s="76">
        <v>0.80833100000000002</v>
      </c>
      <c r="C84" s="73">
        <v>3.3939999999999998E-2</v>
      </c>
      <c r="D84" s="73">
        <v>0.80689500000000003</v>
      </c>
      <c r="E84" s="75">
        <v>-4.6750000000000003E-3</v>
      </c>
      <c r="F84" s="76"/>
      <c r="G84" s="162"/>
      <c r="H84" s="73"/>
      <c r="I84" s="162"/>
      <c r="J84" s="76"/>
      <c r="K84" s="162"/>
      <c r="L84" s="73"/>
      <c r="M84" s="164"/>
    </row>
    <row r="85" spans="2:13" x14ac:dyDescent="0.2">
      <c r="B85" s="76">
        <v>0.81849499999999997</v>
      </c>
      <c r="C85" s="73">
        <v>3.2626000000000002E-2</v>
      </c>
      <c r="D85" s="73">
        <v>0.81702399999999997</v>
      </c>
      <c r="E85" s="75">
        <v>-3.31E-3</v>
      </c>
      <c r="F85" s="76"/>
      <c r="G85" s="162"/>
      <c r="H85" s="73"/>
      <c r="I85" s="162"/>
      <c r="J85" s="76"/>
      <c r="K85" s="162"/>
      <c r="L85" s="73"/>
      <c r="M85" s="164"/>
    </row>
    <row r="86" spans="2:13" x14ac:dyDescent="0.2">
      <c r="B86" s="76">
        <v>0.82865800000000001</v>
      </c>
      <c r="C86" s="73">
        <v>3.1296999999999998E-2</v>
      </c>
      <c r="D86" s="73">
        <v>0.82715700000000003</v>
      </c>
      <c r="E86" s="75">
        <v>-1.983E-3</v>
      </c>
      <c r="F86" s="76"/>
      <c r="G86" s="162"/>
      <c r="H86" s="73"/>
      <c r="I86" s="162"/>
      <c r="J86" s="76"/>
      <c r="K86" s="162"/>
      <c r="L86" s="73"/>
      <c r="M86" s="164"/>
    </row>
    <row r="87" spans="2:13" x14ac:dyDescent="0.2">
      <c r="B87" s="76">
        <v>0.83881899999999998</v>
      </c>
      <c r="C87" s="73">
        <v>2.9959E-2</v>
      </c>
      <c r="D87" s="73">
        <v>0.83729600000000004</v>
      </c>
      <c r="E87" s="75">
        <v>-7.0600000000000003E-4</v>
      </c>
      <c r="F87" s="76"/>
      <c r="G87" s="162"/>
      <c r="H87" s="73"/>
      <c r="I87" s="162"/>
      <c r="J87" s="76"/>
      <c r="K87" s="162"/>
      <c r="L87" s="73"/>
      <c r="M87" s="164"/>
    </row>
    <row r="88" spans="2:13" x14ac:dyDescent="0.2">
      <c r="B88" s="76">
        <v>0.84897800000000001</v>
      </c>
      <c r="C88" s="73">
        <v>2.8614000000000001E-2</v>
      </c>
      <c r="D88" s="73">
        <v>0.847441</v>
      </c>
      <c r="E88" s="75">
        <v>5.1199999999999998E-4</v>
      </c>
      <c r="F88" s="76"/>
      <c r="G88" s="162"/>
      <c r="H88" s="73"/>
      <c r="I88" s="162"/>
      <c r="J88" s="76"/>
      <c r="K88" s="162"/>
      <c r="L88" s="73"/>
      <c r="M88" s="164"/>
    </row>
    <row r="89" spans="2:13" x14ac:dyDescent="0.2">
      <c r="B89" s="76">
        <v>0.85913600000000001</v>
      </c>
      <c r="C89" s="73">
        <v>2.7265999999999999E-2</v>
      </c>
      <c r="D89" s="73">
        <v>0.85759399999999997</v>
      </c>
      <c r="E89" s="75">
        <v>1.66E-3</v>
      </c>
      <c r="F89" s="76"/>
      <c r="G89" s="162"/>
      <c r="H89" s="73"/>
      <c r="I89" s="162"/>
      <c r="J89" s="76"/>
      <c r="K89" s="162"/>
      <c r="L89" s="73"/>
      <c r="M89" s="164"/>
    </row>
    <row r="90" spans="2:13" x14ac:dyDescent="0.2">
      <c r="B90" s="76">
        <v>0.86929299999999998</v>
      </c>
      <c r="C90" s="73">
        <v>2.5918E-2</v>
      </c>
      <c r="D90" s="73">
        <v>0.867753</v>
      </c>
      <c r="E90" s="75">
        <v>2.7230000000000002E-3</v>
      </c>
      <c r="F90" s="76"/>
      <c r="G90" s="162"/>
      <c r="H90" s="73"/>
      <c r="I90" s="162"/>
      <c r="J90" s="76"/>
      <c r="K90" s="162"/>
      <c r="L90" s="73"/>
      <c r="M90" s="164"/>
    </row>
    <row r="91" spans="2:13" x14ac:dyDescent="0.2">
      <c r="B91" s="76">
        <v>0.87944999999999995</v>
      </c>
      <c r="C91" s="73">
        <v>2.4568E-2</v>
      </c>
      <c r="D91" s="73">
        <v>0.87792199999999998</v>
      </c>
      <c r="E91" s="75">
        <v>3.6870000000000002E-3</v>
      </c>
      <c r="F91" s="76"/>
      <c r="G91" s="162"/>
      <c r="H91" s="73"/>
      <c r="I91" s="162"/>
      <c r="J91" s="76"/>
      <c r="K91" s="162"/>
      <c r="L91" s="73"/>
      <c r="M91" s="164"/>
    </row>
    <row r="92" spans="2:13" x14ac:dyDescent="0.2">
      <c r="B92" s="76">
        <v>0.88960399999999995</v>
      </c>
      <c r="C92" s="73">
        <v>2.3213000000000001E-2</v>
      </c>
      <c r="D92" s="73">
        <v>0.88809899999999997</v>
      </c>
      <c r="E92" s="75">
        <v>4.5409999999999999E-3</v>
      </c>
      <c r="F92" s="76"/>
      <c r="G92" s="162"/>
      <c r="H92" s="73"/>
      <c r="I92" s="162"/>
      <c r="J92" s="76"/>
      <c r="K92" s="162"/>
      <c r="L92" s="73"/>
      <c r="M92" s="164"/>
    </row>
    <row r="93" spans="2:13" x14ac:dyDescent="0.2">
      <c r="B93" s="76">
        <v>0.899756</v>
      </c>
      <c r="C93" s="73">
        <v>2.1843000000000001E-2</v>
      </c>
      <c r="D93" s="73">
        <v>0.898285</v>
      </c>
      <c r="E93" s="75">
        <v>5.2620000000000002E-3</v>
      </c>
      <c r="F93" s="76"/>
      <c r="G93" s="162"/>
      <c r="H93" s="73"/>
      <c r="I93" s="162"/>
      <c r="J93" s="76"/>
      <c r="K93" s="162"/>
      <c r="L93" s="73"/>
      <c r="M93" s="164"/>
    </row>
    <row r="94" spans="2:13" x14ac:dyDescent="0.2">
      <c r="B94" s="76">
        <v>0.90990499999999996</v>
      </c>
      <c r="C94" s="73">
        <v>2.0445999999999999E-2</v>
      </c>
      <c r="D94" s="73">
        <v>0.90847999999999995</v>
      </c>
      <c r="E94" s="75">
        <v>5.829E-3</v>
      </c>
      <c r="F94" s="76"/>
      <c r="G94" s="162"/>
      <c r="H94" s="73"/>
      <c r="I94" s="162"/>
      <c r="J94" s="76"/>
      <c r="K94" s="162"/>
      <c r="L94" s="73"/>
      <c r="M94" s="164"/>
    </row>
    <row r="95" spans="2:13" x14ac:dyDescent="0.2">
      <c r="B95" s="76">
        <v>0.92004600000000003</v>
      </c>
      <c r="C95" s="73">
        <v>1.9002999999999999E-2</v>
      </c>
      <c r="D95" s="73">
        <v>0.91868300000000003</v>
      </c>
      <c r="E95" s="75">
        <v>6.2240000000000004E-3</v>
      </c>
      <c r="F95" s="76"/>
      <c r="G95" s="162"/>
      <c r="H95" s="73"/>
      <c r="I95" s="162"/>
      <c r="J95" s="76"/>
      <c r="K95" s="162"/>
      <c r="L95" s="73"/>
      <c r="M95" s="164"/>
    </row>
    <row r="96" spans="2:13" x14ac:dyDescent="0.2">
      <c r="B96" s="76">
        <v>0.93017799999999995</v>
      </c>
      <c r="C96" s="73">
        <v>1.7491E-2</v>
      </c>
      <c r="D96" s="73">
        <v>0.92889200000000005</v>
      </c>
      <c r="E96" s="75">
        <v>6.4190000000000002E-3</v>
      </c>
      <c r="F96" s="76"/>
      <c r="G96" s="162"/>
      <c r="H96" s="73"/>
      <c r="I96" s="162"/>
      <c r="J96" s="76"/>
      <c r="K96" s="162"/>
      <c r="L96" s="73"/>
      <c r="M96" s="164"/>
    </row>
    <row r="97" spans="2:13" x14ac:dyDescent="0.2">
      <c r="B97" s="76">
        <v>0.94029600000000002</v>
      </c>
      <c r="C97" s="73">
        <v>1.5876999999999999E-2</v>
      </c>
      <c r="D97" s="73">
        <v>0.939106</v>
      </c>
      <c r="E97" s="75">
        <v>6.3870000000000003E-3</v>
      </c>
      <c r="F97" s="76"/>
      <c r="G97" s="162"/>
      <c r="H97" s="73"/>
      <c r="I97" s="162"/>
      <c r="J97" s="76"/>
      <c r="K97" s="162"/>
      <c r="L97" s="73"/>
      <c r="M97" s="164"/>
    </row>
    <row r="98" spans="2:13" x14ac:dyDescent="0.2">
      <c r="B98" s="76">
        <v>0.95039399999999996</v>
      </c>
      <c r="C98" s="73">
        <v>1.4128999999999999E-2</v>
      </c>
      <c r="D98" s="73">
        <v>0.949318</v>
      </c>
      <c r="E98" s="75">
        <v>6.1000000000000004E-3</v>
      </c>
      <c r="F98" s="76"/>
      <c r="G98" s="162"/>
      <c r="H98" s="73"/>
      <c r="I98" s="162"/>
      <c r="J98" s="76"/>
      <c r="K98" s="162"/>
      <c r="L98" s="73"/>
      <c r="M98" s="164"/>
    </row>
    <row r="99" spans="2:13" x14ac:dyDescent="0.2">
      <c r="B99" s="76">
        <v>0.96046399999999998</v>
      </c>
      <c r="C99" s="73">
        <v>1.2204E-2</v>
      </c>
      <c r="D99" s="73">
        <v>0.95952099999999996</v>
      </c>
      <c r="E99" s="75">
        <v>5.5279999999999999E-3</v>
      </c>
      <c r="F99" s="76"/>
      <c r="G99" s="162"/>
      <c r="H99" s="73"/>
      <c r="I99" s="162"/>
      <c r="J99" s="76"/>
      <c r="K99" s="162"/>
      <c r="L99" s="73"/>
      <c r="M99" s="164"/>
    </row>
    <row r="100" spans="2:13" x14ac:dyDescent="0.2">
      <c r="B100" s="76">
        <v>0.97049399999999997</v>
      </c>
      <c r="C100" s="73">
        <v>1.0052999999999999E-2</v>
      </c>
      <c r="D100" s="73">
        <v>0.96970699999999999</v>
      </c>
      <c r="E100" s="75">
        <v>4.627E-3</v>
      </c>
      <c r="F100" s="76"/>
      <c r="G100" s="162"/>
      <c r="H100" s="73"/>
      <c r="I100" s="162"/>
      <c r="J100" s="76"/>
      <c r="K100" s="162"/>
      <c r="L100" s="73"/>
      <c r="M100" s="164"/>
    </row>
    <row r="101" spans="2:13" x14ac:dyDescent="0.2">
      <c r="B101" s="76">
        <v>0.98046699999999998</v>
      </c>
      <c r="C101" s="73">
        <v>7.613E-3</v>
      </c>
      <c r="D101" s="73">
        <v>0.97985800000000001</v>
      </c>
      <c r="E101" s="75">
        <v>3.3310000000000002E-3</v>
      </c>
      <c r="F101" s="76"/>
      <c r="G101" s="162"/>
      <c r="H101" s="73"/>
      <c r="I101" s="162"/>
      <c r="J101" s="76"/>
      <c r="K101" s="162"/>
      <c r="L101" s="73"/>
      <c r="M101" s="164"/>
    </row>
    <row r="102" spans="2:13" x14ac:dyDescent="0.2">
      <c r="B102" s="76">
        <v>0.99034599999999995</v>
      </c>
      <c r="C102" s="73">
        <v>4.7590000000000002E-3</v>
      </c>
      <c r="D102" s="73">
        <v>0.98994400000000005</v>
      </c>
      <c r="E102" s="75">
        <v>1.526E-3</v>
      </c>
      <c r="F102" s="76"/>
      <c r="G102" s="162"/>
      <c r="H102" s="73"/>
      <c r="I102" s="162"/>
      <c r="J102" s="76"/>
      <c r="K102" s="162"/>
      <c r="L102" s="73"/>
      <c r="M102" s="164"/>
    </row>
    <row r="103" spans="2:13" x14ac:dyDescent="0.2">
      <c r="B103" s="76">
        <v>1</v>
      </c>
      <c r="C103" s="73">
        <v>1.1249999999999999E-3</v>
      </c>
      <c r="D103" s="73">
        <v>1</v>
      </c>
      <c r="E103" s="75">
        <v>-1.1249999999999999E-3</v>
      </c>
      <c r="F103" s="76"/>
      <c r="G103" s="162"/>
      <c r="H103" s="73"/>
      <c r="I103" s="162"/>
      <c r="J103" s="76"/>
      <c r="K103" s="162"/>
      <c r="L103" s="73"/>
      <c r="M103" s="164"/>
    </row>
    <row r="104" spans="2:13" x14ac:dyDescent="0.2">
      <c r="B104" s="76"/>
      <c r="C104" s="73"/>
      <c r="D104" s="73"/>
      <c r="E104" s="75"/>
      <c r="F104" s="76"/>
      <c r="G104" s="162"/>
      <c r="H104" s="73"/>
      <c r="I104" s="162"/>
      <c r="J104" s="76"/>
      <c r="K104" s="162"/>
      <c r="L104" s="73"/>
      <c r="M104" s="164"/>
    </row>
    <row r="105" spans="2:13" x14ac:dyDescent="0.2">
      <c r="B105" s="76"/>
      <c r="C105" s="73"/>
      <c r="D105" s="73"/>
      <c r="E105" s="75"/>
      <c r="F105" s="76"/>
      <c r="G105" s="162"/>
      <c r="H105" s="73"/>
      <c r="I105" s="162"/>
      <c r="J105" s="76"/>
      <c r="K105" s="162"/>
      <c r="L105" s="73"/>
      <c r="M105" s="164"/>
    </row>
    <row r="106" spans="2:13" x14ac:dyDescent="0.2">
      <c r="B106" s="76"/>
      <c r="C106" s="73"/>
      <c r="D106" s="73"/>
      <c r="E106" s="75"/>
      <c r="F106" s="76"/>
      <c r="G106" s="162"/>
      <c r="H106" s="73"/>
      <c r="I106" s="162"/>
      <c r="J106" s="76"/>
      <c r="K106" s="162"/>
      <c r="L106" s="73"/>
      <c r="M106" s="164"/>
    </row>
    <row r="107" spans="2:13" x14ac:dyDescent="0.2">
      <c r="B107" s="76"/>
      <c r="C107" s="73"/>
      <c r="D107" s="73"/>
      <c r="E107" s="75"/>
      <c r="F107" s="76"/>
      <c r="G107" s="162"/>
      <c r="H107" s="73"/>
      <c r="I107" s="162"/>
      <c r="J107" s="76"/>
      <c r="K107" s="162"/>
      <c r="L107" s="73"/>
      <c r="M107" s="164"/>
    </row>
    <row r="108" spans="2:13" x14ac:dyDescent="0.2">
      <c r="B108" s="76"/>
      <c r="C108" s="73"/>
      <c r="D108" s="73"/>
      <c r="E108" s="75"/>
      <c r="F108" s="76"/>
      <c r="G108" s="162"/>
      <c r="H108" s="73"/>
      <c r="I108" s="162"/>
      <c r="J108" s="76"/>
      <c r="K108" s="162"/>
      <c r="L108" s="73"/>
      <c r="M108" s="164"/>
    </row>
    <row r="109" spans="2:13" x14ac:dyDescent="0.2">
      <c r="B109" s="76"/>
      <c r="C109" s="73"/>
      <c r="D109" s="73"/>
      <c r="E109" s="75"/>
      <c r="F109" s="76"/>
      <c r="G109" s="162"/>
      <c r="H109" s="73"/>
      <c r="I109" s="162"/>
      <c r="J109" s="76"/>
      <c r="K109" s="162"/>
      <c r="L109" s="73"/>
      <c r="M109" s="164"/>
    </row>
    <row r="110" spans="2:13" x14ac:dyDescent="0.2">
      <c r="B110" s="76"/>
      <c r="C110" s="73"/>
      <c r="D110" s="73"/>
      <c r="E110" s="75"/>
      <c r="F110" s="76"/>
      <c r="G110" s="162"/>
      <c r="H110" s="73"/>
      <c r="I110" s="162"/>
      <c r="J110" s="76"/>
      <c r="K110" s="162"/>
      <c r="L110" s="73"/>
      <c r="M110" s="164"/>
    </row>
    <row r="111" spans="2:13" x14ac:dyDescent="0.2">
      <c r="B111" s="76"/>
      <c r="C111" s="73"/>
      <c r="D111" s="73"/>
      <c r="E111" s="75"/>
      <c r="F111" s="76"/>
      <c r="G111" s="162"/>
      <c r="H111" s="73"/>
      <c r="I111" s="162"/>
      <c r="J111" s="76"/>
      <c r="K111" s="162"/>
      <c r="L111" s="73"/>
      <c r="M111" s="164"/>
    </row>
    <row r="112" spans="2:13" x14ac:dyDescent="0.2">
      <c r="B112" s="76"/>
      <c r="C112" s="73"/>
      <c r="D112" s="73"/>
      <c r="E112" s="75"/>
      <c r="F112" s="76"/>
      <c r="G112" s="162"/>
      <c r="H112" s="73"/>
      <c r="I112" s="162"/>
      <c r="J112" s="76"/>
      <c r="K112" s="162"/>
      <c r="L112" s="73"/>
      <c r="M112" s="164"/>
    </row>
    <row r="113" spans="2:13" x14ac:dyDescent="0.2">
      <c r="B113" s="76"/>
      <c r="C113" s="73"/>
      <c r="D113" s="73"/>
      <c r="E113" s="75"/>
      <c r="F113" s="76"/>
      <c r="G113" s="162"/>
      <c r="H113" s="73"/>
      <c r="I113" s="162"/>
      <c r="J113" s="76"/>
      <c r="K113" s="162"/>
      <c r="L113" s="73"/>
      <c r="M113" s="164"/>
    </row>
    <row r="114" spans="2:13" x14ac:dyDescent="0.2">
      <c r="B114" s="76"/>
      <c r="C114" s="73"/>
      <c r="D114" s="73"/>
      <c r="E114" s="75"/>
      <c r="F114" s="76"/>
      <c r="G114" s="162"/>
      <c r="H114" s="73"/>
      <c r="I114" s="162"/>
      <c r="J114" s="76"/>
      <c r="K114" s="162"/>
      <c r="L114" s="73"/>
      <c r="M114" s="164"/>
    </row>
    <row r="115" spans="2:13" x14ac:dyDescent="0.2">
      <c r="B115" s="76"/>
      <c r="C115" s="73"/>
      <c r="D115" s="73"/>
      <c r="E115" s="75"/>
      <c r="F115" s="76"/>
      <c r="G115" s="162"/>
      <c r="H115" s="73"/>
      <c r="I115" s="162"/>
      <c r="J115" s="76"/>
      <c r="K115" s="162"/>
      <c r="L115" s="73"/>
      <c r="M115" s="164"/>
    </row>
    <row r="116" spans="2:13" x14ac:dyDescent="0.2">
      <c r="B116" s="76"/>
      <c r="C116" s="73"/>
      <c r="D116" s="73"/>
      <c r="E116" s="75"/>
      <c r="F116" s="76"/>
      <c r="G116" s="162"/>
      <c r="H116" s="73"/>
      <c r="I116" s="162"/>
      <c r="J116" s="76"/>
      <c r="K116" s="162"/>
      <c r="L116" s="73"/>
      <c r="M116" s="164"/>
    </row>
    <row r="117" spans="2:13" x14ac:dyDescent="0.2">
      <c r="B117" s="76"/>
      <c r="C117" s="73"/>
      <c r="D117" s="73"/>
      <c r="E117" s="75"/>
      <c r="F117" s="76"/>
      <c r="G117" s="162"/>
      <c r="H117" s="73"/>
      <c r="I117" s="162"/>
      <c r="J117" s="76"/>
      <c r="K117" s="162"/>
      <c r="L117" s="73"/>
      <c r="M117" s="164"/>
    </row>
    <row r="118" spans="2:13" x14ac:dyDescent="0.2">
      <c r="B118" s="76"/>
      <c r="C118" s="73"/>
      <c r="D118" s="73"/>
      <c r="E118" s="75"/>
      <c r="F118" s="76"/>
      <c r="G118" s="162"/>
      <c r="H118" s="73"/>
      <c r="I118" s="162"/>
      <c r="J118" s="76"/>
      <c r="K118" s="162"/>
      <c r="L118" s="73"/>
      <c r="M118" s="164"/>
    </row>
    <row r="119" spans="2:13" x14ac:dyDescent="0.2">
      <c r="B119" s="76"/>
      <c r="C119" s="73"/>
      <c r="D119" s="73"/>
      <c r="E119" s="75"/>
      <c r="F119" s="76"/>
      <c r="G119" s="162"/>
      <c r="H119" s="73"/>
      <c r="I119" s="162"/>
      <c r="J119" s="76"/>
      <c r="K119" s="162"/>
      <c r="L119" s="73"/>
      <c r="M119" s="164"/>
    </row>
    <row r="120" spans="2:13" x14ac:dyDescent="0.2">
      <c r="B120" s="76"/>
      <c r="C120" s="73"/>
      <c r="D120" s="73"/>
      <c r="E120" s="75"/>
      <c r="F120" s="76"/>
      <c r="G120" s="162"/>
      <c r="H120" s="73"/>
      <c r="I120" s="162"/>
      <c r="J120" s="76"/>
      <c r="K120" s="162"/>
      <c r="L120" s="73"/>
      <c r="M120" s="164"/>
    </row>
    <row r="121" spans="2:13" x14ac:dyDescent="0.2">
      <c r="B121" s="76"/>
      <c r="C121" s="73"/>
      <c r="D121" s="73"/>
      <c r="E121" s="75"/>
      <c r="F121" s="76"/>
      <c r="G121" s="162"/>
      <c r="H121" s="73"/>
      <c r="I121" s="162"/>
      <c r="J121" s="76"/>
      <c r="K121" s="162"/>
      <c r="L121" s="73"/>
      <c r="M121" s="164"/>
    </row>
    <row r="122" spans="2:13" x14ac:dyDescent="0.2">
      <c r="B122" s="76"/>
      <c r="C122" s="73"/>
      <c r="D122" s="73"/>
      <c r="E122" s="75"/>
      <c r="F122" s="76"/>
      <c r="G122" s="162"/>
      <c r="H122" s="73"/>
      <c r="I122" s="162"/>
      <c r="J122" s="76"/>
      <c r="K122" s="162"/>
      <c r="L122" s="73"/>
      <c r="M122" s="164"/>
    </row>
    <row r="123" spans="2:13" x14ac:dyDescent="0.2">
      <c r="B123" s="76"/>
      <c r="C123" s="73"/>
      <c r="D123" s="73"/>
      <c r="E123" s="75"/>
      <c r="F123" s="76"/>
      <c r="G123" s="162"/>
      <c r="H123" s="73"/>
      <c r="I123" s="162"/>
      <c r="J123" s="76"/>
      <c r="K123" s="162"/>
      <c r="L123" s="73"/>
      <c r="M123" s="164"/>
    </row>
    <row r="124" spans="2:13" x14ac:dyDescent="0.2">
      <c r="B124" s="76"/>
      <c r="C124" s="73"/>
      <c r="D124" s="73"/>
      <c r="E124" s="75"/>
      <c r="F124" s="76"/>
      <c r="G124" s="162"/>
      <c r="H124" s="73"/>
      <c r="I124" s="162"/>
      <c r="J124" s="76"/>
      <c r="K124" s="162"/>
      <c r="L124" s="73"/>
      <c r="M124" s="164"/>
    </row>
    <row r="125" spans="2:13" x14ac:dyDescent="0.2">
      <c r="B125" s="76"/>
      <c r="C125" s="73"/>
      <c r="D125" s="73"/>
      <c r="E125" s="75"/>
      <c r="F125" s="76"/>
      <c r="G125" s="162"/>
      <c r="H125" s="73"/>
      <c r="I125" s="162"/>
      <c r="J125" s="76"/>
      <c r="K125" s="162"/>
      <c r="L125" s="73"/>
      <c r="M125" s="164"/>
    </row>
    <row r="126" spans="2:13" x14ac:dyDescent="0.2">
      <c r="B126" s="76"/>
      <c r="C126" s="73"/>
      <c r="D126" s="73"/>
      <c r="E126" s="75"/>
      <c r="F126" s="76"/>
      <c r="G126" s="162"/>
      <c r="H126" s="73"/>
      <c r="I126" s="162"/>
      <c r="J126" s="76"/>
      <c r="K126" s="162"/>
      <c r="L126" s="73"/>
      <c r="M126" s="164"/>
    </row>
    <row r="127" spans="2:13" x14ac:dyDescent="0.2">
      <c r="B127" s="76"/>
      <c r="C127" s="73"/>
      <c r="D127" s="73"/>
      <c r="E127" s="75"/>
      <c r="F127" s="76"/>
      <c r="G127" s="162"/>
      <c r="H127" s="73"/>
      <c r="I127" s="162"/>
      <c r="J127" s="76"/>
      <c r="K127" s="162"/>
      <c r="L127" s="73"/>
      <c r="M127" s="164"/>
    </row>
    <row r="128" spans="2:13" x14ac:dyDescent="0.2">
      <c r="B128" s="76"/>
      <c r="C128" s="73"/>
      <c r="D128" s="73"/>
      <c r="E128" s="75"/>
      <c r="F128" s="76"/>
      <c r="G128" s="162"/>
      <c r="H128" s="73"/>
      <c r="I128" s="162"/>
      <c r="J128" s="76"/>
      <c r="K128" s="162"/>
      <c r="L128" s="73"/>
      <c r="M128" s="164"/>
    </row>
    <row r="129" spans="2:13" x14ac:dyDescent="0.2">
      <c r="B129" s="76"/>
      <c r="C129" s="73"/>
      <c r="D129" s="73"/>
      <c r="E129" s="75"/>
      <c r="F129" s="76"/>
      <c r="G129" s="162"/>
      <c r="H129" s="73"/>
      <c r="I129" s="162"/>
      <c r="J129" s="76"/>
      <c r="K129" s="162"/>
      <c r="L129" s="73"/>
      <c r="M129" s="164"/>
    </row>
    <row r="130" spans="2:13" x14ac:dyDescent="0.2">
      <c r="B130" s="76"/>
      <c r="C130" s="73"/>
      <c r="D130" s="73"/>
      <c r="E130" s="75"/>
      <c r="F130" s="76"/>
      <c r="G130" s="162"/>
      <c r="H130" s="73"/>
      <c r="I130" s="162"/>
      <c r="J130" s="76"/>
      <c r="K130" s="162"/>
      <c r="L130" s="73"/>
      <c r="M130" s="164"/>
    </row>
    <row r="131" spans="2:13" x14ac:dyDescent="0.2">
      <c r="B131" s="76"/>
      <c r="C131" s="73"/>
      <c r="D131" s="73"/>
      <c r="E131" s="75"/>
      <c r="F131" s="76"/>
      <c r="G131" s="162"/>
      <c r="H131" s="73"/>
      <c r="I131" s="162"/>
      <c r="J131" s="76"/>
      <c r="K131" s="162"/>
      <c r="L131" s="73"/>
      <c r="M131" s="164"/>
    </row>
    <row r="132" spans="2:13" x14ac:dyDescent="0.2">
      <c r="B132" s="76"/>
      <c r="C132" s="73"/>
      <c r="D132" s="73"/>
      <c r="E132" s="75"/>
      <c r="F132" s="76"/>
      <c r="G132" s="162"/>
      <c r="H132" s="73"/>
      <c r="I132" s="162"/>
      <c r="J132" s="76"/>
      <c r="K132" s="162"/>
      <c r="L132" s="73"/>
      <c r="M132" s="164"/>
    </row>
    <row r="133" spans="2:13" x14ac:dyDescent="0.2">
      <c r="B133" s="76"/>
      <c r="C133" s="73"/>
      <c r="D133" s="73"/>
      <c r="E133" s="75"/>
      <c r="F133" s="76"/>
      <c r="G133" s="162"/>
      <c r="H133" s="73"/>
      <c r="I133" s="162"/>
      <c r="J133" s="76"/>
      <c r="K133" s="162"/>
      <c r="L133" s="73"/>
      <c r="M133" s="164"/>
    </row>
    <row r="134" spans="2:13" x14ac:dyDescent="0.2">
      <c r="B134" s="76"/>
      <c r="C134" s="73"/>
      <c r="D134" s="73"/>
      <c r="E134" s="75"/>
      <c r="F134" s="76"/>
      <c r="G134" s="162"/>
      <c r="H134" s="73"/>
      <c r="I134" s="162"/>
      <c r="J134" s="76"/>
      <c r="K134" s="162"/>
      <c r="L134" s="73"/>
      <c r="M134" s="164"/>
    </row>
    <row r="135" spans="2:13" x14ac:dyDescent="0.2">
      <c r="B135" s="76"/>
      <c r="C135" s="73"/>
      <c r="D135" s="73"/>
      <c r="E135" s="75"/>
      <c r="F135" s="76"/>
      <c r="G135" s="162"/>
      <c r="H135" s="73"/>
      <c r="I135" s="162"/>
      <c r="J135" s="76"/>
      <c r="K135" s="162"/>
      <c r="L135" s="73"/>
      <c r="M135" s="164"/>
    </row>
    <row r="136" spans="2:13" x14ac:dyDescent="0.2">
      <c r="B136" s="76"/>
      <c r="C136" s="73"/>
      <c r="D136" s="73"/>
      <c r="E136" s="75"/>
      <c r="F136" s="76"/>
      <c r="G136" s="162"/>
      <c r="H136" s="73"/>
      <c r="I136" s="162"/>
      <c r="J136" s="76"/>
      <c r="K136" s="162"/>
      <c r="L136" s="73"/>
      <c r="M136" s="164"/>
    </row>
    <row r="137" spans="2:13" x14ac:dyDescent="0.2">
      <c r="B137" s="76"/>
      <c r="C137" s="73"/>
      <c r="D137" s="73"/>
      <c r="E137" s="75"/>
      <c r="F137" s="76"/>
      <c r="G137" s="162"/>
      <c r="H137" s="73"/>
      <c r="I137" s="162"/>
      <c r="J137" s="76"/>
      <c r="K137" s="162"/>
      <c r="L137" s="73"/>
      <c r="M137" s="164"/>
    </row>
    <row r="138" spans="2:13" x14ac:dyDescent="0.2">
      <c r="B138" s="76"/>
      <c r="C138" s="73"/>
      <c r="D138" s="73"/>
      <c r="E138" s="75"/>
      <c r="F138" s="76"/>
      <c r="G138" s="162"/>
      <c r="H138" s="73"/>
      <c r="I138" s="162"/>
      <c r="J138" s="76"/>
      <c r="K138" s="162"/>
      <c r="L138" s="73"/>
      <c r="M138" s="164"/>
    </row>
    <row r="139" spans="2:13" x14ac:dyDescent="0.2">
      <c r="B139" s="76"/>
      <c r="C139" s="73"/>
      <c r="D139" s="73"/>
      <c r="E139" s="75"/>
      <c r="F139" s="76"/>
      <c r="G139" s="162"/>
      <c r="H139" s="73"/>
      <c r="I139" s="162"/>
      <c r="J139" s="76"/>
      <c r="K139" s="162"/>
      <c r="L139" s="73"/>
      <c r="M139" s="164"/>
    </row>
    <row r="140" spans="2:13" x14ac:dyDescent="0.2">
      <c r="B140" s="76"/>
      <c r="C140" s="73"/>
      <c r="D140" s="73"/>
      <c r="E140" s="75"/>
      <c r="F140" s="76"/>
      <c r="G140" s="162"/>
      <c r="H140" s="73"/>
      <c r="I140" s="162"/>
      <c r="J140" s="76"/>
      <c r="K140" s="162"/>
      <c r="L140" s="73"/>
      <c r="M140" s="164"/>
    </row>
    <row r="141" spans="2:13" x14ac:dyDescent="0.2">
      <c r="B141" s="76"/>
      <c r="C141" s="73"/>
      <c r="D141" s="73"/>
      <c r="E141" s="75"/>
      <c r="F141" s="76"/>
      <c r="G141" s="162"/>
      <c r="H141" s="73"/>
      <c r="I141" s="162"/>
      <c r="J141" s="76"/>
      <c r="K141" s="162"/>
      <c r="L141" s="73"/>
      <c r="M141" s="164"/>
    </row>
    <row r="142" spans="2:13" x14ac:dyDescent="0.2">
      <c r="B142" s="76"/>
      <c r="C142" s="73"/>
      <c r="D142" s="73"/>
      <c r="E142" s="75"/>
      <c r="F142" s="76"/>
      <c r="G142" s="162"/>
      <c r="H142" s="73"/>
      <c r="I142" s="162"/>
      <c r="J142" s="76"/>
      <c r="K142" s="162"/>
      <c r="L142" s="73"/>
      <c r="M142" s="164"/>
    </row>
    <row r="143" spans="2:13" x14ac:dyDescent="0.2">
      <c r="B143" s="76"/>
      <c r="C143" s="73"/>
      <c r="D143" s="73"/>
      <c r="E143" s="75"/>
      <c r="F143" s="76"/>
      <c r="G143" s="162"/>
      <c r="H143" s="73"/>
      <c r="I143" s="162"/>
      <c r="J143" s="76"/>
      <c r="K143" s="162"/>
      <c r="L143" s="73"/>
      <c r="M143" s="164"/>
    </row>
    <row r="144" spans="2:13" x14ac:dyDescent="0.2">
      <c r="B144" s="76"/>
      <c r="C144" s="73"/>
      <c r="D144" s="73"/>
      <c r="E144" s="75"/>
      <c r="F144" s="76"/>
      <c r="G144" s="162"/>
      <c r="H144" s="73"/>
      <c r="I144" s="162"/>
      <c r="J144" s="76"/>
      <c r="K144" s="162"/>
      <c r="L144" s="73"/>
      <c r="M144" s="164"/>
    </row>
    <row r="145" spans="2:13" x14ac:dyDescent="0.2">
      <c r="B145" s="76"/>
      <c r="C145" s="73"/>
      <c r="D145" s="73"/>
      <c r="E145" s="75"/>
      <c r="F145" s="76"/>
      <c r="G145" s="162"/>
      <c r="H145" s="73"/>
      <c r="I145" s="162"/>
      <c r="J145" s="76"/>
      <c r="K145" s="162"/>
      <c r="L145" s="73"/>
      <c r="M145" s="164"/>
    </row>
    <row r="146" spans="2:13" x14ac:dyDescent="0.2">
      <c r="B146" s="76"/>
      <c r="C146" s="73"/>
      <c r="D146" s="73"/>
      <c r="E146" s="75"/>
      <c r="F146" s="76"/>
      <c r="G146" s="162"/>
      <c r="H146" s="73"/>
      <c r="I146" s="162"/>
      <c r="J146" s="76"/>
      <c r="K146" s="162"/>
      <c r="L146" s="73"/>
      <c r="M146" s="164"/>
    </row>
    <row r="147" spans="2:13" x14ac:dyDescent="0.2">
      <c r="B147" s="76"/>
      <c r="C147" s="73"/>
      <c r="D147" s="73"/>
      <c r="E147" s="75"/>
      <c r="F147" s="76"/>
      <c r="G147" s="162"/>
      <c r="H147" s="73"/>
      <c r="I147" s="162"/>
      <c r="J147" s="76"/>
      <c r="K147" s="162"/>
      <c r="L147" s="73"/>
      <c r="M147" s="164"/>
    </row>
    <row r="148" spans="2:13" x14ac:dyDescent="0.2">
      <c r="B148" s="76"/>
      <c r="C148" s="73"/>
      <c r="D148" s="73"/>
      <c r="E148" s="75"/>
      <c r="F148" s="76"/>
      <c r="G148" s="162"/>
      <c r="H148" s="73"/>
      <c r="I148" s="162"/>
      <c r="J148" s="76"/>
      <c r="K148" s="162"/>
      <c r="L148" s="73"/>
      <c r="M148" s="164"/>
    </row>
    <row r="149" spans="2:13" x14ac:dyDescent="0.2">
      <c r="B149" s="76"/>
      <c r="C149" s="73"/>
      <c r="D149" s="73"/>
      <c r="E149" s="75"/>
      <c r="F149" s="76"/>
      <c r="G149" s="162"/>
      <c r="H149" s="73"/>
      <c r="I149" s="162"/>
      <c r="J149" s="76"/>
      <c r="K149" s="162"/>
      <c r="L149" s="73"/>
      <c r="M149" s="164"/>
    </row>
    <row r="150" spans="2:13" x14ac:dyDescent="0.2">
      <c r="B150" s="76"/>
      <c r="C150" s="73"/>
      <c r="D150" s="73"/>
      <c r="E150" s="75"/>
      <c r="F150" s="76"/>
      <c r="G150" s="162"/>
      <c r="H150" s="73"/>
      <c r="I150" s="162"/>
      <c r="J150" s="76"/>
      <c r="K150" s="162"/>
      <c r="L150" s="73"/>
      <c r="M150" s="164"/>
    </row>
    <row r="151" spans="2:13" x14ac:dyDescent="0.2">
      <c r="B151" s="76"/>
      <c r="C151" s="73"/>
      <c r="D151" s="73"/>
      <c r="E151" s="75"/>
      <c r="F151" s="76"/>
      <c r="G151" s="162"/>
      <c r="H151" s="73"/>
      <c r="I151" s="162"/>
      <c r="J151" s="76"/>
      <c r="K151" s="162"/>
      <c r="L151" s="73"/>
      <c r="M151" s="164"/>
    </row>
    <row r="152" spans="2:13" x14ac:dyDescent="0.2">
      <c r="B152" s="76"/>
      <c r="C152" s="73"/>
      <c r="D152" s="73"/>
      <c r="E152" s="75"/>
      <c r="F152" s="76"/>
      <c r="G152" s="162"/>
      <c r="H152" s="73"/>
      <c r="I152" s="162"/>
      <c r="J152" s="76"/>
      <c r="K152" s="162"/>
      <c r="L152" s="73"/>
      <c r="M152" s="164"/>
    </row>
    <row r="153" spans="2:13" x14ac:dyDescent="0.2">
      <c r="B153" s="76"/>
      <c r="C153" s="73"/>
      <c r="D153" s="73"/>
      <c r="E153" s="75"/>
      <c r="F153" s="76"/>
      <c r="G153" s="162"/>
      <c r="H153" s="73"/>
      <c r="I153" s="162"/>
      <c r="J153" s="76"/>
      <c r="K153" s="162"/>
      <c r="L153" s="73"/>
      <c r="M153" s="164"/>
    </row>
    <row r="154" spans="2:13" x14ac:dyDescent="0.2">
      <c r="B154" s="76"/>
      <c r="C154" s="73"/>
      <c r="D154" s="73"/>
      <c r="E154" s="75"/>
      <c r="F154" s="76"/>
      <c r="G154" s="162"/>
      <c r="H154" s="73"/>
      <c r="I154" s="162"/>
      <c r="J154" s="76"/>
      <c r="K154" s="162"/>
      <c r="L154" s="73"/>
      <c r="M154" s="164"/>
    </row>
    <row r="155" spans="2:13" x14ac:dyDescent="0.2">
      <c r="B155" s="76"/>
      <c r="C155" s="73"/>
      <c r="D155" s="73"/>
      <c r="E155" s="75"/>
      <c r="F155" s="76"/>
      <c r="G155" s="162"/>
      <c r="H155" s="73"/>
      <c r="I155" s="162"/>
      <c r="J155" s="76"/>
      <c r="K155" s="162"/>
      <c r="L155" s="73"/>
      <c r="M155" s="164"/>
    </row>
    <row r="156" spans="2:13" x14ac:dyDescent="0.2">
      <c r="B156" s="76"/>
      <c r="C156" s="73"/>
      <c r="D156" s="73"/>
      <c r="E156" s="75"/>
      <c r="F156" s="76"/>
      <c r="G156" s="162"/>
      <c r="H156" s="73"/>
      <c r="I156" s="162"/>
      <c r="J156" s="76"/>
      <c r="K156" s="162"/>
      <c r="L156" s="73"/>
      <c r="M156" s="164"/>
    </row>
    <row r="157" spans="2:13" x14ac:dyDescent="0.2">
      <c r="B157" s="76"/>
      <c r="C157" s="73"/>
      <c r="D157" s="73"/>
      <c r="E157" s="75"/>
      <c r="F157" s="76"/>
      <c r="G157" s="162"/>
      <c r="H157" s="73"/>
      <c r="I157" s="162"/>
      <c r="J157" s="76"/>
      <c r="K157" s="162"/>
      <c r="L157" s="73"/>
      <c r="M157" s="164"/>
    </row>
    <row r="158" spans="2:13" x14ac:dyDescent="0.2">
      <c r="B158" s="76"/>
      <c r="C158" s="73"/>
      <c r="D158" s="73"/>
      <c r="E158" s="75"/>
      <c r="F158" s="76"/>
      <c r="G158" s="162"/>
      <c r="H158" s="73"/>
      <c r="I158" s="162"/>
      <c r="J158" s="76"/>
      <c r="K158" s="162"/>
      <c r="L158" s="73"/>
      <c r="M158" s="164"/>
    </row>
    <row r="159" spans="2:13" x14ac:dyDescent="0.2">
      <c r="B159" s="76"/>
      <c r="C159" s="73"/>
      <c r="D159" s="73"/>
      <c r="E159" s="75"/>
      <c r="F159" s="76"/>
      <c r="G159" s="162"/>
      <c r="H159" s="73"/>
      <c r="I159" s="162"/>
      <c r="J159" s="76"/>
      <c r="K159" s="162"/>
      <c r="L159" s="73"/>
      <c r="M159" s="164"/>
    </row>
    <row r="160" spans="2:13" x14ac:dyDescent="0.2">
      <c r="B160" s="76"/>
      <c r="C160" s="73"/>
      <c r="D160" s="73"/>
      <c r="E160" s="75"/>
      <c r="F160" s="76"/>
      <c r="G160" s="162"/>
      <c r="H160" s="73"/>
      <c r="I160" s="162"/>
      <c r="J160" s="76"/>
      <c r="K160" s="162"/>
      <c r="L160" s="73"/>
      <c r="M160" s="164"/>
    </row>
    <row r="161" spans="2:13" x14ac:dyDescent="0.2">
      <c r="B161" s="76"/>
      <c r="C161" s="73"/>
      <c r="D161" s="73"/>
      <c r="E161" s="75"/>
      <c r="F161" s="76"/>
      <c r="G161" s="162"/>
      <c r="H161" s="73"/>
      <c r="I161" s="162"/>
      <c r="J161" s="76"/>
      <c r="K161" s="162"/>
      <c r="L161" s="73"/>
      <c r="M161" s="164"/>
    </row>
    <row r="162" spans="2:13" x14ac:dyDescent="0.2">
      <c r="B162" s="76"/>
      <c r="C162" s="73"/>
      <c r="D162" s="73"/>
      <c r="E162" s="75"/>
      <c r="F162" s="76"/>
      <c r="G162" s="162"/>
      <c r="H162" s="73"/>
      <c r="I162" s="162"/>
      <c r="J162" s="76"/>
      <c r="K162" s="162"/>
      <c r="L162" s="73"/>
      <c r="M162" s="164"/>
    </row>
    <row r="163" spans="2:13" x14ac:dyDescent="0.2">
      <c r="B163" s="76"/>
      <c r="C163" s="73"/>
      <c r="D163" s="73"/>
      <c r="E163" s="75"/>
      <c r="F163" s="76"/>
      <c r="G163" s="162"/>
      <c r="H163" s="73"/>
      <c r="I163" s="162"/>
      <c r="J163" s="76"/>
      <c r="K163" s="162"/>
      <c r="L163" s="73"/>
      <c r="M163" s="164"/>
    </row>
    <row r="164" spans="2:13" x14ac:dyDescent="0.2">
      <c r="B164" s="76"/>
      <c r="C164" s="73"/>
      <c r="D164" s="73"/>
      <c r="E164" s="75"/>
      <c r="F164" s="76"/>
      <c r="G164" s="162"/>
      <c r="H164" s="73"/>
      <c r="I164" s="162"/>
      <c r="J164" s="76"/>
      <c r="K164" s="162"/>
      <c r="L164" s="73"/>
      <c r="M164" s="164"/>
    </row>
    <row r="165" spans="2:13" x14ac:dyDescent="0.2">
      <c r="B165" s="76"/>
      <c r="C165" s="73"/>
      <c r="D165" s="73"/>
      <c r="E165" s="75"/>
      <c r="F165" s="76"/>
      <c r="G165" s="162"/>
      <c r="H165" s="73"/>
      <c r="I165" s="162"/>
      <c r="J165" s="76"/>
      <c r="K165" s="162"/>
      <c r="L165" s="73"/>
      <c r="M165" s="164"/>
    </row>
    <row r="166" spans="2:13" x14ac:dyDescent="0.2">
      <c r="B166" s="76"/>
      <c r="C166" s="73"/>
      <c r="D166" s="73"/>
      <c r="E166" s="75"/>
      <c r="F166" s="76"/>
      <c r="G166" s="162"/>
      <c r="H166" s="73"/>
      <c r="I166" s="162"/>
      <c r="J166" s="76"/>
      <c r="K166" s="162"/>
      <c r="L166" s="73"/>
      <c r="M166" s="164"/>
    </row>
    <row r="167" spans="2:13" x14ac:dyDescent="0.2">
      <c r="B167" s="76"/>
      <c r="C167" s="73"/>
      <c r="D167" s="73"/>
      <c r="E167" s="75"/>
      <c r="F167" s="76"/>
      <c r="G167" s="162"/>
      <c r="H167" s="73"/>
      <c r="I167" s="162"/>
      <c r="J167" s="76"/>
      <c r="K167" s="162"/>
      <c r="L167" s="73"/>
      <c r="M167" s="164"/>
    </row>
    <row r="168" spans="2:13" x14ac:dyDescent="0.2">
      <c r="B168" s="76"/>
      <c r="C168" s="73"/>
      <c r="D168" s="73"/>
      <c r="E168" s="75"/>
      <c r="F168" s="76"/>
      <c r="G168" s="162"/>
      <c r="H168" s="73"/>
      <c r="I168" s="162"/>
      <c r="J168" s="76"/>
      <c r="K168" s="162"/>
      <c r="L168" s="73"/>
      <c r="M168" s="164"/>
    </row>
    <row r="169" spans="2:13" x14ac:dyDescent="0.2">
      <c r="B169" s="76"/>
      <c r="C169" s="73"/>
      <c r="D169" s="73"/>
      <c r="E169" s="75"/>
      <c r="F169" s="76"/>
      <c r="G169" s="162"/>
      <c r="H169" s="73"/>
      <c r="I169" s="162"/>
      <c r="J169" s="76"/>
      <c r="K169" s="162"/>
      <c r="L169" s="73"/>
      <c r="M169" s="164"/>
    </row>
    <row r="170" spans="2:13" x14ac:dyDescent="0.2">
      <c r="B170" s="76"/>
      <c r="C170" s="73"/>
      <c r="D170" s="73"/>
      <c r="E170" s="75"/>
      <c r="F170" s="76"/>
      <c r="G170" s="162"/>
      <c r="H170" s="73"/>
      <c r="I170" s="162"/>
      <c r="J170" s="76"/>
      <c r="K170" s="162"/>
      <c r="L170" s="73"/>
      <c r="M170" s="164"/>
    </row>
    <row r="171" spans="2:13" x14ac:dyDescent="0.2">
      <c r="B171" s="76"/>
      <c r="C171" s="73"/>
      <c r="D171" s="73"/>
      <c r="E171" s="75"/>
      <c r="F171" s="76"/>
      <c r="G171" s="162"/>
      <c r="H171" s="73"/>
      <c r="I171" s="162"/>
      <c r="J171" s="76"/>
      <c r="K171" s="162"/>
      <c r="L171" s="73"/>
      <c r="M171" s="164"/>
    </row>
    <row r="172" spans="2:13" x14ac:dyDescent="0.2">
      <c r="B172" s="76"/>
      <c r="C172" s="73"/>
      <c r="D172" s="73"/>
      <c r="E172" s="75"/>
      <c r="F172" s="76"/>
      <c r="G172" s="162"/>
      <c r="H172" s="73"/>
      <c r="I172" s="162"/>
      <c r="J172" s="76"/>
      <c r="K172" s="162"/>
      <c r="L172" s="73"/>
      <c r="M172" s="164"/>
    </row>
    <row r="173" spans="2:13" x14ac:dyDescent="0.2">
      <c r="B173" s="76"/>
      <c r="C173" s="73"/>
      <c r="D173" s="73"/>
      <c r="E173" s="75"/>
      <c r="F173" s="76"/>
      <c r="G173" s="162"/>
      <c r="H173" s="73"/>
      <c r="I173" s="162"/>
      <c r="J173" s="76"/>
      <c r="K173" s="162"/>
      <c r="L173" s="73"/>
      <c r="M173" s="164"/>
    </row>
    <row r="174" spans="2:13" x14ac:dyDescent="0.2">
      <c r="B174" s="76"/>
      <c r="C174" s="73"/>
      <c r="D174" s="73"/>
      <c r="E174" s="75"/>
      <c r="F174" s="76"/>
      <c r="G174" s="162"/>
      <c r="H174" s="73"/>
      <c r="I174" s="162"/>
      <c r="J174" s="76"/>
      <c r="K174" s="162"/>
      <c r="L174" s="73"/>
      <c r="M174" s="164"/>
    </row>
    <row r="175" spans="2:13" x14ac:dyDescent="0.2">
      <c r="B175" s="76"/>
      <c r="C175" s="73"/>
      <c r="D175" s="73"/>
      <c r="E175" s="75"/>
      <c r="F175" s="76"/>
      <c r="G175" s="162"/>
      <c r="H175" s="73"/>
      <c r="I175" s="162"/>
      <c r="J175" s="76"/>
      <c r="K175" s="162"/>
      <c r="L175" s="73"/>
      <c r="M175" s="164"/>
    </row>
    <row r="176" spans="2:13" x14ac:dyDescent="0.2">
      <c r="B176" s="76"/>
      <c r="C176" s="73"/>
      <c r="D176" s="73"/>
      <c r="E176" s="75"/>
      <c r="F176" s="76"/>
      <c r="G176" s="162"/>
      <c r="H176" s="73"/>
      <c r="I176" s="162"/>
      <c r="J176" s="76"/>
      <c r="K176" s="162"/>
      <c r="L176" s="73"/>
      <c r="M176" s="164"/>
    </row>
    <row r="177" spans="2:13" x14ac:dyDescent="0.2">
      <c r="B177" s="76"/>
      <c r="C177" s="73"/>
      <c r="D177" s="73"/>
      <c r="E177" s="75"/>
      <c r="F177" s="76"/>
      <c r="G177" s="162"/>
      <c r="H177" s="73"/>
      <c r="I177" s="162"/>
      <c r="J177" s="76"/>
      <c r="K177" s="162"/>
      <c r="L177" s="73"/>
      <c r="M177" s="164"/>
    </row>
    <row r="178" spans="2:13" x14ac:dyDescent="0.2">
      <c r="B178" s="76"/>
      <c r="C178" s="73"/>
      <c r="D178" s="73"/>
      <c r="E178" s="77"/>
      <c r="F178" s="76"/>
      <c r="G178" s="162"/>
      <c r="H178" s="73"/>
      <c r="I178" s="162"/>
      <c r="J178" s="76"/>
      <c r="K178" s="162"/>
      <c r="L178" s="73"/>
      <c r="M178" s="164"/>
    </row>
    <row r="179" spans="2:13" x14ac:dyDescent="0.2">
      <c r="B179" s="76"/>
      <c r="C179" s="73"/>
      <c r="D179" s="73"/>
      <c r="E179" s="75"/>
      <c r="F179" s="76"/>
      <c r="G179" s="162"/>
      <c r="H179" s="73"/>
      <c r="I179" s="162"/>
      <c r="J179" s="76"/>
      <c r="K179" s="162"/>
      <c r="L179" s="73"/>
      <c r="M179" s="164"/>
    </row>
    <row r="180" spans="2:13" x14ac:dyDescent="0.2">
      <c r="B180" s="76"/>
      <c r="C180" s="73"/>
      <c r="D180" s="73"/>
      <c r="E180" s="75"/>
      <c r="F180" s="76"/>
      <c r="G180" s="162"/>
      <c r="H180" s="73"/>
      <c r="I180" s="162"/>
      <c r="J180" s="76"/>
      <c r="K180" s="162"/>
      <c r="L180" s="73"/>
      <c r="M180" s="164"/>
    </row>
    <row r="181" spans="2:13" x14ac:dyDescent="0.2">
      <c r="B181" s="76"/>
      <c r="C181" s="73"/>
      <c r="D181" s="73"/>
      <c r="E181" s="75"/>
      <c r="F181" s="76"/>
      <c r="G181" s="162"/>
      <c r="H181" s="73"/>
      <c r="I181" s="162"/>
      <c r="J181" s="76"/>
      <c r="K181" s="162"/>
      <c r="L181" s="73"/>
      <c r="M181" s="164"/>
    </row>
    <row r="182" spans="2:13" x14ac:dyDescent="0.2">
      <c r="B182" s="61"/>
      <c r="C182" s="62"/>
      <c r="D182" s="62"/>
      <c r="E182" s="63"/>
      <c r="F182" s="61"/>
      <c r="G182" s="166"/>
      <c r="H182" s="62"/>
      <c r="I182" s="166"/>
      <c r="J182" s="61"/>
      <c r="K182" s="166"/>
      <c r="L182" s="62"/>
      <c r="M182" s="42"/>
    </row>
    <row r="183" spans="2:13" x14ac:dyDescent="0.2">
      <c r="B183" s="61"/>
      <c r="C183" s="62"/>
      <c r="D183" s="62"/>
      <c r="E183" s="63"/>
      <c r="F183" s="61"/>
      <c r="G183" s="166"/>
      <c r="H183" s="62"/>
      <c r="I183" s="166"/>
      <c r="J183" s="61"/>
      <c r="K183" s="166"/>
      <c r="L183" s="62"/>
      <c r="M183" s="42"/>
    </row>
    <row r="184" spans="2:13" x14ac:dyDescent="0.2">
      <c r="B184" s="61"/>
      <c r="C184" s="62"/>
      <c r="D184" s="62"/>
      <c r="E184" s="63"/>
      <c r="F184" s="61"/>
      <c r="G184" s="166"/>
      <c r="H184" s="62"/>
      <c r="I184" s="166"/>
      <c r="J184" s="61"/>
      <c r="K184" s="166"/>
      <c r="L184" s="62"/>
      <c r="M184" s="42"/>
    </row>
    <row r="185" spans="2:13" x14ac:dyDescent="0.2">
      <c r="B185" s="61"/>
      <c r="C185" s="62"/>
      <c r="D185" s="62"/>
      <c r="E185" s="63"/>
      <c r="F185" s="61"/>
      <c r="G185" s="166"/>
      <c r="H185" s="62"/>
      <c r="I185" s="166"/>
      <c r="J185" s="61"/>
      <c r="K185" s="166"/>
      <c r="L185" s="62"/>
      <c r="M185" s="42"/>
    </row>
    <row r="186" spans="2:13" x14ac:dyDescent="0.2">
      <c r="B186" s="61"/>
      <c r="C186" s="62"/>
      <c r="D186" s="62"/>
      <c r="E186" s="63"/>
      <c r="F186" s="61"/>
      <c r="G186" s="166"/>
      <c r="H186" s="62"/>
      <c r="I186" s="166"/>
      <c r="J186" s="61"/>
      <c r="K186" s="166"/>
      <c r="L186" s="62"/>
      <c r="M186" s="42"/>
    </row>
    <row r="187" spans="2:13" x14ac:dyDescent="0.2">
      <c r="B187" s="61"/>
      <c r="C187" s="62"/>
      <c r="D187" s="62"/>
      <c r="E187" s="63"/>
      <c r="F187" s="61"/>
      <c r="G187" s="166"/>
      <c r="H187" s="62"/>
      <c r="I187" s="166"/>
      <c r="J187" s="61"/>
      <c r="K187" s="166"/>
      <c r="L187" s="62"/>
      <c r="M187" s="42"/>
    </row>
    <row r="188" spans="2:13" x14ac:dyDescent="0.2">
      <c r="B188" s="61"/>
      <c r="C188" s="62"/>
      <c r="D188" s="62"/>
      <c r="E188" s="63"/>
      <c r="F188" s="61"/>
      <c r="G188" s="166"/>
      <c r="H188" s="62"/>
      <c r="I188" s="166"/>
      <c r="J188" s="61"/>
      <c r="K188" s="166"/>
      <c r="L188" s="62"/>
      <c r="M188" s="42"/>
    </row>
    <row r="189" spans="2:13" x14ac:dyDescent="0.2">
      <c r="B189" s="61"/>
      <c r="C189" s="62"/>
      <c r="D189" s="62"/>
      <c r="E189" s="63"/>
      <c r="F189" s="61"/>
      <c r="G189" s="166"/>
      <c r="H189" s="62"/>
      <c r="I189" s="166"/>
      <c r="J189" s="61"/>
      <c r="K189" s="166"/>
      <c r="L189" s="62"/>
      <c r="M189" s="42"/>
    </row>
    <row r="190" spans="2:13" x14ac:dyDescent="0.2">
      <c r="B190" s="61"/>
      <c r="C190" s="62"/>
      <c r="D190" s="62"/>
      <c r="E190" s="63"/>
      <c r="F190" s="61"/>
      <c r="G190" s="166"/>
      <c r="H190" s="62"/>
      <c r="I190" s="166"/>
      <c r="J190" s="61"/>
      <c r="K190" s="166"/>
      <c r="L190" s="62"/>
      <c r="M190" s="42"/>
    </row>
    <row r="191" spans="2:13" x14ac:dyDescent="0.2">
      <c r="B191" s="61"/>
      <c r="C191" s="62"/>
      <c r="D191" s="62"/>
      <c r="E191" s="63"/>
      <c r="F191" s="61"/>
      <c r="G191" s="166"/>
      <c r="H191" s="62"/>
      <c r="I191" s="166"/>
      <c r="J191" s="61"/>
      <c r="K191" s="166"/>
      <c r="L191" s="62"/>
      <c r="M191" s="42"/>
    </row>
    <row r="192" spans="2:13" x14ac:dyDescent="0.2">
      <c r="B192" s="61"/>
      <c r="C192" s="62"/>
      <c r="D192" s="62"/>
      <c r="E192" s="63"/>
      <c r="F192" s="61"/>
      <c r="G192" s="166"/>
      <c r="H192" s="62"/>
      <c r="I192" s="166"/>
      <c r="J192" s="61"/>
      <c r="K192" s="166"/>
      <c r="L192" s="62"/>
      <c r="M192" s="42"/>
    </row>
    <row r="193" spans="2:13" x14ac:dyDescent="0.2">
      <c r="B193" s="61"/>
      <c r="C193" s="62"/>
      <c r="D193" s="62"/>
      <c r="E193" s="63"/>
      <c r="F193" s="61"/>
      <c r="G193" s="166"/>
      <c r="H193" s="62"/>
      <c r="I193" s="166"/>
      <c r="J193" s="61"/>
      <c r="K193" s="166"/>
      <c r="L193" s="62"/>
      <c r="M193" s="42"/>
    </row>
    <row r="194" spans="2:13" x14ac:dyDescent="0.2">
      <c r="B194" s="61"/>
      <c r="C194" s="62"/>
      <c r="D194" s="62"/>
      <c r="E194" s="63"/>
      <c r="F194" s="61"/>
      <c r="G194" s="166"/>
      <c r="H194" s="62"/>
      <c r="I194" s="166"/>
      <c r="J194" s="61"/>
      <c r="K194" s="166"/>
      <c r="L194" s="62"/>
      <c r="M194" s="42"/>
    </row>
    <row r="195" spans="2:13" x14ac:dyDescent="0.2">
      <c r="B195" s="61"/>
      <c r="C195" s="62"/>
      <c r="D195" s="62"/>
      <c r="E195" s="63"/>
      <c r="F195" s="61"/>
      <c r="G195" s="166"/>
      <c r="H195" s="62"/>
      <c r="I195" s="166"/>
      <c r="J195" s="61"/>
      <c r="K195" s="166"/>
      <c r="L195" s="62"/>
      <c r="M195" s="42"/>
    </row>
    <row r="196" spans="2:13" x14ac:dyDescent="0.2">
      <c r="B196" s="61"/>
      <c r="C196" s="62"/>
      <c r="D196" s="62"/>
      <c r="E196" s="63"/>
      <c r="F196" s="61"/>
      <c r="G196" s="166"/>
      <c r="H196" s="62"/>
      <c r="I196" s="166"/>
      <c r="J196" s="61"/>
      <c r="K196" s="166"/>
      <c r="L196" s="62"/>
      <c r="M196" s="42"/>
    </row>
    <row r="197" spans="2:13" x14ac:dyDescent="0.2">
      <c r="B197" s="61"/>
      <c r="C197" s="62"/>
      <c r="D197" s="62"/>
      <c r="E197" s="63"/>
      <c r="F197" s="61"/>
      <c r="G197" s="166"/>
      <c r="H197" s="62"/>
      <c r="I197" s="166"/>
      <c r="J197" s="61"/>
      <c r="K197" s="166"/>
      <c r="L197" s="62"/>
      <c r="M197" s="42"/>
    </row>
    <row r="198" spans="2:13" x14ac:dyDescent="0.2">
      <c r="B198" s="61"/>
      <c r="C198" s="62"/>
      <c r="D198" s="62"/>
      <c r="E198" s="63"/>
      <c r="F198" s="61"/>
      <c r="G198" s="166"/>
      <c r="H198" s="62"/>
      <c r="I198" s="166"/>
      <c r="J198" s="61"/>
      <c r="K198" s="166"/>
      <c r="L198" s="62"/>
      <c r="M198" s="42"/>
    </row>
    <row r="199" spans="2:13" x14ac:dyDescent="0.2">
      <c r="B199" s="61"/>
      <c r="C199" s="62"/>
      <c r="D199" s="62"/>
      <c r="E199" s="63"/>
      <c r="F199" s="61"/>
      <c r="G199" s="166"/>
      <c r="H199" s="62"/>
      <c r="I199" s="166"/>
      <c r="J199" s="61"/>
      <c r="K199" s="166"/>
      <c r="L199" s="62"/>
      <c r="M199" s="42"/>
    </row>
    <row r="200" spans="2:13" x14ac:dyDescent="0.2">
      <c r="B200" s="61"/>
      <c r="C200" s="62"/>
      <c r="D200" s="62"/>
      <c r="E200" s="63"/>
      <c r="F200" s="61"/>
      <c r="G200" s="166"/>
      <c r="H200" s="62"/>
      <c r="I200" s="166"/>
      <c r="J200" s="61"/>
      <c r="K200" s="166"/>
      <c r="L200" s="62"/>
      <c r="M200" s="42"/>
    </row>
    <row r="201" spans="2:13" x14ac:dyDescent="0.2">
      <c r="B201" s="61"/>
      <c r="C201" s="62"/>
      <c r="D201" s="62"/>
      <c r="E201" s="63"/>
      <c r="F201" s="61"/>
      <c r="G201" s="166"/>
      <c r="H201" s="62"/>
      <c r="I201" s="166"/>
      <c r="J201" s="61"/>
      <c r="K201" s="166"/>
      <c r="L201" s="62"/>
      <c r="M201" s="42"/>
    </row>
    <row r="202" spans="2:13" x14ac:dyDescent="0.2">
      <c r="B202" s="61"/>
      <c r="C202" s="62"/>
      <c r="D202" s="62"/>
      <c r="E202" s="63"/>
      <c r="F202" s="61"/>
      <c r="G202" s="166"/>
      <c r="H202" s="62"/>
      <c r="I202" s="166"/>
      <c r="J202" s="61"/>
      <c r="K202" s="166"/>
      <c r="L202" s="62"/>
      <c r="M202" s="42"/>
    </row>
    <row r="203" spans="2:13" x14ac:dyDescent="0.2">
      <c r="B203" s="61"/>
      <c r="C203" s="62"/>
      <c r="D203" s="62"/>
      <c r="E203" s="63"/>
      <c r="F203" s="61"/>
      <c r="G203" s="166"/>
      <c r="H203" s="62"/>
      <c r="I203" s="166"/>
      <c r="J203" s="61"/>
      <c r="K203" s="166"/>
      <c r="L203" s="62"/>
      <c r="M203" s="42"/>
    </row>
    <row r="204" spans="2:13" x14ac:dyDescent="0.2">
      <c r="B204" s="61"/>
      <c r="C204" s="62"/>
      <c r="D204" s="62"/>
      <c r="E204" s="63"/>
      <c r="F204" s="61"/>
      <c r="G204" s="166"/>
      <c r="H204" s="62"/>
      <c r="I204" s="166"/>
      <c r="J204" s="61"/>
      <c r="K204" s="166"/>
      <c r="L204" s="62"/>
      <c r="M204" s="42"/>
    </row>
    <row r="205" spans="2:13" x14ac:dyDescent="0.2">
      <c r="B205" s="61"/>
      <c r="C205" s="62"/>
      <c r="D205" s="62"/>
      <c r="E205" s="63"/>
      <c r="F205" s="61"/>
      <c r="G205" s="166"/>
      <c r="H205" s="62"/>
      <c r="I205" s="166"/>
      <c r="J205" s="61"/>
      <c r="K205" s="166"/>
      <c r="L205" s="62"/>
      <c r="M205" s="42"/>
    </row>
    <row r="206" spans="2:13" x14ac:dyDescent="0.2">
      <c r="B206" s="61"/>
      <c r="C206" s="62"/>
      <c r="D206" s="62"/>
      <c r="E206" s="63"/>
      <c r="F206" s="61"/>
      <c r="G206" s="166"/>
      <c r="H206" s="62"/>
      <c r="I206" s="166"/>
      <c r="J206" s="61"/>
      <c r="K206" s="166"/>
      <c r="L206" s="62"/>
      <c r="M206" s="42"/>
    </row>
    <row r="207" spans="2:13" x14ac:dyDescent="0.2">
      <c r="B207" s="61"/>
      <c r="C207" s="62"/>
      <c r="D207" s="62"/>
      <c r="E207" s="63"/>
      <c r="F207" s="61"/>
      <c r="G207" s="166"/>
      <c r="H207" s="62"/>
      <c r="I207" s="166"/>
      <c r="J207" s="61"/>
      <c r="K207" s="166"/>
      <c r="L207" s="62"/>
      <c r="M207" s="42"/>
    </row>
    <row r="208" spans="2:13" x14ac:dyDescent="0.2">
      <c r="B208" s="61"/>
      <c r="C208" s="62"/>
      <c r="D208" s="62"/>
      <c r="E208" s="63"/>
      <c r="F208" s="61"/>
      <c r="G208" s="166"/>
      <c r="H208" s="62"/>
      <c r="I208" s="166"/>
      <c r="J208" s="61"/>
      <c r="K208" s="166"/>
      <c r="L208" s="62"/>
      <c r="M208" s="42"/>
    </row>
    <row r="209" spans="2:13" x14ac:dyDescent="0.2">
      <c r="B209" s="61"/>
      <c r="C209" s="62"/>
      <c r="D209" s="62"/>
      <c r="E209" s="63"/>
      <c r="F209" s="61"/>
      <c r="G209" s="166"/>
      <c r="H209" s="62"/>
      <c r="I209" s="166"/>
      <c r="J209" s="61"/>
      <c r="K209" s="166"/>
      <c r="L209" s="62"/>
      <c r="M209" s="42"/>
    </row>
    <row r="210" spans="2:13" x14ac:dyDescent="0.2">
      <c r="B210" s="61"/>
      <c r="C210" s="62"/>
      <c r="D210" s="62"/>
      <c r="E210" s="63"/>
      <c r="F210" s="61"/>
      <c r="G210" s="166"/>
      <c r="H210" s="62"/>
      <c r="I210" s="166"/>
      <c r="J210" s="61"/>
      <c r="K210" s="166"/>
      <c r="L210" s="62"/>
      <c r="M210" s="42"/>
    </row>
    <row r="211" spans="2:13" x14ac:dyDescent="0.2">
      <c r="B211" s="61"/>
      <c r="C211" s="62"/>
      <c r="D211" s="62"/>
      <c r="E211" s="63"/>
      <c r="F211" s="61"/>
      <c r="G211" s="166"/>
      <c r="H211" s="62"/>
      <c r="I211" s="166"/>
      <c r="J211" s="61"/>
      <c r="K211" s="166"/>
      <c r="L211" s="62"/>
      <c r="M211" s="42"/>
    </row>
    <row r="212" spans="2:13" x14ac:dyDescent="0.2">
      <c r="B212" s="61"/>
      <c r="C212" s="62"/>
      <c r="D212" s="62"/>
      <c r="E212" s="63"/>
      <c r="F212" s="61"/>
      <c r="G212" s="166"/>
      <c r="H212" s="62"/>
      <c r="I212" s="166"/>
      <c r="J212" s="61"/>
      <c r="K212" s="166"/>
      <c r="L212" s="62"/>
      <c r="M212" s="42"/>
    </row>
    <row r="213" spans="2:13" x14ac:dyDescent="0.2">
      <c r="B213" s="61"/>
      <c r="C213" s="62"/>
      <c r="D213" s="62"/>
      <c r="E213" s="63"/>
      <c r="F213" s="61"/>
      <c r="G213" s="166"/>
      <c r="H213" s="62"/>
      <c r="I213" s="166"/>
      <c r="J213" s="61"/>
      <c r="K213" s="166"/>
      <c r="L213" s="62"/>
      <c r="M213" s="42"/>
    </row>
    <row r="214" spans="2:13" x14ac:dyDescent="0.2">
      <c r="B214" s="61"/>
      <c r="C214" s="62"/>
      <c r="D214" s="62"/>
      <c r="E214" s="63"/>
      <c r="F214" s="61"/>
      <c r="G214" s="166"/>
      <c r="H214" s="62"/>
      <c r="I214" s="166"/>
      <c r="J214" s="61"/>
      <c r="K214" s="166"/>
      <c r="L214" s="62"/>
      <c r="M214" s="42"/>
    </row>
    <row r="215" spans="2:13" x14ac:dyDescent="0.2">
      <c r="B215" s="61"/>
      <c r="C215" s="62"/>
      <c r="D215" s="62"/>
      <c r="E215" s="63"/>
      <c r="F215" s="61"/>
      <c r="G215" s="166"/>
      <c r="H215" s="62"/>
      <c r="I215" s="166"/>
      <c r="J215" s="61"/>
      <c r="K215" s="166"/>
      <c r="L215" s="62"/>
      <c r="M215" s="42"/>
    </row>
    <row r="216" spans="2:13" x14ac:dyDescent="0.2">
      <c r="B216" s="61"/>
      <c r="C216" s="62"/>
      <c r="D216" s="62"/>
      <c r="E216" s="63"/>
      <c r="F216" s="61"/>
      <c r="G216" s="166"/>
      <c r="H216" s="62"/>
      <c r="I216" s="166"/>
      <c r="J216" s="61"/>
      <c r="K216" s="166"/>
      <c r="L216" s="62"/>
      <c r="M216" s="42"/>
    </row>
    <row r="217" spans="2:13" x14ac:dyDescent="0.2">
      <c r="B217" s="61"/>
      <c r="C217" s="62"/>
      <c r="D217" s="62"/>
      <c r="E217" s="63"/>
      <c r="F217" s="61"/>
      <c r="G217" s="166"/>
      <c r="H217" s="62"/>
      <c r="I217" s="166"/>
      <c r="J217" s="61"/>
      <c r="K217" s="166"/>
      <c r="L217" s="62"/>
      <c r="M217" s="42"/>
    </row>
    <row r="218" spans="2:13" x14ac:dyDescent="0.2">
      <c r="B218" s="61"/>
      <c r="C218" s="62"/>
      <c r="D218" s="62"/>
      <c r="E218" s="63"/>
      <c r="F218" s="61"/>
      <c r="G218" s="166"/>
      <c r="H218" s="62"/>
      <c r="I218" s="166"/>
      <c r="J218" s="61"/>
      <c r="K218" s="166"/>
      <c r="L218" s="62"/>
      <c r="M218" s="42"/>
    </row>
    <row r="219" spans="2:13" x14ac:dyDescent="0.2">
      <c r="B219" s="61"/>
      <c r="C219" s="62"/>
      <c r="D219" s="62"/>
      <c r="E219" s="63"/>
      <c r="F219" s="61"/>
      <c r="G219" s="166"/>
      <c r="H219" s="62"/>
      <c r="I219" s="166"/>
      <c r="J219" s="61"/>
      <c r="K219" s="166"/>
      <c r="L219" s="62"/>
      <c r="M219" s="42"/>
    </row>
    <row r="220" spans="2:13" x14ac:dyDescent="0.2">
      <c r="B220" s="61"/>
      <c r="C220" s="62"/>
      <c r="D220" s="62"/>
      <c r="E220" s="63"/>
      <c r="F220" s="61"/>
      <c r="G220" s="166"/>
      <c r="H220" s="62"/>
      <c r="I220" s="166"/>
      <c r="J220" s="61"/>
      <c r="K220" s="166"/>
      <c r="L220" s="62"/>
      <c r="M220" s="42"/>
    </row>
    <row r="221" spans="2:13" x14ac:dyDescent="0.2">
      <c r="B221" s="61"/>
      <c r="C221" s="62"/>
      <c r="D221" s="62"/>
      <c r="E221" s="63"/>
      <c r="F221" s="61"/>
      <c r="G221" s="166"/>
      <c r="H221" s="62"/>
      <c r="I221" s="166"/>
      <c r="J221" s="61"/>
      <c r="K221" s="166"/>
      <c r="L221" s="62"/>
      <c r="M221" s="42"/>
    </row>
    <row r="222" spans="2:13" x14ac:dyDescent="0.2">
      <c r="B222" s="61"/>
      <c r="C222" s="62"/>
      <c r="D222" s="62"/>
      <c r="E222" s="63"/>
      <c r="F222" s="61"/>
      <c r="G222" s="166"/>
      <c r="H222" s="62"/>
      <c r="I222" s="166"/>
      <c r="J222" s="61"/>
      <c r="K222" s="166"/>
      <c r="L222" s="62"/>
      <c r="M222" s="42"/>
    </row>
    <row r="223" spans="2:13" x14ac:dyDescent="0.2">
      <c r="B223" s="61"/>
      <c r="C223" s="62"/>
      <c r="D223" s="62"/>
      <c r="E223" s="63"/>
      <c r="F223" s="61"/>
      <c r="G223" s="166"/>
      <c r="H223" s="62"/>
      <c r="I223" s="166"/>
      <c r="J223" s="61"/>
      <c r="K223" s="166"/>
      <c r="L223" s="62"/>
      <c r="M223" s="42"/>
    </row>
    <row r="224" spans="2:13" x14ac:dyDescent="0.2">
      <c r="B224" s="61"/>
      <c r="C224" s="62"/>
      <c r="D224" s="62"/>
      <c r="E224" s="63"/>
      <c r="F224" s="61"/>
      <c r="G224" s="166"/>
      <c r="H224" s="62"/>
      <c r="I224" s="166"/>
      <c r="J224" s="61"/>
      <c r="K224" s="166"/>
      <c r="L224" s="62"/>
      <c r="M224" s="42"/>
    </row>
    <row r="225" spans="2:13" x14ac:dyDescent="0.2">
      <c r="B225" s="61"/>
      <c r="C225" s="62"/>
      <c r="D225" s="62"/>
      <c r="E225" s="63"/>
      <c r="F225" s="61"/>
      <c r="G225" s="166"/>
      <c r="H225" s="62"/>
      <c r="I225" s="166"/>
      <c r="J225" s="61"/>
      <c r="K225" s="166"/>
      <c r="L225" s="62"/>
      <c r="M225" s="42"/>
    </row>
    <row r="226" spans="2:13" x14ac:dyDescent="0.2">
      <c r="B226" s="61"/>
      <c r="C226" s="62"/>
      <c r="D226" s="62"/>
      <c r="E226" s="63"/>
      <c r="F226" s="61"/>
      <c r="G226" s="166"/>
      <c r="H226" s="62"/>
      <c r="I226" s="166"/>
      <c r="J226" s="61"/>
      <c r="K226" s="166"/>
      <c r="L226" s="62"/>
      <c r="M226" s="42"/>
    </row>
    <row r="227" spans="2:13" x14ac:dyDescent="0.2">
      <c r="B227" s="61"/>
      <c r="C227" s="62"/>
      <c r="D227" s="62"/>
      <c r="E227" s="63"/>
      <c r="F227" s="61"/>
      <c r="G227" s="166"/>
      <c r="H227" s="62"/>
      <c r="I227" s="166"/>
      <c r="J227" s="61"/>
      <c r="K227" s="166"/>
      <c r="L227" s="62"/>
      <c r="M227" s="42"/>
    </row>
    <row r="228" spans="2:13" x14ac:dyDescent="0.2">
      <c r="B228" s="61"/>
      <c r="C228" s="62"/>
      <c r="D228" s="62"/>
      <c r="E228" s="63"/>
      <c r="F228" s="61"/>
      <c r="G228" s="166"/>
      <c r="H228" s="62"/>
      <c r="I228" s="166"/>
      <c r="J228" s="61"/>
      <c r="K228" s="166"/>
      <c r="L228" s="62"/>
      <c r="M228" s="42"/>
    </row>
    <row r="229" spans="2:13" x14ac:dyDescent="0.2">
      <c r="B229" s="61"/>
      <c r="C229" s="62"/>
      <c r="D229" s="62"/>
      <c r="E229" s="63"/>
      <c r="F229" s="61"/>
      <c r="G229" s="166"/>
      <c r="H229" s="62"/>
      <c r="I229" s="166"/>
      <c r="J229" s="61"/>
      <c r="K229" s="166"/>
      <c r="L229" s="62"/>
      <c r="M229" s="42"/>
    </row>
    <row r="230" spans="2:13" x14ac:dyDescent="0.2">
      <c r="B230" s="61"/>
      <c r="C230" s="62"/>
      <c r="D230" s="62"/>
      <c r="E230" s="63"/>
      <c r="F230" s="61"/>
      <c r="G230" s="166"/>
      <c r="H230" s="62"/>
      <c r="I230" s="166"/>
      <c r="J230" s="61"/>
      <c r="K230" s="166"/>
      <c r="L230" s="62"/>
      <c r="M230" s="42"/>
    </row>
    <row r="231" spans="2:13" x14ac:dyDescent="0.2">
      <c r="B231" s="61"/>
      <c r="C231" s="62"/>
      <c r="D231" s="62"/>
      <c r="E231" s="63"/>
      <c r="F231" s="61"/>
      <c r="G231" s="166"/>
      <c r="H231" s="62"/>
      <c r="I231" s="166"/>
      <c r="J231" s="61"/>
      <c r="K231" s="166"/>
      <c r="L231" s="62"/>
      <c r="M231" s="42"/>
    </row>
    <row r="232" spans="2:13" x14ac:dyDescent="0.2">
      <c r="B232" s="61"/>
      <c r="C232" s="62"/>
      <c r="D232" s="62"/>
      <c r="E232" s="63"/>
      <c r="F232" s="61"/>
      <c r="G232" s="166"/>
      <c r="H232" s="62"/>
      <c r="I232" s="166"/>
      <c r="J232" s="61"/>
      <c r="K232" s="166"/>
      <c r="L232" s="62"/>
      <c r="M232" s="42"/>
    </row>
    <row r="233" spans="2:13" x14ac:dyDescent="0.2">
      <c r="B233" s="61"/>
      <c r="C233" s="62"/>
      <c r="D233" s="62"/>
      <c r="E233" s="63"/>
      <c r="F233" s="61"/>
      <c r="G233" s="166"/>
      <c r="H233" s="62"/>
      <c r="I233" s="166"/>
      <c r="J233" s="61"/>
      <c r="K233" s="166"/>
      <c r="L233" s="62"/>
      <c r="M233" s="42"/>
    </row>
    <row r="234" spans="2:13" x14ac:dyDescent="0.2">
      <c r="B234" s="61"/>
      <c r="C234" s="62"/>
      <c r="D234" s="62"/>
      <c r="E234" s="63"/>
      <c r="F234" s="61"/>
      <c r="G234" s="166"/>
      <c r="H234" s="62"/>
      <c r="I234" s="166"/>
      <c r="J234" s="61"/>
      <c r="K234" s="166"/>
      <c r="L234" s="62"/>
      <c r="M234" s="42"/>
    </row>
    <row r="235" spans="2:13" x14ac:dyDescent="0.2">
      <c r="B235" s="61"/>
      <c r="C235" s="62"/>
      <c r="D235" s="62"/>
      <c r="E235" s="63"/>
      <c r="F235" s="61"/>
      <c r="G235" s="166"/>
      <c r="H235" s="62"/>
      <c r="I235" s="166"/>
      <c r="J235" s="61"/>
      <c r="K235" s="166"/>
      <c r="L235" s="62"/>
      <c r="M235" s="42"/>
    </row>
    <row r="236" spans="2:13" x14ac:dyDescent="0.2">
      <c r="B236" s="61"/>
      <c r="C236" s="62"/>
      <c r="D236" s="62"/>
      <c r="E236" s="63"/>
      <c r="F236" s="61"/>
      <c r="G236" s="166"/>
      <c r="H236" s="62"/>
      <c r="I236" s="166"/>
      <c r="J236" s="61"/>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D104" sqref="D104"/>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69">
        <v>0</v>
      </c>
      <c r="C4" s="70">
        <v>0</v>
      </c>
      <c r="D4" s="70">
        <v>0</v>
      </c>
      <c r="E4" s="71">
        <v>0</v>
      </c>
      <c r="F4" s="69"/>
      <c r="G4" s="162"/>
      <c r="H4" s="70"/>
      <c r="I4" s="162"/>
      <c r="J4" s="69"/>
      <c r="K4" s="160"/>
      <c r="L4" s="70"/>
      <c r="M4" s="161"/>
    </row>
    <row r="5" spans="2:21" x14ac:dyDescent="0.2">
      <c r="B5" s="72">
        <v>4.9779999999999998E-3</v>
      </c>
      <c r="C5" s="73">
        <v>9.1819999999999992E-3</v>
      </c>
      <c r="D5" s="74">
        <v>5.535E-3</v>
      </c>
      <c r="E5" s="75">
        <v>-8.0529999999999994E-3</v>
      </c>
      <c r="F5" s="72"/>
      <c r="G5" s="162"/>
      <c r="H5" s="74"/>
      <c r="I5" s="162"/>
      <c r="J5" s="72"/>
      <c r="K5" s="162"/>
      <c r="L5" s="74"/>
      <c r="M5" s="164"/>
    </row>
    <row r="6" spans="2:21" x14ac:dyDescent="0.2">
      <c r="B6" s="76">
        <v>1.3693E-2</v>
      </c>
      <c r="C6" s="73">
        <v>1.4838E-2</v>
      </c>
      <c r="D6" s="74">
        <v>1.4666999999999999E-2</v>
      </c>
      <c r="E6" s="75">
        <v>-1.2531E-2</v>
      </c>
      <c r="F6" s="76"/>
      <c r="G6" s="162"/>
      <c r="H6" s="74"/>
      <c r="I6" s="162"/>
      <c r="J6" s="76"/>
      <c r="K6" s="162"/>
      <c r="L6" s="74"/>
      <c r="M6" s="164"/>
    </row>
    <row r="7" spans="2:21" x14ac:dyDescent="0.2">
      <c r="B7" s="76">
        <v>2.3192000000000001E-2</v>
      </c>
      <c r="C7" s="73">
        <v>1.8856000000000001E-2</v>
      </c>
      <c r="D7" s="73">
        <v>2.4369999999999999E-2</v>
      </c>
      <c r="E7" s="75">
        <v>-1.5637000000000002E-2</v>
      </c>
      <c r="F7" s="76"/>
      <c r="G7" s="162"/>
      <c r="H7" s="73"/>
      <c r="I7" s="162"/>
      <c r="J7" s="76"/>
      <c r="K7" s="162"/>
      <c r="L7" s="73"/>
      <c r="M7" s="164"/>
    </row>
    <row r="8" spans="2:21" x14ac:dyDescent="0.2">
      <c r="B8" s="76">
        <v>3.2974999999999997E-2</v>
      </c>
      <c r="C8" s="73">
        <v>2.2016000000000001E-2</v>
      </c>
      <c r="D8" s="73">
        <v>3.4264999999999997E-2</v>
      </c>
      <c r="E8" s="75">
        <v>-1.8075999999999998E-2</v>
      </c>
      <c r="F8" s="76"/>
      <c r="G8" s="162"/>
      <c r="H8" s="73"/>
      <c r="I8" s="162"/>
      <c r="J8" s="76"/>
      <c r="K8" s="162"/>
      <c r="L8" s="73"/>
      <c r="M8" s="164"/>
    </row>
    <row r="9" spans="2:21" x14ac:dyDescent="0.2">
      <c r="B9" s="76">
        <v>4.2895000000000003E-2</v>
      </c>
      <c r="C9" s="73">
        <v>2.4655E-2</v>
      </c>
      <c r="D9" s="73">
        <v>4.4250999999999999E-2</v>
      </c>
      <c r="E9" s="75">
        <v>-2.0124E-2</v>
      </c>
      <c r="F9" s="76"/>
      <c r="G9" s="162"/>
      <c r="H9" s="73"/>
      <c r="I9" s="162"/>
      <c r="J9" s="76"/>
      <c r="K9" s="162"/>
      <c r="L9" s="73"/>
      <c r="M9" s="164"/>
    </row>
    <row r="10" spans="2:21" x14ac:dyDescent="0.2">
      <c r="B10" s="76">
        <v>5.2893999999999997E-2</v>
      </c>
      <c r="C10" s="73">
        <v>2.6942000000000001E-2</v>
      </c>
      <c r="D10" s="73">
        <v>5.4287000000000002E-2</v>
      </c>
      <c r="E10" s="75">
        <v>-2.1918E-2</v>
      </c>
      <c r="F10" s="76"/>
      <c r="G10" s="162"/>
      <c r="H10" s="73"/>
      <c r="I10" s="162"/>
      <c r="J10" s="76"/>
      <c r="K10" s="162"/>
      <c r="L10" s="73"/>
      <c r="M10" s="164"/>
    </row>
    <row r="11" spans="2:21" x14ac:dyDescent="0.2">
      <c r="B11" s="76">
        <v>6.2942999999999999E-2</v>
      </c>
      <c r="C11" s="73">
        <v>2.8976999999999999E-2</v>
      </c>
      <c r="D11" s="73">
        <v>6.4355999999999997E-2</v>
      </c>
      <c r="E11" s="75">
        <v>-2.3529999999999999E-2</v>
      </c>
      <c r="F11" s="76"/>
      <c r="G11" s="162"/>
      <c r="H11" s="73"/>
      <c r="I11" s="162"/>
      <c r="J11" s="76"/>
      <c r="K11" s="162"/>
      <c r="L11" s="73"/>
      <c r="M11" s="164"/>
    </row>
    <row r="12" spans="2:21" x14ac:dyDescent="0.2">
      <c r="B12" s="76">
        <v>7.3025000000000007E-2</v>
      </c>
      <c r="C12" s="73">
        <v>3.082E-2</v>
      </c>
      <c r="D12" s="73">
        <v>7.4445999999999998E-2</v>
      </c>
      <c r="E12" s="75">
        <v>-2.5006E-2</v>
      </c>
      <c r="F12" s="76"/>
      <c r="G12" s="162"/>
      <c r="H12" s="73"/>
      <c r="I12" s="162"/>
      <c r="J12" s="76"/>
      <c r="K12" s="162"/>
      <c r="L12" s="73"/>
      <c r="M12" s="164"/>
    </row>
    <row r="13" spans="2:21" x14ac:dyDescent="0.2">
      <c r="B13" s="76">
        <v>8.3131999999999998E-2</v>
      </c>
      <c r="C13" s="73">
        <v>3.2509999999999997E-2</v>
      </c>
      <c r="D13" s="73">
        <v>8.4552000000000002E-2</v>
      </c>
      <c r="E13" s="75">
        <v>-2.6373000000000001E-2</v>
      </c>
      <c r="F13" s="76"/>
      <c r="G13" s="162"/>
      <c r="H13" s="73"/>
      <c r="I13" s="162"/>
      <c r="J13" s="76"/>
      <c r="K13" s="162"/>
      <c r="L13" s="73"/>
      <c r="M13" s="164"/>
    </row>
    <row r="14" spans="2:21" x14ac:dyDescent="0.2">
      <c r="B14" s="76">
        <v>9.3257999999999994E-2</v>
      </c>
      <c r="C14" s="73">
        <v>3.4072999999999999E-2</v>
      </c>
      <c r="D14" s="73">
        <v>9.4672000000000006E-2</v>
      </c>
      <c r="E14" s="75">
        <v>-2.7647000000000001E-2</v>
      </c>
      <c r="F14" s="76"/>
      <c r="G14" s="162"/>
      <c r="H14" s="73"/>
      <c r="I14" s="162"/>
      <c r="J14" s="76"/>
      <c r="K14" s="162"/>
      <c r="L14" s="73"/>
      <c r="M14" s="164"/>
    </row>
    <row r="15" spans="2:21" x14ac:dyDescent="0.2">
      <c r="B15" s="76">
        <v>0.103399</v>
      </c>
      <c r="C15" s="73">
        <v>3.5527999999999997E-2</v>
      </c>
      <c r="D15" s="73">
        <v>0.10480200000000001</v>
      </c>
      <c r="E15" s="75">
        <v>-2.8840000000000001E-2</v>
      </c>
      <c r="F15" s="76"/>
      <c r="G15" s="162"/>
      <c r="H15" s="73"/>
      <c r="I15" s="162"/>
      <c r="J15" s="76"/>
      <c r="K15" s="162"/>
      <c r="L15" s="73"/>
      <c r="M15" s="164"/>
    </row>
    <row r="16" spans="2:21" x14ac:dyDescent="0.2">
      <c r="B16" s="76">
        <v>0.113553</v>
      </c>
      <c r="C16" s="73">
        <v>3.6888999999999998E-2</v>
      </c>
      <c r="D16" s="73">
        <v>0.114941</v>
      </c>
      <c r="E16" s="75">
        <v>-2.9961000000000002E-2</v>
      </c>
      <c r="F16" s="76"/>
      <c r="G16" s="162"/>
      <c r="H16" s="73"/>
      <c r="I16" s="162"/>
      <c r="J16" s="76"/>
      <c r="K16" s="162"/>
      <c r="L16" s="73"/>
      <c r="M16" s="164"/>
    </row>
    <row r="17" spans="2:13" x14ac:dyDescent="0.2">
      <c r="B17" s="76">
        <v>0.12371600000000001</v>
      </c>
      <c r="C17" s="73">
        <v>3.8167E-2</v>
      </c>
      <c r="D17" s="73">
        <v>0.125088</v>
      </c>
      <c r="E17" s="75">
        <v>-3.1015000000000001E-2</v>
      </c>
      <c r="F17" s="76"/>
      <c r="G17" s="162"/>
      <c r="H17" s="73"/>
      <c r="I17" s="162"/>
      <c r="J17" s="76"/>
      <c r="K17" s="162"/>
      <c r="L17" s="73"/>
      <c r="M17" s="164"/>
    </row>
    <row r="18" spans="2:13" x14ac:dyDescent="0.2">
      <c r="B18" s="76">
        <v>0.13388800000000001</v>
      </c>
      <c r="C18" s="73">
        <v>3.9371000000000003E-2</v>
      </c>
      <c r="D18" s="73">
        <v>0.135242</v>
      </c>
      <c r="E18" s="75">
        <v>-3.2008000000000002E-2</v>
      </c>
      <c r="F18" s="76"/>
      <c r="G18" s="162"/>
      <c r="H18" s="73"/>
      <c r="I18" s="162"/>
      <c r="J18" s="76"/>
      <c r="K18" s="162"/>
      <c r="L18" s="73"/>
      <c r="M18" s="164"/>
    </row>
    <row r="19" spans="2:13" x14ac:dyDescent="0.2">
      <c r="B19" s="76">
        <v>0.144067</v>
      </c>
      <c r="C19" s="73">
        <v>4.0508000000000002E-2</v>
      </c>
      <c r="D19" s="73">
        <v>0.145403</v>
      </c>
      <c r="E19" s="75">
        <v>-3.2943E-2</v>
      </c>
      <c r="F19" s="76"/>
      <c r="G19" s="162"/>
      <c r="H19" s="73"/>
      <c r="I19" s="162"/>
      <c r="J19" s="76"/>
      <c r="K19" s="162"/>
      <c r="L19" s="73"/>
      <c r="M19" s="164"/>
    </row>
    <row r="20" spans="2:13" x14ac:dyDescent="0.2">
      <c r="B20" s="76">
        <v>0.154253</v>
      </c>
      <c r="C20" s="73">
        <v>4.1583000000000002E-2</v>
      </c>
      <c r="D20" s="73">
        <v>0.15556900000000001</v>
      </c>
      <c r="E20" s="75">
        <v>-3.3822999999999999E-2</v>
      </c>
      <c r="F20" s="76"/>
      <c r="G20" s="162"/>
      <c r="H20" s="73"/>
      <c r="I20" s="162"/>
      <c r="J20" s="76"/>
      <c r="K20" s="162"/>
      <c r="L20" s="73"/>
      <c r="M20" s="164"/>
    </row>
    <row r="21" spans="2:13" x14ac:dyDescent="0.2">
      <c r="B21" s="76">
        <v>0.16444400000000001</v>
      </c>
      <c r="C21" s="73">
        <v>4.2602000000000001E-2</v>
      </c>
      <c r="D21" s="73">
        <v>0.16574</v>
      </c>
      <c r="E21" s="75">
        <v>-3.4653000000000003E-2</v>
      </c>
      <c r="F21" s="76"/>
      <c r="G21" s="162"/>
      <c r="H21" s="73"/>
      <c r="I21" s="162"/>
      <c r="J21" s="76"/>
      <c r="K21" s="162"/>
      <c r="L21" s="73"/>
      <c r="M21" s="164"/>
    </row>
    <row r="22" spans="2:13" x14ac:dyDescent="0.2">
      <c r="B22" s="76">
        <v>0.17463999999999999</v>
      </c>
      <c r="C22" s="73">
        <v>4.3570999999999999E-2</v>
      </c>
      <c r="D22" s="73">
        <v>0.17591599999999999</v>
      </c>
      <c r="E22" s="75">
        <v>-3.5435000000000001E-2</v>
      </c>
      <c r="F22" s="76"/>
      <c r="G22" s="162"/>
      <c r="H22" s="73"/>
      <c r="I22" s="162"/>
      <c r="J22" s="76"/>
      <c r="K22" s="162"/>
      <c r="L22" s="73"/>
      <c r="M22" s="164"/>
    </row>
    <row r="23" spans="2:13" x14ac:dyDescent="0.2">
      <c r="B23" s="76">
        <v>0.18484</v>
      </c>
      <c r="C23" s="73">
        <v>4.4491000000000003E-2</v>
      </c>
      <c r="D23" s="73">
        <v>0.18609600000000001</v>
      </c>
      <c r="E23" s="75">
        <v>-3.6170000000000001E-2</v>
      </c>
      <c r="F23" s="76"/>
      <c r="G23" s="162"/>
      <c r="H23" s="73"/>
      <c r="I23" s="162"/>
      <c r="J23" s="76"/>
      <c r="K23" s="162"/>
      <c r="L23" s="73"/>
      <c r="M23" s="164"/>
    </row>
    <row r="24" spans="2:13" x14ac:dyDescent="0.2">
      <c r="B24" s="76">
        <v>0.195044</v>
      </c>
      <c r="C24" s="73">
        <v>4.5366999999999998E-2</v>
      </c>
      <c r="D24" s="73">
        <v>0.19628000000000001</v>
      </c>
      <c r="E24" s="75">
        <v>-3.6860999999999998E-2</v>
      </c>
      <c r="F24" s="76"/>
      <c r="G24" s="162"/>
      <c r="H24" s="73"/>
      <c r="I24" s="162"/>
      <c r="J24" s="76"/>
      <c r="K24" s="162"/>
      <c r="L24" s="73"/>
      <c r="M24" s="164"/>
    </row>
    <row r="25" spans="2:13" x14ac:dyDescent="0.2">
      <c r="B25" s="76">
        <v>0.20525099999999999</v>
      </c>
      <c r="C25" s="73">
        <v>4.6200999999999999E-2</v>
      </c>
      <c r="D25" s="73">
        <v>0.20646900000000001</v>
      </c>
      <c r="E25" s="75">
        <v>-3.7509000000000001E-2</v>
      </c>
      <c r="F25" s="76"/>
      <c r="G25" s="162"/>
      <c r="H25" s="73"/>
      <c r="I25" s="162"/>
      <c r="J25" s="76"/>
      <c r="K25" s="162"/>
      <c r="L25" s="73"/>
      <c r="M25" s="164"/>
    </row>
    <row r="26" spans="2:13" x14ac:dyDescent="0.2">
      <c r="B26" s="76">
        <v>0.21546199999999999</v>
      </c>
      <c r="C26" s="73">
        <v>4.6996000000000003E-2</v>
      </c>
      <c r="D26" s="73">
        <v>0.21665999999999999</v>
      </c>
      <c r="E26" s="75">
        <v>-3.8115999999999997E-2</v>
      </c>
      <c r="F26" s="76"/>
      <c r="G26" s="162"/>
      <c r="H26" s="73"/>
      <c r="I26" s="162"/>
      <c r="J26" s="76"/>
      <c r="K26" s="162"/>
      <c r="L26" s="73"/>
      <c r="M26" s="164"/>
    </row>
    <row r="27" spans="2:13" x14ac:dyDescent="0.2">
      <c r="B27" s="76">
        <v>0.22567599999999999</v>
      </c>
      <c r="C27" s="73">
        <v>4.7752999999999997E-2</v>
      </c>
      <c r="D27" s="73">
        <v>0.226855</v>
      </c>
      <c r="E27" s="75">
        <v>-3.8682000000000001E-2</v>
      </c>
      <c r="F27" s="76"/>
      <c r="G27" s="162"/>
      <c r="H27" s="73"/>
      <c r="I27" s="162"/>
      <c r="J27" s="76"/>
      <c r="K27" s="162"/>
      <c r="L27" s="73"/>
      <c r="M27" s="164"/>
    </row>
    <row r="28" spans="2:13" x14ac:dyDescent="0.2">
      <c r="B28" s="76">
        <v>0.23589199999999999</v>
      </c>
      <c r="C28" s="73">
        <v>4.8472000000000001E-2</v>
      </c>
      <c r="D28" s="73">
        <v>0.23705200000000001</v>
      </c>
      <c r="E28" s="75">
        <v>-3.9206999999999999E-2</v>
      </c>
      <c r="F28" s="76"/>
      <c r="G28" s="162"/>
      <c r="H28" s="73"/>
      <c r="I28" s="162"/>
      <c r="J28" s="76"/>
      <c r="K28" s="162"/>
      <c r="L28" s="73"/>
      <c r="M28" s="164"/>
    </row>
    <row r="29" spans="2:13" x14ac:dyDescent="0.2">
      <c r="B29" s="76">
        <v>0.24611</v>
      </c>
      <c r="C29" s="73">
        <v>4.9155999999999998E-2</v>
      </c>
      <c r="D29" s="73">
        <v>0.247253</v>
      </c>
      <c r="E29" s="75">
        <v>-3.9691999999999998E-2</v>
      </c>
      <c r="F29" s="76"/>
      <c r="G29" s="162"/>
      <c r="H29" s="73"/>
      <c r="I29" s="162"/>
      <c r="J29" s="76"/>
      <c r="K29" s="162"/>
      <c r="L29" s="73"/>
      <c r="M29" s="164"/>
    </row>
    <row r="30" spans="2:13" x14ac:dyDescent="0.2">
      <c r="B30" s="76">
        <v>0.25633099999999998</v>
      </c>
      <c r="C30" s="73">
        <v>4.9805000000000002E-2</v>
      </c>
      <c r="D30" s="73">
        <v>0.25745499999999999</v>
      </c>
      <c r="E30" s="75">
        <v>-4.0135999999999998E-2</v>
      </c>
      <c r="F30" s="76"/>
      <c r="G30" s="162"/>
      <c r="H30" s="73"/>
      <c r="I30" s="162"/>
      <c r="J30" s="76"/>
      <c r="K30" s="162"/>
      <c r="L30" s="73"/>
      <c r="M30" s="164"/>
    </row>
    <row r="31" spans="2:13" x14ac:dyDescent="0.2">
      <c r="B31" s="76">
        <v>0.26655400000000001</v>
      </c>
      <c r="C31" s="73">
        <v>5.0418999999999999E-2</v>
      </c>
      <c r="D31" s="73">
        <v>0.26766000000000001</v>
      </c>
      <c r="E31" s="75">
        <v>-4.0541000000000001E-2</v>
      </c>
      <c r="F31" s="76"/>
      <c r="G31" s="162"/>
      <c r="H31" s="73"/>
      <c r="I31" s="162"/>
      <c r="J31" s="76"/>
      <c r="K31" s="162"/>
      <c r="L31" s="73"/>
      <c r="M31" s="164"/>
    </row>
    <row r="32" spans="2:13" x14ac:dyDescent="0.2">
      <c r="B32" s="76">
        <v>0.276779</v>
      </c>
      <c r="C32" s="73">
        <v>5.0998000000000002E-2</v>
      </c>
      <c r="D32" s="73">
        <v>0.27786699999999998</v>
      </c>
      <c r="E32" s="75">
        <v>-4.0904000000000003E-2</v>
      </c>
      <c r="F32" s="76"/>
      <c r="G32" s="162"/>
      <c r="H32" s="73"/>
      <c r="I32" s="162"/>
      <c r="J32" s="76"/>
      <c r="K32" s="162"/>
      <c r="L32" s="73"/>
      <c r="M32" s="164"/>
    </row>
    <row r="33" spans="2:13" x14ac:dyDescent="0.2">
      <c r="B33" s="76">
        <v>0.28700599999999998</v>
      </c>
      <c r="C33" s="73">
        <v>5.1542999999999999E-2</v>
      </c>
      <c r="D33" s="73">
        <v>0.288076</v>
      </c>
      <c r="E33" s="75">
        <v>-4.1228000000000001E-2</v>
      </c>
      <c r="F33" s="76"/>
      <c r="G33" s="162"/>
      <c r="H33" s="73"/>
      <c r="I33" s="162"/>
      <c r="J33" s="76"/>
      <c r="K33" s="162"/>
      <c r="L33" s="73"/>
      <c r="M33" s="164"/>
    </row>
    <row r="34" spans="2:13" x14ac:dyDescent="0.2">
      <c r="B34" s="76">
        <v>0.297234</v>
      </c>
      <c r="C34" s="73">
        <v>5.2054000000000003E-2</v>
      </c>
      <c r="D34" s="73">
        <v>0.298286</v>
      </c>
      <c r="E34" s="75">
        <v>-4.1510999999999999E-2</v>
      </c>
      <c r="F34" s="76"/>
      <c r="G34" s="162"/>
      <c r="H34" s="73"/>
      <c r="I34" s="162"/>
      <c r="J34" s="76"/>
      <c r="K34" s="162"/>
      <c r="L34" s="73"/>
      <c r="M34" s="164"/>
    </row>
    <row r="35" spans="2:13" x14ac:dyDescent="0.2">
      <c r="B35" s="76">
        <v>0.30746400000000002</v>
      </c>
      <c r="C35" s="73">
        <v>5.2531000000000001E-2</v>
      </c>
      <c r="D35" s="73">
        <v>0.30849799999999999</v>
      </c>
      <c r="E35" s="75">
        <v>-4.1753999999999999E-2</v>
      </c>
      <c r="F35" s="76"/>
      <c r="G35" s="162"/>
      <c r="H35" s="73"/>
      <c r="I35" s="162"/>
      <c r="J35" s="76"/>
      <c r="K35" s="162"/>
      <c r="L35" s="73"/>
      <c r="M35" s="164"/>
    </row>
    <row r="36" spans="2:13" x14ac:dyDescent="0.2">
      <c r="B36" s="76">
        <v>0.31769500000000001</v>
      </c>
      <c r="C36" s="73">
        <v>5.2974E-2</v>
      </c>
      <c r="D36" s="73">
        <v>0.31871100000000002</v>
      </c>
      <c r="E36" s="75">
        <v>-4.1957000000000001E-2</v>
      </c>
      <c r="F36" s="76"/>
      <c r="G36" s="162"/>
      <c r="H36" s="73"/>
      <c r="I36" s="162"/>
      <c r="J36" s="76"/>
      <c r="K36" s="162"/>
      <c r="L36" s="73"/>
      <c r="M36" s="164"/>
    </row>
    <row r="37" spans="2:13" x14ac:dyDescent="0.2">
      <c r="B37" s="76">
        <v>0.32792700000000002</v>
      </c>
      <c r="C37" s="73">
        <v>5.3381999999999999E-2</v>
      </c>
      <c r="D37" s="73">
        <v>0.32892500000000002</v>
      </c>
      <c r="E37" s="75">
        <v>-4.2118999999999997E-2</v>
      </c>
      <c r="F37" s="76"/>
      <c r="G37" s="162"/>
      <c r="H37" s="73"/>
      <c r="I37" s="162"/>
      <c r="J37" s="76"/>
      <c r="K37" s="162"/>
      <c r="L37" s="73"/>
      <c r="M37" s="164"/>
    </row>
    <row r="38" spans="2:13" x14ac:dyDescent="0.2">
      <c r="B38" s="76">
        <v>0.33816099999999999</v>
      </c>
      <c r="C38" s="73">
        <v>5.3756999999999999E-2</v>
      </c>
      <c r="D38" s="73">
        <v>0.33914</v>
      </c>
      <c r="E38" s="75">
        <v>-4.2238999999999999E-2</v>
      </c>
      <c r="F38" s="76"/>
      <c r="G38" s="162"/>
      <c r="H38" s="73"/>
      <c r="I38" s="162"/>
      <c r="J38" s="76"/>
      <c r="K38" s="162"/>
      <c r="L38" s="73"/>
      <c r="M38" s="164"/>
    </row>
    <row r="39" spans="2:13" x14ac:dyDescent="0.2">
      <c r="B39" s="76">
        <v>0.34839500000000001</v>
      </c>
      <c r="C39" s="73">
        <v>5.4098E-2</v>
      </c>
      <c r="D39" s="73">
        <v>0.34935500000000003</v>
      </c>
      <c r="E39" s="75">
        <v>-4.2320000000000003E-2</v>
      </c>
      <c r="F39" s="76"/>
      <c r="G39" s="162"/>
      <c r="H39" s="73"/>
      <c r="I39" s="162"/>
      <c r="J39" s="76"/>
      <c r="K39" s="162"/>
      <c r="L39" s="73"/>
      <c r="M39" s="164"/>
    </row>
    <row r="40" spans="2:13" x14ac:dyDescent="0.2">
      <c r="B40" s="76">
        <v>0.35863099999999998</v>
      </c>
      <c r="C40" s="73">
        <v>5.4406000000000003E-2</v>
      </c>
      <c r="D40" s="73">
        <v>0.35957099999999997</v>
      </c>
      <c r="E40" s="75">
        <v>-4.2361000000000003E-2</v>
      </c>
      <c r="F40" s="76"/>
      <c r="G40" s="162"/>
      <c r="H40" s="73"/>
      <c r="I40" s="162"/>
      <c r="J40" s="76"/>
      <c r="K40" s="162"/>
      <c r="L40" s="73"/>
      <c r="M40" s="164"/>
    </row>
    <row r="41" spans="2:13" x14ac:dyDescent="0.2">
      <c r="B41" s="76">
        <v>0.368867</v>
      </c>
      <c r="C41" s="73">
        <v>5.4681E-2</v>
      </c>
      <c r="D41" s="73">
        <v>0.36978699999999998</v>
      </c>
      <c r="E41" s="75">
        <v>-4.2359000000000001E-2</v>
      </c>
      <c r="F41" s="76"/>
      <c r="G41" s="162"/>
      <c r="H41" s="73"/>
      <c r="I41" s="162"/>
      <c r="J41" s="76"/>
      <c r="K41" s="162"/>
      <c r="L41" s="73"/>
      <c r="M41" s="164"/>
    </row>
    <row r="42" spans="2:13" x14ac:dyDescent="0.2">
      <c r="B42" s="76">
        <v>0.37910500000000003</v>
      </c>
      <c r="C42" s="73">
        <v>5.4921999999999999E-2</v>
      </c>
      <c r="D42" s="73">
        <v>0.38000400000000001</v>
      </c>
      <c r="E42" s="75">
        <v>-4.2317E-2</v>
      </c>
      <c r="F42" s="76"/>
      <c r="G42" s="162"/>
      <c r="H42" s="73"/>
      <c r="I42" s="162"/>
      <c r="J42" s="76"/>
      <c r="K42" s="162"/>
      <c r="L42" s="73"/>
      <c r="M42" s="164"/>
    </row>
    <row r="43" spans="2:13" x14ac:dyDescent="0.2">
      <c r="B43" s="76">
        <v>0.38934299999999999</v>
      </c>
      <c r="C43" s="73">
        <v>5.5132E-2</v>
      </c>
      <c r="D43" s="73">
        <v>0.39022000000000001</v>
      </c>
      <c r="E43" s="75">
        <v>-4.2234000000000001E-2</v>
      </c>
      <c r="F43" s="76"/>
      <c r="G43" s="162"/>
      <c r="H43" s="73"/>
      <c r="I43" s="162"/>
      <c r="J43" s="76"/>
      <c r="K43" s="162"/>
      <c r="L43" s="73"/>
      <c r="M43" s="164"/>
    </row>
    <row r="44" spans="2:13" x14ac:dyDescent="0.2">
      <c r="B44" s="76">
        <v>0.39958100000000002</v>
      </c>
      <c r="C44" s="73">
        <v>5.5308999999999997E-2</v>
      </c>
      <c r="D44" s="73">
        <v>0.40043499999999999</v>
      </c>
      <c r="E44" s="75">
        <v>-4.2110000000000002E-2</v>
      </c>
      <c r="F44" s="76"/>
      <c r="G44" s="162"/>
      <c r="H44" s="73"/>
      <c r="I44" s="162"/>
      <c r="J44" s="76"/>
      <c r="K44" s="162"/>
      <c r="L44" s="73"/>
      <c r="M44" s="164"/>
    </row>
    <row r="45" spans="2:13" x14ac:dyDescent="0.2">
      <c r="B45" s="76">
        <v>0.40982000000000002</v>
      </c>
      <c r="C45" s="73">
        <v>5.5455999999999998E-2</v>
      </c>
      <c r="D45" s="73">
        <v>0.41065000000000002</v>
      </c>
      <c r="E45" s="75">
        <v>-4.1943000000000001E-2</v>
      </c>
      <c r="F45" s="76"/>
      <c r="G45" s="162"/>
      <c r="H45" s="73"/>
      <c r="I45" s="162"/>
      <c r="J45" s="76"/>
      <c r="K45" s="162"/>
      <c r="L45" s="73"/>
      <c r="M45" s="164"/>
    </row>
    <row r="46" spans="2:13" x14ac:dyDescent="0.2">
      <c r="B46" s="76">
        <v>0.42005900000000002</v>
      </c>
      <c r="C46" s="73">
        <v>5.5572000000000003E-2</v>
      </c>
      <c r="D46" s="73">
        <v>0.42086499999999999</v>
      </c>
      <c r="E46" s="75">
        <v>-4.1734E-2</v>
      </c>
      <c r="F46" s="76"/>
      <c r="G46" s="162"/>
      <c r="H46" s="73"/>
      <c r="I46" s="162"/>
      <c r="J46" s="76"/>
      <c r="K46" s="162"/>
      <c r="L46" s="73"/>
      <c r="M46" s="164"/>
    </row>
    <row r="47" spans="2:13" x14ac:dyDescent="0.2">
      <c r="B47" s="76">
        <v>0.43029899999999999</v>
      </c>
      <c r="C47" s="73">
        <v>5.5656999999999998E-2</v>
      </c>
      <c r="D47" s="73">
        <v>0.43107800000000002</v>
      </c>
      <c r="E47" s="75">
        <v>-4.1485000000000001E-2</v>
      </c>
      <c r="F47" s="76"/>
      <c r="G47" s="162"/>
      <c r="H47" s="73"/>
      <c r="I47" s="162"/>
      <c r="J47" s="76"/>
      <c r="K47" s="162"/>
      <c r="L47" s="73"/>
      <c r="M47" s="164"/>
    </row>
    <row r="48" spans="2:13" x14ac:dyDescent="0.2">
      <c r="B48" s="76">
        <v>0.44053900000000001</v>
      </c>
      <c r="C48" s="73">
        <v>5.5711999999999998E-2</v>
      </c>
      <c r="D48" s="73">
        <v>0.44129000000000002</v>
      </c>
      <c r="E48" s="75">
        <v>-4.1193E-2</v>
      </c>
      <c r="F48" s="76"/>
      <c r="G48" s="162"/>
      <c r="H48" s="73"/>
      <c r="I48" s="162"/>
      <c r="J48" s="76"/>
      <c r="K48" s="162"/>
      <c r="L48" s="73"/>
      <c r="M48" s="164"/>
    </row>
    <row r="49" spans="2:13" x14ac:dyDescent="0.2">
      <c r="B49" s="76">
        <v>0.45077899999999999</v>
      </c>
      <c r="C49" s="73">
        <v>5.5737000000000002E-2</v>
      </c>
      <c r="D49" s="73">
        <v>0.45150099999999999</v>
      </c>
      <c r="E49" s="75">
        <v>-4.0857999999999998E-2</v>
      </c>
      <c r="F49" s="76"/>
      <c r="G49" s="162"/>
      <c r="H49" s="73"/>
      <c r="I49" s="162"/>
      <c r="J49" s="76"/>
      <c r="K49" s="162"/>
      <c r="L49" s="73"/>
      <c r="M49" s="164"/>
    </row>
    <row r="50" spans="2:13" x14ac:dyDescent="0.2">
      <c r="B50" s="76">
        <v>0.46101799999999998</v>
      </c>
      <c r="C50" s="73">
        <v>5.5733999999999999E-2</v>
      </c>
      <c r="D50" s="73">
        <v>0.46171000000000001</v>
      </c>
      <c r="E50" s="75">
        <v>-4.0480000000000002E-2</v>
      </c>
      <c r="F50" s="76"/>
      <c r="G50" s="162"/>
      <c r="H50" s="73"/>
      <c r="I50" s="162"/>
      <c r="J50" s="76"/>
      <c r="K50" s="162"/>
      <c r="L50" s="73"/>
      <c r="M50" s="164"/>
    </row>
    <row r="51" spans="2:13" x14ac:dyDescent="0.2">
      <c r="B51" s="76">
        <v>0.47125800000000001</v>
      </c>
      <c r="C51" s="73">
        <v>5.5702000000000002E-2</v>
      </c>
      <c r="D51" s="73">
        <v>0.47191699999999998</v>
      </c>
      <c r="E51" s="75">
        <v>-4.0058999999999997E-2</v>
      </c>
      <c r="F51" s="76"/>
      <c r="G51" s="162"/>
      <c r="H51" s="73"/>
      <c r="I51" s="162"/>
      <c r="J51" s="76"/>
      <c r="K51" s="162"/>
      <c r="L51" s="73"/>
      <c r="M51" s="164"/>
    </row>
    <row r="52" spans="2:13" x14ac:dyDescent="0.2">
      <c r="B52" s="76">
        <v>0.48149799999999998</v>
      </c>
      <c r="C52" s="73">
        <v>5.5640000000000002E-2</v>
      </c>
      <c r="D52" s="73">
        <v>0.48212300000000002</v>
      </c>
      <c r="E52" s="75">
        <v>-3.9595999999999999E-2</v>
      </c>
      <c r="F52" s="76"/>
      <c r="G52" s="162"/>
      <c r="H52" s="73"/>
      <c r="I52" s="162"/>
      <c r="J52" s="76"/>
      <c r="K52" s="162"/>
      <c r="L52" s="73"/>
      <c r="M52" s="164"/>
    </row>
    <row r="53" spans="2:13" x14ac:dyDescent="0.2">
      <c r="B53" s="76">
        <v>0.49173699999999998</v>
      </c>
      <c r="C53" s="73">
        <v>5.5551000000000003E-2</v>
      </c>
      <c r="D53" s="73">
        <v>0.49232599999999999</v>
      </c>
      <c r="E53" s="75">
        <v>-3.9088999999999999E-2</v>
      </c>
      <c r="F53" s="76"/>
      <c r="G53" s="162"/>
      <c r="H53" s="73"/>
      <c r="I53" s="162"/>
      <c r="J53" s="76"/>
      <c r="K53" s="162"/>
      <c r="L53" s="73"/>
      <c r="M53" s="164"/>
    </row>
    <row r="54" spans="2:13" x14ac:dyDescent="0.2">
      <c r="B54" s="76">
        <v>0.50197599999999998</v>
      </c>
      <c r="C54" s="73">
        <v>5.5432000000000002E-2</v>
      </c>
      <c r="D54" s="73">
        <v>0.50252699999999995</v>
      </c>
      <c r="E54" s="75">
        <v>-3.8537000000000002E-2</v>
      </c>
      <c r="F54" s="76"/>
      <c r="G54" s="162"/>
      <c r="H54" s="73"/>
      <c r="I54" s="162"/>
      <c r="J54" s="76"/>
      <c r="K54" s="162"/>
      <c r="L54" s="73"/>
      <c r="M54" s="164"/>
    </row>
    <row r="55" spans="2:13" x14ac:dyDescent="0.2">
      <c r="B55" s="76">
        <v>0.51221499999999998</v>
      </c>
      <c r="C55" s="73">
        <v>5.5284E-2</v>
      </c>
      <c r="D55" s="73">
        <v>0.51272499999999999</v>
      </c>
      <c r="E55" s="75">
        <v>-3.7940000000000002E-2</v>
      </c>
      <c r="F55" s="76"/>
      <c r="G55" s="162"/>
      <c r="H55" s="73"/>
      <c r="I55" s="162"/>
      <c r="J55" s="76"/>
      <c r="K55" s="162"/>
      <c r="L55" s="73"/>
      <c r="M55" s="164"/>
    </row>
    <row r="56" spans="2:13" x14ac:dyDescent="0.2">
      <c r="B56" s="76">
        <v>0.52245200000000003</v>
      </c>
      <c r="C56" s="73">
        <v>5.5107000000000003E-2</v>
      </c>
      <c r="D56" s="73">
        <v>0.52292000000000005</v>
      </c>
      <c r="E56" s="75">
        <v>-3.7297999999999998E-2</v>
      </c>
      <c r="F56" s="76"/>
      <c r="G56" s="162"/>
      <c r="H56" s="73"/>
      <c r="I56" s="162"/>
      <c r="J56" s="76"/>
      <c r="K56" s="162"/>
      <c r="L56" s="73"/>
      <c r="M56" s="164"/>
    </row>
    <row r="57" spans="2:13" x14ac:dyDescent="0.2">
      <c r="B57" s="76">
        <v>0.53269</v>
      </c>
      <c r="C57" s="73">
        <v>5.4899999999999997E-2</v>
      </c>
      <c r="D57" s="73">
        <v>0.53311200000000003</v>
      </c>
      <c r="E57" s="75">
        <v>-3.6610999999999998E-2</v>
      </c>
      <c r="F57" s="76"/>
      <c r="G57" s="162"/>
      <c r="H57" s="73"/>
      <c r="I57" s="162"/>
      <c r="J57" s="76"/>
      <c r="K57" s="162"/>
      <c r="L57" s="73"/>
      <c r="M57" s="164"/>
    </row>
    <row r="58" spans="2:13" x14ac:dyDescent="0.2">
      <c r="B58" s="76">
        <v>0.54292600000000002</v>
      </c>
      <c r="C58" s="73">
        <v>5.4663000000000003E-2</v>
      </c>
      <c r="D58" s="73">
        <v>0.54330000000000001</v>
      </c>
      <c r="E58" s="75">
        <v>-3.5878E-2</v>
      </c>
      <c r="F58" s="76"/>
      <c r="G58" s="162"/>
      <c r="H58" s="73"/>
      <c r="I58" s="162"/>
      <c r="J58" s="76"/>
      <c r="K58" s="162"/>
      <c r="L58" s="73"/>
      <c r="M58" s="164"/>
    </row>
    <row r="59" spans="2:13" x14ac:dyDescent="0.2">
      <c r="B59" s="76">
        <v>0.55316200000000004</v>
      </c>
      <c r="C59" s="73">
        <v>5.4393999999999998E-2</v>
      </c>
      <c r="D59" s="73">
        <v>0.553485</v>
      </c>
      <c r="E59" s="75">
        <v>-3.5099999999999999E-2</v>
      </c>
      <c r="F59" s="76"/>
      <c r="G59" s="162"/>
      <c r="H59" s="73"/>
      <c r="I59" s="162"/>
      <c r="J59" s="76"/>
      <c r="K59" s="162"/>
      <c r="L59" s="73"/>
      <c r="M59" s="164"/>
    </row>
    <row r="60" spans="2:13" x14ac:dyDescent="0.2">
      <c r="B60" s="76">
        <v>0.56339700000000004</v>
      </c>
      <c r="C60" s="73">
        <v>5.4093000000000002E-2</v>
      </c>
      <c r="D60" s="73">
        <v>0.56366700000000003</v>
      </c>
      <c r="E60" s="75">
        <v>-3.4275E-2</v>
      </c>
      <c r="F60" s="76"/>
      <c r="G60" s="162"/>
      <c r="H60" s="73"/>
      <c r="I60" s="162"/>
      <c r="J60" s="76"/>
      <c r="K60" s="162"/>
      <c r="L60" s="73"/>
      <c r="M60" s="164"/>
    </row>
    <row r="61" spans="2:13" x14ac:dyDescent="0.2">
      <c r="B61" s="76">
        <v>0.573631</v>
      </c>
      <c r="C61" s="73">
        <v>5.3759000000000001E-2</v>
      </c>
      <c r="D61" s="73">
        <v>0.57384400000000002</v>
      </c>
      <c r="E61" s="75">
        <v>-3.3403000000000002E-2</v>
      </c>
      <c r="F61" s="76"/>
      <c r="G61" s="162"/>
      <c r="H61" s="73"/>
      <c r="I61" s="162"/>
      <c r="J61" s="76"/>
      <c r="K61" s="162"/>
      <c r="L61" s="73"/>
      <c r="M61" s="164"/>
    </row>
    <row r="62" spans="2:13" x14ac:dyDescent="0.2">
      <c r="B62" s="76">
        <v>0.58386300000000002</v>
      </c>
      <c r="C62" s="73">
        <v>5.3391000000000001E-2</v>
      </c>
      <c r="D62" s="73">
        <v>0.58401700000000001</v>
      </c>
      <c r="E62" s="75">
        <v>-3.2486000000000001E-2</v>
      </c>
      <c r="F62" s="76"/>
      <c r="G62" s="162"/>
      <c r="H62" s="73"/>
      <c r="I62" s="162"/>
      <c r="J62" s="76"/>
      <c r="K62" s="162"/>
      <c r="L62" s="73"/>
      <c r="M62" s="164"/>
    </row>
    <row r="63" spans="2:13" x14ac:dyDescent="0.2">
      <c r="B63" s="76">
        <v>0.59409500000000004</v>
      </c>
      <c r="C63" s="73">
        <v>5.2986999999999999E-2</v>
      </c>
      <c r="D63" s="73">
        <v>0.59418700000000002</v>
      </c>
      <c r="E63" s="75">
        <v>-3.1524000000000003E-2</v>
      </c>
      <c r="F63" s="76"/>
      <c r="G63" s="162"/>
      <c r="H63" s="73"/>
      <c r="I63" s="162"/>
      <c r="J63" s="76"/>
      <c r="K63" s="162"/>
      <c r="L63" s="73"/>
      <c r="M63" s="164"/>
    </row>
    <row r="64" spans="2:13" x14ac:dyDescent="0.2">
      <c r="B64" s="76">
        <v>0.60432399999999997</v>
      </c>
      <c r="C64" s="73">
        <v>5.2547000000000003E-2</v>
      </c>
      <c r="D64" s="73">
        <v>0.604352</v>
      </c>
      <c r="E64" s="75">
        <v>-3.0516000000000001E-2</v>
      </c>
      <c r="F64" s="76"/>
      <c r="G64" s="162"/>
      <c r="H64" s="73"/>
      <c r="I64" s="162"/>
      <c r="J64" s="76"/>
      <c r="K64" s="162"/>
      <c r="L64" s="73"/>
      <c r="M64" s="164"/>
    </row>
    <row r="65" spans="2:13" x14ac:dyDescent="0.2">
      <c r="B65" s="76">
        <v>0.61455199999999999</v>
      </c>
      <c r="C65" s="73">
        <v>5.2067000000000002E-2</v>
      </c>
      <c r="D65" s="73">
        <v>0.61451199999999995</v>
      </c>
      <c r="E65" s="75">
        <v>-2.9464000000000001E-2</v>
      </c>
      <c r="F65" s="76"/>
      <c r="G65" s="162"/>
      <c r="H65" s="73"/>
      <c r="I65" s="162"/>
      <c r="J65" s="76"/>
      <c r="K65" s="162"/>
      <c r="L65" s="73"/>
      <c r="M65" s="164"/>
    </row>
    <row r="66" spans="2:13" x14ac:dyDescent="0.2">
      <c r="B66" s="76">
        <v>0.62477899999999997</v>
      </c>
      <c r="C66" s="73">
        <v>5.1546000000000002E-2</v>
      </c>
      <c r="D66" s="73">
        <v>0.624668</v>
      </c>
      <c r="E66" s="75">
        <v>-2.8368999999999998E-2</v>
      </c>
      <c r="F66" s="76"/>
      <c r="G66" s="162"/>
      <c r="H66" s="73"/>
      <c r="I66" s="162"/>
      <c r="J66" s="76"/>
      <c r="K66" s="162"/>
      <c r="L66" s="73"/>
      <c r="M66" s="164"/>
    </row>
    <row r="67" spans="2:13" x14ac:dyDescent="0.2">
      <c r="B67" s="76">
        <v>0.63500400000000001</v>
      </c>
      <c r="C67" s="73">
        <v>5.0985000000000003E-2</v>
      </c>
      <c r="D67" s="73">
        <v>0.63481900000000002</v>
      </c>
      <c r="E67" s="75">
        <v>-2.7231999999999999E-2</v>
      </c>
      <c r="F67" s="76"/>
      <c r="G67" s="162"/>
      <c r="H67" s="73"/>
      <c r="I67" s="162"/>
      <c r="J67" s="76"/>
      <c r="K67" s="162"/>
      <c r="L67" s="73"/>
      <c r="M67" s="164"/>
    </row>
    <row r="68" spans="2:13" x14ac:dyDescent="0.2">
      <c r="B68" s="76">
        <v>0.64522599999999997</v>
      </c>
      <c r="C68" s="73">
        <v>5.0380000000000001E-2</v>
      </c>
      <c r="D68" s="73">
        <v>0.64496600000000004</v>
      </c>
      <c r="E68" s="75">
        <v>-2.6054999999999998E-2</v>
      </c>
      <c r="F68" s="76"/>
      <c r="G68" s="162"/>
      <c r="H68" s="73"/>
      <c r="I68" s="162"/>
      <c r="J68" s="76"/>
      <c r="K68" s="162"/>
      <c r="L68" s="73"/>
      <c r="M68" s="164"/>
    </row>
    <row r="69" spans="2:13" x14ac:dyDescent="0.2">
      <c r="B69" s="76">
        <v>0.65544500000000006</v>
      </c>
      <c r="C69" s="73">
        <v>4.9730999999999997E-2</v>
      </c>
      <c r="D69" s="73">
        <v>0.65510800000000002</v>
      </c>
      <c r="E69" s="75">
        <v>-2.4839E-2</v>
      </c>
      <c r="F69" s="76"/>
      <c r="G69" s="162"/>
      <c r="H69" s="73"/>
      <c r="I69" s="162"/>
      <c r="J69" s="76"/>
      <c r="K69" s="162"/>
      <c r="L69" s="73"/>
      <c r="M69" s="164"/>
    </row>
    <row r="70" spans="2:13" x14ac:dyDescent="0.2">
      <c r="B70" s="76">
        <v>0.66566199999999998</v>
      </c>
      <c r="C70" s="73">
        <v>4.9036000000000003E-2</v>
      </c>
      <c r="D70" s="73">
        <v>0.66524700000000003</v>
      </c>
      <c r="E70" s="75">
        <v>-2.3587E-2</v>
      </c>
      <c r="F70" s="76"/>
      <c r="G70" s="162"/>
      <c r="H70" s="73"/>
      <c r="I70" s="162"/>
      <c r="J70" s="76"/>
      <c r="K70" s="162"/>
      <c r="L70" s="73"/>
      <c r="M70" s="164"/>
    </row>
    <row r="71" spans="2:13" x14ac:dyDescent="0.2">
      <c r="B71" s="76">
        <v>0.67587699999999995</v>
      </c>
      <c r="C71" s="73">
        <v>4.8293000000000003E-2</v>
      </c>
      <c r="D71" s="73">
        <v>0.67538100000000001</v>
      </c>
      <c r="E71" s="75">
        <v>-2.2301000000000001E-2</v>
      </c>
      <c r="F71" s="76"/>
      <c r="G71" s="162"/>
      <c r="H71" s="73"/>
      <c r="I71" s="162"/>
      <c r="J71" s="76"/>
      <c r="K71" s="162"/>
      <c r="L71" s="73"/>
      <c r="M71" s="164"/>
    </row>
    <row r="72" spans="2:13" x14ac:dyDescent="0.2">
      <c r="B72" s="76">
        <v>0.68608800000000003</v>
      </c>
      <c r="C72" s="73">
        <v>4.7503999999999998E-2</v>
      </c>
      <c r="D72" s="73">
        <v>0.68551099999999998</v>
      </c>
      <c r="E72" s="75">
        <v>-2.0985E-2</v>
      </c>
      <c r="F72" s="76"/>
      <c r="G72" s="162"/>
      <c r="H72" s="73"/>
      <c r="I72" s="162"/>
      <c r="J72" s="76"/>
      <c r="K72" s="162"/>
      <c r="L72" s="73"/>
      <c r="M72" s="164"/>
    </row>
    <row r="73" spans="2:13" x14ac:dyDescent="0.2">
      <c r="B73" s="76">
        <v>0.696295</v>
      </c>
      <c r="C73" s="73">
        <v>4.6667E-2</v>
      </c>
      <c r="D73" s="73">
        <v>0.69563799999999998</v>
      </c>
      <c r="E73" s="75">
        <v>-1.9640000000000001E-2</v>
      </c>
      <c r="F73" s="76"/>
      <c r="G73" s="162"/>
      <c r="H73" s="73"/>
      <c r="I73" s="162"/>
      <c r="J73" s="76"/>
      <c r="K73" s="162"/>
      <c r="L73" s="73"/>
      <c r="M73" s="164"/>
    </row>
    <row r="74" spans="2:13" x14ac:dyDescent="0.2">
      <c r="B74" s="76">
        <v>0.70650000000000002</v>
      </c>
      <c r="C74" s="73">
        <v>4.5782000000000003E-2</v>
      </c>
      <c r="D74" s="73">
        <v>0.70576099999999997</v>
      </c>
      <c r="E74" s="75">
        <v>-1.8272E-2</v>
      </c>
      <c r="F74" s="76"/>
      <c r="G74" s="162"/>
      <c r="H74" s="73"/>
      <c r="I74" s="162"/>
      <c r="J74" s="76"/>
      <c r="K74" s="162"/>
      <c r="L74" s="73"/>
      <c r="M74" s="164"/>
    </row>
    <row r="75" spans="2:13" x14ac:dyDescent="0.2">
      <c r="B75" s="76">
        <v>0.7167</v>
      </c>
      <c r="C75" s="73">
        <v>4.4849E-2</v>
      </c>
      <c r="D75" s="73">
        <v>0.71588200000000002</v>
      </c>
      <c r="E75" s="75">
        <v>-1.6882000000000001E-2</v>
      </c>
      <c r="F75" s="76"/>
      <c r="G75" s="162"/>
      <c r="H75" s="73"/>
      <c r="I75" s="162"/>
      <c r="J75" s="76"/>
      <c r="K75" s="162"/>
      <c r="L75" s="73"/>
      <c r="M75" s="164"/>
    </row>
    <row r="76" spans="2:13" x14ac:dyDescent="0.2">
      <c r="B76" s="76">
        <v>0.72689700000000002</v>
      </c>
      <c r="C76" s="73">
        <v>4.3868999999999998E-2</v>
      </c>
      <c r="D76" s="73">
        <v>0.72600100000000001</v>
      </c>
      <c r="E76" s="75">
        <v>-1.5474999999999999E-2</v>
      </c>
      <c r="F76" s="76"/>
      <c r="G76" s="162"/>
      <c r="H76" s="73"/>
      <c r="I76" s="162"/>
      <c r="J76" s="76"/>
      <c r="K76" s="162"/>
      <c r="L76" s="73"/>
      <c r="M76" s="164"/>
    </row>
    <row r="77" spans="2:13" x14ac:dyDescent="0.2">
      <c r="B77" s="76">
        <v>0.73709000000000002</v>
      </c>
      <c r="C77" s="73">
        <v>4.2844E-2</v>
      </c>
      <c r="D77" s="73">
        <v>0.73611800000000005</v>
      </c>
      <c r="E77" s="75">
        <v>-1.4055E-2</v>
      </c>
      <c r="F77" s="76"/>
      <c r="G77" s="162"/>
      <c r="H77" s="73"/>
      <c r="I77" s="162"/>
      <c r="J77" s="76"/>
      <c r="K77" s="162"/>
      <c r="L77" s="73"/>
      <c r="M77" s="164"/>
    </row>
    <row r="78" spans="2:13" x14ac:dyDescent="0.2">
      <c r="B78" s="76">
        <v>0.747278</v>
      </c>
      <c r="C78" s="73">
        <v>4.1773999999999999E-2</v>
      </c>
      <c r="D78" s="73">
        <v>0.74623399999999995</v>
      </c>
      <c r="E78" s="75">
        <v>-1.2626999999999999E-2</v>
      </c>
      <c r="F78" s="76"/>
      <c r="G78" s="162"/>
      <c r="H78" s="73"/>
      <c r="I78" s="162"/>
      <c r="J78" s="76"/>
      <c r="K78" s="162"/>
      <c r="L78" s="73"/>
      <c r="M78" s="164"/>
    </row>
    <row r="79" spans="2:13" x14ac:dyDescent="0.2">
      <c r="B79" s="76">
        <v>0.757463</v>
      </c>
      <c r="C79" s="73">
        <v>4.0661999999999997E-2</v>
      </c>
      <c r="D79" s="73">
        <v>0.75634900000000005</v>
      </c>
      <c r="E79" s="75">
        <v>-1.1195E-2</v>
      </c>
      <c r="F79" s="76"/>
      <c r="G79" s="162"/>
      <c r="H79" s="73"/>
      <c r="I79" s="162"/>
      <c r="J79" s="76"/>
      <c r="K79" s="162"/>
      <c r="L79" s="73"/>
      <c r="M79" s="164"/>
    </row>
    <row r="80" spans="2:13" x14ac:dyDescent="0.2">
      <c r="B80" s="76">
        <v>0.76764399999999999</v>
      </c>
      <c r="C80" s="73">
        <v>3.9509000000000002E-2</v>
      </c>
      <c r="D80" s="73">
        <v>0.76646499999999995</v>
      </c>
      <c r="E80" s="75">
        <v>-9.7640000000000001E-3</v>
      </c>
      <c r="F80" s="76"/>
      <c r="G80" s="162"/>
      <c r="H80" s="73"/>
      <c r="I80" s="162"/>
      <c r="J80" s="76"/>
      <c r="K80" s="162"/>
      <c r="L80" s="73"/>
      <c r="M80" s="164"/>
    </row>
    <row r="81" spans="2:13" x14ac:dyDescent="0.2">
      <c r="B81" s="76">
        <v>0.77782099999999998</v>
      </c>
      <c r="C81" s="73">
        <v>3.8316999999999997E-2</v>
      </c>
      <c r="D81" s="73">
        <v>0.77658099999999997</v>
      </c>
      <c r="E81" s="75">
        <v>-8.3389999999999992E-3</v>
      </c>
      <c r="F81" s="76"/>
      <c r="G81" s="162"/>
      <c r="H81" s="73"/>
      <c r="I81" s="162"/>
      <c r="J81" s="76"/>
      <c r="K81" s="162"/>
      <c r="L81" s="73"/>
      <c r="M81" s="164"/>
    </row>
    <row r="82" spans="2:13" x14ac:dyDescent="0.2">
      <c r="B82" s="76">
        <v>0.78799399999999997</v>
      </c>
      <c r="C82" s="73">
        <v>3.7090999999999999E-2</v>
      </c>
      <c r="D82" s="73">
        <v>0.78669999999999995</v>
      </c>
      <c r="E82" s="75">
        <v>-6.927E-3</v>
      </c>
      <c r="F82" s="76"/>
      <c r="G82" s="162"/>
      <c r="H82" s="73"/>
      <c r="I82" s="162"/>
      <c r="J82" s="76"/>
      <c r="K82" s="162"/>
      <c r="L82" s="73"/>
      <c r="M82" s="164"/>
    </row>
    <row r="83" spans="2:13" x14ac:dyDescent="0.2">
      <c r="B83" s="76">
        <v>0.79816399999999998</v>
      </c>
      <c r="C83" s="73">
        <v>3.5833999999999998E-2</v>
      </c>
      <c r="D83" s="73">
        <v>0.796821</v>
      </c>
      <c r="E83" s="75">
        <v>-5.5319999999999996E-3</v>
      </c>
      <c r="F83" s="76"/>
      <c r="G83" s="162"/>
      <c r="H83" s="73"/>
      <c r="I83" s="162"/>
      <c r="J83" s="76"/>
      <c r="K83" s="162"/>
      <c r="L83" s="73"/>
      <c r="M83" s="164"/>
    </row>
    <row r="84" spans="2:13" x14ac:dyDescent="0.2">
      <c r="B84" s="76">
        <v>0.80833200000000005</v>
      </c>
      <c r="C84" s="73">
        <v>3.4549000000000003E-2</v>
      </c>
      <c r="D84" s="73">
        <v>0.80694600000000005</v>
      </c>
      <c r="E84" s="75">
        <v>-4.1619999999999999E-3</v>
      </c>
      <c r="F84" s="76"/>
      <c r="G84" s="162"/>
      <c r="H84" s="73"/>
      <c r="I84" s="162"/>
      <c r="J84" s="76"/>
      <c r="K84" s="162"/>
      <c r="L84" s="73"/>
      <c r="M84" s="164"/>
    </row>
    <row r="85" spans="2:13" x14ac:dyDescent="0.2">
      <c r="B85" s="76">
        <v>0.818496</v>
      </c>
      <c r="C85" s="73">
        <v>3.3242000000000001E-2</v>
      </c>
      <c r="D85" s="73">
        <v>0.81707399999999997</v>
      </c>
      <c r="E85" s="75">
        <v>-2.8219999999999999E-3</v>
      </c>
      <c r="F85" s="76"/>
      <c r="G85" s="162"/>
      <c r="H85" s="73"/>
      <c r="I85" s="162"/>
      <c r="J85" s="76"/>
      <c r="K85" s="162"/>
      <c r="L85" s="73"/>
      <c r="M85" s="164"/>
    </row>
    <row r="86" spans="2:13" x14ac:dyDescent="0.2">
      <c r="B86" s="76">
        <v>0.82865800000000001</v>
      </c>
      <c r="C86" s="73">
        <v>3.1916E-2</v>
      </c>
      <c r="D86" s="73">
        <v>0.82720700000000003</v>
      </c>
      <c r="E86" s="75">
        <v>-1.5219999999999999E-3</v>
      </c>
      <c r="F86" s="76"/>
      <c r="G86" s="162"/>
      <c r="H86" s="73"/>
      <c r="I86" s="162"/>
      <c r="J86" s="76"/>
      <c r="K86" s="162"/>
      <c r="L86" s="73"/>
      <c r="M86" s="164"/>
    </row>
    <row r="87" spans="2:13" x14ac:dyDescent="0.2">
      <c r="B87" s="76">
        <v>0.83881899999999998</v>
      </c>
      <c r="C87" s="73">
        <v>3.0578000000000001E-2</v>
      </c>
      <c r="D87" s="73">
        <v>0.83734600000000003</v>
      </c>
      <c r="E87" s="75">
        <v>-2.7E-4</v>
      </c>
      <c r="F87" s="76"/>
      <c r="G87" s="162"/>
      <c r="H87" s="73"/>
      <c r="I87" s="162"/>
      <c r="J87" s="76"/>
      <c r="K87" s="162"/>
      <c r="L87" s="73"/>
      <c r="M87" s="164"/>
    </row>
    <row r="88" spans="2:13" x14ac:dyDescent="0.2">
      <c r="B88" s="76">
        <v>0.84897800000000001</v>
      </c>
      <c r="C88" s="73">
        <v>2.9229999999999999E-2</v>
      </c>
      <c r="D88" s="73">
        <v>0.84749099999999999</v>
      </c>
      <c r="E88" s="75">
        <v>9.2500000000000004E-4</v>
      </c>
      <c r="F88" s="76"/>
      <c r="G88" s="162"/>
      <c r="H88" s="73"/>
      <c r="I88" s="162"/>
      <c r="J88" s="76"/>
      <c r="K88" s="162"/>
      <c r="L88" s="73"/>
      <c r="M88" s="164"/>
    </row>
    <row r="89" spans="2:13" x14ac:dyDescent="0.2">
      <c r="B89" s="76">
        <v>0.85913600000000001</v>
      </c>
      <c r="C89" s="73">
        <v>2.7876999999999999E-2</v>
      </c>
      <c r="D89" s="73">
        <v>0.85764300000000004</v>
      </c>
      <c r="E89" s="75">
        <v>2.052E-3</v>
      </c>
      <c r="F89" s="76"/>
      <c r="G89" s="162"/>
      <c r="H89" s="73"/>
      <c r="I89" s="162"/>
      <c r="J89" s="76"/>
      <c r="K89" s="162"/>
      <c r="L89" s="73"/>
      <c r="M89" s="164"/>
    </row>
    <row r="90" spans="2:13" x14ac:dyDescent="0.2">
      <c r="B90" s="76">
        <v>0.86929400000000001</v>
      </c>
      <c r="C90" s="73">
        <v>2.6520999999999999E-2</v>
      </c>
      <c r="D90" s="73">
        <v>0.86780199999999996</v>
      </c>
      <c r="E90" s="75">
        <v>3.0969999999999999E-3</v>
      </c>
      <c r="F90" s="76"/>
      <c r="G90" s="162"/>
      <c r="H90" s="73"/>
      <c r="I90" s="162"/>
      <c r="J90" s="76"/>
      <c r="K90" s="162"/>
      <c r="L90" s="73"/>
      <c r="M90" s="164"/>
    </row>
    <row r="91" spans="2:13" x14ac:dyDescent="0.2">
      <c r="B91" s="76">
        <v>0.87944999999999995</v>
      </c>
      <c r="C91" s="73">
        <v>2.5159999999999998E-2</v>
      </c>
      <c r="D91" s="73">
        <v>0.87797099999999995</v>
      </c>
      <c r="E91" s="75">
        <v>4.045E-3</v>
      </c>
      <c r="F91" s="76"/>
      <c r="G91" s="162"/>
      <c r="H91" s="73"/>
      <c r="I91" s="162"/>
      <c r="J91" s="76"/>
      <c r="K91" s="162"/>
      <c r="L91" s="73"/>
      <c r="M91" s="164"/>
    </row>
    <row r="92" spans="2:13" x14ac:dyDescent="0.2">
      <c r="B92" s="76">
        <v>0.88960499999999998</v>
      </c>
      <c r="C92" s="73">
        <v>2.3791E-2</v>
      </c>
      <c r="D92" s="73">
        <v>0.88814700000000002</v>
      </c>
      <c r="E92" s="75">
        <v>4.8840000000000003E-3</v>
      </c>
      <c r="F92" s="76"/>
      <c r="G92" s="162"/>
      <c r="H92" s="73"/>
      <c r="I92" s="162"/>
      <c r="J92" s="76"/>
      <c r="K92" s="162"/>
      <c r="L92" s="73"/>
      <c r="M92" s="164"/>
    </row>
    <row r="93" spans="2:13" x14ac:dyDescent="0.2">
      <c r="B93" s="76">
        <v>0.89975700000000003</v>
      </c>
      <c r="C93" s="73">
        <v>2.2405000000000001E-2</v>
      </c>
      <c r="D93" s="73">
        <v>0.89833300000000005</v>
      </c>
      <c r="E93" s="75">
        <v>5.5919999999999997E-3</v>
      </c>
      <c r="F93" s="76"/>
      <c r="G93" s="162"/>
      <c r="H93" s="73"/>
      <c r="I93" s="162"/>
      <c r="J93" s="76"/>
      <c r="K93" s="162"/>
      <c r="L93" s="73"/>
      <c r="M93" s="164"/>
    </row>
    <row r="94" spans="2:13" x14ac:dyDescent="0.2">
      <c r="B94" s="76">
        <v>0.90990400000000005</v>
      </c>
      <c r="C94" s="73">
        <v>2.0989000000000001E-2</v>
      </c>
      <c r="D94" s="73">
        <v>0.90852699999999997</v>
      </c>
      <c r="E94" s="75">
        <v>6.1450000000000003E-3</v>
      </c>
      <c r="F94" s="76"/>
      <c r="G94" s="162"/>
      <c r="H94" s="73"/>
      <c r="I94" s="162"/>
      <c r="J94" s="76"/>
      <c r="K94" s="162"/>
      <c r="L94" s="73"/>
      <c r="M94" s="164"/>
    </row>
    <row r="95" spans="2:13" x14ac:dyDescent="0.2">
      <c r="B95" s="76">
        <v>0.92004600000000003</v>
      </c>
      <c r="C95" s="73">
        <v>1.9525000000000001E-2</v>
      </c>
      <c r="D95" s="73">
        <v>0.91873000000000005</v>
      </c>
      <c r="E95" s="75">
        <v>6.5250000000000004E-3</v>
      </c>
      <c r="F95" s="76"/>
      <c r="G95" s="162"/>
      <c r="H95" s="73"/>
      <c r="I95" s="162"/>
      <c r="J95" s="76"/>
      <c r="K95" s="162"/>
      <c r="L95" s="73"/>
      <c r="M95" s="164"/>
    </row>
    <row r="96" spans="2:13" x14ac:dyDescent="0.2">
      <c r="B96" s="76">
        <v>0.93017799999999995</v>
      </c>
      <c r="C96" s="73">
        <v>1.7987E-2</v>
      </c>
      <c r="D96" s="73">
        <v>0.92893899999999996</v>
      </c>
      <c r="E96" s="75">
        <v>6.7019999999999996E-3</v>
      </c>
      <c r="F96" s="76"/>
      <c r="G96" s="162"/>
      <c r="H96" s="73"/>
      <c r="I96" s="162"/>
      <c r="J96" s="76"/>
      <c r="K96" s="162"/>
      <c r="L96" s="73"/>
      <c r="M96" s="164"/>
    </row>
    <row r="97" spans="2:13" x14ac:dyDescent="0.2">
      <c r="B97" s="76">
        <v>0.94029600000000002</v>
      </c>
      <c r="C97" s="73">
        <v>1.6344000000000001E-2</v>
      </c>
      <c r="D97" s="73">
        <v>0.93915199999999999</v>
      </c>
      <c r="E97" s="75">
        <v>6.6509999999999998E-3</v>
      </c>
      <c r="F97" s="76"/>
      <c r="G97" s="162"/>
      <c r="H97" s="73"/>
      <c r="I97" s="162"/>
      <c r="J97" s="76"/>
      <c r="K97" s="162"/>
      <c r="L97" s="73"/>
      <c r="M97" s="164"/>
    </row>
    <row r="98" spans="2:13" x14ac:dyDescent="0.2">
      <c r="B98" s="76">
        <v>0.95039399999999996</v>
      </c>
      <c r="C98" s="73">
        <v>1.456E-2</v>
      </c>
      <c r="D98" s="73">
        <v>0.94936299999999996</v>
      </c>
      <c r="E98" s="75">
        <v>6.3369999999999998E-3</v>
      </c>
      <c r="F98" s="76"/>
      <c r="G98" s="162"/>
      <c r="H98" s="73"/>
      <c r="I98" s="162"/>
      <c r="J98" s="76"/>
      <c r="K98" s="162"/>
      <c r="L98" s="73"/>
      <c r="M98" s="164"/>
    </row>
    <row r="99" spans="2:13" x14ac:dyDescent="0.2">
      <c r="B99" s="76">
        <v>0.96046399999999998</v>
      </c>
      <c r="C99" s="73">
        <v>1.2591E-2</v>
      </c>
      <c r="D99" s="73">
        <v>0.95956699999999995</v>
      </c>
      <c r="E99" s="75">
        <v>5.7270000000000003E-3</v>
      </c>
      <c r="F99" s="76"/>
      <c r="G99" s="162"/>
      <c r="H99" s="73"/>
      <c r="I99" s="162"/>
      <c r="J99" s="76"/>
      <c r="K99" s="162"/>
      <c r="L99" s="73"/>
      <c r="M99" s="164"/>
    </row>
    <row r="100" spans="2:13" x14ac:dyDescent="0.2">
      <c r="B100" s="76">
        <v>0.97049399999999997</v>
      </c>
      <c r="C100" s="73">
        <v>1.0388E-2</v>
      </c>
      <c r="D100" s="73">
        <v>0.96975199999999995</v>
      </c>
      <c r="E100" s="75">
        <v>4.7749999999999997E-3</v>
      </c>
      <c r="F100" s="76"/>
      <c r="G100" s="162"/>
      <c r="H100" s="73"/>
      <c r="I100" s="162"/>
      <c r="J100" s="76"/>
      <c r="K100" s="162"/>
      <c r="L100" s="73"/>
      <c r="M100" s="164"/>
    </row>
    <row r="101" spans="2:13" x14ac:dyDescent="0.2">
      <c r="B101" s="76">
        <v>0.98046699999999998</v>
      </c>
      <c r="C101" s="73">
        <v>7.8840000000000004E-3</v>
      </c>
      <c r="D101" s="73">
        <v>0.979904</v>
      </c>
      <c r="E101" s="75">
        <v>3.4199999999999999E-3</v>
      </c>
      <c r="F101" s="76"/>
      <c r="G101" s="162"/>
      <c r="H101" s="73"/>
      <c r="I101" s="162"/>
      <c r="J101" s="76"/>
      <c r="K101" s="162"/>
      <c r="L101" s="73"/>
      <c r="M101" s="164"/>
    </row>
    <row r="102" spans="2:13" x14ac:dyDescent="0.2">
      <c r="B102" s="76">
        <v>0.99034599999999995</v>
      </c>
      <c r="C102" s="73">
        <v>4.9509999999999997E-3</v>
      </c>
      <c r="D102" s="73">
        <v>0.98999000000000004</v>
      </c>
      <c r="E102" s="75">
        <v>1.5410000000000001E-3</v>
      </c>
      <c r="F102" s="76"/>
      <c r="G102" s="162"/>
      <c r="H102" s="73"/>
      <c r="I102" s="162"/>
      <c r="J102" s="76"/>
      <c r="K102" s="162"/>
      <c r="L102" s="73"/>
      <c r="M102" s="164"/>
    </row>
    <row r="103" spans="2:13" x14ac:dyDescent="0.2">
      <c r="B103" s="76">
        <v>1</v>
      </c>
      <c r="C103" s="73">
        <v>1.2110000000000001E-3</v>
      </c>
      <c r="D103" s="73">
        <v>1</v>
      </c>
      <c r="E103" s="75">
        <v>-1.2110000000000001E-3</v>
      </c>
      <c r="F103" s="76"/>
      <c r="G103" s="162"/>
      <c r="H103" s="73"/>
      <c r="I103" s="162"/>
      <c r="J103" s="76"/>
      <c r="K103" s="162"/>
      <c r="L103" s="73"/>
      <c r="M103" s="164"/>
    </row>
    <row r="104" spans="2:13" x14ac:dyDescent="0.2">
      <c r="B104" s="76"/>
      <c r="C104" s="73"/>
      <c r="D104" s="73"/>
      <c r="E104" s="75"/>
      <c r="F104" s="76"/>
      <c r="G104" s="162"/>
      <c r="H104" s="73"/>
      <c r="I104" s="162"/>
      <c r="J104" s="76"/>
      <c r="K104" s="162"/>
      <c r="L104" s="73"/>
      <c r="M104" s="164"/>
    </row>
    <row r="105" spans="2:13" x14ac:dyDescent="0.2">
      <c r="B105" s="76"/>
      <c r="C105" s="73"/>
      <c r="D105" s="73"/>
      <c r="E105" s="75"/>
      <c r="F105" s="76"/>
      <c r="G105" s="162"/>
      <c r="H105" s="73"/>
      <c r="I105" s="162"/>
      <c r="J105" s="76"/>
      <c r="K105" s="162"/>
      <c r="L105" s="73"/>
      <c r="M105" s="164"/>
    </row>
    <row r="106" spans="2:13" x14ac:dyDescent="0.2">
      <c r="B106" s="76"/>
      <c r="C106" s="73"/>
      <c r="D106" s="73"/>
      <c r="E106" s="75"/>
      <c r="F106" s="76"/>
      <c r="G106" s="162"/>
      <c r="H106" s="73"/>
      <c r="I106" s="162"/>
      <c r="J106" s="76"/>
      <c r="K106" s="162"/>
      <c r="L106" s="73"/>
      <c r="M106" s="164"/>
    </row>
    <row r="107" spans="2:13" x14ac:dyDescent="0.2">
      <c r="B107" s="76"/>
      <c r="C107" s="73"/>
      <c r="D107" s="73"/>
      <c r="E107" s="75"/>
      <c r="F107" s="76"/>
      <c r="G107" s="162"/>
      <c r="H107" s="73"/>
      <c r="I107" s="162"/>
      <c r="J107" s="76"/>
      <c r="K107" s="162"/>
      <c r="L107" s="73"/>
      <c r="M107" s="164"/>
    </row>
    <row r="108" spans="2:13" x14ac:dyDescent="0.2">
      <c r="B108" s="76"/>
      <c r="C108" s="73"/>
      <c r="D108" s="73"/>
      <c r="E108" s="75"/>
      <c r="F108" s="76"/>
      <c r="G108" s="162"/>
      <c r="H108" s="73"/>
      <c r="I108" s="162"/>
      <c r="J108" s="76"/>
      <c r="K108" s="162"/>
      <c r="L108" s="73"/>
      <c r="M108" s="164"/>
    </row>
    <row r="109" spans="2:13" x14ac:dyDescent="0.2">
      <c r="B109" s="76"/>
      <c r="C109" s="73"/>
      <c r="D109" s="73"/>
      <c r="E109" s="75"/>
      <c r="F109" s="76"/>
      <c r="G109" s="162"/>
      <c r="H109" s="73"/>
      <c r="I109" s="162"/>
      <c r="J109" s="76"/>
      <c r="K109" s="162"/>
      <c r="L109" s="73"/>
      <c r="M109" s="164"/>
    </row>
    <row r="110" spans="2:13" x14ac:dyDescent="0.2">
      <c r="B110" s="76"/>
      <c r="C110" s="73"/>
      <c r="D110" s="73"/>
      <c r="E110" s="75"/>
      <c r="F110" s="76"/>
      <c r="G110" s="162"/>
      <c r="H110" s="73"/>
      <c r="I110" s="162"/>
      <c r="J110" s="76"/>
      <c r="K110" s="162"/>
      <c r="L110" s="73"/>
      <c r="M110" s="164"/>
    </row>
    <row r="111" spans="2:13" x14ac:dyDescent="0.2">
      <c r="B111" s="76"/>
      <c r="C111" s="73"/>
      <c r="D111" s="73"/>
      <c r="E111" s="75"/>
      <c r="F111" s="76"/>
      <c r="G111" s="162"/>
      <c r="H111" s="73"/>
      <c r="I111" s="162"/>
      <c r="J111" s="76"/>
      <c r="K111" s="162"/>
      <c r="L111" s="73"/>
      <c r="M111" s="164"/>
    </row>
    <row r="112" spans="2:13" x14ac:dyDescent="0.2">
      <c r="B112" s="76"/>
      <c r="C112" s="73"/>
      <c r="D112" s="73"/>
      <c r="E112" s="75"/>
      <c r="F112" s="76"/>
      <c r="G112" s="162"/>
      <c r="H112" s="73"/>
      <c r="I112" s="162"/>
      <c r="J112" s="76"/>
      <c r="K112" s="162"/>
      <c r="L112" s="73"/>
      <c r="M112" s="164"/>
    </row>
    <row r="113" spans="2:13" x14ac:dyDescent="0.2">
      <c r="B113" s="76"/>
      <c r="C113" s="73"/>
      <c r="D113" s="73"/>
      <c r="E113" s="75"/>
      <c r="F113" s="76"/>
      <c r="G113" s="162"/>
      <c r="H113" s="73"/>
      <c r="I113" s="162"/>
      <c r="J113" s="76"/>
      <c r="K113" s="162"/>
      <c r="L113" s="73"/>
      <c r="M113" s="164"/>
    </row>
    <row r="114" spans="2:13" x14ac:dyDescent="0.2">
      <c r="B114" s="76"/>
      <c r="C114" s="73"/>
      <c r="D114" s="73"/>
      <c r="E114" s="75"/>
      <c r="F114" s="76"/>
      <c r="G114" s="162"/>
      <c r="H114" s="73"/>
      <c r="I114" s="162"/>
      <c r="J114" s="76"/>
      <c r="K114" s="162"/>
      <c r="L114" s="73"/>
      <c r="M114" s="164"/>
    </row>
    <row r="115" spans="2:13" x14ac:dyDescent="0.2">
      <c r="B115" s="76"/>
      <c r="C115" s="73"/>
      <c r="D115" s="73"/>
      <c r="E115" s="75"/>
      <c r="F115" s="76"/>
      <c r="G115" s="162"/>
      <c r="H115" s="73"/>
      <c r="I115" s="162"/>
      <c r="J115" s="76"/>
      <c r="K115" s="162"/>
      <c r="L115" s="73"/>
      <c r="M115" s="164"/>
    </row>
    <row r="116" spans="2:13" x14ac:dyDescent="0.2">
      <c r="B116" s="76"/>
      <c r="C116" s="73"/>
      <c r="D116" s="73"/>
      <c r="E116" s="75"/>
      <c r="F116" s="76"/>
      <c r="G116" s="162"/>
      <c r="H116" s="73"/>
      <c r="I116" s="162"/>
      <c r="J116" s="76"/>
      <c r="K116" s="162"/>
      <c r="L116" s="73"/>
      <c r="M116" s="164"/>
    </row>
    <row r="117" spans="2:13" x14ac:dyDescent="0.2">
      <c r="B117" s="76"/>
      <c r="C117" s="73"/>
      <c r="D117" s="73"/>
      <c r="E117" s="75"/>
      <c r="F117" s="76"/>
      <c r="G117" s="162"/>
      <c r="H117" s="73"/>
      <c r="I117" s="162"/>
      <c r="J117" s="76"/>
      <c r="K117" s="162"/>
      <c r="L117" s="73"/>
      <c r="M117" s="164"/>
    </row>
    <row r="118" spans="2:13" x14ac:dyDescent="0.2">
      <c r="B118" s="76"/>
      <c r="C118" s="73"/>
      <c r="D118" s="73"/>
      <c r="E118" s="75"/>
      <c r="F118" s="76"/>
      <c r="G118" s="162"/>
      <c r="H118" s="73"/>
      <c r="I118" s="162"/>
      <c r="J118" s="76"/>
      <c r="K118" s="162"/>
      <c r="L118" s="73"/>
      <c r="M118" s="164"/>
    </row>
    <row r="119" spans="2:13" x14ac:dyDescent="0.2">
      <c r="B119" s="76"/>
      <c r="C119" s="73"/>
      <c r="D119" s="73"/>
      <c r="E119" s="75"/>
      <c r="F119" s="76"/>
      <c r="G119" s="162"/>
      <c r="H119" s="73"/>
      <c r="I119" s="162"/>
      <c r="J119" s="76"/>
      <c r="K119" s="162"/>
      <c r="L119" s="73"/>
      <c r="M119" s="164"/>
    </row>
    <row r="120" spans="2:13" x14ac:dyDescent="0.2">
      <c r="B120" s="76"/>
      <c r="C120" s="73"/>
      <c r="D120" s="73"/>
      <c r="E120" s="75"/>
      <c r="F120" s="76"/>
      <c r="G120" s="162"/>
      <c r="H120" s="73"/>
      <c r="I120" s="162"/>
      <c r="J120" s="76"/>
      <c r="K120" s="162"/>
      <c r="L120" s="73"/>
      <c r="M120" s="164"/>
    </row>
    <row r="121" spans="2:13" x14ac:dyDescent="0.2">
      <c r="B121" s="76"/>
      <c r="C121" s="73"/>
      <c r="D121" s="73"/>
      <c r="E121" s="75"/>
      <c r="F121" s="76"/>
      <c r="G121" s="162"/>
      <c r="H121" s="73"/>
      <c r="I121" s="162"/>
      <c r="J121" s="76"/>
      <c r="K121" s="162"/>
      <c r="L121" s="73"/>
      <c r="M121" s="164"/>
    </row>
    <row r="122" spans="2:13" x14ac:dyDescent="0.2">
      <c r="B122" s="76"/>
      <c r="C122" s="73"/>
      <c r="D122" s="73"/>
      <c r="E122" s="75"/>
      <c r="F122" s="76"/>
      <c r="G122" s="162"/>
      <c r="H122" s="73"/>
      <c r="I122" s="162"/>
      <c r="J122" s="76"/>
      <c r="K122" s="162"/>
      <c r="L122" s="73"/>
      <c r="M122" s="164"/>
    </row>
    <row r="123" spans="2:13" x14ac:dyDescent="0.2">
      <c r="B123" s="76"/>
      <c r="C123" s="73"/>
      <c r="D123" s="73"/>
      <c r="E123" s="75"/>
      <c r="F123" s="76"/>
      <c r="G123" s="162"/>
      <c r="H123" s="73"/>
      <c r="I123" s="162"/>
      <c r="J123" s="76"/>
      <c r="K123" s="162"/>
      <c r="L123" s="73"/>
      <c r="M123" s="164"/>
    </row>
    <row r="124" spans="2:13" x14ac:dyDescent="0.2">
      <c r="B124" s="76"/>
      <c r="C124" s="73"/>
      <c r="D124" s="73"/>
      <c r="E124" s="75"/>
      <c r="F124" s="76"/>
      <c r="G124" s="162"/>
      <c r="H124" s="73"/>
      <c r="I124" s="162"/>
      <c r="J124" s="76"/>
      <c r="K124" s="162"/>
      <c r="L124" s="73"/>
      <c r="M124" s="164"/>
    </row>
    <row r="125" spans="2:13" x14ac:dyDescent="0.2">
      <c r="B125" s="76"/>
      <c r="C125" s="73"/>
      <c r="D125" s="73"/>
      <c r="E125" s="75"/>
      <c r="F125" s="76"/>
      <c r="G125" s="162"/>
      <c r="H125" s="73"/>
      <c r="I125" s="162"/>
      <c r="J125" s="76"/>
      <c r="K125" s="162"/>
      <c r="L125" s="73"/>
      <c r="M125" s="164"/>
    </row>
    <row r="126" spans="2:13" x14ac:dyDescent="0.2">
      <c r="B126" s="76"/>
      <c r="C126" s="73"/>
      <c r="D126" s="73"/>
      <c r="E126" s="75"/>
      <c r="F126" s="76"/>
      <c r="G126" s="162"/>
      <c r="H126" s="73"/>
      <c r="I126" s="162"/>
      <c r="J126" s="76"/>
      <c r="K126" s="162"/>
      <c r="L126" s="73"/>
      <c r="M126" s="164"/>
    </row>
    <row r="127" spans="2:13" x14ac:dyDescent="0.2">
      <c r="B127" s="76"/>
      <c r="C127" s="73"/>
      <c r="D127" s="73"/>
      <c r="E127" s="75"/>
      <c r="F127" s="76"/>
      <c r="G127" s="162"/>
      <c r="H127" s="73"/>
      <c r="I127" s="162"/>
      <c r="J127" s="76"/>
      <c r="K127" s="162"/>
      <c r="L127" s="73"/>
      <c r="M127" s="164"/>
    </row>
    <row r="128" spans="2:13" x14ac:dyDescent="0.2">
      <c r="B128" s="76"/>
      <c r="C128" s="73"/>
      <c r="D128" s="73"/>
      <c r="E128" s="75"/>
      <c r="F128" s="76"/>
      <c r="G128" s="162"/>
      <c r="H128" s="73"/>
      <c r="I128" s="162"/>
      <c r="J128" s="76"/>
      <c r="K128" s="162"/>
      <c r="L128" s="73"/>
      <c r="M128" s="164"/>
    </row>
    <row r="129" spans="2:13" x14ac:dyDescent="0.2">
      <c r="B129" s="76"/>
      <c r="C129" s="73"/>
      <c r="D129" s="73"/>
      <c r="E129" s="75"/>
      <c r="F129" s="76"/>
      <c r="G129" s="162"/>
      <c r="H129" s="73"/>
      <c r="I129" s="162"/>
      <c r="J129" s="76"/>
      <c r="K129" s="162"/>
      <c r="L129" s="73"/>
      <c r="M129" s="164"/>
    </row>
    <row r="130" spans="2:13" x14ac:dyDescent="0.2">
      <c r="B130" s="76"/>
      <c r="C130" s="73"/>
      <c r="D130" s="73"/>
      <c r="E130" s="75"/>
      <c r="F130" s="76"/>
      <c r="G130" s="162"/>
      <c r="H130" s="73"/>
      <c r="I130" s="162"/>
      <c r="J130" s="76"/>
      <c r="K130" s="162"/>
      <c r="L130" s="73"/>
      <c r="M130" s="164"/>
    </row>
    <row r="131" spans="2:13" x14ac:dyDescent="0.2">
      <c r="B131" s="76"/>
      <c r="C131" s="73"/>
      <c r="D131" s="73"/>
      <c r="E131" s="75"/>
      <c r="F131" s="76"/>
      <c r="G131" s="162"/>
      <c r="H131" s="73"/>
      <c r="I131" s="162"/>
      <c r="J131" s="76"/>
      <c r="K131" s="162"/>
      <c r="L131" s="73"/>
      <c r="M131" s="164"/>
    </row>
    <row r="132" spans="2:13" x14ac:dyDescent="0.2">
      <c r="B132" s="76"/>
      <c r="C132" s="73"/>
      <c r="D132" s="73"/>
      <c r="E132" s="75"/>
      <c r="F132" s="76"/>
      <c r="G132" s="162"/>
      <c r="H132" s="73"/>
      <c r="I132" s="162"/>
      <c r="J132" s="76"/>
      <c r="K132" s="162"/>
      <c r="L132" s="73"/>
      <c r="M132" s="164"/>
    </row>
    <row r="133" spans="2:13" x14ac:dyDescent="0.2">
      <c r="B133" s="76"/>
      <c r="C133" s="73"/>
      <c r="D133" s="73"/>
      <c r="E133" s="75"/>
      <c r="F133" s="76"/>
      <c r="G133" s="162"/>
      <c r="H133" s="73"/>
      <c r="I133" s="162"/>
      <c r="J133" s="76"/>
      <c r="K133" s="162"/>
      <c r="L133" s="73"/>
      <c r="M133" s="164"/>
    </row>
    <row r="134" spans="2:13" x14ac:dyDescent="0.2">
      <c r="B134" s="76"/>
      <c r="C134" s="73"/>
      <c r="D134" s="73"/>
      <c r="E134" s="75"/>
      <c r="F134" s="76"/>
      <c r="G134" s="162"/>
      <c r="H134" s="73"/>
      <c r="I134" s="162"/>
      <c r="J134" s="76"/>
      <c r="K134" s="162"/>
      <c r="L134" s="73"/>
      <c r="M134" s="164"/>
    </row>
    <row r="135" spans="2:13" x14ac:dyDescent="0.2">
      <c r="B135" s="76"/>
      <c r="C135" s="73"/>
      <c r="D135" s="73"/>
      <c r="E135" s="75"/>
      <c r="F135" s="76"/>
      <c r="G135" s="162"/>
      <c r="H135" s="73"/>
      <c r="I135" s="162"/>
      <c r="J135" s="76"/>
      <c r="K135" s="162"/>
      <c r="L135" s="73"/>
      <c r="M135" s="164"/>
    </row>
    <row r="136" spans="2:13" x14ac:dyDescent="0.2">
      <c r="B136" s="76"/>
      <c r="C136" s="73"/>
      <c r="D136" s="73"/>
      <c r="E136" s="75"/>
      <c r="F136" s="76"/>
      <c r="G136" s="162"/>
      <c r="H136" s="73"/>
      <c r="I136" s="162"/>
      <c r="J136" s="76"/>
      <c r="K136" s="162"/>
      <c r="L136" s="73"/>
      <c r="M136" s="164"/>
    </row>
    <row r="137" spans="2:13" x14ac:dyDescent="0.2">
      <c r="B137" s="76"/>
      <c r="C137" s="73"/>
      <c r="D137" s="73"/>
      <c r="E137" s="75"/>
      <c r="F137" s="76"/>
      <c r="G137" s="162"/>
      <c r="H137" s="73"/>
      <c r="I137" s="162"/>
      <c r="J137" s="76"/>
      <c r="K137" s="162"/>
      <c r="L137" s="73"/>
      <c r="M137" s="164"/>
    </row>
    <row r="138" spans="2:13" x14ac:dyDescent="0.2">
      <c r="B138" s="76"/>
      <c r="C138" s="73"/>
      <c r="D138" s="73"/>
      <c r="E138" s="75"/>
      <c r="F138" s="76"/>
      <c r="G138" s="162"/>
      <c r="H138" s="73"/>
      <c r="I138" s="162"/>
      <c r="J138" s="76"/>
      <c r="K138" s="162"/>
      <c r="L138" s="73"/>
      <c r="M138" s="164"/>
    </row>
    <row r="139" spans="2:13" x14ac:dyDescent="0.2">
      <c r="B139" s="76"/>
      <c r="C139" s="73"/>
      <c r="D139" s="73"/>
      <c r="E139" s="75"/>
      <c r="F139" s="76"/>
      <c r="G139" s="162"/>
      <c r="H139" s="73"/>
      <c r="I139" s="162"/>
      <c r="J139" s="76"/>
      <c r="K139" s="162"/>
      <c r="L139" s="73"/>
      <c r="M139" s="164"/>
    </row>
    <row r="140" spans="2:13" x14ac:dyDescent="0.2">
      <c r="B140" s="76"/>
      <c r="C140" s="73"/>
      <c r="D140" s="73"/>
      <c r="E140" s="75"/>
      <c r="F140" s="76"/>
      <c r="G140" s="162"/>
      <c r="H140" s="73"/>
      <c r="I140" s="162"/>
      <c r="J140" s="76"/>
      <c r="K140" s="162"/>
      <c r="L140" s="73"/>
      <c r="M140" s="164"/>
    </row>
    <row r="141" spans="2:13" x14ac:dyDescent="0.2">
      <c r="B141" s="76"/>
      <c r="C141" s="73"/>
      <c r="D141" s="73"/>
      <c r="E141" s="75"/>
      <c r="F141" s="76"/>
      <c r="G141" s="162"/>
      <c r="H141" s="73"/>
      <c r="I141" s="162"/>
      <c r="J141" s="76"/>
      <c r="K141" s="162"/>
      <c r="L141" s="73"/>
      <c r="M141" s="164"/>
    </row>
    <row r="142" spans="2:13" x14ac:dyDescent="0.2">
      <c r="B142" s="76"/>
      <c r="C142" s="73"/>
      <c r="D142" s="73"/>
      <c r="E142" s="75"/>
      <c r="F142" s="76"/>
      <c r="G142" s="162"/>
      <c r="H142" s="73"/>
      <c r="I142" s="162"/>
      <c r="J142" s="76"/>
      <c r="K142" s="162"/>
      <c r="L142" s="73"/>
      <c r="M142" s="164"/>
    </row>
    <row r="143" spans="2:13" x14ac:dyDescent="0.2">
      <c r="B143" s="76"/>
      <c r="C143" s="73"/>
      <c r="D143" s="73"/>
      <c r="E143" s="75"/>
      <c r="F143" s="76"/>
      <c r="G143" s="162"/>
      <c r="H143" s="73"/>
      <c r="I143" s="162"/>
      <c r="J143" s="76"/>
      <c r="K143" s="162"/>
      <c r="L143" s="73"/>
      <c r="M143" s="164"/>
    </row>
    <row r="144" spans="2:13" x14ac:dyDescent="0.2">
      <c r="B144" s="76"/>
      <c r="C144" s="73"/>
      <c r="D144" s="73"/>
      <c r="E144" s="75"/>
      <c r="F144" s="76"/>
      <c r="G144" s="162"/>
      <c r="H144" s="73"/>
      <c r="I144" s="162"/>
      <c r="J144" s="76"/>
      <c r="K144" s="162"/>
      <c r="L144" s="73"/>
      <c r="M144" s="164"/>
    </row>
    <row r="145" spans="2:13" x14ac:dyDescent="0.2">
      <c r="B145" s="76"/>
      <c r="C145" s="73"/>
      <c r="D145" s="73"/>
      <c r="E145" s="75"/>
      <c r="F145" s="76"/>
      <c r="G145" s="162"/>
      <c r="H145" s="73"/>
      <c r="I145" s="162"/>
      <c r="J145" s="76"/>
      <c r="K145" s="162"/>
      <c r="L145" s="73"/>
      <c r="M145" s="164"/>
    </row>
    <row r="146" spans="2:13" x14ac:dyDescent="0.2">
      <c r="B146" s="76"/>
      <c r="C146" s="73"/>
      <c r="D146" s="73"/>
      <c r="E146" s="75"/>
      <c r="F146" s="76"/>
      <c r="G146" s="162"/>
      <c r="H146" s="73"/>
      <c r="I146" s="162"/>
      <c r="J146" s="76"/>
      <c r="K146" s="162"/>
      <c r="L146" s="73"/>
      <c r="M146" s="164"/>
    </row>
    <row r="147" spans="2:13" x14ac:dyDescent="0.2">
      <c r="B147" s="76"/>
      <c r="C147" s="73"/>
      <c r="D147" s="73"/>
      <c r="E147" s="75"/>
      <c r="F147" s="76"/>
      <c r="G147" s="162"/>
      <c r="H147" s="73"/>
      <c r="I147" s="162"/>
      <c r="J147" s="76"/>
      <c r="K147" s="162"/>
      <c r="L147" s="73"/>
      <c r="M147" s="164"/>
    </row>
    <row r="148" spans="2:13" x14ac:dyDescent="0.2">
      <c r="B148" s="76"/>
      <c r="C148" s="73"/>
      <c r="D148" s="73"/>
      <c r="E148" s="75"/>
      <c r="F148" s="76"/>
      <c r="G148" s="162"/>
      <c r="H148" s="73"/>
      <c r="I148" s="162"/>
      <c r="J148" s="76"/>
      <c r="K148" s="162"/>
      <c r="L148" s="73"/>
      <c r="M148" s="164"/>
    </row>
    <row r="149" spans="2:13" x14ac:dyDescent="0.2">
      <c r="B149" s="76"/>
      <c r="C149" s="73"/>
      <c r="D149" s="73"/>
      <c r="E149" s="75"/>
      <c r="F149" s="76"/>
      <c r="G149" s="162"/>
      <c r="H149" s="73"/>
      <c r="I149" s="162"/>
      <c r="J149" s="76"/>
      <c r="K149" s="162"/>
      <c r="L149" s="73"/>
      <c r="M149" s="164"/>
    </row>
    <row r="150" spans="2:13" x14ac:dyDescent="0.2">
      <c r="B150" s="76"/>
      <c r="C150" s="73"/>
      <c r="D150" s="73"/>
      <c r="E150" s="75"/>
      <c r="F150" s="76"/>
      <c r="G150" s="162"/>
      <c r="H150" s="73"/>
      <c r="I150" s="162"/>
      <c r="J150" s="76"/>
      <c r="K150" s="162"/>
      <c r="L150" s="73"/>
      <c r="M150" s="164"/>
    </row>
    <row r="151" spans="2:13" x14ac:dyDescent="0.2">
      <c r="B151" s="76"/>
      <c r="C151" s="73"/>
      <c r="D151" s="73"/>
      <c r="E151" s="75"/>
      <c r="F151" s="76"/>
      <c r="G151" s="162"/>
      <c r="H151" s="73"/>
      <c r="I151" s="162"/>
      <c r="J151" s="76"/>
      <c r="K151" s="162"/>
      <c r="L151" s="73"/>
      <c r="M151" s="164"/>
    </row>
    <row r="152" spans="2:13" x14ac:dyDescent="0.2">
      <c r="B152" s="76"/>
      <c r="C152" s="73"/>
      <c r="D152" s="73"/>
      <c r="E152" s="75"/>
      <c r="F152" s="76"/>
      <c r="G152" s="162"/>
      <c r="H152" s="73"/>
      <c r="I152" s="162"/>
      <c r="J152" s="76"/>
      <c r="K152" s="162"/>
      <c r="L152" s="73"/>
      <c r="M152" s="164"/>
    </row>
    <row r="153" spans="2:13" x14ac:dyDescent="0.2">
      <c r="B153" s="76"/>
      <c r="C153" s="73"/>
      <c r="D153" s="73"/>
      <c r="E153" s="75"/>
      <c r="F153" s="76"/>
      <c r="G153" s="162"/>
      <c r="H153" s="73"/>
      <c r="I153" s="162"/>
      <c r="J153" s="76"/>
      <c r="K153" s="162"/>
      <c r="L153" s="73"/>
      <c r="M153" s="164"/>
    </row>
    <row r="154" spans="2:13" x14ac:dyDescent="0.2">
      <c r="B154" s="76"/>
      <c r="C154" s="73"/>
      <c r="D154" s="73"/>
      <c r="E154" s="75"/>
      <c r="F154" s="76"/>
      <c r="G154" s="162"/>
      <c r="H154" s="73"/>
      <c r="I154" s="162"/>
      <c r="J154" s="76"/>
      <c r="K154" s="162"/>
      <c r="L154" s="73"/>
      <c r="M154" s="164"/>
    </row>
    <row r="155" spans="2:13" x14ac:dyDescent="0.2">
      <c r="B155" s="76"/>
      <c r="C155" s="73"/>
      <c r="D155" s="73"/>
      <c r="E155" s="75"/>
      <c r="F155" s="76"/>
      <c r="G155" s="162"/>
      <c r="H155" s="73"/>
      <c r="I155" s="162"/>
      <c r="J155" s="76"/>
      <c r="K155" s="162"/>
      <c r="L155" s="73"/>
      <c r="M155" s="164"/>
    </row>
    <row r="156" spans="2:13" x14ac:dyDescent="0.2">
      <c r="B156" s="76"/>
      <c r="C156" s="73"/>
      <c r="D156" s="73"/>
      <c r="E156" s="75"/>
      <c r="F156" s="76"/>
      <c r="G156" s="162"/>
      <c r="H156" s="73"/>
      <c r="I156" s="162"/>
      <c r="J156" s="76"/>
      <c r="K156" s="162"/>
      <c r="L156" s="73"/>
      <c r="M156" s="164"/>
    </row>
    <row r="157" spans="2:13" x14ac:dyDescent="0.2">
      <c r="B157" s="76"/>
      <c r="C157" s="73"/>
      <c r="D157" s="73"/>
      <c r="E157" s="75"/>
      <c r="F157" s="76"/>
      <c r="G157" s="162"/>
      <c r="H157" s="73"/>
      <c r="I157" s="162"/>
      <c r="J157" s="76"/>
      <c r="K157" s="162"/>
      <c r="L157" s="73"/>
      <c r="M157" s="164"/>
    </row>
    <row r="158" spans="2:13" x14ac:dyDescent="0.2">
      <c r="B158" s="76"/>
      <c r="C158" s="73"/>
      <c r="D158" s="73"/>
      <c r="E158" s="75"/>
      <c r="F158" s="76"/>
      <c r="G158" s="162"/>
      <c r="H158" s="73"/>
      <c r="I158" s="162"/>
      <c r="J158" s="76"/>
      <c r="K158" s="162"/>
      <c r="L158" s="73"/>
      <c r="M158" s="164"/>
    </row>
    <row r="159" spans="2:13" x14ac:dyDescent="0.2">
      <c r="B159" s="76"/>
      <c r="C159" s="73"/>
      <c r="D159" s="73"/>
      <c r="E159" s="75"/>
      <c r="F159" s="76"/>
      <c r="G159" s="162"/>
      <c r="H159" s="73"/>
      <c r="I159" s="162"/>
      <c r="J159" s="76"/>
      <c r="K159" s="162"/>
      <c r="L159" s="73"/>
      <c r="M159" s="164"/>
    </row>
    <row r="160" spans="2:13" x14ac:dyDescent="0.2">
      <c r="B160" s="76"/>
      <c r="C160" s="73"/>
      <c r="D160" s="73"/>
      <c r="E160" s="75"/>
      <c r="F160" s="76"/>
      <c r="G160" s="162"/>
      <c r="H160" s="73"/>
      <c r="I160" s="162"/>
      <c r="J160" s="76"/>
      <c r="K160" s="162"/>
      <c r="L160" s="73"/>
      <c r="M160" s="164"/>
    </row>
    <row r="161" spans="2:13" x14ac:dyDescent="0.2">
      <c r="B161" s="76"/>
      <c r="C161" s="73"/>
      <c r="D161" s="73"/>
      <c r="E161" s="75"/>
      <c r="F161" s="76"/>
      <c r="G161" s="162"/>
      <c r="H161" s="73"/>
      <c r="I161" s="162"/>
      <c r="J161" s="76"/>
      <c r="K161" s="162"/>
      <c r="L161" s="73"/>
      <c r="M161" s="164"/>
    </row>
    <row r="162" spans="2:13" x14ac:dyDescent="0.2">
      <c r="B162" s="76"/>
      <c r="C162" s="73"/>
      <c r="D162" s="73"/>
      <c r="E162" s="75"/>
      <c r="F162" s="76"/>
      <c r="G162" s="162"/>
      <c r="H162" s="73"/>
      <c r="I162" s="162"/>
      <c r="J162" s="76"/>
      <c r="K162" s="162"/>
      <c r="L162" s="73"/>
      <c r="M162" s="164"/>
    </row>
    <row r="163" spans="2:13" x14ac:dyDescent="0.2">
      <c r="B163" s="76"/>
      <c r="C163" s="73"/>
      <c r="D163" s="73"/>
      <c r="E163" s="75"/>
      <c r="F163" s="76"/>
      <c r="G163" s="162"/>
      <c r="H163" s="73"/>
      <c r="I163" s="162"/>
      <c r="J163" s="76"/>
      <c r="K163" s="162"/>
      <c r="L163" s="73"/>
      <c r="M163" s="164"/>
    </row>
    <row r="164" spans="2:13" x14ac:dyDescent="0.2">
      <c r="B164" s="76"/>
      <c r="C164" s="73"/>
      <c r="D164" s="73"/>
      <c r="E164" s="75"/>
      <c r="F164" s="76"/>
      <c r="G164" s="162"/>
      <c r="H164" s="73"/>
      <c r="I164" s="162"/>
      <c r="J164" s="76"/>
      <c r="K164" s="162"/>
      <c r="L164" s="73"/>
      <c r="M164" s="164"/>
    </row>
    <row r="165" spans="2:13" x14ac:dyDescent="0.2">
      <c r="B165" s="76"/>
      <c r="C165" s="73"/>
      <c r="D165" s="73"/>
      <c r="E165" s="75"/>
      <c r="F165" s="76"/>
      <c r="G165" s="162"/>
      <c r="H165" s="73"/>
      <c r="I165" s="162"/>
      <c r="J165" s="76"/>
      <c r="K165" s="162"/>
      <c r="L165" s="73"/>
      <c r="M165" s="164"/>
    </row>
    <row r="166" spans="2:13" x14ac:dyDescent="0.2">
      <c r="B166" s="76"/>
      <c r="C166" s="73"/>
      <c r="D166" s="73"/>
      <c r="E166" s="75"/>
      <c r="F166" s="76"/>
      <c r="G166" s="162"/>
      <c r="H166" s="73"/>
      <c r="I166" s="162"/>
      <c r="J166" s="76"/>
      <c r="K166" s="162"/>
      <c r="L166" s="73"/>
      <c r="M166" s="164"/>
    </row>
    <row r="167" spans="2:13" x14ac:dyDescent="0.2">
      <c r="B167" s="76"/>
      <c r="C167" s="73"/>
      <c r="D167" s="73"/>
      <c r="E167" s="75"/>
      <c r="F167" s="76"/>
      <c r="G167" s="162"/>
      <c r="H167" s="73"/>
      <c r="I167" s="162"/>
      <c r="J167" s="76"/>
      <c r="K167" s="162"/>
      <c r="L167" s="73"/>
      <c r="M167" s="164"/>
    </row>
    <row r="168" spans="2:13" x14ac:dyDescent="0.2">
      <c r="B168" s="76"/>
      <c r="C168" s="73"/>
      <c r="D168" s="73"/>
      <c r="E168" s="75"/>
      <c r="F168" s="76"/>
      <c r="G168" s="162"/>
      <c r="H168" s="73"/>
      <c r="I168" s="162"/>
      <c r="J168" s="76"/>
      <c r="K168" s="162"/>
      <c r="L168" s="73"/>
      <c r="M168" s="164"/>
    </row>
    <row r="169" spans="2:13" x14ac:dyDescent="0.2">
      <c r="B169" s="76"/>
      <c r="C169" s="73"/>
      <c r="D169" s="73"/>
      <c r="E169" s="75"/>
      <c r="F169" s="76"/>
      <c r="G169" s="162"/>
      <c r="H169" s="73"/>
      <c r="I169" s="162"/>
      <c r="J169" s="76"/>
      <c r="K169" s="162"/>
      <c r="L169" s="73"/>
      <c r="M169" s="164"/>
    </row>
    <row r="170" spans="2:13" x14ac:dyDescent="0.2">
      <c r="B170" s="76"/>
      <c r="C170" s="73"/>
      <c r="D170" s="73"/>
      <c r="E170" s="75"/>
      <c r="F170" s="76"/>
      <c r="G170" s="162"/>
      <c r="H170" s="73"/>
      <c r="I170" s="162"/>
      <c r="J170" s="76"/>
      <c r="K170" s="162"/>
      <c r="L170" s="73"/>
      <c r="M170" s="164"/>
    </row>
    <row r="171" spans="2:13" x14ac:dyDescent="0.2">
      <c r="B171" s="76"/>
      <c r="C171" s="73"/>
      <c r="D171" s="73"/>
      <c r="E171" s="75"/>
      <c r="F171" s="76"/>
      <c r="G171" s="162"/>
      <c r="H171" s="73"/>
      <c r="I171" s="162"/>
      <c r="J171" s="76"/>
      <c r="K171" s="162"/>
      <c r="L171" s="73"/>
      <c r="M171" s="164"/>
    </row>
    <row r="172" spans="2:13" x14ac:dyDescent="0.2">
      <c r="B172" s="76"/>
      <c r="C172" s="73"/>
      <c r="D172" s="73"/>
      <c r="E172" s="75"/>
      <c r="F172" s="76"/>
      <c r="G172" s="162"/>
      <c r="H172" s="73"/>
      <c r="I172" s="162"/>
      <c r="J172" s="76"/>
      <c r="K172" s="162"/>
      <c r="L172" s="73"/>
      <c r="M172" s="164"/>
    </row>
    <row r="173" spans="2:13" x14ac:dyDescent="0.2">
      <c r="B173" s="76"/>
      <c r="C173" s="73"/>
      <c r="D173" s="73"/>
      <c r="E173" s="75"/>
      <c r="F173" s="76"/>
      <c r="G173" s="162"/>
      <c r="H173" s="73"/>
      <c r="I173" s="162"/>
      <c r="J173" s="76"/>
      <c r="K173" s="162"/>
      <c r="L173" s="73"/>
      <c r="M173" s="164"/>
    </row>
    <row r="174" spans="2:13" x14ac:dyDescent="0.2">
      <c r="B174" s="76"/>
      <c r="C174" s="73"/>
      <c r="D174" s="73"/>
      <c r="E174" s="75"/>
      <c r="F174" s="76"/>
      <c r="G174" s="162"/>
      <c r="H174" s="73"/>
      <c r="I174" s="162"/>
      <c r="J174" s="76"/>
      <c r="K174" s="162"/>
      <c r="L174" s="73"/>
      <c r="M174" s="164"/>
    </row>
    <row r="175" spans="2:13" x14ac:dyDescent="0.2">
      <c r="B175" s="76"/>
      <c r="C175" s="73"/>
      <c r="D175" s="73"/>
      <c r="E175" s="75"/>
      <c r="F175" s="76"/>
      <c r="G175" s="162"/>
      <c r="H175" s="73"/>
      <c r="I175" s="162"/>
      <c r="J175" s="76"/>
      <c r="K175" s="162"/>
      <c r="L175" s="73"/>
      <c r="M175" s="164"/>
    </row>
    <row r="176" spans="2:13" x14ac:dyDescent="0.2">
      <c r="B176" s="76"/>
      <c r="C176" s="73"/>
      <c r="D176" s="73"/>
      <c r="E176" s="75"/>
      <c r="F176" s="76"/>
      <c r="G176" s="162"/>
      <c r="H176" s="73"/>
      <c r="I176" s="162"/>
      <c r="J176" s="76"/>
      <c r="K176" s="162"/>
      <c r="L176" s="73"/>
      <c r="M176" s="164"/>
    </row>
    <row r="177" spans="2:13" x14ac:dyDescent="0.2">
      <c r="B177" s="76"/>
      <c r="C177" s="73"/>
      <c r="D177" s="73"/>
      <c r="E177" s="75"/>
      <c r="F177" s="76"/>
      <c r="G177" s="162"/>
      <c r="H177" s="73"/>
      <c r="I177" s="162"/>
      <c r="J177" s="76"/>
      <c r="K177" s="162"/>
      <c r="L177" s="73"/>
      <c r="M177" s="164"/>
    </row>
    <row r="178" spans="2:13" x14ac:dyDescent="0.2">
      <c r="B178" s="76"/>
      <c r="C178" s="73"/>
      <c r="D178" s="73"/>
      <c r="E178" s="77"/>
      <c r="F178" s="76"/>
      <c r="G178" s="162"/>
      <c r="H178" s="73"/>
      <c r="I178" s="162"/>
      <c r="J178" s="76"/>
      <c r="K178" s="162"/>
      <c r="L178" s="73"/>
      <c r="M178" s="164"/>
    </row>
    <row r="179" spans="2:13" x14ac:dyDescent="0.2">
      <c r="B179" s="76"/>
      <c r="C179" s="73"/>
      <c r="D179" s="73"/>
      <c r="E179" s="75"/>
      <c r="F179" s="76"/>
      <c r="G179" s="162"/>
      <c r="H179" s="73"/>
      <c r="I179" s="162"/>
      <c r="J179" s="76"/>
      <c r="K179" s="162"/>
      <c r="L179" s="73"/>
      <c r="M179" s="164"/>
    </row>
    <row r="180" spans="2:13" x14ac:dyDescent="0.2">
      <c r="B180" s="76"/>
      <c r="C180" s="73"/>
      <c r="D180" s="73"/>
      <c r="E180" s="75"/>
      <c r="F180" s="76"/>
      <c r="G180" s="162"/>
      <c r="H180" s="73"/>
      <c r="I180" s="162"/>
      <c r="J180" s="76"/>
      <c r="K180" s="162"/>
      <c r="L180" s="73"/>
      <c r="M180" s="164"/>
    </row>
    <row r="181" spans="2:13" x14ac:dyDescent="0.2">
      <c r="B181" s="76"/>
      <c r="C181" s="73"/>
      <c r="D181" s="73"/>
      <c r="E181" s="75"/>
      <c r="F181" s="76"/>
      <c r="G181" s="162"/>
      <c r="H181" s="73"/>
      <c r="I181" s="162"/>
      <c r="J181" s="76"/>
      <c r="K181" s="162"/>
      <c r="L181" s="73"/>
      <c r="M181" s="164"/>
    </row>
    <row r="182" spans="2:13" x14ac:dyDescent="0.2">
      <c r="B182" s="61"/>
      <c r="C182" s="62"/>
      <c r="D182" s="62"/>
      <c r="E182" s="63"/>
      <c r="F182" s="61"/>
      <c r="G182" s="166"/>
      <c r="H182" s="62"/>
      <c r="I182" s="166"/>
      <c r="J182" s="61"/>
      <c r="K182" s="166"/>
      <c r="L182" s="62"/>
      <c r="M182" s="42"/>
    </row>
    <row r="183" spans="2:13" x14ac:dyDescent="0.2">
      <c r="B183" s="61"/>
      <c r="C183" s="62"/>
      <c r="D183" s="62"/>
      <c r="E183" s="63"/>
      <c r="F183" s="61"/>
      <c r="G183" s="166"/>
      <c r="H183" s="62"/>
      <c r="I183" s="166"/>
      <c r="J183" s="61"/>
      <c r="K183" s="166"/>
      <c r="L183" s="62"/>
      <c r="M183" s="42"/>
    </row>
    <row r="184" spans="2:13" x14ac:dyDescent="0.2">
      <c r="B184" s="61"/>
      <c r="C184" s="62"/>
      <c r="D184" s="62"/>
      <c r="E184" s="63"/>
      <c r="F184" s="61"/>
      <c r="G184" s="166"/>
      <c r="H184" s="62"/>
      <c r="I184" s="166"/>
      <c r="J184" s="61"/>
      <c r="K184" s="166"/>
      <c r="L184" s="62"/>
      <c r="M184" s="42"/>
    </row>
    <row r="185" spans="2:13" x14ac:dyDescent="0.2">
      <c r="B185" s="61"/>
      <c r="C185" s="62"/>
      <c r="D185" s="62"/>
      <c r="E185" s="63"/>
      <c r="F185" s="61"/>
      <c r="G185" s="166"/>
      <c r="H185" s="62"/>
      <c r="I185" s="166"/>
      <c r="J185" s="61"/>
      <c r="K185" s="166"/>
      <c r="L185" s="62"/>
      <c r="M185" s="42"/>
    </row>
    <row r="186" spans="2:13" x14ac:dyDescent="0.2">
      <c r="B186" s="61"/>
      <c r="C186" s="62"/>
      <c r="D186" s="62"/>
      <c r="E186" s="63"/>
      <c r="F186" s="61"/>
      <c r="G186" s="166"/>
      <c r="H186" s="62"/>
      <c r="I186" s="166"/>
      <c r="J186" s="61"/>
      <c r="K186" s="166"/>
      <c r="L186" s="62"/>
      <c r="M186" s="42"/>
    </row>
    <row r="187" spans="2:13" x14ac:dyDescent="0.2">
      <c r="B187" s="61"/>
      <c r="C187" s="62"/>
      <c r="D187" s="62"/>
      <c r="E187" s="63"/>
      <c r="F187" s="61"/>
      <c r="G187" s="166"/>
      <c r="H187" s="62"/>
      <c r="I187" s="166"/>
      <c r="J187" s="61"/>
      <c r="K187" s="166"/>
      <c r="L187" s="62"/>
      <c r="M187" s="42"/>
    </row>
    <row r="188" spans="2:13" x14ac:dyDescent="0.2">
      <c r="B188" s="61"/>
      <c r="C188" s="62"/>
      <c r="D188" s="62"/>
      <c r="E188" s="63"/>
      <c r="F188" s="61"/>
      <c r="G188" s="166"/>
      <c r="H188" s="62"/>
      <c r="I188" s="166"/>
      <c r="J188" s="61"/>
      <c r="K188" s="166"/>
      <c r="L188" s="62"/>
      <c r="M188" s="42"/>
    </row>
    <row r="189" spans="2:13" x14ac:dyDescent="0.2">
      <c r="B189" s="61"/>
      <c r="C189" s="62"/>
      <c r="D189" s="62"/>
      <c r="E189" s="63"/>
      <c r="F189" s="61"/>
      <c r="G189" s="166"/>
      <c r="H189" s="62"/>
      <c r="I189" s="166"/>
      <c r="J189" s="61"/>
      <c r="K189" s="166"/>
      <c r="L189" s="62"/>
      <c r="M189" s="42"/>
    </row>
    <row r="190" spans="2:13" x14ac:dyDescent="0.2">
      <c r="B190" s="61"/>
      <c r="C190" s="62"/>
      <c r="D190" s="62"/>
      <c r="E190" s="63"/>
      <c r="F190" s="61"/>
      <c r="G190" s="166"/>
      <c r="H190" s="62"/>
      <c r="I190" s="166"/>
      <c r="J190" s="61"/>
      <c r="K190" s="166"/>
      <c r="L190" s="62"/>
      <c r="M190" s="42"/>
    </row>
    <row r="191" spans="2:13" x14ac:dyDescent="0.2">
      <c r="B191" s="61"/>
      <c r="C191" s="62"/>
      <c r="D191" s="62"/>
      <c r="E191" s="63"/>
      <c r="F191" s="61"/>
      <c r="G191" s="166"/>
      <c r="H191" s="62"/>
      <c r="I191" s="166"/>
      <c r="J191" s="61"/>
      <c r="K191" s="166"/>
      <c r="L191" s="62"/>
      <c r="M191" s="42"/>
    </row>
    <row r="192" spans="2:13" x14ac:dyDescent="0.2">
      <c r="B192" s="61"/>
      <c r="C192" s="62"/>
      <c r="D192" s="62"/>
      <c r="E192" s="63"/>
      <c r="F192" s="61"/>
      <c r="G192" s="166"/>
      <c r="H192" s="62"/>
      <c r="I192" s="166"/>
      <c r="J192" s="61"/>
      <c r="K192" s="166"/>
      <c r="L192" s="62"/>
      <c r="M192" s="42"/>
    </row>
    <row r="193" spans="2:13" x14ac:dyDescent="0.2">
      <c r="B193" s="61"/>
      <c r="C193" s="62"/>
      <c r="D193" s="62"/>
      <c r="E193" s="63"/>
      <c r="F193" s="61"/>
      <c r="G193" s="166"/>
      <c r="H193" s="62"/>
      <c r="I193" s="166"/>
      <c r="J193" s="61"/>
      <c r="K193" s="166"/>
      <c r="L193" s="62"/>
      <c r="M193" s="42"/>
    </row>
    <row r="194" spans="2:13" x14ac:dyDescent="0.2">
      <c r="B194" s="61"/>
      <c r="C194" s="62"/>
      <c r="D194" s="62"/>
      <c r="E194" s="63"/>
      <c r="F194" s="61"/>
      <c r="G194" s="166"/>
      <c r="H194" s="62"/>
      <c r="I194" s="166"/>
      <c r="J194" s="61"/>
      <c r="K194" s="166"/>
      <c r="L194" s="62"/>
      <c r="M194" s="42"/>
    </row>
    <row r="195" spans="2:13" x14ac:dyDescent="0.2">
      <c r="B195" s="61"/>
      <c r="C195" s="62"/>
      <c r="D195" s="62"/>
      <c r="E195" s="63"/>
      <c r="F195" s="61"/>
      <c r="G195" s="166"/>
      <c r="H195" s="62"/>
      <c r="I195" s="166"/>
      <c r="J195" s="61"/>
      <c r="K195" s="166"/>
      <c r="L195" s="62"/>
      <c r="M195" s="42"/>
    </row>
    <row r="196" spans="2:13" x14ac:dyDescent="0.2">
      <c r="B196" s="61"/>
      <c r="C196" s="62"/>
      <c r="D196" s="62"/>
      <c r="E196" s="63"/>
      <c r="F196" s="61"/>
      <c r="G196" s="166"/>
      <c r="H196" s="62"/>
      <c r="I196" s="166"/>
      <c r="J196" s="61"/>
      <c r="K196" s="166"/>
      <c r="L196" s="62"/>
      <c r="M196" s="42"/>
    </row>
    <row r="197" spans="2:13" x14ac:dyDescent="0.2">
      <c r="B197" s="61"/>
      <c r="C197" s="62"/>
      <c r="D197" s="62"/>
      <c r="E197" s="63"/>
      <c r="F197" s="61"/>
      <c r="G197" s="166"/>
      <c r="H197" s="62"/>
      <c r="I197" s="166"/>
      <c r="J197" s="61"/>
      <c r="K197" s="166"/>
      <c r="L197" s="62"/>
      <c r="M197" s="42"/>
    </row>
    <row r="198" spans="2:13" x14ac:dyDescent="0.2">
      <c r="B198" s="61"/>
      <c r="C198" s="62"/>
      <c r="D198" s="62"/>
      <c r="E198" s="63"/>
      <c r="F198" s="61"/>
      <c r="G198" s="166"/>
      <c r="H198" s="62"/>
      <c r="I198" s="166"/>
      <c r="J198" s="61"/>
      <c r="K198" s="166"/>
      <c r="L198" s="62"/>
      <c r="M198" s="42"/>
    </row>
    <row r="199" spans="2:13" x14ac:dyDescent="0.2">
      <c r="B199" s="61"/>
      <c r="C199" s="62"/>
      <c r="D199" s="62"/>
      <c r="E199" s="63"/>
      <c r="F199" s="61"/>
      <c r="G199" s="166"/>
      <c r="H199" s="62"/>
      <c r="I199" s="166"/>
      <c r="J199" s="61"/>
      <c r="K199" s="166"/>
      <c r="L199" s="62"/>
      <c r="M199" s="42"/>
    </row>
    <row r="200" spans="2:13" x14ac:dyDescent="0.2">
      <c r="B200" s="61"/>
      <c r="C200" s="62"/>
      <c r="D200" s="62"/>
      <c r="E200" s="63"/>
      <c r="F200" s="61"/>
      <c r="G200" s="166"/>
      <c r="H200" s="62"/>
      <c r="I200" s="166"/>
      <c r="J200" s="61"/>
      <c r="K200" s="166"/>
      <c r="L200" s="62"/>
      <c r="M200" s="42"/>
    </row>
    <row r="201" spans="2:13" x14ac:dyDescent="0.2">
      <c r="B201" s="61"/>
      <c r="C201" s="62"/>
      <c r="D201" s="62"/>
      <c r="E201" s="63"/>
      <c r="F201" s="61"/>
      <c r="G201" s="166"/>
      <c r="H201" s="62"/>
      <c r="I201" s="166"/>
      <c r="J201" s="61"/>
      <c r="K201" s="166"/>
      <c r="L201" s="62"/>
      <c r="M201" s="42"/>
    </row>
    <row r="202" spans="2:13" x14ac:dyDescent="0.2">
      <c r="B202" s="61"/>
      <c r="C202" s="62"/>
      <c r="D202" s="62"/>
      <c r="E202" s="63"/>
      <c r="F202" s="61"/>
      <c r="G202" s="166"/>
      <c r="H202" s="62"/>
      <c r="I202" s="166"/>
      <c r="J202" s="61"/>
      <c r="K202" s="166"/>
      <c r="L202" s="62"/>
      <c r="M202" s="42"/>
    </row>
    <row r="203" spans="2:13" x14ac:dyDescent="0.2">
      <c r="B203" s="61"/>
      <c r="C203" s="62"/>
      <c r="D203" s="62"/>
      <c r="E203" s="63"/>
      <c r="F203" s="61"/>
      <c r="G203" s="166"/>
      <c r="H203" s="62"/>
      <c r="I203" s="166"/>
      <c r="J203" s="61"/>
      <c r="K203" s="166"/>
      <c r="L203" s="62"/>
      <c r="M203" s="42"/>
    </row>
    <row r="204" spans="2:13" x14ac:dyDescent="0.2">
      <c r="B204" s="61"/>
      <c r="C204" s="62"/>
      <c r="D204" s="62"/>
      <c r="E204" s="63"/>
      <c r="F204" s="61"/>
      <c r="G204" s="166"/>
      <c r="H204" s="62"/>
      <c r="I204" s="166"/>
      <c r="J204" s="61"/>
      <c r="K204" s="166"/>
      <c r="L204" s="62"/>
      <c r="M204" s="42"/>
    </row>
    <row r="205" spans="2:13" x14ac:dyDescent="0.2">
      <c r="B205" s="61"/>
      <c r="C205" s="62"/>
      <c r="D205" s="62"/>
      <c r="E205" s="63"/>
      <c r="F205" s="61"/>
      <c r="G205" s="166"/>
      <c r="H205" s="62"/>
      <c r="I205" s="166"/>
      <c r="J205" s="61"/>
      <c r="K205" s="166"/>
      <c r="L205" s="62"/>
      <c r="M205" s="42"/>
    </row>
    <row r="206" spans="2:13" x14ac:dyDescent="0.2">
      <c r="B206" s="61"/>
      <c r="C206" s="62"/>
      <c r="D206" s="62"/>
      <c r="E206" s="63"/>
      <c r="F206" s="61"/>
      <c r="G206" s="166"/>
      <c r="H206" s="62"/>
      <c r="I206" s="166"/>
      <c r="J206" s="61"/>
      <c r="K206" s="166"/>
      <c r="L206" s="62"/>
      <c r="M206" s="42"/>
    </row>
    <row r="207" spans="2:13" x14ac:dyDescent="0.2">
      <c r="B207" s="61"/>
      <c r="C207" s="62"/>
      <c r="D207" s="62"/>
      <c r="E207" s="63"/>
      <c r="F207" s="61"/>
      <c r="G207" s="166"/>
      <c r="H207" s="62"/>
      <c r="I207" s="166"/>
      <c r="J207" s="61"/>
      <c r="K207" s="166"/>
      <c r="L207" s="62"/>
      <c r="M207" s="42"/>
    </row>
    <row r="208" spans="2:13" x14ac:dyDescent="0.2">
      <c r="B208" s="61"/>
      <c r="C208" s="62"/>
      <c r="D208" s="62"/>
      <c r="E208" s="63"/>
      <c r="F208" s="61"/>
      <c r="G208" s="166"/>
      <c r="H208" s="62"/>
      <c r="I208" s="166"/>
      <c r="J208" s="61"/>
      <c r="K208" s="166"/>
      <c r="L208" s="62"/>
      <c r="M208" s="42"/>
    </row>
    <row r="209" spans="2:13" x14ac:dyDescent="0.2">
      <c r="B209" s="61"/>
      <c r="C209" s="62"/>
      <c r="D209" s="62"/>
      <c r="E209" s="63"/>
      <c r="F209" s="61"/>
      <c r="G209" s="166"/>
      <c r="H209" s="62"/>
      <c r="I209" s="166"/>
      <c r="J209" s="61"/>
      <c r="K209" s="166"/>
      <c r="L209" s="62"/>
      <c r="M209" s="42"/>
    </row>
    <row r="210" spans="2:13" x14ac:dyDescent="0.2">
      <c r="B210" s="61"/>
      <c r="C210" s="62"/>
      <c r="D210" s="62"/>
      <c r="E210" s="63"/>
      <c r="F210" s="61"/>
      <c r="G210" s="166"/>
      <c r="H210" s="62"/>
      <c r="I210" s="166"/>
      <c r="J210" s="61"/>
      <c r="K210" s="166"/>
      <c r="L210" s="62"/>
      <c r="M210" s="42"/>
    </row>
    <row r="211" spans="2:13" x14ac:dyDescent="0.2">
      <c r="B211" s="61"/>
      <c r="C211" s="62"/>
      <c r="D211" s="62"/>
      <c r="E211" s="63"/>
      <c r="F211" s="61"/>
      <c r="G211" s="166"/>
      <c r="H211" s="62"/>
      <c r="I211" s="166"/>
      <c r="J211" s="61"/>
      <c r="K211" s="166"/>
      <c r="L211" s="62"/>
      <c r="M211" s="42"/>
    </row>
    <row r="212" spans="2:13" x14ac:dyDescent="0.2">
      <c r="B212" s="61"/>
      <c r="C212" s="62"/>
      <c r="D212" s="62"/>
      <c r="E212" s="63"/>
      <c r="F212" s="61"/>
      <c r="G212" s="166"/>
      <c r="H212" s="62"/>
      <c r="I212" s="166"/>
      <c r="J212" s="61"/>
      <c r="K212" s="166"/>
      <c r="L212" s="62"/>
      <c r="M212" s="42"/>
    </row>
    <row r="213" spans="2:13" x14ac:dyDescent="0.2">
      <c r="B213" s="61"/>
      <c r="C213" s="62"/>
      <c r="D213" s="62"/>
      <c r="E213" s="63"/>
      <c r="F213" s="61"/>
      <c r="G213" s="166"/>
      <c r="H213" s="62"/>
      <c r="I213" s="166"/>
      <c r="J213" s="61"/>
      <c r="K213" s="166"/>
      <c r="L213" s="62"/>
      <c r="M213" s="42"/>
    </row>
    <row r="214" spans="2:13" x14ac:dyDescent="0.2">
      <c r="B214" s="61"/>
      <c r="C214" s="62"/>
      <c r="D214" s="62"/>
      <c r="E214" s="63"/>
      <c r="F214" s="61"/>
      <c r="G214" s="166"/>
      <c r="H214" s="62"/>
      <c r="I214" s="166"/>
      <c r="J214" s="61"/>
      <c r="K214" s="166"/>
      <c r="L214" s="62"/>
      <c r="M214" s="42"/>
    </row>
    <row r="215" spans="2:13" x14ac:dyDescent="0.2">
      <c r="B215" s="61"/>
      <c r="C215" s="62"/>
      <c r="D215" s="62"/>
      <c r="E215" s="63"/>
      <c r="F215" s="61"/>
      <c r="G215" s="166"/>
      <c r="H215" s="62"/>
      <c r="I215" s="166"/>
      <c r="J215" s="61"/>
      <c r="K215" s="166"/>
      <c r="L215" s="62"/>
      <c r="M215" s="42"/>
    </row>
    <row r="216" spans="2:13" x14ac:dyDescent="0.2">
      <c r="B216" s="61"/>
      <c r="C216" s="62"/>
      <c r="D216" s="62"/>
      <c r="E216" s="63"/>
      <c r="F216" s="61"/>
      <c r="G216" s="166"/>
      <c r="H216" s="62"/>
      <c r="I216" s="166"/>
      <c r="J216" s="61"/>
      <c r="K216" s="166"/>
      <c r="L216" s="62"/>
      <c r="M216" s="42"/>
    </row>
    <row r="217" spans="2:13" x14ac:dyDescent="0.2">
      <c r="B217" s="61"/>
      <c r="C217" s="62"/>
      <c r="D217" s="62"/>
      <c r="E217" s="63"/>
      <c r="F217" s="61"/>
      <c r="G217" s="166"/>
      <c r="H217" s="62"/>
      <c r="I217" s="166"/>
      <c r="J217" s="61"/>
      <c r="K217" s="166"/>
      <c r="L217" s="62"/>
      <c r="M217" s="42"/>
    </row>
    <row r="218" spans="2:13" x14ac:dyDescent="0.2">
      <c r="B218" s="61"/>
      <c r="C218" s="62"/>
      <c r="D218" s="62"/>
      <c r="E218" s="63"/>
      <c r="F218" s="61"/>
      <c r="G218" s="166"/>
      <c r="H218" s="62"/>
      <c r="I218" s="166"/>
      <c r="J218" s="61"/>
      <c r="K218" s="166"/>
      <c r="L218" s="62"/>
      <c r="M218" s="42"/>
    </row>
    <row r="219" spans="2:13" x14ac:dyDescent="0.2">
      <c r="B219" s="61"/>
      <c r="C219" s="62"/>
      <c r="D219" s="62"/>
      <c r="E219" s="63"/>
      <c r="F219" s="61"/>
      <c r="G219" s="166"/>
      <c r="H219" s="62"/>
      <c r="I219" s="166"/>
      <c r="J219" s="61"/>
      <c r="K219" s="166"/>
      <c r="L219" s="62"/>
      <c r="M219" s="42"/>
    </row>
    <row r="220" spans="2:13" x14ac:dyDescent="0.2">
      <c r="B220" s="61"/>
      <c r="C220" s="62"/>
      <c r="D220" s="62"/>
      <c r="E220" s="63"/>
      <c r="F220" s="61"/>
      <c r="G220" s="166"/>
      <c r="H220" s="62"/>
      <c r="I220" s="166"/>
      <c r="J220" s="61"/>
      <c r="K220" s="166"/>
      <c r="L220" s="62"/>
      <c r="M220" s="42"/>
    </row>
    <row r="221" spans="2:13" x14ac:dyDescent="0.2">
      <c r="B221" s="61"/>
      <c r="C221" s="62"/>
      <c r="D221" s="62"/>
      <c r="E221" s="63"/>
      <c r="F221" s="61"/>
      <c r="G221" s="166"/>
      <c r="H221" s="62"/>
      <c r="I221" s="166"/>
      <c r="J221" s="61"/>
      <c r="K221" s="166"/>
      <c r="L221" s="62"/>
      <c r="M221" s="42"/>
    </row>
    <row r="222" spans="2:13" x14ac:dyDescent="0.2">
      <c r="B222" s="61"/>
      <c r="C222" s="62"/>
      <c r="D222" s="62"/>
      <c r="E222" s="63"/>
      <c r="F222" s="61"/>
      <c r="G222" s="166"/>
      <c r="H222" s="62"/>
      <c r="I222" s="166"/>
      <c r="J222" s="61"/>
      <c r="K222" s="166"/>
      <c r="L222" s="62"/>
      <c r="M222" s="42"/>
    </row>
    <row r="223" spans="2:13" x14ac:dyDescent="0.2">
      <c r="B223" s="61"/>
      <c r="C223" s="62"/>
      <c r="D223" s="62"/>
      <c r="E223" s="63"/>
      <c r="F223" s="61"/>
      <c r="G223" s="166"/>
      <c r="H223" s="62"/>
      <c r="I223" s="166"/>
      <c r="J223" s="61"/>
      <c r="K223" s="166"/>
      <c r="L223" s="62"/>
      <c r="M223" s="42"/>
    </row>
    <row r="224" spans="2:13" x14ac:dyDescent="0.2">
      <c r="B224" s="61"/>
      <c r="C224" s="62"/>
      <c r="D224" s="62"/>
      <c r="E224" s="63"/>
      <c r="F224" s="61"/>
      <c r="G224" s="166"/>
      <c r="H224" s="62"/>
      <c r="I224" s="166"/>
      <c r="J224" s="61"/>
      <c r="K224" s="166"/>
      <c r="L224" s="62"/>
      <c r="M224" s="42"/>
    </row>
    <row r="225" spans="2:13" x14ac:dyDescent="0.2">
      <c r="B225" s="61"/>
      <c r="C225" s="62"/>
      <c r="D225" s="62"/>
      <c r="E225" s="63"/>
      <c r="F225" s="61"/>
      <c r="G225" s="166"/>
      <c r="H225" s="62"/>
      <c r="I225" s="166"/>
      <c r="J225" s="61"/>
      <c r="K225" s="166"/>
      <c r="L225" s="62"/>
      <c r="M225" s="42"/>
    </row>
    <row r="226" spans="2:13" x14ac:dyDescent="0.2">
      <c r="B226" s="61"/>
      <c r="C226" s="62"/>
      <c r="D226" s="62"/>
      <c r="E226" s="63"/>
      <c r="F226" s="61"/>
      <c r="G226" s="166"/>
      <c r="H226" s="62"/>
      <c r="I226" s="166"/>
      <c r="J226" s="61"/>
      <c r="K226" s="166"/>
      <c r="L226" s="62"/>
      <c r="M226" s="42"/>
    </row>
    <row r="227" spans="2:13" x14ac:dyDescent="0.2">
      <c r="B227" s="61"/>
      <c r="C227" s="62"/>
      <c r="D227" s="62"/>
      <c r="E227" s="63"/>
      <c r="F227" s="61"/>
      <c r="G227" s="166"/>
      <c r="H227" s="62"/>
      <c r="I227" s="166"/>
      <c r="J227" s="61"/>
      <c r="K227" s="166"/>
      <c r="L227" s="62"/>
      <c r="M227" s="42"/>
    </row>
    <row r="228" spans="2:13" x14ac:dyDescent="0.2">
      <c r="B228" s="61"/>
      <c r="C228" s="62"/>
      <c r="D228" s="62"/>
      <c r="E228" s="63"/>
      <c r="F228" s="61"/>
      <c r="G228" s="166"/>
      <c r="H228" s="62"/>
      <c r="I228" s="166"/>
      <c r="J228" s="61"/>
      <c r="K228" s="166"/>
      <c r="L228" s="62"/>
      <c r="M228" s="42"/>
    </row>
    <row r="229" spans="2:13" x14ac:dyDescent="0.2">
      <c r="B229" s="61"/>
      <c r="C229" s="62"/>
      <c r="D229" s="62"/>
      <c r="E229" s="63"/>
      <c r="F229" s="61"/>
      <c r="G229" s="166"/>
      <c r="H229" s="62"/>
      <c r="I229" s="166"/>
      <c r="J229" s="61"/>
      <c r="K229" s="166"/>
      <c r="L229" s="62"/>
      <c r="M229" s="42"/>
    </row>
    <row r="230" spans="2:13" x14ac:dyDescent="0.2">
      <c r="B230" s="61"/>
      <c r="C230" s="62"/>
      <c r="D230" s="62"/>
      <c r="E230" s="63"/>
      <c r="F230" s="61"/>
      <c r="G230" s="166"/>
      <c r="H230" s="62"/>
      <c r="I230" s="166"/>
      <c r="J230" s="61"/>
      <c r="K230" s="166"/>
      <c r="L230" s="62"/>
      <c r="M230" s="42"/>
    </row>
    <row r="231" spans="2:13" x14ac:dyDescent="0.2">
      <c r="B231" s="61"/>
      <c r="C231" s="62"/>
      <c r="D231" s="62"/>
      <c r="E231" s="63"/>
      <c r="F231" s="61"/>
      <c r="G231" s="166"/>
      <c r="H231" s="62"/>
      <c r="I231" s="166"/>
      <c r="J231" s="61"/>
      <c r="K231" s="166"/>
      <c r="L231" s="62"/>
      <c r="M231" s="42"/>
    </row>
    <row r="232" spans="2:13" x14ac:dyDescent="0.2">
      <c r="B232" s="61"/>
      <c r="C232" s="62"/>
      <c r="D232" s="62"/>
      <c r="E232" s="63"/>
      <c r="F232" s="61"/>
      <c r="G232" s="166"/>
      <c r="H232" s="62"/>
      <c r="I232" s="166"/>
      <c r="J232" s="61"/>
      <c r="K232" s="166"/>
      <c r="L232" s="62"/>
      <c r="M232" s="42"/>
    </row>
    <row r="233" spans="2:13" x14ac:dyDescent="0.2">
      <c r="B233" s="61"/>
      <c r="C233" s="62"/>
      <c r="D233" s="62"/>
      <c r="E233" s="63"/>
      <c r="F233" s="61"/>
      <c r="G233" s="166"/>
      <c r="H233" s="62"/>
      <c r="I233" s="166"/>
      <c r="J233" s="61"/>
      <c r="K233" s="166"/>
      <c r="L233" s="62"/>
      <c r="M233" s="42"/>
    </row>
    <row r="234" spans="2:13" x14ac:dyDescent="0.2">
      <c r="B234" s="61"/>
      <c r="C234" s="62"/>
      <c r="D234" s="62"/>
      <c r="E234" s="63"/>
      <c r="F234" s="61"/>
      <c r="G234" s="166"/>
      <c r="H234" s="62"/>
      <c r="I234" s="166"/>
      <c r="J234" s="61"/>
      <c r="K234" s="166"/>
      <c r="L234" s="62"/>
      <c r="M234" s="42"/>
    </row>
    <row r="235" spans="2:13" x14ac:dyDescent="0.2">
      <c r="B235" s="61"/>
      <c r="C235" s="62"/>
      <c r="D235" s="62"/>
      <c r="E235" s="63"/>
      <c r="F235" s="61"/>
      <c r="G235" s="166"/>
      <c r="H235" s="62"/>
      <c r="I235" s="166"/>
      <c r="J235" s="61"/>
      <c r="K235" s="166"/>
      <c r="L235" s="62"/>
      <c r="M235" s="42"/>
    </row>
    <row r="236" spans="2:13" x14ac:dyDescent="0.2">
      <c r="B236" s="61"/>
      <c r="C236" s="62"/>
      <c r="D236" s="62"/>
      <c r="E236" s="63"/>
      <c r="F236" s="61"/>
      <c r="G236" s="166"/>
      <c r="H236" s="62"/>
      <c r="I236" s="166"/>
      <c r="J236" s="61"/>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2"/>
  <sheetViews>
    <sheetView tabSelected="1" workbookViewId="0">
      <selection activeCell="D11" sqref="D11"/>
    </sheetView>
  </sheetViews>
  <sheetFormatPr baseColWidth="10" defaultColWidth="8.83203125" defaultRowHeight="15" x14ac:dyDescent="0.2"/>
  <cols>
    <col min="1" max="1" width="8.83203125" style="97"/>
    <col min="2" max="2" width="61.5" style="29" customWidth="1"/>
    <col min="3" max="3" width="10.1640625" style="97" customWidth="1"/>
    <col min="4" max="4" width="14.83203125" style="97" bestFit="1" customWidth="1"/>
    <col min="5" max="5" width="83.6640625" style="29" bestFit="1" customWidth="1"/>
    <col min="6" max="16384" width="8.83203125" style="29"/>
  </cols>
  <sheetData>
    <row r="1" spans="1:33" ht="16" thickBot="1" x14ac:dyDescent="0.25">
      <c r="E1" s="107"/>
      <c r="F1" s="107"/>
      <c r="G1" s="107"/>
      <c r="H1" s="107"/>
      <c r="I1" s="107"/>
      <c r="J1" s="107"/>
      <c r="K1" s="107"/>
      <c r="L1" s="107"/>
      <c r="M1" s="107"/>
      <c r="N1" s="107"/>
      <c r="O1" s="107"/>
      <c r="P1" s="107"/>
      <c r="Q1" s="107"/>
      <c r="R1" s="107"/>
      <c r="S1" s="107"/>
      <c r="T1" s="107"/>
      <c r="U1" s="107"/>
      <c r="V1" s="107"/>
      <c r="W1" s="107"/>
      <c r="X1" s="107"/>
      <c r="Y1" s="107"/>
      <c r="Z1" s="107"/>
      <c r="AA1" s="107"/>
      <c r="AB1" s="107"/>
      <c r="AC1" s="107"/>
      <c r="AD1" s="107"/>
      <c r="AE1" s="107"/>
      <c r="AF1" s="107"/>
      <c r="AG1" s="107"/>
    </row>
    <row r="2" spans="1:33" ht="16" thickBot="1" x14ac:dyDescent="0.25">
      <c r="B2" s="253" t="s">
        <v>71</v>
      </c>
      <c r="C2" s="254"/>
      <c r="D2" s="255"/>
      <c r="E2" s="114"/>
      <c r="F2" s="108"/>
      <c r="G2" s="108"/>
      <c r="H2" s="108"/>
      <c r="I2" s="108"/>
      <c r="J2" s="108"/>
      <c r="K2" s="108"/>
      <c r="L2" s="108"/>
      <c r="M2" s="108"/>
      <c r="N2" s="108"/>
      <c r="O2" s="108"/>
      <c r="P2" s="108"/>
      <c r="Q2" s="108"/>
      <c r="R2" s="108"/>
      <c r="S2" s="108"/>
      <c r="T2" s="108"/>
      <c r="U2" s="108"/>
      <c r="V2" s="108"/>
      <c r="W2" s="108"/>
      <c r="X2" s="108"/>
      <c r="Y2" s="108"/>
      <c r="Z2" s="108"/>
      <c r="AA2" s="108"/>
      <c r="AB2" s="108"/>
      <c r="AC2" s="108"/>
      <c r="AD2" s="108"/>
      <c r="AE2" s="108"/>
      <c r="AF2" s="108"/>
      <c r="AG2" s="108"/>
    </row>
    <row r="3" spans="1:33" x14ac:dyDescent="0.2">
      <c r="B3" s="99" t="s">
        <v>59</v>
      </c>
      <c r="C3" s="100" t="s">
        <v>65</v>
      </c>
      <c r="D3" s="100">
        <v>1</v>
      </c>
      <c r="E3" s="101">
        <v>3</v>
      </c>
      <c r="F3" s="101">
        <v>6</v>
      </c>
      <c r="G3" s="101"/>
      <c r="H3" s="101"/>
      <c r="I3" s="101"/>
      <c r="J3" s="101"/>
      <c r="K3" s="101"/>
      <c r="L3" s="101"/>
      <c r="M3" s="101"/>
      <c r="N3" s="101"/>
      <c r="O3" s="101"/>
      <c r="P3" s="101"/>
      <c r="Q3" s="101"/>
      <c r="R3" s="101"/>
      <c r="S3" s="101"/>
      <c r="T3" s="101"/>
      <c r="U3" s="101"/>
      <c r="V3" s="101"/>
      <c r="W3" s="101"/>
      <c r="X3" s="101"/>
      <c r="Y3" s="101"/>
      <c r="Z3" s="101"/>
      <c r="AA3" s="101"/>
      <c r="AB3" s="101"/>
      <c r="AC3" s="101"/>
      <c r="AD3" s="101"/>
      <c r="AE3" s="101"/>
      <c r="AF3" s="101"/>
      <c r="AG3" s="102"/>
    </row>
    <row r="4" spans="1:33" ht="16" thickBot="1" x14ac:dyDescent="0.25">
      <c r="B4" s="99" t="s">
        <v>60</v>
      </c>
      <c r="C4" s="100" t="s">
        <v>65</v>
      </c>
      <c r="D4" s="100">
        <v>1</v>
      </c>
      <c r="E4" s="105">
        <v>1</v>
      </c>
      <c r="F4" s="105">
        <v>1</v>
      </c>
      <c r="G4" s="105">
        <v>1</v>
      </c>
      <c r="H4" s="105">
        <v>1</v>
      </c>
      <c r="I4" s="105">
        <v>1</v>
      </c>
      <c r="J4" s="105">
        <v>1</v>
      </c>
      <c r="K4" s="105">
        <v>1</v>
      </c>
      <c r="L4" s="105">
        <v>1</v>
      </c>
      <c r="M4" s="105">
        <v>1</v>
      </c>
      <c r="N4" s="105"/>
      <c r="O4" s="105"/>
      <c r="P4" s="105"/>
      <c r="Q4" s="105"/>
      <c r="R4" s="105"/>
      <c r="S4" s="105"/>
      <c r="T4" s="105"/>
      <c r="U4" s="105"/>
      <c r="V4" s="105"/>
      <c r="W4" s="105"/>
      <c r="X4" s="105"/>
      <c r="Y4" s="105"/>
      <c r="Z4" s="105"/>
      <c r="AA4" s="105"/>
      <c r="AB4" s="105"/>
      <c r="AC4" s="105"/>
      <c r="AD4" s="105"/>
      <c r="AE4" s="105"/>
      <c r="AF4" s="105"/>
      <c r="AG4" s="106"/>
    </row>
    <row r="5" spans="1:33" x14ac:dyDescent="0.2">
      <c r="B5" s="99" t="s">
        <v>61</v>
      </c>
      <c r="C5" s="100" t="s">
        <v>74</v>
      </c>
      <c r="D5" s="112">
        <v>16</v>
      </c>
      <c r="E5" s="107"/>
      <c r="F5" s="107"/>
      <c r="G5" s="107"/>
      <c r="H5" s="107"/>
      <c r="I5" s="107"/>
      <c r="J5" s="107"/>
      <c r="K5" s="107"/>
      <c r="L5" s="107"/>
      <c r="M5" s="107"/>
      <c r="N5" s="107"/>
      <c r="O5" s="107"/>
      <c r="P5" s="107"/>
      <c r="Q5" s="107"/>
      <c r="R5" s="107"/>
      <c r="S5" s="107"/>
      <c r="T5" s="107"/>
      <c r="U5" s="107"/>
      <c r="V5" s="107"/>
      <c r="W5" s="107"/>
      <c r="X5" s="107"/>
      <c r="Y5" s="107"/>
      <c r="Z5" s="107"/>
      <c r="AA5" s="107"/>
      <c r="AB5" s="107"/>
      <c r="AC5" s="107"/>
      <c r="AD5" s="107"/>
      <c r="AE5" s="107"/>
      <c r="AF5" s="107"/>
      <c r="AG5" s="110"/>
    </row>
    <row r="6" spans="1:33" x14ac:dyDescent="0.2">
      <c r="B6" s="99" t="s">
        <v>62</v>
      </c>
      <c r="C6" s="100" t="s">
        <v>74</v>
      </c>
      <c r="D6" s="112">
        <v>10</v>
      </c>
      <c r="E6" s="107"/>
      <c r="F6" s="107"/>
      <c r="G6" s="107"/>
      <c r="H6" s="107"/>
      <c r="I6" s="107"/>
      <c r="J6" s="107"/>
      <c r="K6" s="107"/>
      <c r="L6" s="107"/>
      <c r="M6" s="107"/>
      <c r="N6" s="107"/>
      <c r="O6" s="107"/>
      <c r="P6" s="107"/>
      <c r="Q6" s="107"/>
      <c r="R6" s="107"/>
      <c r="S6" s="107"/>
      <c r="T6" s="107"/>
      <c r="U6" s="107"/>
      <c r="V6" s="107"/>
      <c r="W6" s="107"/>
      <c r="X6" s="107"/>
      <c r="Y6" s="107"/>
      <c r="Z6" s="107"/>
      <c r="AA6" s="107"/>
      <c r="AB6" s="107"/>
      <c r="AC6" s="107"/>
      <c r="AD6" s="107"/>
      <c r="AE6" s="107"/>
      <c r="AF6" s="107"/>
      <c r="AG6" s="107"/>
    </row>
    <row r="7" spans="1:33" x14ac:dyDescent="0.2">
      <c r="B7" s="99" t="s">
        <v>63</v>
      </c>
      <c r="C7" s="100" t="s">
        <v>74</v>
      </c>
      <c r="D7" s="112">
        <v>8</v>
      </c>
      <c r="E7" s="107"/>
      <c r="F7" s="107"/>
      <c r="G7" s="107"/>
      <c r="H7" s="107"/>
      <c r="I7" s="107"/>
      <c r="J7" s="107"/>
      <c r="K7" s="107"/>
      <c r="L7" s="107"/>
      <c r="M7" s="107"/>
      <c r="N7" s="107"/>
      <c r="O7" s="107"/>
      <c r="P7" s="107"/>
      <c r="Q7" s="107"/>
      <c r="R7" s="107"/>
      <c r="S7" s="107"/>
      <c r="T7" s="107"/>
      <c r="U7" s="107"/>
      <c r="V7" s="107"/>
      <c r="W7" s="107"/>
      <c r="X7" s="107"/>
      <c r="Y7" s="107"/>
      <c r="Z7" s="107"/>
      <c r="AA7" s="107"/>
      <c r="AB7" s="107"/>
      <c r="AC7" s="107"/>
      <c r="AD7" s="107"/>
      <c r="AE7" s="107"/>
      <c r="AF7" s="107"/>
      <c r="AG7" s="107"/>
    </row>
    <row r="8" spans="1:33" x14ac:dyDescent="0.2">
      <c r="B8" s="99" t="s">
        <v>66</v>
      </c>
      <c r="C8" s="100" t="s">
        <v>74</v>
      </c>
      <c r="D8" s="112">
        <v>10</v>
      </c>
      <c r="E8" s="107"/>
      <c r="F8" s="107"/>
      <c r="G8" s="107"/>
      <c r="H8" s="107"/>
      <c r="I8" s="107"/>
      <c r="J8" s="107"/>
      <c r="K8" s="107"/>
      <c r="L8" s="107"/>
      <c r="M8" s="107"/>
      <c r="N8" s="107"/>
      <c r="O8" s="107"/>
      <c r="P8" s="107"/>
      <c r="Q8" s="107"/>
      <c r="R8" s="107"/>
      <c r="S8" s="107"/>
      <c r="T8" s="107"/>
      <c r="U8" s="107"/>
      <c r="V8" s="107"/>
      <c r="W8" s="107"/>
      <c r="X8" s="107"/>
      <c r="Y8" s="107"/>
      <c r="Z8" s="107"/>
      <c r="AA8" s="107"/>
      <c r="AB8" s="107"/>
      <c r="AC8" s="107"/>
      <c r="AD8" s="107"/>
      <c r="AE8" s="107"/>
      <c r="AF8" s="107"/>
      <c r="AG8" s="107"/>
    </row>
    <row r="9" spans="1:33" x14ac:dyDescent="0.2">
      <c r="B9" s="132" t="s">
        <v>93</v>
      </c>
      <c r="C9" s="133" t="s">
        <v>74</v>
      </c>
      <c r="D9" s="134">
        <v>2</v>
      </c>
      <c r="E9" s="107"/>
      <c r="F9" s="107"/>
      <c r="G9" s="107"/>
      <c r="H9" s="107"/>
      <c r="I9" s="107"/>
      <c r="J9" s="107"/>
      <c r="K9" s="107"/>
      <c r="L9" s="107"/>
      <c r="M9" s="107"/>
      <c r="N9" s="107"/>
      <c r="O9" s="107"/>
      <c r="P9" s="107"/>
      <c r="Q9" s="107"/>
      <c r="R9" s="107"/>
      <c r="S9" s="107"/>
      <c r="T9" s="107"/>
      <c r="U9" s="107"/>
      <c r="V9" s="107"/>
      <c r="W9" s="107"/>
      <c r="X9" s="107"/>
      <c r="Y9" s="107"/>
      <c r="Z9" s="107"/>
      <c r="AA9" s="107"/>
      <c r="AB9" s="107"/>
      <c r="AC9" s="107"/>
      <c r="AD9" s="107"/>
      <c r="AE9" s="107"/>
      <c r="AF9" s="107"/>
      <c r="AG9" s="107"/>
    </row>
    <row r="10" spans="1:33" x14ac:dyDescent="0.2">
      <c r="B10" s="99" t="s">
        <v>67</v>
      </c>
      <c r="C10" s="100" t="s">
        <v>74</v>
      </c>
      <c r="D10" s="112">
        <v>150</v>
      </c>
      <c r="E10" s="107"/>
      <c r="F10" s="107"/>
      <c r="G10" s="107"/>
      <c r="H10" s="107"/>
      <c r="I10" s="107"/>
      <c r="J10" s="107"/>
      <c r="K10" s="107"/>
      <c r="L10" s="107"/>
      <c r="M10" s="107"/>
      <c r="N10" s="107"/>
      <c r="O10" s="107"/>
      <c r="P10" s="107"/>
      <c r="Q10" s="107"/>
      <c r="R10" s="107"/>
      <c r="S10" s="107"/>
      <c r="T10" s="107"/>
      <c r="U10" s="107"/>
      <c r="V10" s="107"/>
      <c r="W10" s="107"/>
      <c r="X10" s="107"/>
      <c r="Y10" s="107"/>
      <c r="Z10" s="107"/>
      <c r="AA10" s="107"/>
      <c r="AB10" s="107"/>
      <c r="AC10" s="107"/>
      <c r="AD10" s="107"/>
      <c r="AE10" s="107"/>
      <c r="AF10" s="107"/>
      <c r="AG10" s="107"/>
    </row>
    <row r="11" spans="1:33" x14ac:dyDescent="0.2">
      <c r="B11" s="99" t="s">
        <v>68</v>
      </c>
      <c r="C11" s="100" t="s">
        <v>64</v>
      </c>
      <c r="D11" s="112">
        <v>1E-3</v>
      </c>
      <c r="E11" s="107"/>
      <c r="F11" s="107"/>
      <c r="G11" s="107"/>
      <c r="H11" s="107"/>
      <c r="I11" s="107"/>
      <c r="J11" s="107"/>
      <c r="K11" s="107"/>
      <c r="L11" s="107"/>
      <c r="M11" s="107"/>
      <c r="N11" s="107"/>
      <c r="O11" s="107"/>
      <c r="P11" s="107"/>
      <c r="Q11" s="107"/>
      <c r="R11" s="107"/>
      <c r="S11" s="107"/>
      <c r="T11" s="107"/>
      <c r="U11" s="107"/>
      <c r="V11" s="107"/>
      <c r="W11" s="107"/>
      <c r="X11" s="107"/>
      <c r="Y11" s="107"/>
      <c r="Z11" s="107"/>
      <c r="AA11" s="107"/>
      <c r="AB11" s="107"/>
      <c r="AC11" s="107"/>
      <c r="AD11" s="107"/>
      <c r="AE11" s="107"/>
      <c r="AF11" s="107"/>
      <c r="AG11" s="107"/>
    </row>
    <row r="12" spans="1:33" ht="16" thickBot="1" x14ac:dyDescent="0.25">
      <c r="A12" s="109"/>
      <c r="B12" s="103" t="s">
        <v>69</v>
      </c>
      <c r="C12" s="104" t="s">
        <v>64</v>
      </c>
      <c r="D12" s="113">
        <v>0.05</v>
      </c>
      <c r="E12" s="107"/>
      <c r="F12" s="107"/>
      <c r="G12" s="107"/>
      <c r="H12" s="107"/>
      <c r="I12" s="107"/>
      <c r="J12" s="107"/>
      <c r="K12" s="107"/>
      <c r="L12" s="107"/>
      <c r="M12" s="107"/>
      <c r="N12" s="107"/>
      <c r="O12" s="107"/>
      <c r="P12" s="107"/>
      <c r="Q12" s="107"/>
      <c r="R12" s="107"/>
      <c r="S12" s="107"/>
      <c r="T12" s="107"/>
      <c r="U12" s="107"/>
      <c r="V12" s="107"/>
      <c r="W12" s="107"/>
      <c r="X12" s="107"/>
      <c r="Y12" s="107"/>
      <c r="Z12" s="107"/>
      <c r="AA12" s="107"/>
      <c r="AB12" s="107"/>
      <c r="AC12" s="107"/>
      <c r="AD12" s="107"/>
      <c r="AE12" s="107"/>
      <c r="AF12" s="107"/>
      <c r="AG12" s="107"/>
    </row>
    <row r="13" spans="1:33" x14ac:dyDescent="0.2">
      <c r="A13" s="109"/>
      <c r="B13" s="189" t="s">
        <v>96</v>
      </c>
      <c r="C13" s="100"/>
      <c r="D13" s="100"/>
      <c r="E13" s="99" t="s">
        <v>99</v>
      </c>
      <c r="F13" s="107"/>
      <c r="G13" s="107"/>
      <c r="H13" s="107"/>
      <c r="I13" s="107"/>
      <c r="J13" s="107"/>
      <c r="K13" s="107"/>
      <c r="L13" s="107"/>
      <c r="M13" s="107"/>
      <c r="N13" s="107"/>
      <c r="O13" s="107"/>
      <c r="P13" s="107"/>
      <c r="Q13" s="107"/>
      <c r="R13" s="107"/>
      <c r="S13" s="107"/>
      <c r="T13" s="107"/>
      <c r="U13" s="107"/>
      <c r="V13" s="107"/>
      <c r="W13" s="107"/>
      <c r="X13" s="107"/>
      <c r="Y13" s="107"/>
      <c r="Z13" s="107"/>
      <c r="AA13" s="107"/>
      <c r="AB13" s="107"/>
      <c r="AC13" s="107"/>
      <c r="AD13" s="107"/>
      <c r="AE13" s="107"/>
      <c r="AF13" s="107"/>
      <c r="AG13" s="107"/>
    </row>
    <row r="14" spans="1:33" x14ac:dyDescent="0.2">
      <c r="B14" s="99" t="s">
        <v>98</v>
      </c>
      <c r="C14" s="100" t="s">
        <v>100</v>
      </c>
      <c r="D14" s="112">
        <v>1</v>
      </c>
      <c r="E14" s="99" t="s">
        <v>101</v>
      </c>
      <c r="F14" s="107"/>
      <c r="G14" s="107"/>
      <c r="H14" s="107"/>
      <c r="I14" s="107"/>
      <c r="J14" s="107"/>
      <c r="K14" s="107"/>
      <c r="L14" s="107"/>
      <c r="M14" s="107"/>
      <c r="N14" s="107"/>
      <c r="O14" s="107"/>
      <c r="P14" s="107"/>
      <c r="Q14" s="107"/>
      <c r="R14" s="107"/>
      <c r="S14" s="107"/>
      <c r="T14" s="107"/>
      <c r="U14" s="107"/>
      <c r="V14" s="107"/>
      <c r="W14" s="107"/>
      <c r="X14" s="107"/>
      <c r="Y14" s="107"/>
      <c r="Z14" s="107"/>
      <c r="AA14" s="107"/>
      <c r="AB14" s="107"/>
      <c r="AC14" s="107"/>
      <c r="AD14" s="107"/>
      <c r="AE14" s="107"/>
      <c r="AF14" s="107"/>
      <c r="AG14" s="107"/>
    </row>
    <row r="15" spans="1:33" x14ac:dyDescent="0.2">
      <c r="A15" s="29"/>
      <c r="B15" s="99" t="s">
        <v>103</v>
      </c>
      <c r="C15" s="100" t="s">
        <v>74</v>
      </c>
      <c r="D15" s="112">
        <v>1</v>
      </c>
      <c r="E15" s="99" t="s">
        <v>102</v>
      </c>
      <c r="F15" s="107"/>
      <c r="G15" s="107"/>
      <c r="H15" s="107"/>
      <c r="I15" s="107"/>
      <c r="J15" s="107"/>
      <c r="K15" s="107"/>
      <c r="L15" s="107"/>
      <c r="M15" s="107"/>
      <c r="N15" s="107"/>
      <c r="O15" s="107"/>
      <c r="P15" s="107"/>
      <c r="Q15" s="107"/>
      <c r="R15" s="107"/>
      <c r="S15" s="107"/>
      <c r="T15" s="107"/>
      <c r="U15" s="107"/>
      <c r="V15" s="107"/>
      <c r="W15" s="107"/>
      <c r="X15" s="107"/>
      <c r="Y15" s="107"/>
      <c r="Z15" s="107"/>
      <c r="AA15" s="107"/>
      <c r="AB15" s="107"/>
      <c r="AC15" s="107"/>
      <c r="AD15" s="107"/>
      <c r="AE15" s="107"/>
      <c r="AF15" s="107"/>
      <c r="AG15" s="107"/>
    </row>
    <row r="16" spans="1:33" x14ac:dyDescent="0.2">
      <c r="B16" s="99" t="s">
        <v>105</v>
      </c>
      <c r="C16" s="100" t="s">
        <v>100</v>
      </c>
      <c r="D16" s="112">
        <v>0</v>
      </c>
      <c r="E16" s="99" t="s">
        <v>104</v>
      </c>
    </row>
    <row r="17" spans="2:5" x14ac:dyDescent="0.2">
      <c r="B17" s="132" t="s">
        <v>106</v>
      </c>
      <c r="C17" s="100" t="s">
        <v>100</v>
      </c>
      <c r="D17" s="134">
        <v>1</v>
      </c>
      <c r="E17" s="132"/>
    </row>
    <row r="18" spans="2:5" x14ac:dyDescent="0.2">
      <c r="B18" s="99" t="s">
        <v>107</v>
      </c>
      <c r="C18" s="100" t="s">
        <v>74</v>
      </c>
      <c r="D18" s="112">
        <v>1</v>
      </c>
      <c r="E18" s="99" t="s">
        <v>252</v>
      </c>
    </row>
    <row r="19" spans="2:5" x14ac:dyDescent="0.2">
      <c r="B19" s="99" t="s">
        <v>109</v>
      </c>
      <c r="C19" s="100" t="s">
        <v>97</v>
      </c>
      <c r="D19" s="112" t="s">
        <v>216</v>
      </c>
      <c r="E19" s="99" t="s">
        <v>108</v>
      </c>
    </row>
    <row r="20" spans="2:5" ht="16" thickBot="1" x14ac:dyDescent="0.25">
      <c r="B20" s="99" t="s">
        <v>110</v>
      </c>
      <c r="C20" s="100" t="s">
        <v>100</v>
      </c>
      <c r="D20" s="112">
        <v>1</v>
      </c>
      <c r="E20" s="103" t="s">
        <v>218</v>
      </c>
    </row>
    <row r="21" spans="2:5" x14ac:dyDescent="0.2">
      <c r="B21" s="135" t="s">
        <v>209</v>
      </c>
      <c r="C21" s="98" t="s">
        <v>100</v>
      </c>
      <c r="D21" s="111">
        <v>1</v>
      </c>
      <c r="E21" s="101" t="s">
        <v>111</v>
      </c>
    </row>
    <row r="22" spans="2:5" x14ac:dyDescent="0.2">
      <c r="B22" s="99" t="s">
        <v>210</v>
      </c>
      <c r="C22" s="100" t="s">
        <v>100</v>
      </c>
      <c r="D22" s="112">
        <v>0</v>
      </c>
      <c r="E22" s="101" t="s">
        <v>112</v>
      </c>
    </row>
    <row r="23" spans="2:5" x14ac:dyDescent="0.2">
      <c r="B23" s="99" t="s">
        <v>116</v>
      </c>
      <c r="C23" s="100" t="s">
        <v>100</v>
      </c>
      <c r="D23" s="112">
        <v>0</v>
      </c>
      <c r="E23" s="101" t="s">
        <v>113</v>
      </c>
    </row>
    <row r="24" spans="2:5" x14ac:dyDescent="0.2">
      <c r="B24" s="99" t="s">
        <v>115</v>
      </c>
      <c r="C24" s="100" t="s">
        <v>100</v>
      </c>
      <c r="D24" s="112">
        <v>0</v>
      </c>
      <c r="E24" s="101" t="s">
        <v>114</v>
      </c>
    </row>
    <row r="25" spans="2:5" ht="16" thickBot="1" x14ac:dyDescent="0.25">
      <c r="B25" s="103" t="s">
        <v>117</v>
      </c>
      <c r="C25" s="104" t="s">
        <v>97</v>
      </c>
      <c r="D25" s="113" t="s">
        <v>118</v>
      </c>
      <c r="E25" s="101"/>
    </row>
    <row r="26" spans="2:5" ht="16" thickBot="1" x14ac:dyDescent="0.25"/>
    <row r="27" spans="2:5" x14ac:dyDescent="0.2">
      <c r="B27" s="141" t="s">
        <v>127</v>
      </c>
      <c r="C27" s="98"/>
      <c r="D27" s="111"/>
      <c r="E27" s="136"/>
    </row>
    <row r="28" spans="2:5" ht="16" thickBot="1" x14ac:dyDescent="0.25">
      <c r="B28" s="103" t="s">
        <v>18</v>
      </c>
      <c r="C28" s="104" t="s">
        <v>129</v>
      </c>
      <c r="D28" s="113">
        <v>2</v>
      </c>
      <c r="E28" s="136" t="s">
        <v>128</v>
      </c>
    </row>
    <row r="29" spans="2:5" ht="16" thickBot="1" x14ac:dyDescent="0.25"/>
    <row r="30" spans="2:5" x14ac:dyDescent="0.2">
      <c r="B30" s="256" t="s">
        <v>70</v>
      </c>
      <c r="C30" s="257"/>
      <c r="D30" s="257"/>
      <c r="E30" s="137" t="s">
        <v>123</v>
      </c>
    </row>
    <row r="31" spans="2:5" x14ac:dyDescent="0.2">
      <c r="B31" s="99" t="s">
        <v>72</v>
      </c>
      <c r="C31" s="100" t="s">
        <v>74</v>
      </c>
      <c r="D31" s="100">
        <v>10</v>
      </c>
      <c r="E31" s="138" t="s">
        <v>124</v>
      </c>
    </row>
    <row r="32" spans="2:5" x14ac:dyDescent="0.2">
      <c r="B32" s="99" t="s">
        <v>213</v>
      </c>
      <c r="C32" s="100" t="s">
        <v>100</v>
      </c>
      <c r="D32" s="100">
        <v>1</v>
      </c>
      <c r="E32" s="138">
        <v>15</v>
      </c>
    </row>
    <row r="33" spans="1:5" x14ac:dyDescent="0.2">
      <c r="B33" s="99" t="s">
        <v>73</v>
      </c>
      <c r="C33" s="100" t="s">
        <v>100</v>
      </c>
      <c r="D33" s="100">
        <v>0</v>
      </c>
      <c r="E33" s="138" t="s">
        <v>124</v>
      </c>
    </row>
    <row r="34" spans="1:5" x14ac:dyDescent="0.2">
      <c r="B34" s="99" t="s">
        <v>122</v>
      </c>
      <c r="C34" s="100" t="s">
        <v>100</v>
      </c>
      <c r="D34" s="100">
        <v>0</v>
      </c>
      <c r="E34" s="138">
        <v>0.15</v>
      </c>
    </row>
    <row r="35" spans="1:5" x14ac:dyDescent="0.2">
      <c r="B35" s="99" t="s">
        <v>162</v>
      </c>
      <c r="C35" s="199" t="s">
        <v>100</v>
      </c>
      <c r="D35" s="112">
        <v>0</v>
      </c>
      <c r="E35" s="138" t="s">
        <v>124</v>
      </c>
    </row>
    <row r="36" spans="1:5" s="202" customFormat="1" ht="16" thickBot="1" x14ac:dyDescent="0.25">
      <c r="A36" s="97"/>
      <c r="B36" s="103" t="s">
        <v>217</v>
      </c>
      <c r="C36" s="104" t="s">
        <v>100</v>
      </c>
      <c r="D36" s="113">
        <v>1</v>
      </c>
      <c r="E36" s="139">
        <v>0.1</v>
      </c>
    </row>
    <row r="37" spans="1:5" ht="16" thickBot="1" x14ac:dyDescent="0.25"/>
    <row r="38" spans="1:5" ht="16" thickBot="1" x14ac:dyDescent="0.25">
      <c r="B38" s="152" t="s">
        <v>148</v>
      </c>
      <c r="C38" s="149" t="s">
        <v>129</v>
      </c>
      <c r="D38" s="150">
        <v>1</v>
      </c>
      <c r="E38" s="136" t="s">
        <v>149</v>
      </c>
    </row>
    <row r="39" spans="1:5" ht="16" thickBot="1" x14ac:dyDescent="0.25"/>
    <row r="40" spans="1:5" x14ac:dyDescent="0.2">
      <c r="B40" s="141" t="s">
        <v>246</v>
      </c>
      <c r="C40" s="98"/>
      <c r="D40" s="111"/>
      <c r="E40" s="232"/>
    </row>
    <row r="41" spans="1:5" x14ac:dyDescent="0.2">
      <c r="B41" s="99" t="s">
        <v>247</v>
      </c>
      <c r="C41" s="199" t="s">
        <v>100</v>
      </c>
      <c r="D41" s="112">
        <v>0</v>
      </c>
      <c r="E41" s="102" t="s">
        <v>248</v>
      </c>
    </row>
    <row r="42" spans="1:5" ht="16" thickBot="1" x14ac:dyDescent="0.25">
      <c r="B42" s="103" t="s">
        <v>249</v>
      </c>
      <c r="C42" s="104" t="s">
        <v>97</v>
      </c>
      <c r="D42" s="113" t="s">
        <v>250</v>
      </c>
      <c r="E42" s="106" t="s">
        <v>251</v>
      </c>
    </row>
  </sheetData>
  <mergeCells count="2">
    <mergeCell ref="B2:D2"/>
    <mergeCell ref="B30:D30"/>
  </mergeCells>
  <pageMargins left="0.7" right="0.7" top="0.75" bottom="0.75" header="0.3" footer="0.3"/>
  <pageSetup paperSize="9" orientation="portrai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B4" sqref="B4"/>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69">
        <v>0</v>
      </c>
      <c r="C4" s="70">
        <v>0</v>
      </c>
      <c r="D4" s="70">
        <v>0</v>
      </c>
      <c r="E4" s="71">
        <v>0</v>
      </c>
      <c r="F4" s="69"/>
      <c r="G4" s="162"/>
      <c r="H4" s="70"/>
      <c r="I4" s="162"/>
      <c r="J4" s="69"/>
      <c r="K4" s="160"/>
      <c r="L4" s="70"/>
      <c r="M4" s="161"/>
    </row>
    <row r="5" spans="2:21" x14ac:dyDescent="0.2">
      <c r="B5" s="72">
        <v>4.9779999999999998E-3</v>
      </c>
      <c r="C5" s="73">
        <v>9.1599999999999997E-3</v>
      </c>
      <c r="D5" s="74">
        <v>5.6340000000000001E-3</v>
      </c>
      <c r="E5" s="75">
        <v>-8.1189999999999995E-3</v>
      </c>
      <c r="F5" s="72"/>
      <c r="G5" s="162"/>
      <c r="H5" s="74"/>
      <c r="I5" s="162"/>
      <c r="J5" s="72"/>
      <c r="K5" s="162"/>
      <c r="L5" s="74"/>
      <c r="M5" s="164"/>
    </row>
    <row r="6" spans="2:21" x14ac:dyDescent="0.2">
      <c r="B6" s="76">
        <v>1.3693E-2</v>
      </c>
      <c r="C6" s="73">
        <v>1.4815999999999999E-2</v>
      </c>
      <c r="D6" s="74">
        <v>1.4766E-2</v>
      </c>
      <c r="E6" s="75">
        <v>-1.2644000000000001E-2</v>
      </c>
      <c r="F6" s="76"/>
      <c r="G6" s="162"/>
      <c r="H6" s="74"/>
      <c r="I6" s="162"/>
      <c r="J6" s="76"/>
      <c r="K6" s="162"/>
      <c r="L6" s="74"/>
      <c r="M6" s="164"/>
    </row>
    <row r="7" spans="2:21" x14ac:dyDescent="0.2">
      <c r="B7" s="76">
        <v>2.3192000000000001E-2</v>
      </c>
      <c r="C7" s="73">
        <v>1.8841E-2</v>
      </c>
      <c r="D7" s="73">
        <v>2.4468E-2</v>
      </c>
      <c r="E7" s="75">
        <v>-1.5776999999999999E-2</v>
      </c>
      <c r="F7" s="76"/>
      <c r="G7" s="162"/>
      <c r="H7" s="73"/>
      <c r="I7" s="162"/>
      <c r="J7" s="76"/>
      <c r="K7" s="162"/>
      <c r="L7" s="73"/>
      <c r="M7" s="164"/>
    </row>
    <row r="8" spans="2:21" x14ac:dyDescent="0.2">
      <c r="B8" s="76">
        <v>3.2974999999999997E-2</v>
      </c>
      <c r="C8" s="73">
        <v>2.2010999999999999E-2</v>
      </c>
      <c r="D8" s="73">
        <v>3.4362999999999998E-2</v>
      </c>
      <c r="E8" s="75">
        <v>-1.8225999999999999E-2</v>
      </c>
      <c r="F8" s="76"/>
      <c r="G8" s="162"/>
      <c r="H8" s="73"/>
      <c r="I8" s="162"/>
      <c r="J8" s="76"/>
      <c r="K8" s="162"/>
      <c r="L8" s="73"/>
      <c r="M8" s="164"/>
    </row>
    <row r="9" spans="2:21" x14ac:dyDescent="0.2">
      <c r="B9" s="76">
        <v>4.2895999999999997E-2</v>
      </c>
      <c r="C9" s="73">
        <v>2.4660000000000001E-2</v>
      </c>
      <c r="D9" s="73">
        <v>4.4349E-2</v>
      </c>
      <c r="E9" s="75">
        <v>-2.0274E-2</v>
      </c>
      <c r="F9" s="76"/>
      <c r="G9" s="162"/>
      <c r="H9" s="73"/>
      <c r="I9" s="162"/>
      <c r="J9" s="76"/>
      <c r="K9" s="162"/>
      <c r="L9" s="73"/>
      <c r="M9" s="164"/>
    </row>
    <row r="10" spans="2:21" x14ac:dyDescent="0.2">
      <c r="B10" s="76">
        <v>5.2893999999999997E-2</v>
      </c>
      <c r="C10" s="73">
        <v>2.6957999999999999E-2</v>
      </c>
      <c r="D10" s="73">
        <v>5.4385000000000003E-2</v>
      </c>
      <c r="E10" s="75">
        <v>-2.2058000000000001E-2</v>
      </c>
      <c r="F10" s="76"/>
      <c r="G10" s="162"/>
      <c r="H10" s="73"/>
      <c r="I10" s="162"/>
      <c r="J10" s="76"/>
      <c r="K10" s="162"/>
      <c r="L10" s="73"/>
      <c r="M10" s="164"/>
    </row>
    <row r="11" spans="2:21" x14ac:dyDescent="0.2">
      <c r="B11" s="76">
        <v>6.2942999999999999E-2</v>
      </c>
      <c r="C11" s="73">
        <v>2.9003000000000001E-2</v>
      </c>
      <c r="D11" s="73">
        <v>6.4451999999999995E-2</v>
      </c>
      <c r="E11" s="75">
        <v>-2.3656E-2</v>
      </c>
      <c r="F11" s="76"/>
      <c r="G11" s="162"/>
      <c r="H11" s="73"/>
      <c r="I11" s="162"/>
      <c r="J11" s="76"/>
      <c r="K11" s="162"/>
      <c r="L11" s="73"/>
      <c r="M11" s="164"/>
    </row>
    <row r="12" spans="2:21" x14ac:dyDescent="0.2">
      <c r="B12" s="76">
        <v>7.3025000000000007E-2</v>
      </c>
      <c r="C12" s="73">
        <v>3.0855E-2</v>
      </c>
      <c r="D12" s="73">
        <v>7.4541999999999997E-2</v>
      </c>
      <c r="E12" s="75">
        <v>-2.5111999999999999E-2</v>
      </c>
      <c r="F12" s="76"/>
      <c r="G12" s="162"/>
      <c r="H12" s="73"/>
      <c r="I12" s="162"/>
      <c r="J12" s="76"/>
      <c r="K12" s="162"/>
      <c r="L12" s="73"/>
      <c r="M12" s="164"/>
    </row>
    <row r="13" spans="2:21" x14ac:dyDescent="0.2">
      <c r="B13" s="76">
        <v>8.3131999999999998E-2</v>
      </c>
      <c r="C13" s="73">
        <v>3.2552999999999999E-2</v>
      </c>
      <c r="D13" s="73">
        <v>8.4649000000000002E-2</v>
      </c>
      <c r="E13" s="75">
        <v>-2.6453999999999998E-2</v>
      </c>
      <c r="F13" s="76"/>
      <c r="G13" s="162"/>
      <c r="H13" s="73"/>
      <c r="I13" s="162"/>
      <c r="J13" s="76"/>
      <c r="K13" s="162"/>
      <c r="L13" s="73"/>
      <c r="M13" s="164"/>
    </row>
    <row r="14" spans="2:21" x14ac:dyDescent="0.2">
      <c r="B14" s="76">
        <v>9.3258999999999995E-2</v>
      </c>
      <c r="C14" s="73">
        <v>3.4123000000000001E-2</v>
      </c>
      <c r="D14" s="73">
        <v>9.4768000000000005E-2</v>
      </c>
      <c r="E14" s="75">
        <v>-2.7701E-2</v>
      </c>
      <c r="F14" s="76"/>
      <c r="G14" s="162"/>
      <c r="H14" s="73"/>
      <c r="I14" s="162"/>
      <c r="J14" s="76"/>
      <c r="K14" s="162"/>
      <c r="L14" s="73"/>
      <c r="M14" s="164"/>
    </row>
    <row r="15" spans="2:21" x14ac:dyDescent="0.2">
      <c r="B15" s="76">
        <v>0.10340000000000001</v>
      </c>
      <c r="C15" s="73">
        <v>3.5583999999999998E-2</v>
      </c>
      <c r="D15" s="73">
        <v>0.10489800000000001</v>
      </c>
      <c r="E15" s="75">
        <v>-2.8865999999999999E-2</v>
      </c>
      <c r="F15" s="76"/>
      <c r="G15" s="162"/>
      <c r="H15" s="73"/>
      <c r="I15" s="162"/>
      <c r="J15" s="76"/>
      <c r="K15" s="162"/>
      <c r="L15" s="73"/>
      <c r="M15" s="164"/>
    </row>
    <row r="16" spans="2:21" x14ac:dyDescent="0.2">
      <c r="B16" s="76">
        <v>0.113553</v>
      </c>
      <c r="C16" s="73">
        <v>3.6950999999999998E-2</v>
      </c>
      <c r="D16" s="73">
        <v>0.115037</v>
      </c>
      <c r="E16" s="75">
        <v>-2.9957000000000001E-2</v>
      </c>
      <c r="F16" s="76"/>
      <c r="G16" s="162"/>
      <c r="H16" s="73"/>
      <c r="I16" s="162"/>
      <c r="J16" s="76"/>
      <c r="K16" s="162"/>
      <c r="L16" s="73"/>
      <c r="M16" s="164"/>
    </row>
    <row r="17" spans="2:13" x14ac:dyDescent="0.2">
      <c r="B17" s="76">
        <v>0.12371600000000001</v>
      </c>
      <c r="C17" s="73">
        <v>3.8234999999999998E-2</v>
      </c>
      <c r="D17" s="73">
        <v>0.12518299999999999</v>
      </c>
      <c r="E17" s="75">
        <v>-3.0981000000000002E-2</v>
      </c>
      <c r="F17" s="76"/>
      <c r="G17" s="162"/>
      <c r="H17" s="73"/>
      <c r="I17" s="162"/>
      <c r="J17" s="76"/>
      <c r="K17" s="162"/>
      <c r="L17" s="73"/>
      <c r="M17" s="164"/>
    </row>
    <row r="18" spans="2:13" x14ac:dyDescent="0.2">
      <c r="B18" s="76">
        <v>0.13388800000000001</v>
      </c>
      <c r="C18" s="73">
        <v>3.9444E-2</v>
      </c>
      <c r="D18" s="73">
        <v>0.13533700000000001</v>
      </c>
      <c r="E18" s="75">
        <v>-3.1942999999999999E-2</v>
      </c>
      <c r="F18" s="76"/>
      <c r="G18" s="162"/>
      <c r="H18" s="73"/>
      <c r="I18" s="162"/>
      <c r="J18" s="76"/>
      <c r="K18" s="162"/>
      <c r="L18" s="73"/>
      <c r="M18" s="164"/>
    </row>
    <row r="19" spans="2:13" x14ac:dyDescent="0.2">
      <c r="B19" s="76">
        <v>0.144068</v>
      </c>
      <c r="C19" s="73">
        <v>4.0585000000000003E-2</v>
      </c>
      <c r="D19" s="73">
        <v>0.14549699999999999</v>
      </c>
      <c r="E19" s="75">
        <v>-3.2847000000000001E-2</v>
      </c>
      <c r="F19" s="76"/>
      <c r="G19" s="162"/>
      <c r="H19" s="73"/>
      <c r="I19" s="162"/>
      <c r="J19" s="76"/>
      <c r="K19" s="162"/>
      <c r="L19" s="73"/>
      <c r="M19" s="164"/>
    </row>
    <row r="20" spans="2:13" x14ac:dyDescent="0.2">
      <c r="B20" s="76">
        <v>0.154253</v>
      </c>
      <c r="C20" s="73">
        <v>4.1665000000000001E-2</v>
      </c>
      <c r="D20" s="73">
        <v>0.155663</v>
      </c>
      <c r="E20" s="75">
        <v>-3.3696999999999998E-2</v>
      </c>
      <c r="F20" s="76"/>
      <c r="G20" s="162"/>
      <c r="H20" s="73"/>
      <c r="I20" s="162"/>
      <c r="J20" s="76"/>
      <c r="K20" s="162"/>
      <c r="L20" s="73"/>
      <c r="M20" s="164"/>
    </row>
    <row r="21" spans="2:13" x14ac:dyDescent="0.2">
      <c r="B21" s="76">
        <v>0.16444400000000001</v>
      </c>
      <c r="C21" s="73">
        <v>4.2687999999999997E-2</v>
      </c>
      <c r="D21" s="73">
        <v>0.16583400000000001</v>
      </c>
      <c r="E21" s="75">
        <v>-3.4494999999999998E-2</v>
      </c>
      <c r="F21" s="76"/>
      <c r="G21" s="162"/>
      <c r="H21" s="73"/>
      <c r="I21" s="162"/>
      <c r="J21" s="76"/>
      <c r="K21" s="162"/>
      <c r="L21" s="73"/>
      <c r="M21" s="164"/>
    </row>
    <row r="22" spans="2:13" x14ac:dyDescent="0.2">
      <c r="B22" s="76">
        <v>0.17463999999999999</v>
      </c>
      <c r="C22" s="73">
        <v>4.3659000000000003E-2</v>
      </c>
      <c r="D22" s="73">
        <v>0.17601</v>
      </c>
      <c r="E22" s="75">
        <v>-3.5244999999999999E-2</v>
      </c>
      <c r="F22" s="76"/>
      <c r="G22" s="162"/>
      <c r="H22" s="73"/>
      <c r="I22" s="162"/>
      <c r="J22" s="76"/>
      <c r="K22" s="162"/>
      <c r="L22" s="73"/>
      <c r="M22" s="164"/>
    </row>
    <row r="23" spans="2:13" x14ac:dyDescent="0.2">
      <c r="B23" s="76">
        <v>0.18484</v>
      </c>
      <c r="C23" s="73">
        <v>4.4581000000000003E-2</v>
      </c>
      <c r="D23" s="73">
        <v>0.18618899999999999</v>
      </c>
      <c r="E23" s="75">
        <v>-3.5947E-2</v>
      </c>
      <c r="F23" s="76"/>
      <c r="G23" s="162"/>
      <c r="H23" s="73"/>
      <c r="I23" s="162"/>
      <c r="J23" s="76"/>
      <c r="K23" s="162"/>
      <c r="L23" s="73"/>
      <c r="M23" s="164"/>
    </row>
    <row r="24" spans="2:13" x14ac:dyDescent="0.2">
      <c r="B24" s="76">
        <v>0.195044</v>
      </c>
      <c r="C24" s="73">
        <v>4.5456000000000003E-2</v>
      </c>
      <c r="D24" s="73">
        <v>0.19637399999999999</v>
      </c>
      <c r="E24" s="75">
        <v>-3.6604999999999999E-2</v>
      </c>
      <c r="F24" s="76"/>
      <c r="G24" s="162"/>
      <c r="H24" s="73"/>
      <c r="I24" s="162"/>
      <c r="J24" s="76"/>
      <c r="K24" s="162"/>
      <c r="L24" s="73"/>
      <c r="M24" s="164"/>
    </row>
    <row r="25" spans="2:13" x14ac:dyDescent="0.2">
      <c r="B25" s="76">
        <v>0.20525199999999999</v>
      </c>
      <c r="C25" s="73">
        <v>4.6288000000000003E-2</v>
      </c>
      <c r="D25" s="73">
        <v>0.20656099999999999</v>
      </c>
      <c r="E25" s="75">
        <v>-3.7220000000000003E-2</v>
      </c>
      <c r="F25" s="76"/>
      <c r="G25" s="162"/>
      <c r="H25" s="73"/>
      <c r="I25" s="162"/>
      <c r="J25" s="76"/>
      <c r="K25" s="162"/>
      <c r="L25" s="73"/>
      <c r="M25" s="164"/>
    </row>
    <row r="26" spans="2:13" x14ac:dyDescent="0.2">
      <c r="B26" s="76">
        <v>0.21546199999999999</v>
      </c>
      <c r="C26" s="73">
        <v>4.7077000000000001E-2</v>
      </c>
      <c r="D26" s="73">
        <v>0.216752</v>
      </c>
      <c r="E26" s="75">
        <v>-3.7791999999999999E-2</v>
      </c>
      <c r="F26" s="76"/>
      <c r="G26" s="162"/>
      <c r="H26" s="73"/>
      <c r="I26" s="162"/>
      <c r="J26" s="76"/>
      <c r="K26" s="162"/>
      <c r="L26" s="73"/>
      <c r="M26" s="164"/>
    </row>
    <row r="27" spans="2:13" x14ac:dyDescent="0.2">
      <c r="B27" s="76">
        <v>0.22567599999999999</v>
      </c>
      <c r="C27" s="73">
        <v>4.7826E-2</v>
      </c>
      <c r="D27" s="73">
        <v>0.22694700000000001</v>
      </c>
      <c r="E27" s="75">
        <v>-3.8323000000000003E-2</v>
      </c>
      <c r="F27" s="76"/>
      <c r="G27" s="162"/>
      <c r="H27" s="73"/>
      <c r="I27" s="162"/>
      <c r="J27" s="76"/>
      <c r="K27" s="162"/>
      <c r="L27" s="73"/>
      <c r="M27" s="164"/>
    </row>
    <row r="28" spans="2:13" x14ac:dyDescent="0.2">
      <c r="B28" s="76">
        <v>0.23589199999999999</v>
      </c>
      <c r="C28" s="73">
        <v>4.8536000000000003E-2</v>
      </c>
      <c r="D28" s="73">
        <v>0.23714399999999999</v>
      </c>
      <c r="E28" s="75">
        <v>-3.8811999999999999E-2</v>
      </c>
      <c r="F28" s="76"/>
      <c r="G28" s="162"/>
      <c r="H28" s="73"/>
      <c r="I28" s="162"/>
      <c r="J28" s="76"/>
      <c r="K28" s="162"/>
      <c r="L28" s="73"/>
      <c r="M28" s="164"/>
    </row>
    <row r="29" spans="2:13" x14ac:dyDescent="0.2">
      <c r="B29" s="76">
        <v>0.246111</v>
      </c>
      <c r="C29" s="73">
        <v>4.9208000000000002E-2</v>
      </c>
      <c r="D29" s="73">
        <v>0.24734400000000001</v>
      </c>
      <c r="E29" s="75">
        <v>-3.9261999999999998E-2</v>
      </c>
      <c r="F29" s="76"/>
      <c r="G29" s="162"/>
      <c r="H29" s="73"/>
      <c r="I29" s="162"/>
      <c r="J29" s="76"/>
      <c r="K29" s="162"/>
      <c r="L29" s="73"/>
      <c r="M29" s="164"/>
    </row>
    <row r="30" spans="2:13" x14ac:dyDescent="0.2">
      <c r="B30" s="76">
        <v>0.25633099999999998</v>
      </c>
      <c r="C30" s="73">
        <v>4.9842999999999998E-2</v>
      </c>
      <c r="D30" s="73">
        <v>0.257546</v>
      </c>
      <c r="E30" s="75">
        <v>-3.9670999999999998E-2</v>
      </c>
      <c r="F30" s="76"/>
      <c r="G30" s="162"/>
      <c r="H30" s="73"/>
      <c r="I30" s="162"/>
      <c r="J30" s="76"/>
      <c r="K30" s="162"/>
      <c r="L30" s="73"/>
      <c r="M30" s="164"/>
    </row>
    <row r="31" spans="2:13" x14ac:dyDescent="0.2">
      <c r="B31" s="76">
        <v>0.26655400000000001</v>
      </c>
      <c r="C31" s="73">
        <v>5.0441E-2</v>
      </c>
      <c r="D31" s="73">
        <v>0.26774999999999999</v>
      </c>
      <c r="E31" s="75">
        <v>-4.0041E-2</v>
      </c>
      <c r="F31" s="76"/>
      <c r="G31" s="162"/>
      <c r="H31" s="73"/>
      <c r="I31" s="162"/>
      <c r="J31" s="76"/>
      <c r="K31" s="162"/>
      <c r="L31" s="73"/>
      <c r="M31" s="164"/>
    </row>
    <row r="32" spans="2:13" x14ac:dyDescent="0.2">
      <c r="B32" s="76">
        <v>0.276779</v>
      </c>
      <c r="C32" s="73">
        <v>5.1003E-2</v>
      </c>
      <c r="D32" s="73">
        <v>0.27795799999999998</v>
      </c>
      <c r="E32" s="75">
        <v>-4.0371999999999998E-2</v>
      </c>
      <c r="F32" s="76"/>
      <c r="G32" s="162"/>
      <c r="H32" s="73"/>
      <c r="I32" s="162"/>
      <c r="J32" s="76"/>
      <c r="K32" s="162"/>
      <c r="L32" s="73"/>
      <c r="M32" s="164"/>
    </row>
    <row r="33" spans="2:13" x14ac:dyDescent="0.2">
      <c r="B33" s="76">
        <v>0.28700599999999998</v>
      </c>
      <c r="C33" s="73">
        <v>5.1529999999999999E-2</v>
      </c>
      <c r="D33" s="73">
        <v>0.28816599999999998</v>
      </c>
      <c r="E33" s="75">
        <v>-4.0662999999999998E-2</v>
      </c>
      <c r="F33" s="76"/>
      <c r="G33" s="162"/>
      <c r="H33" s="73"/>
      <c r="I33" s="162"/>
      <c r="J33" s="76"/>
      <c r="K33" s="162"/>
      <c r="L33" s="73"/>
      <c r="M33" s="164"/>
    </row>
    <row r="34" spans="2:13" x14ac:dyDescent="0.2">
      <c r="B34" s="76">
        <v>0.297234</v>
      </c>
      <c r="C34" s="73">
        <v>5.2021999999999999E-2</v>
      </c>
      <c r="D34" s="73">
        <v>0.29837599999999997</v>
      </c>
      <c r="E34" s="75">
        <v>-4.0915E-2</v>
      </c>
      <c r="F34" s="76"/>
      <c r="G34" s="162"/>
      <c r="H34" s="73"/>
      <c r="I34" s="162"/>
      <c r="J34" s="76"/>
      <c r="K34" s="162"/>
      <c r="L34" s="73"/>
      <c r="M34" s="164"/>
    </row>
    <row r="35" spans="2:13" x14ac:dyDescent="0.2">
      <c r="B35" s="76">
        <v>0.30746400000000002</v>
      </c>
      <c r="C35" s="73">
        <v>5.2478999999999998E-2</v>
      </c>
      <c r="D35" s="73">
        <v>0.308587</v>
      </c>
      <c r="E35" s="75">
        <v>-4.1128999999999999E-2</v>
      </c>
      <c r="F35" s="76"/>
      <c r="G35" s="162"/>
      <c r="H35" s="73"/>
      <c r="I35" s="162"/>
      <c r="J35" s="76"/>
      <c r="K35" s="162"/>
      <c r="L35" s="73"/>
      <c r="M35" s="164"/>
    </row>
    <row r="36" spans="2:13" x14ac:dyDescent="0.2">
      <c r="B36" s="76">
        <v>0.31769500000000001</v>
      </c>
      <c r="C36" s="73">
        <v>5.2901999999999998E-2</v>
      </c>
      <c r="D36" s="73">
        <v>0.31879999999999997</v>
      </c>
      <c r="E36" s="75">
        <v>-4.1304E-2</v>
      </c>
      <c r="F36" s="76"/>
      <c r="G36" s="162"/>
      <c r="H36" s="73"/>
      <c r="I36" s="162"/>
      <c r="J36" s="76"/>
      <c r="K36" s="162"/>
      <c r="L36" s="73"/>
      <c r="M36" s="164"/>
    </row>
    <row r="37" spans="2:13" x14ac:dyDescent="0.2">
      <c r="B37" s="76">
        <v>0.32792700000000002</v>
      </c>
      <c r="C37" s="73">
        <v>5.3289999999999997E-2</v>
      </c>
      <c r="D37" s="73">
        <v>0.32901399999999997</v>
      </c>
      <c r="E37" s="75">
        <v>-4.1439999999999998E-2</v>
      </c>
      <c r="F37" s="76"/>
      <c r="G37" s="162"/>
      <c r="H37" s="73"/>
      <c r="I37" s="162"/>
      <c r="J37" s="76"/>
      <c r="K37" s="162"/>
      <c r="L37" s="73"/>
      <c r="M37" s="164"/>
    </row>
    <row r="38" spans="2:13" x14ac:dyDescent="0.2">
      <c r="B38" s="76">
        <v>0.33816099999999999</v>
      </c>
      <c r="C38" s="73">
        <v>5.3644999999999998E-2</v>
      </c>
      <c r="D38" s="73">
        <v>0.33922799999999997</v>
      </c>
      <c r="E38" s="75">
        <v>-4.1536999999999998E-2</v>
      </c>
      <c r="F38" s="76"/>
      <c r="G38" s="162"/>
      <c r="H38" s="73"/>
      <c r="I38" s="162"/>
      <c r="J38" s="76"/>
      <c r="K38" s="162"/>
      <c r="L38" s="73"/>
      <c r="M38" s="164"/>
    </row>
    <row r="39" spans="2:13" x14ac:dyDescent="0.2">
      <c r="B39" s="76">
        <v>0.34839599999999998</v>
      </c>
      <c r="C39" s="73">
        <v>5.3967000000000001E-2</v>
      </c>
      <c r="D39" s="73">
        <v>0.34944399999999998</v>
      </c>
      <c r="E39" s="75">
        <v>-4.1595E-2</v>
      </c>
      <c r="F39" s="76"/>
      <c r="G39" s="162"/>
      <c r="H39" s="73"/>
      <c r="I39" s="162"/>
      <c r="J39" s="76"/>
      <c r="K39" s="162"/>
      <c r="L39" s="73"/>
      <c r="M39" s="164"/>
    </row>
    <row r="40" spans="2:13" x14ac:dyDescent="0.2">
      <c r="B40" s="76">
        <v>0.35863099999999998</v>
      </c>
      <c r="C40" s="73">
        <v>5.4255999999999999E-2</v>
      </c>
      <c r="D40" s="73">
        <v>0.35965900000000001</v>
      </c>
      <c r="E40" s="75">
        <v>-4.1614999999999999E-2</v>
      </c>
      <c r="F40" s="76"/>
      <c r="G40" s="162"/>
      <c r="H40" s="73"/>
      <c r="I40" s="162"/>
      <c r="J40" s="76"/>
      <c r="K40" s="162"/>
      <c r="L40" s="73"/>
      <c r="M40" s="164"/>
    </row>
    <row r="41" spans="2:13" x14ac:dyDescent="0.2">
      <c r="B41" s="76">
        <v>0.368867</v>
      </c>
      <c r="C41" s="73">
        <v>5.4512999999999999E-2</v>
      </c>
      <c r="D41" s="73">
        <v>0.36987500000000001</v>
      </c>
      <c r="E41" s="75">
        <v>-4.1593999999999999E-2</v>
      </c>
      <c r="F41" s="76"/>
      <c r="G41" s="162"/>
      <c r="H41" s="73"/>
      <c r="I41" s="162"/>
      <c r="J41" s="76"/>
      <c r="K41" s="162"/>
      <c r="L41" s="73"/>
      <c r="M41" s="164"/>
    </row>
    <row r="42" spans="2:13" x14ac:dyDescent="0.2">
      <c r="B42" s="76">
        <v>0.37910500000000003</v>
      </c>
      <c r="C42" s="73">
        <v>5.4737000000000001E-2</v>
      </c>
      <c r="D42" s="73">
        <v>0.38009100000000001</v>
      </c>
      <c r="E42" s="75">
        <v>-4.1535000000000002E-2</v>
      </c>
      <c r="F42" s="76"/>
      <c r="G42" s="162"/>
      <c r="H42" s="73"/>
      <c r="I42" s="162"/>
      <c r="J42" s="76"/>
      <c r="K42" s="162"/>
      <c r="L42" s="73"/>
      <c r="M42" s="164"/>
    </row>
    <row r="43" spans="2:13" x14ac:dyDescent="0.2">
      <c r="B43" s="76">
        <v>0.38934299999999999</v>
      </c>
      <c r="C43" s="73">
        <v>5.4931000000000001E-2</v>
      </c>
      <c r="D43" s="73">
        <v>0.39030599999999999</v>
      </c>
      <c r="E43" s="75">
        <v>-4.1436000000000001E-2</v>
      </c>
      <c r="F43" s="76"/>
      <c r="G43" s="162"/>
      <c r="H43" s="73"/>
      <c r="I43" s="162"/>
      <c r="J43" s="76"/>
      <c r="K43" s="162"/>
      <c r="L43" s="73"/>
      <c r="M43" s="164"/>
    </row>
    <row r="44" spans="2:13" x14ac:dyDescent="0.2">
      <c r="B44" s="76">
        <v>0.39958100000000002</v>
      </c>
      <c r="C44" s="73">
        <v>5.5093999999999997E-2</v>
      </c>
      <c r="D44" s="73">
        <v>0.40052100000000002</v>
      </c>
      <c r="E44" s="75">
        <v>-4.1297E-2</v>
      </c>
      <c r="F44" s="76"/>
      <c r="G44" s="162"/>
      <c r="H44" s="73"/>
      <c r="I44" s="162"/>
      <c r="J44" s="76"/>
      <c r="K44" s="162"/>
      <c r="L44" s="73"/>
      <c r="M44" s="164"/>
    </row>
    <row r="45" spans="2:13" x14ac:dyDescent="0.2">
      <c r="B45" s="76">
        <v>0.40982000000000002</v>
      </c>
      <c r="C45" s="73">
        <v>5.5226999999999998E-2</v>
      </c>
      <c r="D45" s="73">
        <v>0.41073599999999999</v>
      </c>
      <c r="E45" s="75">
        <v>-4.1117000000000001E-2</v>
      </c>
      <c r="F45" s="76"/>
      <c r="G45" s="162"/>
      <c r="H45" s="73"/>
      <c r="I45" s="162"/>
      <c r="J45" s="76"/>
      <c r="K45" s="162"/>
      <c r="L45" s="73"/>
      <c r="M45" s="164"/>
    </row>
    <row r="46" spans="2:13" x14ac:dyDescent="0.2">
      <c r="B46" s="76">
        <v>0.42005900000000002</v>
      </c>
      <c r="C46" s="73">
        <v>5.5329999999999997E-2</v>
      </c>
      <c r="D46" s="73">
        <v>0.42095100000000002</v>
      </c>
      <c r="E46" s="75">
        <v>-4.0897999999999997E-2</v>
      </c>
      <c r="F46" s="76"/>
      <c r="G46" s="162"/>
      <c r="H46" s="73"/>
      <c r="I46" s="162"/>
      <c r="J46" s="76"/>
      <c r="K46" s="162"/>
      <c r="L46" s="73"/>
      <c r="M46" s="164"/>
    </row>
    <row r="47" spans="2:13" x14ac:dyDescent="0.2">
      <c r="B47" s="76">
        <v>0.43029899999999999</v>
      </c>
      <c r="C47" s="73">
        <v>5.5405000000000003E-2</v>
      </c>
      <c r="D47" s="73">
        <v>0.43116399999999999</v>
      </c>
      <c r="E47" s="75">
        <v>-4.0639000000000002E-2</v>
      </c>
      <c r="F47" s="76"/>
      <c r="G47" s="162"/>
      <c r="H47" s="73"/>
      <c r="I47" s="162"/>
      <c r="J47" s="76"/>
      <c r="K47" s="162"/>
      <c r="L47" s="73"/>
      <c r="M47" s="164"/>
    </row>
    <row r="48" spans="2:13" x14ac:dyDescent="0.2">
      <c r="B48" s="76">
        <v>0.44053900000000001</v>
      </c>
      <c r="C48" s="73">
        <v>5.5451E-2</v>
      </c>
      <c r="D48" s="73">
        <v>0.44137500000000002</v>
      </c>
      <c r="E48" s="75">
        <v>-4.0340000000000001E-2</v>
      </c>
      <c r="F48" s="76"/>
      <c r="G48" s="162"/>
      <c r="H48" s="73"/>
      <c r="I48" s="162"/>
      <c r="J48" s="76"/>
      <c r="K48" s="162"/>
      <c r="L48" s="73"/>
      <c r="M48" s="164"/>
    </row>
    <row r="49" spans="2:13" x14ac:dyDescent="0.2">
      <c r="B49" s="76">
        <v>0.45077899999999999</v>
      </c>
      <c r="C49" s="73">
        <v>5.5468999999999997E-2</v>
      </c>
      <c r="D49" s="73">
        <v>0.45158599999999999</v>
      </c>
      <c r="E49" s="75">
        <v>-4.0001000000000002E-2</v>
      </c>
      <c r="F49" s="76"/>
      <c r="G49" s="162"/>
      <c r="H49" s="73"/>
      <c r="I49" s="162"/>
      <c r="J49" s="76"/>
      <c r="K49" s="162"/>
      <c r="L49" s="73"/>
      <c r="M49" s="164"/>
    </row>
    <row r="50" spans="2:13" x14ac:dyDescent="0.2">
      <c r="B50" s="76">
        <v>0.46101900000000001</v>
      </c>
      <c r="C50" s="73">
        <v>5.5460000000000002E-2</v>
      </c>
      <c r="D50" s="73">
        <v>0.46179500000000001</v>
      </c>
      <c r="E50" s="75">
        <v>-3.9620000000000002E-2</v>
      </c>
      <c r="F50" s="76"/>
      <c r="G50" s="162"/>
      <c r="H50" s="73"/>
      <c r="I50" s="162"/>
      <c r="J50" s="76"/>
      <c r="K50" s="162"/>
      <c r="L50" s="73"/>
      <c r="M50" s="164"/>
    </row>
    <row r="51" spans="2:13" x14ac:dyDescent="0.2">
      <c r="B51" s="76">
        <v>0.47125800000000001</v>
      </c>
      <c r="C51" s="73">
        <v>5.5423E-2</v>
      </c>
      <c r="D51" s="73">
        <v>0.47200199999999998</v>
      </c>
      <c r="E51" s="75">
        <v>-3.9198999999999998E-2</v>
      </c>
      <c r="F51" s="76"/>
      <c r="G51" s="162"/>
      <c r="H51" s="73"/>
      <c r="I51" s="162"/>
      <c r="J51" s="76"/>
      <c r="K51" s="162"/>
      <c r="L51" s="73"/>
      <c r="M51" s="164"/>
    </row>
    <row r="52" spans="2:13" x14ac:dyDescent="0.2">
      <c r="B52" s="76">
        <v>0.48149799999999998</v>
      </c>
      <c r="C52" s="73">
        <v>5.5359999999999999E-2</v>
      </c>
      <c r="D52" s="73">
        <v>0.482207</v>
      </c>
      <c r="E52" s="75">
        <v>-3.8738000000000002E-2</v>
      </c>
      <c r="F52" s="76"/>
      <c r="G52" s="162"/>
      <c r="H52" s="73"/>
      <c r="I52" s="162"/>
      <c r="J52" s="76"/>
      <c r="K52" s="162"/>
      <c r="L52" s="73"/>
      <c r="M52" s="164"/>
    </row>
    <row r="53" spans="2:13" x14ac:dyDescent="0.2">
      <c r="B53" s="76">
        <v>0.49173699999999998</v>
      </c>
      <c r="C53" s="73">
        <v>5.527E-2</v>
      </c>
      <c r="D53" s="73">
        <v>0.49240899999999999</v>
      </c>
      <c r="E53" s="75">
        <v>-3.8235999999999999E-2</v>
      </c>
      <c r="F53" s="76"/>
      <c r="G53" s="162"/>
      <c r="H53" s="73"/>
      <c r="I53" s="162"/>
      <c r="J53" s="76"/>
      <c r="K53" s="162"/>
      <c r="L53" s="73"/>
      <c r="M53" s="164"/>
    </row>
    <row r="54" spans="2:13" x14ac:dyDescent="0.2">
      <c r="B54" s="76">
        <v>0.50197599999999998</v>
      </c>
      <c r="C54" s="73">
        <v>5.5153000000000001E-2</v>
      </c>
      <c r="D54" s="73">
        <v>0.50261</v>
      </c>
      <c r="E54" s="75">
        <v>-3.7692000000000003E-2</v>
      </c>
      <c r="F54" s="76"/>
      <c r="G54" s="162"/>
      <c r="H54" s="73"/>
      <c r="I54" s="162"/>
      <c r="J54" s="76"/>
      <c r="K54" s="162"/>
      <c r="L54" s="73"/>
      <c r="M54" s="164"/>
    </row>
    <row r="55" spans="2:13" x14ac:dyDescent="0.2">
      <c r="B55" s="76">
        <v>0.51221499999999998</v>
      </c>
      <c r="C55" s="73">
        <v>5.5009000000000002E-2</v>
      </c>
      <c r="D55" s="73">
        <v>0.51280800000000004</v>
      </c>
      <c r="E55" s="75">
        <v>-3.7106E-2</v>
      </c>
      <c r="F55" s="76"/>
      <c r="G55" s="162"/>
      <c r="H55" s="73"/>
      <c r="I55" s="162"/>
      <c r="J55" s="76"/>
      <c r="K55" s="162"/>
      <c r="L55" s="73"/>
      <c r="M55" s="164"/>
    </row>
    <row r="56" spans="2:13" x14ac:dyDescent="0.2">
      <c r="B56" s="76">
        <v>0.52245299999999995</v>
      </c>
      <c r="C56" s="73">
        <v>5.4836999999999997E-2</v>
      </c>
      <c r="D56" s="73">
        <v>0.52300199999999997</v>
      </c>
      <c r="E56" s="75">
        <v>-3.6477999999999997E-2</v>
      </c>
      <c r="F56" s="76"/>
      <c r="G56" s="162"/>
      <c r="H56" s="73"/>
      <c r="I56" s="162"/>
      <c r="J56" s="76"/>
      <c r="K56" s="162"/>
      <c r="L56" s="73"/>
      <c r="M56" s="164"/>
    </row>
    <row r="57" spans="2:13" x14ac:dyDescent="0.2">
      <c r="B57" s="76">
        <v>0.53269</v>
      </c>
      <c r="C57" s="73">
        <v>5.4639E-2</v>
      </c>
      <c r="D57" s="73">
        <v>0.53319399999999995</v>
      </c>
      <c r="E57" s="75">
        <v>-3.5808E-2</v>
      </c>
      <c r="F57" s="76"/>
      <c r="G57" s="162"/>
      <c r="H57" s="73"/>
      <c r="I57" s="162"/>
      <c r="J57" s="76"/>
      <c r="K57" s="162"/>
      <c r="L57" s="73"/>
      <c r="M57" s="164"/>
    </row>
    <row r="58" spans="2:13" x14ac:dyDescent="0.2">
      <c r="B58" s="76">
        <v>0.54292700000000005</v>
      </c>
      <c r="C58" s="73">
        <v>5.4412000000000002E-2</v>
      </c>
      <c r="D58" s="73">
        <v>0.54338200000000003</v>
      </c>
      <c r="E58" s="75">
        <v>-3.5096000000000002E-2</v>
      </c>
      <c r="F58" s="76"/>
      <c r="G58" s="162"/>
      <c r="H58" s="73"/>
      <c r="I58" s="162"/>
      <c r="J58" s="76"/>
      <c r="K58" s="162"/>
      <c r="L58" s="73"/>
      <c r="M58" s="164"/>
    </row>
    <row r="59" spans="2:13" x14ac:dyDescent="0.2">
      <c r="B59" s="76">
        <v>0.55316200000000004</v>
      </c>
      <c r="C59" s="73">
        <v>5.4156999999999997E-2</v>
      </c>
      <c r="D59" s="73">
        <v>0.55356700000000003</v>
      </c>
      <c r="E59" s="75">
        <v>-3.4340000000000002E-2</v>
      </c>
      <c r="F59" s="76"/>
      <c r="G59" s="162"/>
      <c r="H59" s="73"/>
      <c r="I59" s="162"/>
      <c r="J59" s="76"/>
      <c r="K59" s="162"/>
      <c r="L59" s="73"/>
      <c r="M59" s="164"/>
    </row>
    <row r="60" spans="2:13" x14ac:dyDescent="0.2">
      <c r="B60" s="76">
        <v>0.56339700000000004</v>
      </c>
      <c r="C60" s="73">
        <v>5.3872999999999997E-2</v>
      </c>
      <c r="D60" s="73">
        <v>0.56374800000000003</v>
      </c>
      <c r="E60" s="75">
        <v>-3.3541000000000001E-2</v>
      </c>
      <c r="F60" s="76"/>
      <c r="G60" s="162"/>
      <c r="H60" s="73"/>
      <c r="I60" s="162"/>
      <c r="J60" s="76"/>
      <c r="K60" s="162"/>
      <c r="L60" s="73"/>
      <c r="M60" s="164"/>
    </row>
    <row r="61" spans="2:13" x14ac:dyDescent="0.2">
      <c r="B61" s="76">
        <v>0.573631</v>
      </c>
      <c r="C61" s="73">
        <v>5.3558000000000001E-2</v>
      </c>
      <c r="D61" s="73">
        <v>0.57392500000000002</v>
      </c>
      <c r="E61" s="75">
        <v>-3.2697999999999998E-2</v>
      </c>
      <c r="F61" s="76"/>
      <c r="G61" s="162"/>
      <c r="H61" s="73"/>
      <c r="I61" s="162"/>
      <c r="J61" s="76"/>
      <c r="K61" s="162"/>
      <c r="L61" s="73"/>
      <c r="M61" s="164"/>
    </row>
    <row r="62" spans="2:13" x14ac:dyDescent="0.2">
      <c r="B62" s="76">
        <v>0.58386400000000005</v>
      </c>
      <c r="C62" s="73">
        <v>5.3212000000000002E-2</v>
      </c>
      <c r="D62" s="73">
        <v>0.58409800000000001</v>
      </c>
      <c r="E62" s="75">
        <v>-3.1813000000000001E-2</v>
      </c>
      <c r="F62" s="76"/>
      <c r="G62" s="162"/>
      <c r="H62" s="73"/>
      <c r="I62" s="162"/>
      <c r="J62" s="76"/>
      <c r="K62" s="162"/>
      <c r="L62" s="73"/>
      <c r="M62" s="164"/>
    </row>
    <row r="63" spans="2:13" x14ac:dyDescent="0.2">
      <c r="B63" s="76">
        <v>0.59409500000000004</v>
      </c>
      <c r="C63" s="73">
        <v>5.2835E-2</v>
      </c>
      <c r="D63" s="73">
        <v>0.59426699999999999</v>
      </c>
      <c r="E63" s="75">
        <v>-3.0884000000000002E-2</v>
      </c>
      <c r="F63" s="76"/>
      <c r="G63" s="162"/>
      <c r="H63" s="73"/>
      <c r="I63" s="162"/>
      <c r="J63" s="76"/>
      <c r="K63" s="162"/>
      <c r="L63" s="73"/>
      <c r="M63" s="164"/>
    </row>
    <row r="64" spans="2:13" x14ac:dyDescent="0.2">
      <c r="B64" s="76">
        <v>0.60432399999999997</v>
      </c>
      <c r="C64" s="73">
        <v>5.2422999999999997E-2</v>
      </c>
      <c r="D64" s="73">
        <v>0.60443100000000005</v>
      </c>
      <c r="E64" s="75">
        <v>-2.9912000000000001E-2</v>
      </c>
      <c r="F64" s="76"/>
      <c r="G64" s="162"/>
      <c r="H64" s="73"/>
      <c r="I64" s="162"/>
      <c r="J64" s="76"/>
      <c r="K64" s="162"/>
      <c r="L64" s="73"/>
      <c r="M64" s="164"/>
    </row>
    <row r="65" spans="2:13" x14ac:dyDescent="0.2">
      <c r="B65" s="76">
        <v>0.61455300000000002</v>
      </c>
      <c r="C65" s="73">
        <v>5.1977000000000002E-2</v>
      </c>
      <c r="D65" s="73">
        <v>0.614591</v>
      </c>
      <c r="E65" s="75">
        <v>-2.8898E-2</v>
      </c>
      <c r="F65" s="76"/>
      <c r="G65" s="162"/>
      <c r="H65" s="73"/>
      <c r="I65" s="162"/>
      <c r="J65" s="76"/>
      <c r="K65" s="162"/>
      <c r="L65" s="73"/>
      <c r="M65" s="164"/>
    </row>
    <row r="66" spans="2:13" x14ac:dyDescent="0.2">
      <c r="B66" s="76">
        <v>0.62477899999999997</v>
      </c>
      <c r="C66" s="73">
        <v>5.1492999999999997E-2</v>
      </c>
      <c r="D66" s="73">
        <v>0.62474700000000005</v>
      </c>
      <c r="E66" s="75">
        <v>-2.7841000000000001E-2</v>
      </c>
      <c r="F66" s="76"/>
      <c r="G66" s="162"/>
      <c r="H66" s="73"/>
      <c r="I66" s="162"/>
      <c r="J66" s="76"/>
      <c r="K66" s="162"/>
      <c r="L66" s="73"/>
      <c r="M66" s="164"/>
    </row>
    <row r="67" spans="2:13" x14ac:dyDescent="0.2">
      <c r="B67" s="76">
        <v>0.63500400000000001</v>
      </c>
      <c r="C67" s="73">
        <v>5.0971000000000002E-2</v>
      </c>
      <c r="D67" s="73">
        <v>0.63489799999999996</v>
      </c>
      <c r="E67" s="75">
        <v>-2.6744E-2</v>
      </c>
      <c r="F67" s="76"/>
      <c r="G67" s="162"/>
      <c r="H67" s="73"/>
      <c r="I67" s="162"/>
      <c r="J67" s="76"/>
      <c r="K67" s="162"/>
      <c r="L67" s="73"/>
      <c r="M67" s="164"/>
    </row>
    <row r="68" spans="2:13" x14ac:dyDescent="0.2">
      <c r="B68" s="76">
        <v>0.64522599999999997</v>
      </c>
      <c r="C68" s="73">
        <v>5.0408000000000001E-2</v>
      </c>
      <c r="D68" s="73">
        <v>0.64504499999999998</v>
      </c>
      <c r="E68" s="75">
        <v>-2.5607999999999999E-2</v>
      </c>
      <c r="F68" s="76"/>
      <c r="G68" s="162"/>
      <c r="H68" s="73"/>
      <c r="I68" s="162"/>
      <c r="J68" s="76"/>
      <c r="K68" s="162"/>
      <c r="L68" s="73"/>
      <c r="M68" s="164"/>
    </row>
    <row r="69" spans="2:13" x14ac:dyDescent="0.2">
      <c r="B69" s="76">
        <v>0.65544599999999997</v>
      </c>
      <c r="C69" s="73">
        <v>4.9804000000000001E-2</v>
      </c>
      <c r="D69" s="73">
        <v>0.65518699999999996</v>
      </c>
      <c r="E69" s="75">
        <v>-2.4433E-2</v>
      </c>
      <c r="F69" s="76"/>
      <c r="G69" s="162"/>
      <c r="H69" s="73"/>
      <c r="I69" s="162"/>
      <c r="J69" s="76"/>
      <c r="K69" s="162"/>
      <c r="L69" s="73"/>
      <c r="M69" s="164"/>
    </row>
    <row r="70" spans="2:13" x14ac:dyDescent="0.2">
      <c r="B70" s="76">
        <v>0.665663</v>
      </c>
      <c r="C70" s="73">
        <v>4.9154999999999997E-2</v>
      </c>
      <c r="D70" s="73">
        <v>0.66532500000000006</v>
      </c>
      <c r="E70" s="75">
        <v>-2.3220999999999999E-2</v>
      </c>
      <c r="F70" s="76"/>
      <c r="G70" s="162"/>
      <c r="H70" s="73"/>
      <c r="I70" s="162"/>
      <c r="J70" s="76"/>
      <c r="K70" s="162"/>
      <c r="L70" s="73"/>
      <c r="M70" s="164"/>
    </row>
    <row r="71" spans="2:13" x14ac:dyDescent="0.2">
      <c r="B71" s="76">
        <v>0.67587699999999995</v>
      </c>
      <c r="C71" s="73">
        <v>4.8461999999999998E-2</v>
      </c>
      <c r="D71" s="73">
        <v>0.67545900000000003</v>
      </c>
      <c r="E71" s="75">
        <v>-2.1975000000000001E-2</v>
      </c>
      <c r="F71" s="76"/>
      <c r="G71" s="162"/>
      <c r="H71" s="73"/>
      <c r="I71" s="162"/>
      <c r="J71" s="76"/>
      <c r="K71" s="162"/>
      <c r="L71" s="73"/>
      <c r="M71" s="164"/>
    </row>
    <row r="72" spans="2:13" x14ac:dyDescent="0.2">
      <c r="B72" s="76">
        <v>0.68608800000000003</v>
      </c>
      <c r="C72" s="73">
        <v>4.7722000000000001E-2</v>
      </c>
      <c r="D72" s="73">
        <v>0.68558799999999998</v>
      </c>
      <c r="E72" s="75">
        <v>-2.0695999999999999E-2</v>
      </c>
      <c r="F72" s="76"/>
      <c r="G72" s="162"/>
      <c r="H72" s="73"/>
      <c r="I72" s="162"/>
      <c r="J72" s="76"/>
      <c r="K72" s="162"/>
      <c r="L72" s="73"/>
      <c r="M72" s="164"/>
    </row>
    <row r="73" spans="2:13" x14ac:dyDescent="0.2">
      <c r="B73" s="76">
        <v>0.69629600000000003</v>
      </c>
      <c r="C73" s="73">
        <v>4.6933999999999997E-2</v>
      </c>
      <c r="D73" s="73">
        <v>0.69571499999999997</v>
      </c>
      <c r="E73" s="75">
        <v>-1.9389E-2</v>
      </c>
      <c r="F73" s="76"/>
      <c r="G73" s="162"/>
      <c r="H73" s="73"/>
      <c r="I73" s="162"/>
      <c r="J73" s="76"/>
      <c r="K73" s="162"/>
      <c r="L73" s="73"/>
      <c r="M73" s="164"/>
    </row>
    <row r="74" spans="2:13" x14ac:dyDescent="0.2">
      <c r="B74" s="76">
        <v>0.70650000000000002</v>
      </c>
      <c r="C74" s="73">
        <v>4.6099000000000001E-2</v>
      </c>
      <c r="D74" s="73">
        <v>0.70583799999999997</v>
      </c>
      <c r="E74" s="75">
        <v>-1.8054000000000001E-2</v>
      </c>
      <c r="F74" s="76"/>
      <c r="G74" s="162"/>
      <c r="H74" s="73"/>
      <c r="I74" s="162"/>
      <c r="J74" s="76"/>
      <c r="K74" s="162"/>
      <c r="L74" s="73"/>
      <c r="M74" s="164"/>
    </row>
    <row r="75" spans="2:13" x14ac:dyDescent="0.2">
      <c r="B75" s="76">
        <v>0.7167</v>
      </c>
      <c r="C75" s="73">
        <v>4.5214999999999998E-2</v>
      </c>
      <c r="D75" s="73">
        <v>0.71595799999999998</v>
      </c>
      <c r="E75" s="75">
        <v>-1.6697E-2</v>
      </c>
      <c r="F75" s="76"/>
      <c r="G75" s="162"/>
      <c r="H75" s="73"/>
      <c r="I75" s="162"/>
      <c r="J75" s="76"/>
      <c r="K75" s="162"/>
      <c r="L75" s="73"/>
      <c r="M75" s="164"/>
    </row>
    <row r="76" spans="2:13" x14ac:dyDescent="0.2">
      <c r="B76" s="76">
        <v>0.72689700000000002</v>
      </c>
      <c r="C76" s="73">
        <v>4.4283000000000003E-2</v>
      </c>
      <c r="D76" s="73">
        <v>0.72607699999999997</v>
      </c>
      <c r="E76" s="75">
        <v>-1.532E-2</v>
      </c>
      <c r="F76" s="76"/>
      <c r="G76" s="162"/>
      <c r="H76" s="73"/>
      <c r="I76" s="162"/>
      <c r="J76" s="76"/>
      <c r="K76" s="162"/>
      <c r="L76" s="73"/>
      <c r="M76" s="164"/>
    </row>
    <row r="77" spans="2:13" x14ac:dyDescent="0.2">
      <c r="B77" s="76">
        <v>0.73709000000000002</v>
      </c>
      <c r="C77" s="73">
        <v>4.3303000000000001E-2</v>
      </c>
      <c r="D77" s="73">
        <v>0.73619299999999999</v>
      </c>
      <c r="E77" s="75">
        <v>-1.3927E-2</v>
      </c>
      <c r="F77" s="76"/>
      <c r="G77" s="162"/>
      <c r="H77" s="73"/>
      <c r="I77" s="162"/>
      <c r="J77" s="76"/>
      <c r="K77" s="162"/>
      <c r="L77" s="73"/>
      <c r="M77" s="164"/>
    </row>
    <row r="78" spans="2:13" x14ac:dyDescent="0.2">
      <c r="B78" s="76">
        <v>0.74727900000000003</v>
      </c>
      <c r="C78" s="73">
        <v>4.2277000000000002E-2</v>
      </c>
      <c r="D78" s="73">
        <v>0.746309</v>
      </c>
      <c r="E78" s="75">
        <v>-1.2524E-2</v>
      </c>
      <c r="F78" s="76"/>
      <c r="G78" s="162"/>
      <c r="H78" s="73"/>
      <c r="I78" s="162"/>
      <c r="J78" s="76"/>
      <c r="K78" s="162"/>
      <c r="L78" s="73"/>
      <c r="M78" s="164"/>
    </row>
    <row r="79" spans="2:13" x14ac:dyDescent="0.2">
      <c r="B79" s="76">
        <v>0.757463</v>
      </c>
      <c r="C79" s="73">
        <v>4.1206E-2</v>
      </c>
      <c r="D79" s="73">
        <v>0.75642399999999999</v>
      </c>
      <c r="E79" s="75">
        <v>-1.1114000000000001E-2</v>
      </c>
      <c r="F79" s="76"/>
      <c r="G79" s="162"/>
      <c r="H79" s="73"/>
      <c r="I79" s="162"/>
      <c r="J79" s="76"/>
      <c r="K79" s="162"/>
      <c r="L79" s="73"/>
      <c r="M79" s="164"/>
    </row>
    <row r="80" spans="2:13" x14ac:dyDescent="0.2">
      <c r="B80" s="76">
        <v>0.76764399999999999</v>
      </c>
      <c r="C80" s="73">
        <v>4.0090000000000001E-2</v>
      </c>
      <c r="D80" s="73">
        <v>0.76654</v>
      </c>
      <c r="E80" s="75">
        <v>-9.7029999999999998E-3</v>
      </c>
      <c r="F80" s="76"/>
      <c r="G80" s="162"/>
      <c r="H80" s="73"/>
      <c r="I80" s="162"/>
      <c r="J80" s="76"/>
      <c r="K80" s="162"/>
      <c r="L80" s="73"/>
      <c r="M80" s="164"/>
    </row>
    <row r="81" spans="2:13" x14ac:dyDescent="0.2">
      <c r="B81" s="76">
        <v>0.77782099999999998</v>
      </c>
      <c r="C81" s="73">
        <v>3.8934999999999997E-2</v>
      </c>
      <c r="D81" s="73">
        <v>0.77665600000000001</v>
      </c>
      <c r="E81" s="75">
        <v>-8.2950000000000003E-3</v>
      </c>
      <c r="F81" s="76"/>
      <c r="G81" s="162"/>
      <c r="H81" s="73"/>
      <c r="I81" s="162"/>
      <c r="J81" s="76"/>
      <c r="K81" s="162"/>
      <c r="L81" s="73"/>
      <c r="M81" s="164"/>
    </row>
    <row r="82" spans="2:13" x14ac:dyDescent="0.2">
      <c r="B82" s="76">
        <v>0.787995</v>
      </c>
      <c r="C82" s="73">
        <v>3.7740999999999997E-2</v>
      </c>
      <c r="D82" s="73">
        <v>0.78677399999999997</v>
      </c>
      <c r="E82" s="75">
        <v>-6.8970000000000004E-3</v>
      </c>
      <c r="F82" s="76"/>
      <c r="G82" s="162"/>
      <c r="H82" s="73"/>
      <c r="I82" s="162"/>
      <c r="J82" s="76"/>
      <c r="K82" s="162"/>
      <c r="L82" s="73"/>
      <c r="M82" s="164"/>
    </row>
    <row r="83" spans="2:13" x14ac:dyDescent="0.2">
      <c r="B83" s="76">
        <v>0.79816500000000001</v>
      </c>
      <c r="C83" s="73">
        <v>3.6512999999999997E-2</v>
      </c>
      <c r="D83" s="73">
        <v>0.79689500000000002</v>
      </c>
      <c r="E83" s="75">
        <v>-5.5139999999999998E-3</v>
      </c>
      <c r="F83" s="76"/>
      <c r="G83" s="162"/>
      <c r="H83" s="73"/>
      <c r="I83" s="162"/>
      <c r="J83" s="76"/>
      <c r="K83" s="162"/>
      <c r="L83" s="73"/>
      <c r="M83" s="164"/>
    </row>
    <row r="84" spans="2:13" x14ac:dyDescent="0.2">
      <c r="B84" s="76">
        <v>0.80833200000000005</v>
      </c>
      <c r="C84" s="73">
        <v>3.5254000000000001E-2</v>
      </c>
      <c r="D84" s="73">
        <v>0.80701900000000004</v>
      </c>
      <c r="E84" s="75">
        <v>-4.1529999999999996E-3</v>
      </c>
      <c r="F84" s="76"/>
      <c r="G84" s="162"/>
      <c r="H84" s="73"/>
      <c r="I84" s="162"/>
      <c r="J84" s="76"/>
      <c r="K84" s="162"/>
      <c r="L84" s="73"/>
      <c r="M84" s="164"/>
    </row>
    <row r="85" spans="2:13" x14ac:dyDescent="0.2">
      <c r="B85" s="76">
        <v>0.818496</v>
      </c>
      <c r="C85" s="73">
        <v>3.397E-2</v>
      </c>
      <c r="D85" s="73">
        <v>0.81714699999999996</v>
      </c>
      <c r="E85" s="75">
        <v>-2.8189999999999999E-3</v>
      </c>
      <c r="F85" s="76"/>
      <c r="G85" s="162"/>
      <c r="H85" s="73"/>
      <c r="I85" s="162"/>
      <c r="J85" s="76"/>
      <c r="K85" s="162"/>
      <c r="L85" s="73"/>
      <c r="M85" s="164"/>
    </row>
    <row r="86" spans="2:13" x14ac:dyDescent="0.2">
      <c r="B86" s="76">
        <v>0.82865900000000003</v>
      </c>
      <c r="C86" s="73">
        <v>3.2665E-2</v>
      </c>
      <c r="D86" s="73">
        <v>0.82728000000000002</v>
      </c>
      <c r="E86" s="75">
        <v>-1.523E-3</v>
      </c>
      <c r="F86" s="76"/>
      <c r="G86" s="162"/>
      <c r="H86" s="73"/>
      <c r="I86" s="162"/>
      <c r="J86" s="76"/>
      <c r="K86" s="162"/>
      <c r="L86" s="73"/>
      <c r="M86" s="164"/>
    </row>
    <row r="87" spans="2:13" x14ac:dyDescent="0.2">
      <c r="B87" s="76">
        <v>0.83882000000000001</v>
      </c>
      <c r="C87" s="73">
        <v>3.1343999999999997E-2</v>
      </c>
      <c r="D87" s="73">
        <v>0.837418</v>
      </c>
      <c r="E87" s="75">
        <v>-2.7099999999999997E-4</v>
      </c>
      <c r="F87" s="76"/>
      <c r="G87" s="162"/>
      <c r="H87" s="73"/>
      <c r="I87" s="162"/>
      <c r="J87" s="76"/>
      <c r="K87" s="162"/>
      <c r="L87" s="73"/>
      <c r="M87" s="164"/>
    </row>
    <row r="88" spans="2:13" x14ac:dyDescent="0.2">
      <c r="B88" s="76">
        <v>0.84897900000000004</v>
      </c>
      <c r="C88" s="73">
        <v>3.0009999999999998E-2</v>
      </c>
      <c r="D88" s="73">
        <v>0.84756299999999996</v>
      </c>
      <c r="E88" s="75">
        <v>9.2800000000000001E-4</v>
      </c>
      <c r="F88" s="76"/>
      <c r="G88" s="162"/>
      <c r="H88" s="73"/>
      <c r="I88" s="162"/>
      <c r="J88" s="76"/>
      <c r="K88" s="162"/>
      <c r="L88" s="73"/>
      <c r="M88" s="164"/>
    </row>
    <row r="89" spans="2:13" x14ac:dyDescent="0.2">
      <c r="B89" s="76">
        <v>0.85913700000000004</v>
      </c>
      <c r="C89" s="73">
        <v>2.8667999999999999E-2</v>
      </c>
      <c r="D89" s="73">
        <v>0.85771500000000001</v>
      </c>
      <c r="E89" s="75">
        <v>2.0630000000000002E-3</v>
      </c>
      <c r="F89" s="76"/>
      <c r="G89" s="162"/>
      <c r="H89" s="73"/>
      <c r="I89" s="162"/>
      <c r="J89" s="76"/>
      <c r="K89" s="162"/>
      <c r="L89" s="73"/>
      <c r="M89" s="164"/>
    </row>
    <row r="90" spans="2:13" x14ac:dyDescent="0.2">
      <c r="B90" s="76">
        <v>0.86929400000000001</v>
      </c>
      <c r="C90" s="73">
        <v>2.7317999999999999E-2</v>
      </c>
      <c r="D90" s="73">
        <v>0.86787400000000003</v>
      </c>
      <c r="E90" s="75">
        <v>3.1199999999999999E-3</v>
      </c>
      <c r="F90" s="76"/>
      <c r="G90" s="162"/>
      <c r="H90" s="73"/>
      <c r="I90" s="162"/>
      <c r="J90" s="76"/>
      <c r="K90" s="162"/>
      <c r="L90" s="73"/>
      <c r="M90" s="164"/>
    </row>
    <row r="91" spans="2:13" x14ac:dyDescent="0.2">
      <c r="B91" s="76">
        <v>0.87944999999999995</v>
      </c>
      <c r="C91" s="73">
        <v>2.596E-2</v>
      </c>
      <c r="D91" s="73">
        <v>0.87804199999999999</v>
      </c>
      <c r="E91" s="75">
        <v>4.0850000000000001E-3</v>
      </c>
      <c r="F91" s="76"/>
      <c r="G91" s="162"/>
      <c r="H91" s="73"/>
      <c r="I91" s="162"/>
      <c r="J91" s="76"/>
      <c r="K91" s="162"/>
      <c r="L91" s="73"/>
      <c r="M91" s="164"/>
    </row>
    <row r="92" spans="2:13" x14ac:dyDescent="0.2">
      <c r="B92" s="76">
        <v>0.88960499999999998</v>
      </c>
      <c r="C92" s="73">
        <v>2.4589E-2</v>
      </c>
      <c r="D92" s="73">
        <v>0.88821799999999995</v>
      </c>
      <c r="E92" s="75">
        <v>4.9430000000000003E-3</v>
      </c>
      <c r="F92" s="76"/>
      <c r="G92" s="162"/>
      <c r="H92" s="73"/>
      <c r="I92" s="162"/>
      <c r="J92" s="76"/>
      <c r="K92" s="162"/>
      <c r="L92" s="73"/>
      <c r="M92" s="164"/>
    </row>
    <row r="93" spans="2:13" x14ac:dyDescent="0.2">
      <c r="B93" s="76">
        <v>0.89975700000000003</v>
      </c>
      <c r="C93" s="73">
        <v>2.3195E-2</v>
      </c>
      <c r="D93" s="73">
        <v>0.89840299999999995</v>
      </c>
      <c r="E93" s="75">
        <v>5.6740000000000002E-3</v>
      </c>
      <c r="F93" s="76"/>
      <c r="G93" s="162"/>
      <c r="H93" s="73"/>
      <c r="I93" s="162"/>
      <c r="J93" s="76"/>
      <c r="K93" s="162"/>
      <c r="L93" s="73"/>
      <c r="M93" s="164"/>
    </row>
    <row r="94" spans="2:13" x14ac:dyDescent="0.2">
      <c r="B94" s="76">
        <v>0.90990499999999996</v>
      </c>
      <c r="C94" s="73">
        <v>2.1766000000000001E-2</v>
      </c>
      <c r="D94" s="73">
        <v>0.90859800000000002</v>
      </c>
      <c r="E94" s="75">
        <v>6.2509999999999996E-3</v>
      </c>
      <c r="F94" s="76"/>
      <c r="G94" s="162"/>
      <c r="H94" s="73"/>
      <c r="I94" s="162"/>
      <c r="J94" s="76"/>
      <c r="K94" s="162"/>
      <c r="L94" s="73"/>
      <c r="M94" s="164"/>
    </row>
    <row r="95" spans="2:13" x14ac:dyDescent="0.2">
      <c r="B95" s="76">
        <v>0.92004699999999995</v>
      </c>
      <c r="C95" s="73">
        <v>2.0279999999999999E-2</v>
      </c>
      <c r="D95" s="73">
        <v>0.91879999999999995</v>
      </c>
      <c r="E95" s="75">
        <v>6.6540000000000002E-3</v>
      </c>
      <c r="F95" s="76"/>
      <c r="G95" s="162"/>
      <c r="H95" s="73"/>
      <c r="I95" s="162"/>
      <c r="J95" s="76"/>
      <c r="K95" s="162"/>
      <c r="L95" s="73"/>
      <c r="M95" s="164"/>
    </row>
    <row r="96" spans="2:13" x14ac:dyDescent="0.2">
      <c r="B96" s="76">
        <v>0.93017799999999995</v>
      </c>
      <c r="C96" s="73">
        <v>1.8711999999999999E-2</v>
      </c>
      <c r="D96" s="73">
        <v>0.92900899999999997</v>
      </c>
      <c r="E96" s="75">
        <v>6.8529999999999997E-3</v>
      </c>
      <c r="F96" s="76"/>
      <c r="G96" s="162"/>
      <c r="H96" s="73"/>
      <c r="I96" s="162"/>
      <c r="J96" s="76"/>
      <c r="K96" s="162"/>
      <c r="L96" s="73"/>
      <c r="M96" s="164"/>
    </row>
    <row r="97" spans="2:13" x14ac:dyDescent="0.2">
      <c r="B97" s="76">
        <v>0.94029600000000002</v>
      </c>
      <c r="C97" s="73">
        <v>1.703E-2</v>
      </c>
      <c r="D97" s="73">
        <v>0.939222</v>
      </c>
      <c r="E97" s="75">
        <v>6.8180000000000003E-3</v>
      </c>
      <c r="F97" s="76"/>
      <c r="G97" s="162"/>
      <c r="H97" s="73"/>
      <c r="I97" s="162"/>
      <c r="J97" s="76"/>
      <c r="K97" s="162"/>
      <c r="L97" s="73"/>
      <c r="M97" s="164"/>
    </row>
    <row r="98" spans="2:13" x14ac:dyDescent="0.2">
      <c r="B98" s="76">
        <v>0.95039399999999996</v>
      </c>
      <c r="C98" s="73">
        <v>1.5193999999999999E-2</v>
      </c>
      <c r="D98" s="73">
        <v>0.94943299999999997</v>
      </c>
      <c r="E98" s="75">
        <v>6.5110000000000003E-3</v>
      </c>
      <c r="F98" s="76"/>
      <c r="G98" s="162"/>
      <c r="H98" s="73"/>
      <c r="I98" s="162"/>
      <c r="J98" s="76"/>
      <c r="K98" s="162"/>
      <c r="L98" s="73"/>
      <c r="M98" s="164"/>
    </row>
    <row r="99" spans="2:13" x14ac:dyDescent="0.2">
      <c r="B99" s="76">
        <v>0.96046399999999998</v>
      </c>
      <c r="C99" s="73">
        <v>1.316E-2</v>
      </c>
      <c r="D99" s="73">
        <v>0.95963600000000004</v>
      </c>
      <c r="E99" s="75">
        <v>5.8960000000000002E-3</v>
      </c>
      <c r="F99" s="76"/>
      <c r="G99" s="162"/>
      <c r="H99" s="73"/>
      <c r="I99" s="162"/>
      <c r="J99" s="76"/>
      <c r="K99" s="162"/>
      <c r="L99" s="73"/>
      <c r="M99" s="164"/>
    </row>
    <row r="100" spans="2:13" x14ac:dyDescent="0.2">
      <c r="B100" s="76">
        <v>0.97049399999999997</v>
      </c>
      <c r="C100" s="73">
        <v>1.0874999999999999E-2</v>
      </c>
      <c r="D100" s="73">
        <v>0.96982100000000004</v>
      </c>
      <c r="E100" s="75">
        <v>4.9220000000000002E-3</v>
      </c>
      <c r="F100" s="76"/>
      <c r="G100" s="162"/>
      <c r="H100" s="73"/>
      <c r="I100" s="162"/>
      <c r="J100" s="76"/>
      <c r="K100" s="162"/>
      <c r="L100" s="73"/>
      <c r="M100" s="164"/>
    </row>
    <row r="101" spans="2:13" x14ac:dyDescent="0.2">
      <c r="B101" s="76">
        <v>0.98046699999999998</v>
      </c>
      <c r="C101" s="73">
        <v>8.2699999999999996E-3</v>
      </c>
      <c r="D101" s="73">
        <v>0.97997199999999995</v>
      </c>
      <c r="E101" s="75">
        <v>3.522E-3</v>
      </c>
      <c r="F101" s="76"/>
      <c r="G101" s="162"/>
      <c r="H101" s="73"/>
      <c r="I101" s="162"/>
      <c r="J101" s="76"/>
      <c r="K101" s="162"/>
      <c r="L101" s="73"/>
      <c r="M101" s="164"/>
    </row>
    <row r="102" spans="2:13" x14ac:dyDescent="0.2">
      <c r="B102" s="76">
        <v>0.99034599999999995</v>
      </c>
      <c r="C102" s="73">
        <v>5.215E-3</v>
      </c>
      <c r="D102" s="73">
        <v>0.99005699999999996</v>
      </c>
      <c r="E102" s="75">
        <v>1.5659999999999999E-3</v>
      </c>
      <c r="F102" s="76"/>
      <c r="G102" s="162"/>
      <c r="H102" s="73"/>
      <c r="I102" s="162"/>
      <c r="J102" s="76"/>
      <c r="K102" s="162"/>
      <c r="L102" s="73"/>
      <c r="M102" s="164"/>
    </row>
    <row r="103" spans="2:13" x14ac:dyDescent="0.2">
      <c r="B103" s="76">
        <v>1</v>
      </c>
      <c r="C103" s="73">
        <v>1.315E-3</v>
      </c>
      <c r="D103" s="73">
        <v>0.99998100000000001</v>
      </c>
      <c r="E103" s="75">
        <v>-1.315E-3</v>
      </c>
      <c r="F103" s="76"/>
      <c r="G103" s="162"/>
      <c r="H103" s="73"/>
      <c r="I103" s="162"/>
      <c r="J103" s="76"/>
      <c r="K103" s="162"/>
      <c r="L103" s="73"/>
      <c r="M103" s="164"/>
    </row>
    <row r="104" spans="2:13" x14ac:dyDescent="0.2">
      <c r="B104" s="76"/>
      <c r="C104" s="73"/>
      <c r="D104" s="73"/>
      <c r="E104" s="75"/>
      <c r="F104" s="76"/>
      <c r="G104" s="162"/>
      <c r="H104" s="73"/>
      <c r="I104" s="162"/>
      <c r="J104" s="76"/>
      <c r="K104" s="162"/>
      <c r="L104" s="73"/>
      <c r="M104" s="164"/>
    </row>
    <row r="105" spans="2:13" x14ac:dyDescent="0.2">
      <c r="B105" s="76"/>
      <c r="C105" s="73"/>
      <c r="D105" s="73"/>
      <c r="E105" s="75"/>
      <c r="F105" s="76"/>
      <c r="G105" s="162"/>
      <c r="H105" s="73"/>
      <c r="I105" s="162"/>
      <c r="J105" s="76"/>
      <c r="K105" s="162"/>
      <c r="L105" s="73"/>
      <c r="M105" s="164"/>
    </row>
    <row r="106" spans="2:13" x14ac:dyDescent="0.2">
      <c r="B106" s="76"/>
      <c r="C106" s="73"/>
      <c r="D106" s="73"/>
      <c r="E106" s="75"/>
      <c r="F106" s="76"/>
      <c r="G106" s="162"/>
      <c r="H106" s="73"/>
      <c r="I106" s="162"/>
      <c r="J106" s="76"/>
      <c r="K106" s="162"/>
      <c r="L106" s="73"/>
      <c r="M106" s="164"/>
    </row>
    <row r="107" spans="2:13" x14ac:dyDescent="0.2">
      <c r="B107" s="76"/>
      <c r="C107" s="73"/>
      <c r="D107" s="73"/>
      <c r="E107" s="75"/>
      <c r="F107" s="76"/>
      <c r="G107" s="162"/>
      <c r="H107" s="73"/>
      <c r="I107" s="162"/>
      <c r="J107" s="76"/>
      <c r="K107" s="162"/>
      <c r="L107" s="73"/>
      <c r="M107" s="164"/>
    </row>
    <row r="108" spans="2:13" x14ac:dyDescent="0.2">
      <c r="B108" s="76"/>
      <c r="C108" s="73"/>
      <c r="D108" s="73"/>
      <c r="E108" s="75"/>
      <c r="F108" s="76"/>
      <c r="G108" s="162"/>
      <c r="H108" s="73"/>
      <c r="I108" s="162"/>
      <c r="J108" s="76"/>
      <c r="K108" s="162"/>
      <c r="L108" s="73"/>
      <c r="M108" s="164"/>
    </row>
    <row r="109" spans="2:13" x14ac:dyDescent="0.2">
      <c r="B109" s="76"/>
      <c r="C109" s="73"/>
      <c r="D109" s="73"/>
      <c r="E109" s="75"/>
      <c r="F109" s="76"/>
      <c r="G109" s="162"/>
      <c r="H109" s="73"/>
      <c r="I109" s="162"/>
      <c r="J109" s="76"/>
      <c r="K109" s="162"/>
      <c r="L109" s="73"/>
      <c r="M109" s="164"/>
    </row>
    <row r="110" spans="2:13" x14ac:dyDescent="0.2">
      <c r="B110" s="76"/>
      <c r="C110" s="73"/>
      <c r="D110" s="73"/>
      <c r="E110" s="75"/>
      <c r="F110" s="76"/>
      <c r="G110" s="162"/>
      <c r="H110" s="73"/>
      <c r="I110" s="162"/>
      <c r="J110" s="76"/>
      <c r="K110" s="162"/>
      <c r="L110" s="73"/>
      <c r="M110" s="164"/>
    </row>
    <row r="111" spans="2:13" x14ac:dyDescent="0.2">
      <c r="B111" s="76"/>
      <c r="C111" s="73"/>
      <c r="D111" s="73"/>
      <c r="E111" s="75"/>
      <c r="F111" s="76"/>
      <c r="G111" s="162"/>
      <c r="H111" s="73"/>
      <c r="I111" s="162"/>
      <c r="J111" s="76"/>
      <c r="K111" s="162"/>
      <c r="L111" s="73"/>
      <c r="M111" s="164"/>
    </row>
    <row r="112" spans="2:13" x14ac:dyDescent="0.2">
      <c r="B112" s="76"/>
      <c r="C112" s="73"/>
      <c r="D112" s="73"/>
      <c r="E112" s="75"/>
      <c r="F112" s="76"/>
      <c r="G112" s="162"/>
      <c r="H112" s="73"/>
      <c r="I112" s="162"/>
      <c r="J112" s="76"/>
      <c r="K112" s="162"/>
      <c r="L112" s="73"/>
      <c r="M112" s="164"/>
    </row>
    <row r="113" spans="2:13" x14ac:dyDescent="0.2">
      <c r="B113" s="76"/>
      <c r="C113" s="73"/>
      <c r="D113" s="73"/>
      <c r="E113" s="75"/>
      <c r="F113" s="76"/>
      <c r="G113" s="162"/>
      <c r="H113" s="73"/>
      <c r="I113" s="162"/>
      <c r="J113" s="76"/>
      <c r="K113" s="162"/>
      <c r="L113" s="73"/>
      <c r="M113" s="164"/>
    </row>
    <row r="114" spans="2:13" x14ac:dyDescent="0.2">
      <c r="B114" s="76"/>
      <c r="C114" s="73"/>
      <c r="D114" s="73"/>
      <c r="E114" s="75"/>
      <c r="F114" s="76"/>
      <c r="G114" s="162"/>
      <c r="H114" s="73"/>
      <c r="I114" s="162"/>
      <c r="J114" s="76"/>
      <c r="K114" s="162"/>
      <c r="L114" s="73"/>
      <c r="M114" s="164"/>
    </row>
    <row r="115" spans="2:13" x14ac:dyDescent="0.2">
      <c r="B115" s="76"/>
      <c r="C115" s="73"/>
      <c r="D115" s="73"/>
      <c r="E115" s="75"/>
      <c r="F115" s="76"/>
      <c r="G115" s="162"/>
      <c r="H115" s="73"/>
      <c r="I115" s="162"/>
      <c r="J115" s="76"/>
      <c r="K115" s="162"/>
      <c r="L115" s="73"/>
      <c r="M115" s="164"/>
    </row>
    <row r="116" spans="2:13" x14ac:dyDescent="0.2">
      <c r="B116" s="76"/>
      <c r="C116" s="73"/>
      <c r="D116" s="73"/>
      <c r="E116" s="75"/>
      <c r="F116" s="76"/>
      <c r="G116" s="162"/>
      <c r="H116" s="73"/>
      <c r="I116" s="162"/>
      <c r="J116" s="76"/>
      <c r="K116" s="162"/>
      <c r="L116" s="73"/>
      <c r="M116" s="164"/>
    </row>
    <row r="117" spans="2:13" x14ac:dyDescent="0.2">
      <c r="B117" s="76"/>
      <c r="C117" s="73"/>
      <c r="D117" s="73"/>
      <c r="E117" s="75"/>
      <c r="F117" s="76"/>
      <c r="G117" s="162"/>
      <c r="H117" s="73"/>
      <c r="I117" s="162"/>
      <c r="J117" s="76"/>
      <c r="K117" s="162"/>
      <c r="L117" s="73"/>
      <c r="M117" s="164"/>
    </row>
    <row r="118" spans="2:13" x14ac:dyDescent="0.2">
      <c r="B118" s="76"/>
      <c r="C118" s="73"/>
      <c r="D118" s="73"/>
      <c r="E118" s="75"/>
      <c r="F118" s="76"/>
      <c r="G118" s="162"/>
      <c r="H118" s="73"/>
      <c r="I118" s="162"/>
      <c r="J118" s="76"/>
      <c r="K118" s="162"/>
      <c r="L118" s="73"/>
      <c r="M118" s="164"/>
    </row>
    <row r="119" spans="2:13" x14ac:dyDescent="0.2">
      <c r="B119" s="76"/>
      <c r="C119" s="73"/>
      <c r="D119" s="73"/>
      <c r="E119" s="75"/>
      <c r="F119" s="76"/>
      <c r="G119" s="162"/>
      <c r="H119" s="73"/>
      <c r="I119" s="162"/>
      <c r="J119" s="76"/>
      <c r="K119" s="162"/>
      <c r="L119" s="73"/>
      <c r="M119" s="164"/>
    </row>
    <row r="120" spans="2:13" x14ac:dyDescent="0.2">
      <c r="B120" s="76"/>
      <c r="C120" s="73"/>
      <c r="D120" s="73"/>
      <c r="E120" s="75"/>
      <c r="F120" s="76"/>
      <c r="G120" s="162"/>
      <c r="H120" s="73"/>
      <c r="I120" s="162"/>
      <c r="J120" s="76"/>
      <c r="K120" s="162"/>
      <c r="L120" s="73"/>
      <c r="M120" s="164"/>
    </row>
    <row r="121" spans="2:13" x14ac:dyDescent="0.2">
      <c r="B121" s="76"/>
      <c r="C121" s="73"/>
      <c r="D121" s="73"/>
      <c r="E121" s="75"/>
      <c r="F121" s="76"/>
      <c r="G121" s="162"/>
      <c r="H121" s="73"/>
      <c r="I121" s="162"/>
      <c r="J121" s="76"/>
      <c r="K121" s="162"/>
      <c r="L121" s="73"/>
      <c r="M121" s="164"/>
    </row>
    <row r="122" spans="2:13" x14ac:dyDescent="0.2">
      <c r="B122" s="76"/>
      <c r="C122" s="73"/>
      <c r="D122" s="73"/>
      <c r="E122" s="75"/>
      <c r="F122" s="76"/>
      <c r="G122" s="162"/>
      <c r="H122" s="73"/>
      <c r="I122" s="162"/>
      <c r="J122" s="76"/>
      <c r="K122" s="162"/>
      <c r="L122" s="73"/>
      <c r="M122" s="164"/>
    </row>
    <row r="123" spans="2:13" x14ac:dyDescent="0.2">
      <c r="B123" s="76"/>
      <c r="C123" s="73"/>
      <c r="D123" s="73"/>
      <c r="E123" s="75"/>
      <c r="F123" s="76"/>
      <c r="G123" s="162"/>
      <c r="H123" s="73"/>
      <c r="I123" s="162"/>
      <c r="J123" s="76"/>
      <c r="K123" s="162"/>
      <c r="L123" s="73"/>
      <c r="M123" s="164"/>
    </row>
    <row r="124" spans="2:13" x14ac:dyDescent="0.2">
      <c r="B124" s="76"/>
      <c r="C124" s="73"/>
      <c r="D124" s="73"/>
      <c r="E124" s="75"/>
      <c r="F124" s="76"/>
      <c r="G124" s="162"/>
      <c r="H124" s="73"/>
      <c r="I124" s="162"/>
      <c r="J124" s="76"/>
      <c r="K124" s="162"/>
      <c r="L124" s="73"/>
      <c r="M124" s="164"/>
    </row>
    <row r="125" spans="2:13" x14ac:dyDescent="0.2">
      <c r="B125" s="76"/>
      <c r="C125" s="73"/>
      <c r="D125" s="73"/>
      <c r="E125" s="75"/>
      <c r="F125" s="76"/>
      <c r="G125" s="162"/>
      <c r="H125" s="73"/>
      <c r="I125" s="162"/>
      <c r="J125" s="76"/>
      <c r="K125" s="162"/>
      <c r="L125" s="73"/>
      <c r="M125" s="164"/>
    </row>
    <row r="126" spans="2:13" x14ac:dyDescent="0.2">
      <c r="B126" s="76"/>
      <c r="C126" s="73"/>
      <c r="D126" s="73"/>
      <c r="E126" s="75"/>
      <c r="F126" s="76"/>
      <c r="G126" s="162"/>
      <c r="H126" s="73"/>
      <c r="I126" s="162"/>
      <c r="J126" s="76"/>
      <c r="K126" s="162"/>
      <c r="L126" s="73"/>
      <c r="M126" s="164"/>
    </row>
    <row r="127" spans="2:13" x14ac:dyDescent="0.2">
      <c r="B127" s="76"/>
      <c r="C127" s="73"/>
      <c r="D127" s="73"/>
      <c r="E127" s="75"/>
      <c r="F127" s="76"/>
      <c r="G127" s="162"/>
      <c r="H127" s="73"/>
      <c r="I127" s="162"/>
      <c r="J127" s="76"/>
      <c r="K127" s="162"/>
      <c r="L127" s="73"/>
      <c r="M127" s="164"/>
    </row>
    <row r="128" spans="2:13" x14ac:dyDescent="0.2">
      <c r="B128" s="76"/>
      <c r="C128" s="73"/>
      <c r="D128" s="73"/>
      <c r="E128" s="75"/>
      <c r="F128" s="76"/>
      <c r="G128" s="162"/>
      <c r="H128" s="73"/>
      <c r="I128" s="162"/>
      <c r="J128" s="76"/>
      <c r="K128" s="162"/>
      <c r="L128" s="73"/>
      <c r="M128" s="164"/>
    </row>
    <row r="129" spans="2:13" x14ac:dyDescent="0.2">
      <c r="B129" s="76"/>
      <c r="C129" s="73"/>
      <c r="D129" s="73"/>
      <c r="E129" s="75"/>
      <c r="F129" s="76"/>
      <c r="G129" s="162"/>
      <c r="H129" s="73"/>
      <c r="I129" s="162"/>
      <c r="J129" s="76"/>
      <c r="K129" s="162"/>
      <c r="L129" s="73"/>
      <c r="M129" s="164"/>
    </row>
    <row r="130" spans="2:13" x14ac:dyDescent="0.2">
      <c r="B130" s="76"/>
      <c r="C130" s="73"/>
      <c r="D130" s="73"/>
      <c r="E130" s="75"/>
      <c r="F130" s="76"/>
      <c r="G130" s="162"/>
      <c r="H130" s="73"/>
      <c r="I130" s="162"/>
      <c r="J130" s="76"/>
      <c r="K130" s="162"/>
      <c r="L130" s="73"/>
      <c r="M130" s="164"/>
    </row>
    <row r="131" spans="2:13" x14ac:dyDescent="0.2">
      <c r="B131" s="76"/>
      <c r="C131" s="73"/>
      <c r="D131" s="73"/>
      <c r="E131" s="75"/>
      <c r="F131" s="76"/>
      <c r="G131" s="162"/>
      <c r="H131" s="73"/>
      <c r="I131" s="162"/>
      <c r="J131" s="76"/>
      <c r="K131" s="162"/>
      <c r="L131" s="73"/>
      <c r="M131" s="164"/>
    </row>
    <row r="132" spans="2:13" x14ac:dyDescent="0.2">
      <c r="B132" s="76"/>
      <c r="C132" s="73"/>
      <c r="D132" s="73"/>
      <c r="E132" s="75"/>
      <c r="F132" s="76"/>
      <c r="G132" s="162"/>
      <c r="H132" s="73"/>
      <c r="I132" s="162"/>
      <c r="J132" s="76"/>
      <c r="K132" s="162"/>
      <c r="L132" s="73"/>
      <c r="M132" s="164"/>
    </row>
    <row r="133" spans="2:13" x14ac:dyDescent="0.2">
      <c r="B133" s="76"/>
      <c r="C133" s="73"/>
      <c r="D133" s="73"/>
      <c r="E133" s="75"/>
      <c r="F133" s="76"/>
      <c r="G133" s="162"/>
      <c r="H133" s="73"/>
      <c r="I133" s="162"/>
      <c r="J133" s="76"/>
      <c r="K133" s="162"/>
      <c r="L133" s="73"/>
      <c r="M133" s="164"/>
    </row>
    <row r="134" spans="2:13" x14ac:dyDescent="0.2">
      <c r="B134" s="76"/>
      <c r="C134" s="73"/>
      <c r="D134" s="73"/>
      <c r="E134" s="75"/>
      <c r="F134" s="76"/>
      <c r="G134" s="162"/>
      <c r="H134" s="73"/>
      <c r="I134" s="162"/>
      <c r="J134" s="76"/>
      <c r="K134" s="162"/>
      <c r="L134" s="73"/>
      <c r="M134" s="164"/>
    </row>
    <row r="135" spans="2:13" x14ac:dyDescent="0.2">
      <c r="B135" s="76"/>
      <c r="C135" s="73"/>
      <c r="D135" s="73"/>
      <c r="E135" s="75"/>
      <c r="F135" s="76"/>
      <c r="G135" s="162"/>
      <c r="H135" s="73"/>
      <c r="I135" s="162"/>
      <c r="J135" s="76"/>
      <c r="K135" s="162"/>
      <c r="L135" s="73"/>
      <c r="M135" s="164"/>
    </row>
    <row r="136" spans="2:13" x14ac:dyDescent="0.2">
      <c r="B136" s="76"/>
      <c r="C136" s="73"/>
      <c r="D136" s="73"/>
      <c r="E136" s="75"/>
      <c r="F136" s="76"/>
      <c r="G136" s="162"/>
      <c r="H136" s="73"/>
      <c r="I136" s="162"/>
      <c r="J136" s="76"/>
      <c r="K136" s="162"/>
      <c r="L136" s="73"/>
      <c r="M136" s="164"/>
    </row>
    <row r="137" spans="2:13" x14ac:dyDescent="0.2">
      <c r="B137" s="76"/>
      <c r="C137" s="73"/>
      <c r="D137" s="73"/>
      <c r="E137" s="75"/>
      <c r="F137" s="76"/>
      <c r="G137" s="162"/>
      <c r="H137" s="73"/>
      <c r="I137" s="162"/>
      <c r="J137" s="76"/>
      <c r="K137" s="162"/>
      <c r="L137" s="73"/>
      <c r="M137" s="164"/>
    </row>
    <row r="138" spans="2:13" x14ac:dyDescent="0.2">
      <c r="B138" s="76"/>
      <c r="C138" s="73"/>
      <c r="D138" s="73"/>
      <c r="E138" s="75"/>
      <c r="F138" s="76"/>
      <c r="G138" s="162"/>
      <c r="H138" s="73"/>
      <c r="I138" s="162"/>
      <c r="J138" s="76"/>
      <c r="K138" s="162"/>
      <c r="L138" s="73"/>
      <c r="M138" s="164"/>
    </row>
    <row r="139" spans="2:13" x14ac:dyDescent="0.2">
      <c r="B139" s="76"/>
      <c r="C139" s="73"/>
      <c r="D139" s="73"/>
      <c r="E139" s="75"/>
      <c r="F139" s="76"/>
      <c r="G139" s="162"/>
      <c r="H139" s="73"/>
      <c r="I139" s="162"/>
      <c r="J139" s="76"/>
      <c r="K139" s="162"/>
      <c r="L139" s="73"/>
      <c r="M139" s="164"/>
    </row>
    <row r="140" spans="2:13" x14ac:dyDescent="0.2">
      <c r="B140" s="76"/>
      <c r="C140" s="73"/>
      <c r="D140" s="73"/>
      <c r="E140" s="75"/>
      <c r="F140" s="76"/>
      <c r="G140" s="162"/>
      <c r="H140" s="73"/>
      <c r="I140" s="162"/>
      <c r="J140" s="76"/>
      <c r="K140" s="162"/>
      <c r="L140" s="73"/>
      <c r="M140" s="164"/>
    </row>
    <row r="141" spans="2:13" x14ac:dyDescent="0.2">
      <c r="B141" s="76"/>
      <c r="C141" s="73"/>
      <c r="D141" s="73"/>
      <c r="E141" s="75"/>
      <c r="F141" s="76"/>
      <c r="G141" s="162"/>
      <c r="H141" s="73"/>
      <c r="I141" s="162"/>
      <c r="J141" s="76"/>
      <c r="K141" s="162"/>
      <c r="L141" s="73"/>
      <c r="M141" s="164"/>
    </row>
    <row r="142" spans="2:13" x14ac:dyDescent="0.2">
      <c r="B142" s="76"/>
      <c r="C142" s="73"/>
      <c r="D142" s="73"/>
      <c r="E142" s="75"/>
      <c r="F142" s="76"/>
      <c r="G142" s="162"/>
      <c r="H142" s="73"/>
      <c r="I142" s="162"/>
      <c r="J142" s="76"/>
      <c r="K142" s="162"/>
      <c r="L142" s="73"/>
      <c r="M142" s="164"/>
    </row>
    <row r="143" spans="2:13" x14ac:dyDescent="0.2">
      <c r="B143" s="76"/>
      <c r="C143" s="73"/>
      <c r="D143" s="73"/>
      <c r="E143" s="75"/>
      <c r="F143" s="76"/>
      <c r="G143" s="162"/>
      <c r="H143" s="73"/>
      <c r="I143" s="162"/>
      <c r="J143" s="76"/>
      <c r="K143" s="162"/>
      <c r="L143" s="73"/>
      <c r="M143" s="164"/>
    </row>
    <row r="144" spans="2:13" x14ac:dyDescent="0.2">
      <c r="B144" s="76"/>
      <c r="C144" s="73"/>
      <c r="D144" s="73"/>
      <c r="E144" s="75"/>
      <c r="F144" s="76"/>
      <c r="G144" s="162"/>
      <c r="H144" s="73"/>
      <c r="I144" s="162"/>
      <c r="J144" s="76"/>
      <c r="K144" s="162"/>
      <c r="L144" s="73"/>
      <c r="M144" s="164"/>
    </row>
    <row r="145" spans="2:13" x14ac:dyDescent="0.2">
      <c r="B145" s="76"/>
      <c r="C145" s="73"/>
      <c r="D145" s="73"/>
      <c r="E145" s="75"/>
      <c r="F145" s="76"/>
      <c r="G145" s="162"/>
      <c r="H145" s="73"/>
      <c r="I145" s="162"/>
      <c r="J145" s="76"/>
      <c r="K145" s="162"/>
      <c r="L145" s="73"/>
      <c r="M145" s="164"/>
    </row>
    <row r="146" spans="2:13" x14ac:dyDescent="0.2">
      <c r="B146" s="76"/>
      <c r="C146" s="73"/>
      <c r="D146" s="73"/>
      <c r="E146" s="75"/>
      <c r="F146" s="76"/>
      <c r="G146" s="162"/>
      <c r="H146" s="73"/>
      <c r="I146" s="162"/>
      <c r="J146" s="76"/>
      <c r="K146" s="162"/>
      <c r="L146" s="73"/>
      <c r="M146" s="164"/>
    </row>
    <row r="147" spans="2:13" x14ac:dyDescent="0.2">
      <c r="B147" s="76"/>
      <c r="C147" s="73"/>
      <c r="D147" s="73"/>
      <c r="E147" s="75"/>
      <c r="F147" s="76"/>
      <c r="G147" s="162"/>
      <c r="H147" s="73"/>
      <c r="I147" s="162"/>
      <c r="J147" s="76"/>
      <c r="K147" s="162"/>
      <c r="L147" s="73"/>
      <c r="M147" s="164"/>
    </row>
    <row r="148" spans="2:13" x14ac:dyDescent="0.2">
      <c r="B148" s="76"/>
      <c r="C148" s="73"/>
      <c r="D148" s="73"/>
      <c r="E148" s="75"/>
      <c r="F148" s="76"/>
      <c r="G148" s="162"/>
      <c r="H148" s="73"/>
      <c r="I148" s="162"/>
      <c r="J148" s="76"/>
      <c r="K148" s="162"/>
      <c r="L148" s="73"/>
      <c r="M148" s="164"/>
    </row>
    <row r="149" spans="2:13" x14ac:dyDescent="0.2">
      <c r="B149" s="76"/>
      <c r="C149" s="73"/>
      <c r="D149" s="73"/>
      <c r="E149" s="75"/>
      <c r="F149" s="76"/>
      <c r="G149" s="162"/>
      <c r="H149" s="73"/>
      <c r="I149" s="162"/>
      <c r="J149" s="76"/>
      <c r="K149" s="162"/>
      <c r="L149" s="73"/>
      <c r="M149" s="164"/>
    </row>
    <row r="150" spans="2:13" x14ac:dyDescent="0.2">
      <c r="B150" s="76"/>
      <c r="C150" s="73"/>
      <c r="D150" s="73"/>
      <c r="E150" s="75"/>
      <c r="F150" s="76"/>
      <c r="G150" s="162"/>
      <c r="H150" s="73"/>
      <c r="I150" s="162"/>
      <c r="J150" s="76"/>
      <c r="K150" s="162"/>
      <c r="L150" s="73"/>
      <c r="M150" s="164"/>
    </row>
    <row r="151" spans="2:13" x14ac:dyDescent="0.2">
      <c r="B151" s="76"/>
      <c r="C151" s="73"/>
      <c r="D151" s="73"/>
      <c r="E151" s="75"/>
      <c r="F151" s="76"/>
      <c r="G151" s="162"/>
      <c r="H151" s="73"/>
      <c r="I151" s="162"/>
      <c r="J151" s="76"/>
      <c r="K151" s="162"/>
      <c r="L151" s="73"/>
      <c r="M151" s="164"/>
    </row>
    <row r="152" spans="2:13" x14ac:dyDescent="0.2">
      <c r="B152" s="76"/>
      <c r="C152" s="73"/>
      <c r="D152" s="73"/>
      <c r="E152" s="75"/>
      <c r="F152" s="76"/>
      <c r="G152" s="162"/>
      <c r="H152" s="73"/>
      <c r="I152" s="162"/>
      <c r="J152" s="76"/>
      <c r="K152" s="162"/>
      <c r="L152" s="73"/>
      <c r="M152" s="164"/>
    </row>
    <row r="153" spans="2:13" x14ac:dyDescent="0.2">
      <c r="B153" s="76"/>
      <c r="C153" s="73"/>
      <c r="D153" s="73"/>
      <c r="E153" s="75"/>
      <c r="F153" s="76"/>
      <c r="G153" s="162"/>
      <c r="H153" s="73"/>
      <c r="I153" s="162"/>
      <c r="J153" s="76"/>
      <c r="K153" s="162"/>
      <c r="L153" s="73"/>
      <c r="M153" s="164"/>
    </row>
    <row r="154" spans="2:13" x14ac:dyDescent="0.2">
      <c r="B154" s="76"/>
      <c r="C154" s="73"/>
      <c r="D154" s="73"/>
      <c r="E154" s="75"/>
      <c r="F154" s="76"/>
      <c r="G154" s="162"/>
      <c r="H154" s="73"/>
      <c r="I154" s="162"/>
      <c r="J154" s="76"/>
      <c r="K154" s="162"/>
      <c r="L154" s="73"/>
      <c r="M154" s="164"/>
    </row>
    <row r="155" spans="2:13" x14ac:dyDescent="0.2">
      <c r="B155" s="76"/>
      <c r="C155" s="73"/>
      <c r="D155" s="73"/>
      <c r="E155" s="75"/>
      <c r="F155" s="76"/>
      <c r="G155" s="162"/>
      <c r="H155" s="73"/>
      <c r="I155" s="162"/>
      <c r="J155" s="76"/>
      <c r="K155" s="162"/>
      <c r="L155" s="73"/>
      <c r="M155" s="164"/>
    </row>
    <row r="156" spans="2:13" x14ac:dyDescent="0.2">
      <c r="B156" s="76"/>
      <c r="C156" s="73"/>
      <c r="D156" s="73"/>
      <c r="E156" s="75"/>
      <c r="F156" s="76"/>
      <c r="G156" s="162"/>
      <c r="H156" s="73"/>
      <c r="I156" s="162"/>
      <c r="J156" s="76"/>
      <c r="K156" s="162"/>
      <c r="L156" s="73"/>
      <c r="M156" s="164"/>
    </row>
    <row r="157" spans="2:13" x14ac:dyDescent="0.2">
      <c r="B157" s="76"/>
      <c r="C157" s="73"/>
      <c r="D157" s="73"/>
      <c r="E157" s="75"/>
      <c r="F157" s="76"/>
      <c r="G157" s="162"/>
      <c r="H157" s="73"/>
      <c r="I157" s="162"/>
      <c r="J157" s="76"/>
      <c r="K157" s="162"/>
      <c r="L157" s="73"/>
      <c r="M157" s="164"/>
    </row>
    <row r="158" spans="2:13" x14ac:dyDescent="0.2">
      <c r="B158" s="76"/>
      <c r="C158" s="73"/>
      <c r="D158" s="73"/>
      <c r="E158" s="75"/>
      <c r="F158" s="76"/>
      <c r="G158" s="162"/>
      <c r="H158" s="73"/>
      <c r="I158" s="162"/>
      <c r="J158" s="76"/>
      <c r="K158" s="162"/>
      <c r="L158" s="73"/>
      <c r="M158" s="164"/>
    </row>
    <row r="159" spans="2:13" x14ac:dyDescent="0.2">
      <c r="B159" s="76"/>
      <c r="C159" s="73"/>
      <c r="D159" s="73"/>
      <c r="E159" s="75"/>
      <c r="F159" s="76"/>
      <c r="G159" s="162"/>
      <c r="H159" s="73"/>
      <c r="I159" s="162"/>
      <c r="J159" s="76"/>
      <c r="K159" s="162"/>
      <c r="L159" s="73"/>
      <c r="M159" s="164"/>
    </row>
    <row r="160" spans="2:13" x14ac:dyDescent="0.2">
      <c r="B160" s="76"/>
      <c r="C160" s="73"/>
      <c r="D160" s="73"/>
      <c r="E160" s="75"/>
      <c r="F160" s="76"/>
      <c r="G160" s="162"/>
      <c r="H160" s="73"/>
      <c r="I160" s="162"/>
      <c r="J160" s="76"/>
      <c r="K160" s="162"/>
      <c r="L160" s="73"/>
      <c r="M160" s="164"/>
    </row>
    <row r="161" spans="2:13" x14ac:dyDescent="0.2">
      <c r="B161" s="76"/>
      <c r="C161" s="73"/>
      <c r="D161" s="73"/>
      <c r="E161" s="75"/>
      <c r="F161" s="76"/>
      <c r="G161" s="162"/>
      <c r="H161" s="73"/>
      <c r="I161" s="162"/>
      <c r="J161" s="76"/>
      <c r="K161" s="162"/>
      <c r="L161" s="73"/>
      <c r="M161" s="164"/>
    </row>
    <row r="162" spans="2:13" x14ac:dyDescent="0.2">
      <c r="B162" s="76"/>
      <c r="C162" s="73"/>
      <c r="D162" s="73"/>
      <c r="E162" s="75"/>
      <c r="F162" s="76"/>
      <c r="G162" s="162"/>
      <c r="H162" s="73"/>
      <c r="I162" s="162"/>
      <c r="J162" s="76"/>
      <c r="K162" s="162"/>
      <c r="L162" s="73"/>
      <c r="M162" s="164"/>
    </row>
    <row r="163" spans="2:13" x14ac:dyDescent="0.2">
      <c r="B163" s="76"/>
      <c r="C163" s="73"/>
      <c r="D163" s="73"/>
      <c r="E163" s="75"/>
      <c r="F163" s="76"/>
      <c r="G163" s="162"/>
      <c r="H163" s="73"/>
      <c r="I163" s="162"/>
      <c r="J163" s="76"/>
      <c r="K163" s="162"/>
      <c r="L163" s="73"/>
      <c r="M163" s="164"/>
    </row>
    <row r="164" spans="2:13" x14ac:dyDescent="0.2">
      <c r="B164" s="76"/>
      <c r="C164" s="73"/>
      <c r="D164" s="73"/>
      <c r="E164" s="75"/>
      <c r="F164" s="76"/>
      <c r="G164" s="162"/>
      <c r="H164" s="73"/>
      <c r="I164" s="162"/>
      <c r="J164" s="76"/>
      <c r="K164" s="162"/>
      <c r="L164" s="73"/>
      <c r="M164" s="164"/>
    </row>
    <row r="165" spans="2:13" x14ac:dyDescent="0.2">
      <c r="B165" s="76"/>
      <c r="C165" s="73"/>
      <c r="D165" s="73"/>
      <c r="E165" s="75"/>
      <c r="F165" s="76"/>
      <c r="G165" s="162"/>
      <c r="H165" s="73"/>
      <c r="I165" s="162"/>
      <c r="J165" s="76"/>
      <c r="K165" s="162"/>
      <c r="L165" s="73"/>
      <c r="M165" s="164"/>
    </row>
    <row r="166" spans="2:13" x14ac:dyDescent="0.2">
      <c r="B166" s="76"/>
      <c r="C166" s="73"/>
      <c r="D166" s="73"/>
      <c r="E166" s="75"/>
      <c r="F166" s="76"/>
      <c r="G166" s="162"/>
      <c r="H166" s="73"/>
      <c r="I166" s="162"/>
      <c r="J166" s="76"/>
      <c r="K166" s="162"/>
      <c r="L166" s="73"/>
      <c r="M166" s="164"/>
    </row>
    <row r="167" spans="2:13" x14ac:dyDescent="0.2">
      <c r="B167" s="76"/>
      <c r="C167" s="73"/>
      <c r="D167" s="73"/>
      <c r="E167" s="75"/>
      <c r="F167" s="76"/>
      <c r="G167" s="162"/>
      <c r="H167" s="73"/>
      <c r="I167" s="162"/>
      <c r="J167" s="76"/>
      <c r="K167" s="162"/>
      <c r="L167" s="73"/>
      <c r="M167" s="164"/>
    </row>
    <row r="168" spans="2:13" x14ac:dyDescent="0.2">
      <c r="B168" s="76"/>
      <c r="C168" s="73"/>
      <c r="D168" s="73"/>
      <c r="E168" s="75"/>
      <c r="F168" s="76"/>
      <c r="G168" s="162"/>
      <c r="H168" s="73"/>
      <c r="I168" s="162"/>
      <c r="J168" s="76"/>
      <c r="K168" s="162"/>
      <c r="L168" s="73"/>
      <c r="M168" s="164"/>
    </row>
    <row r="169" spans="2:13" x14ac:dyDescent="0.2">
      <c r="B169" s="76"/>
      <c r="C169" s="73"/>
      <c r="D169" s="73"/>
      <c r="E169" s="75"/>
      <c r="F169" s="76"/>
      <c r="G169" s="162"/>
      <c r="H169" s="73"/>
      <c r="I169" s="162"/>
      <c r="J169" s="76"/>
      <c r="K169" s="162"/>
      <c r="L169" s="73"/>
      <c r="M169" s="164"/>
    </row>
    <row r="170" spans="2:13" x14ac:dyDescent="0.2">
      <c r="B170" s="76"/>
      <c r="C170" s="73"/>
      <c r="D170" s="73"/>
      <c r="E170" s="75"/>
      <c r="F170" s="76"/>
      <c r="G170" s="162"/>
      <c r="H170" s="73"/>
      <c r="I170" s="162"/>
      <c r="J170" s="76"/>
      <c r="K170" s="162"/>
      <c r="L170" s="73"/>
      <c r="M170" s="164"/>
    </row>
    <row r="171" spans="2:13" x14ac:dyDescent="0.2">
      <c r="B171" s="76"/>
      <c r="C171" s="73"/>
      <c r="D171" s="73"/>
      <c r="E171" s="75"/>
      <c r="F171" s="76"/>
      <c r="G171" s="162"/>
      <c r="H171" s="73"/>
      <c r="I171" s="162"/>
      <c r="J171" s="76"/>
      <c r="K171" s="162"/>
      <c r="L171" s="73"/>
      <c r="M171" s="164"/>
    </row>
    <row r="172" spans="2:13" x14ac:dyDescent="0.2">
      <c r="B172" s="76"/>
      <c r="C172" s="73"/>
      <c r="D172" s="73"/>
      <c r="E172" s="75"/>
      <c r="F172" s="76"/>
      <c r="G172" s="162"/>
      <c r="H172" s="73"/>
      <c r="I172" s="162"/>
      <c r="J172" s="76"/>
      <c r="K172" s="162"/>
      <c r="L172" s="73"/>
      <c r="M172" s="164"/>
    </row>
    <row r="173" spans="2:13" x14ac:dyDescent="0.2">
      <c r="B173" s="76"/>
      <c r="C173" s="73"/>
      <c r="D173" s="73"/>
      <c r="E173" s="75"/>
      <c r="F173" s="76"/>
      <c r="G173" s="162"/>
      <c r="H173" s="73"/>
      <c r="I173" s="162"/>
      <c r="J173" s="76"/>
      <c r="K173" s="162"/>
      <c r="L173" s="73"/>
      <c r="M173" s="164"/>
    </row>
    <row r="174" spans="2:13" x14ac:dyDescent="0.2">
      <c r="B174" s="76"/>
      <c r="C174" s="73"/>
      <c r="D174" s="73"/>
      <c r="E174" s="75"/>
      <c r="F174" s="76"/>
      <c r="G174" s="162"/>
      <c r="H174" s="73"/>
      <c r="I174" s="162"/>
      <c r="J174" s="76"/>
      <c r="K174" s="162"/>
      <c r="L174" s="73"/>
      <c r="M174" s="164"/>
    </row>
    <row r="175" spans="2:13" x14ac:dyDescent="0.2">
      <c r="B175" s="76"/>
      <c r="C175" s="73"/>
      <c r="D175" s="73"/>
      <c r="E175" s="75"/>
      <c r="F175" s="76"/>
      <c r="G175" s="162"/>
      <c r="H175" s="73"/>
      <c r="I175" s="162"/>
      <c r="J175" s="76"/>
      <c r="K175" s="162"/>
      <c r="L175" s="73"/>
      <c r="M175" s="164"/>
    </row>
    <row r="176" spans="2:13" x14ac:dyDescent="0.2">
      <c r="B176" s="76"/>
      <c r="C176" s="73"/>
      <c r="D176" s="73"/>
      <c r="E176" s="75"/>
      <c r="F176" s="76"/>
      <c r="G176" s="162"/>
      <c r="H176" s="73"/>
      <c r="I176" s="162"/>
      <c r="J176" s="76"/>
      <c r="K176" s="162"/>
      <c r="L176" s="73"/>
      <c r="M176" s="164"/>
    </row>
    <row r="177" spans="2:13" x14ac:dyDescent="0.2">
      <c r="B177" s="76"/>
      <c r="C177" s="73"/>
      <c r="D177" s="73"/>
      <c r="E177" s="75"/>
      <c r="F177" s="76"/>
      <c r="G177" s="162"/>
      <c r="H177" s="73"/>
      <c r="I177" s="162"/>
      <c r="J177" s="76"/>
      <c r="K177" s="162"/>
      <c r="L177" s="73"/>
      <c r="M177" s="164"/>
    </row>
    <row r="178" spans="2:13" x14ac:dyDescent="0.2">
      <c r="B178" s="76"/>
      <c r="C178" s="73"/>
      <c r="D178" s="73"/>
      <c r="E178" s="77"/>
      <c r="F178" s="76"/>
      <c r="G178" s="162"/>
      <c r="H178" s="73"/>
      <c r="I178" s="162"/>
      <c r="J178" s="76"/>
      <c r="K178" s="162"/>
      <c r="L178" s="73"/>
      <c r="M178" s="164"/>
    </row>
    <row r="179" spans="2:13" x14ac:dyDescent="0.2">
      <c r="B179" s="76"/>
      <c r="C179" s="73"/>
      <c r="D179" s="73"/>
      <c r="E179" s="75"/>
      <c r="F179" s="76"/>
      <c r="G179" s="162"/>
      <c r="H179" s="73"/>
      <c r="I179" s="162"/>
      <c r="J179" s="76"/>
      <c r="K179" s="162"/>
      <c r="L179" s="73"/>
      <c r="M179" s="164"/>
    </row>
    <row r="180" spans="2:13" x14ac:dyDescent="0.2">
      <c r="B180" s="76"/>
      <c r="C180" s="73"/>
      <c r="D180" s="73"/>
      <c r="E180" s="75"/>
      <c r="F180" s="76"/>
      <c r="G180" s="162"/>
      <c r="H180" s="73"/>
      <c r="I180" s="162"/>
      <c r="J180" s="76"/>
      <c r="K180" s="162"/>
      <c r="L180" s="73"/>
      <c r="M180" s="164"/>
    </row>
    <row r="181" spans="2:13" x14ac:dyDescent="0.2">
      <c r="B181" s="76"/>
      <c r="C181" s="73"/>
      <c r="D181" s="73"/>
      <c r="E181" s="75"/>
      <c r="F181" s="76"/>
      <c r="G181" s="162"/>
      <c r="H181" s="73"/>
      <c r="I181" s="162"/>
      <c r="J181" s="76"/>
      <c r="K181" s="162"/>
      <c r="L181" s="73"/>
      <c r="M181" s="164"/>
    </row>
    <row r="182" spans="2:13" x14ac:dyDescent="0.2">
      <c r="B182" s="61"/>
      <c r="C182" s="62"/>
      <c r="D182" s="62"/>
      <c r="E182" s="63"/>
      <c r="F182" s="61"/>
      <c r="G182" s="166"/>
      <c r="H182" s="62"/>
      <c r="I182" s="166"/>
      <c r="J182" s="61"/>
      <c r="K182" s="166"/>
      <c r="L182" s="62"/>
      <c r="M182" s="42"/>
    </row>
    <row r="183" spans="2:13" x14ac:dyDescent="0.2">
      <c r="B183" s="61"/>
      <c r="C183" s="62"/>
      <c r="D183" s="62"/>
      <c r="E183" s="63"/>
      <c r="F183" s="61"/>
      <c r="G183" s="166"/>
      <c r="H183" s="62"/>
      <c r="I183" s="166"/>
      <c r="J183" s="61"/>
      <c r="K183" s="166"/>
      <c r="L183" s="62"/>
      <c r="M183" s="42"/>
    </row>
    <row r="184" spans="2:13" x14ac:dyDescent="0.2">
      <c r="B184" s="61"/>
      <c r="C184" s="62"/>
      <c r="D184" s="62"/>
      <c r="E184" s="63"/>
      <c r="F184" s="61"/>
      <c r="G184" s="166"/>
      <c r="H184" s="62"/>
      <c r="I184" s="166"/>
      <c r="J184" s="61"/>
      <c r="K184" s="166"/>
      <c r="L184" s="62"/>
      <c r="M184" s="42"/>
    </row>
    <row r="185" spans="2:13" x14ac:dyDescent="0.2">
      <c r="B185" s="61"/>
      <c r="C185" s="62"/>
      <c r="D185" s="62"/>
      <c r="E185" s="63"/>
      <c r="F185" s="61"/>
      <c r="G185" s="166"/>
      <c r="H185" s="62"/>
      <c r="I185" s="166"/>
      <c r="J185" s="61"/>
      <c r="K185" s="166"/>
      <c r="L185" s="62"/>
      <c r="M185" s="42"/>
    </row>
    <row r="186" spans="2:13" x14ac:dyDescent="0.2">
      <c r="B186" s="61"/>
      <c r="C186" s="62"/>
      <c r="D186" s="62"/>
      <c r="E186" s="63"/>
      <c r="F186" s="61"/>
      <c r="G186" s="166"/>
      <c r="H186" s="62"/>
      <c r="I186" s="166"/>
      <c r="J186" s="61"/>
      <c r="K186" s="166"/>
      <c r="L186" s="62"/>
      <c r="M186" s="42"/>
    </row>
    <row r="187" spans="2:13" x14ac:dyDescent="0.2">
      <c r="B187" s="61"/>
      <c r="C187" s="62"/>
      <c r="D187" s="62"/>
      <c r="E187" s="63"/>
      <c r="F187" s="61"/>
      <c r="G187" s="166"/>
      <c r="H187" s="62"/>
      <c r="I187" s="166"/>
      <c r="J187" s="61"/>
      <c r="K187" s="166"/>
      <c r="L187" s="62"/>
      <c r="M187" s="42"/>
    </row>
    <row r="188" spans="2:13" x14ac:dyDescent="0.2">
      <c r="B188" s="61"/>
      <c r="C188" s="62"/>
      <c r="D188" s="62"/>
      <c r="E188" s="63"/>
      <c r="F188" s="61"/>
      <c r="G188" s="166"/>
      <c r="H188" s="62"/>
      <c r="I188" s="166"/>
      <c r="J188" s="61"/>
      <c r="K188" s="166"/>
      <c r="L188" s="62"/>
      <c r="M188" s="42"/>
    </row>
    <row r="189" spans="2:13" x14ac:dyDescent="0.2">
      <c r="B189" s="61"/>
      <c r="C189" s="62"/>
      <c r="D189" s="62"/>
      <c r="E189" s="63"/>
      <c r="F189" s="61"/>
      <c r="G189" s="166"/>
      <c r="H189" s="62"/>
      <c r="I189" s="166"/>
      <c r="J189" s="61"/>
      <c r="K189" s="166"/>
      <c r="L189" s="62"/>
      <c r="M189" s="42"/>
    </row>
    <row r="190" spans="2:13" x14ac:dyDescent="0.2">
      <c r="B190" s="61"/>
      <c r="C190" s="62"/>
      <c r="D190" s="62"/>
      <c r="E190" s="63"/>
      <c r="F190" s="61"/>
      <c r="G190" s="166"/>
      <c r="H190" s="62"/>
      <c r="I190" s="166"/>
      <c r="J190" s="61"/>
      <c r="K190" s="166"/>
      <c r="L190" s="62"/>
      <c r="M190" s="42"/>
    </row>
    <row r="191" spans="2:13" x14ac:dyDescent="0.2">
      <c r="B191" s="61"/>
      <c r="C191" s="62"/>
      <c r="D191" s="62"/>
      <c r="E191" s="63"/>
      <c r="F191" s="61"/>
      <c r="G191" s="166"/>
      <c r="H191" s="62"/>
      <c r="I191" s="166"/>
      <c r="J191" s="61"/>
      <c r="K191" s="166"/>
      <c r="L191" s="62"/>
      <c r="M191" s="42"/>
    </row>
    <row r="192" spans="2:13" x14ac:dyDescent="0.2">
      <c r="B192" s="61"/>
      <c r="C192" s="62"/>
      <c r="D192" s="62"/>
      <c r="E192" s="63"/>
      <c r="F192" s="61"/>
      <c r="G192" s="166"/>
      <c r="H192" s="62"/>
      <c r="I192" s="166"/>
      <c r="J192" s="61"/>
      <c r="K192" s="166"/>
      <c r="L192" s="62"/>
      <c r="M192" s="42"/>
    </row>
    <row r="193" spans="2:13" x14ac:dyDescent="0.2">
      <c r="B193" s="61"/>
      <c r="C193" s="62"/>
      <c r="D193" s="62"/>
      <c r="E193" s="63"/>
      <c r="F193" s="61"/>
      <c r="G193" s="166"/>
      <c r="H193" s="62"/>
      <c r="I193" s="166"/>
      <c r="J193" s="61"/>
      <c r="K193" s="166"/>
      <c r="L193" s="62"/>
      <c r="M193" s="42"/>
    </row>
    <row r="194" spans="2:13" x14ac:dyDescent="0.2">
      <c r="B194" s="61"/>
      <c r="C194" s="62"/>
      <c r="D194" s="62"/>
      <c r="E194" s="63"/>
      <c r="F194" s="61"/>
      <c r="G194" s="166"/>
      <c r="H194" s="62"/>
      <c r="I194" s="166"/>
      <c r="J194" s="61"/>
      <c r="K194" s="166"/>
      <c r="L194" s="62"/>
      <c r="M194" s="42"/>
    </row>
    <row r="195" spans="2:13" x14ac:dyDescent="0.2">
      <c r="B195" s="61"/>
      <c r="C195" s="62"/>
      <c r="D195" s="62"/>
      <c r="E195" s="63"/>
      <c r="F195" s="61"/>
      <c r="G195" s="166"/>
      <c r="H195" s="62"/>
      <c r="I195" s="166"/>
      <c r="J195" s="61"/>
      <c r="K195" s="166"/>
      <c r="L195" s="62"/>
      <c r="M195" s="42"/>
    </row>
    <row r="196" spans="2:13" x14ac:dyDescent="0.2">
      <c r="B196" s="61"/>
      <c r="C196" s="62"/>
      <c r="D196" s="62"/>
      <c r="E196" s="63"/>
      <c r="F196" s="61"/>
      <c r="G196" s="166"/>
      <c r="H196" s="62"/>
      <c r="I196" s="166"/>
      <c r="J196" s="61"/>
      <c r="K196" s="166"/>
      <c r="L196" s="62"/>
      <c r="M196" s="42"/>
    </row>
    <row r="197" spans="2:13" x14ac:dyDescent="0.2">
      <c r="B197" s="61"/>
      <c r="C197" s="62"/>
      <c r="D197" s="62"/>
      <c r="E197" s="63"/>
      <c r="F197" s="61"/>
      <c r="G197" s="166"/>
      <c r="H197" s="62"/>
      <c r="I197" s="166"/>
      <c r="J197" s="61"/>
      <c r="K197" s="166"/>
      <c r="L197" s="62"/>
      <c r="M197" s="42"/>
    </row>
    <row r="198" spans="2:13" x14ac:dyDescent="0.2">
      <c r="B198" s="61"/>
      <c r="C198" s="62"/>
      <c r="D198" s="62"/>
      <c r="E198" s="63"/>
      <c r="F198" s="61"/>
      <c r="G198" s="166"/>
      <c r="H198" s="62"/>
      <c r="I198" s="166"/>
      <c r="J198" s="61"/>
      <c r="K198" s="166"/>
      <c r="L198" s="62"/>
      <c r="M198" s="42"/>
    </row>
    <row r="199" spans="2:13" x14ac:dyDescent="0.2">
      <c r="B199" s="61"/>
      <c r="C199" s="62"/>
      <c r="D199" s="62"/>
      <c r="E199" s="63"/>
      <c r="F199" s="61"/>
      <c r="G199" s="166"/>
      <c r="H199" s="62"/>
      <c r="I199" s="166"/>
      <c r="J199" s="61"/>
      <c r="K199" s="166"/>
      <c r="L199" s="62"/>
      <c r="M199" s="42"/>
    </row>
    <row r="200" spans="2:13" x14ac:dyDescent="0.2">
      <c r="B200" s="61"/>
      <c r="C200" s="62"/>
      <c r="D200" s="62"/>
      <c r="E200" s="63"/>
      <c r="F200" s="61"/>
      <c r="G200" s="166"/>
      <c r="H200" s="62"/>
      <c r="I200" s="166"/>
      <c r="J200" s="61"/>
      <c r="K200" s="166"/>
      <c r="L200" s="62"/>
      <c r="M200" s="42"/>
    </row>
    <row r="201" spans="2:13" x14ac:dyDescent="0.2">
      <c r="B201" s="61"/>
      <c r="C201" s="62"/>
      <c r="D201" s="62"/>
      <c r="E201" s="63"/>
      <c r="F201" s="61"/>
      <c r="G201" s="166"/>
      <c r="H201" s="62"/>
      <c r="I201" s="166"/>
      <c r="J201" s="61"/>
      <c r="K201" s="166"/>
      <c r="L201" s="62"/>
      <c r="M201" s="42"/>
    </row>
    <row r="202" spans="2:13" x14ac:dyDescent="0.2">
      <c r="B202" s="61"/>
      <c r="C202" s="62"/>
      <c r="D202" s="62"/>
      <c r="E202" s="63"/>
      <c r="F202" s="61"/>
      <c r="G202" s="166"/>
      <c r="H202" s="62"/>
      <c r="I202" s="166"/>
      <c r="J202" s="61"/>
      <c r="K202" s="166"/>
      <c r="L202" s="62"/>
      <c r="M202" s="42"/>
    </row>
    <row r="203" spans="2:13" x14ac:dyDescent="0.2">
      <c r="B203" s="61"/>
      <c r="C203" s="62"/>
      <c r="D203" s="62"/>
      <c r="E203" s="63"/>
      <c r="F203" s="61"/>
      <c r="G203" s="166"/>
      <c r="H203" s="62"/>
      <c r="I203" s="166"/>
      <c r="J203" s="61"/>
      <c r="K203" s="166"/>
      <c r="L203" s="62"/>
      <c r="M203" s="42"/>
    </row>
    <row r="204" spans="2:13" x14ac:dyDescent="0.2">
      <c r="B204" s="61"/>
      <c r="C204" s="62"/>
      <c r="D204" s="62"/>
      <c r="E204" s="63"/>
      <c r="F204" s="61"/>
      <c r="G204" s="166"/>
      <c r="H204" s="62"/>
      <c r="I204" s="166"/>
      <c r="J204" s="61"/>
      <c r="K204" s="166"/>
      <c r="L204" s="62"/>
      <c r="M204" s="42"/>
    </row>
    <row r="205" spans="2:13" x14ac:dyDescent="0.2">
      <c r="B205" s="61"/>
      <c r="C205" s="62"/>
      <c r="D205" s="62"/>
      <c r="E205" s="63"/>
      <c r="F205" s="61"/>
      <c r="G205" s="166"/>
      <c r="H205" s="62"/>
      <c r="I205" s="166"/>
      <c r="J205" s="61"/>
      <c r="K205" s="166"/>
      <c r="L205" s="62"/>
      <c r="M205" s="42"/>
    </row>
    <row r="206" spans="2:13" x14ac:dyDescent="0.2">
      <c r="B206" s="61"/>
      <c r="C206" s="62"/>
      <c r="D206" s="62"/>
      <c r="E206" s="63"/>
      <c r="F206" s="61"/>
      <c r="G206" s="166"/>
      <c r="H206" s="62"/>
      <c r="I206" s="166"/>
      <c r="J206" s="61"/>
      <c r="K206" s="166"/>
      <c r="L206" s="62"/>
      <c r="M206" s="42"/>
    </row>
    <row r="207" spans="2:13" x14ac:dyDescent="0.2">
      <c r="B207" s="61"/>
      <c r="C207" s="62"/>
      <c r="D207" s="62"/>
      <c r="E207" s="63"/>
      <c r="F207" s="61"/>
      <c r="G207" s="166"/>
      <c r="H207" s="62"/>
      <c r="I207" s="166"/>
      <c r="J207" s="61"/>
      <c r="K207" s="166"/>
      <c r="L207" s="62"/>
      <c r="M207" s="42"/>
    </row>
    <row r="208" spans="2:13" x14ac:dyDescent="0.2">
      <c r="B208" s="61"/>
      <c r="C208" s="62"/>
      <c r="D208" s="62"/>
      <c r="E208" s="63"/>
      <c r="F208" s="61"/>
      <c r="G208" s="166"/>
      <c r="H208" s="62"/>
      <c r="I208" s="166"/>
      <c r="J208" s="61"/>
      <c r="K208" s="166"/>
      <c r="L208" s="62"/>
      <c r="M208" s="42"/>
    </row>
    <row r="209" spans="2:13" x14ac:dyDescent="0.2">
      <c r="B209" s="61"/>
      <c r="C209" s="62"/>
      <c r="D209" s="62"/>
      <c r="E209" s="63"/>
      <c r="F209" s="61"/>
      <c r="G209" s="166"/>
      <c r="H209" s="62"/>
      <c r="I209" s="166"/>
      <c r="J209" s="61"/>
      <c r="K209" s="166"/>
      <c r="L209" s="62"/>
      <c r="M209" s="42"/>
    </row>
    <row r="210" spans="2:13" x14ac:dyDescent="0.2">
      <c r="B210" s="61"/>
      <c r="C210" s="62"/>
      <c r="D210" s="62"/>
      <c r="E210" s="63"/>
      <c r="F210" s="61"/>
      <c r="G210" s="166"/>
      <c r="H210" s="62"/>
      <c r="I210" s="166"/>
      <c r="J210" s="61"/>
      <c r="K210" s="166"/>
      <c r="L210" s="62"/>
      <c r="M210" s="42"/>
    </row>
    <row r="211" spans="2:13" x14ac:dyDescent="0.2">
      <c r="B211" s="61"/>
      <c r="C211" s="62"/>
      <c r="D211" s="62"/>
      <c r="E211" s="63"/>
      <c r="F211" s="61"/>
      <c r="G211" s="166"/>
      <c r="H211" s="62"/>
      <c r="I211" s="166"/>
      <c r="J211" s="61"/>
      <c r="K211" s="166"/>
      <c r="L211" s="62"/>
      <c r="M211" s="42"/>
    </row>
    <row r="212" spans="2:13" x14ac:dyDescent="0.2">
      <c r="B212" s="61"/>
      <c r="C212" s="62"/>
      <c r="D212" s="62"/>
      <c r="E212" s="63"/>
      <c r="F212" s="61"/>
      <c r="G212" s="166"/>
      <c r="H212" s="62"/>
      <c r="I212" s="166"/>
      <c r="J212" s="61"/>
      <c r="K212" s="166"/>
      <c r="L212" s="62"/>
      <c r="M212" s="42"/>
    </row>
    <row r="213" spans="2:13" x14ac:dyDescent="0.2">
      <c r="B213" s="61"/>
      <c r="C213" s="62"/>
      <c r="D213" s="62"/>
      <c r="E213" s="63"/>
      <c r="F213" s="61"/>
      <c r="G213" s="166"/>
      <c r="H213" s="62"/>
      <c r="I213" s="166"/>
      <c r="J213" s="61"/>
      <c r="K213" s="166"/>
      <c r="L213" s="62"/>
      <c r="M213" s="42"/>
    </row>
    <row r="214" spans="2:13" x14ac:dyDescent="0.2">
      <c r="B214" s="61"/>
      <c r="C214" s="62"/>
      <c r="D214" s="62"/>
      <c r="E214" s="63"/>
      <c r="F214" s="61"/>
      <c r="G214" s="166"/>
      <c r="H214" s="62"/>
      <c r="I214" s="166"/>
      <c r="J214" s="61"/>
      <c r="K214" s="166"/>
      <c r="L214" s="62"/>
      <c r="M214" s="42"/>
    </row>
    <row r="215" spans="2:13" x14ac:dyDescent="0.2">
      <c r="B215" s="61"/>
      <c r="C215" s="62"/>
      <c r="D215" s="62"/>
      <c r="E215" s="63"/>
      <c r="F215" s="61"/>
      <c r="G215" s="166"/>
      <c r="H215" s="62"/>
      <c r="I215" s="166"/>
      <c r="J215" s="61"/>
      <c r="K215" s="166"/>
      <c r="L215" s="62"/>
      <c r="M215" s="42"/>
    </row>
    <row r="216" spans="2:13" x14ac:dyDescent="0.2">
      <c r="B216" s="61"/>
      <c r="C216" s="62"/>
      <c r="D216" s="62"/>
      <c r="E216" s="63"/>
      <c r="F216" s="61"/>
      <c r="G216" s="166"/>
      <c r="H216" s="62"/>
      <c r="I216" s="166"/>
      <c r="J216" s="61"/>
      <c r="K216" s="166"/>
      <c r="L216" s="62"/>
      <c r="M216" s="42"/>
    </row>
    <row r="217" spans="2:13" x14ac:dyDescent="0.2">
      <c r="B217" s="61"/>
      <c r="C217" s="62"/>
      <c r="D217" s="62"/>
      <c r="E217" s="63"/>
      <c r="F217" s="61"/>
      <c r="G217" s="166"/>
      <c r="H217" s="62"/>
      <c r="I217" s="166"/>
      <c r="J217" s="61"/>
      <c r="K217" s="166"/>
      <c r="L217" s="62"/>
      <c r="M217" s="42"/>
    </row>
    <row r="218" spans="2:13" x14ac:dyDescent="0.2">
      <c r="B218" s="61"/>
      <c r="C218" s="62"/>
      <c r="D218" s="62"/>
      <c r="E218" s="63"/>
      <c r="F218" s="61"/>
      <c r="G218" s="166"/>
      <c r="H218" s="62"/>
      <c r="I218" s="166"/>
      <c r="J218" s="61"/>
      <c r="K218" s="166"/>
      <c r="L218" s="62"/>
      <c r="M218" s="42"/>
    </row>
    <row r="219" spans="2:13" x14ac:dyDescent="0.2">
      <c r="B219" s="61"/>
      <c r="C219" s="62"/>
      <c r="D219" s="62"/>
      <c r="E219" s="63"/>
      <c r="F219" s="61"/>
      <c r="G219" s="166"/>
      <c r="H219" s="62"/>
      <c r="I219" s="166"/>
      <c r="J219" s="61"/>
      <c r="K219" s="166"/>
      <c r="L219" s="62"/>
      <c r="M219" s="42"/>
    </row>
    <row r="220" spans="2:13" x14ac:dyDescent="0.2">
      <c r="B220" s="61"/>
      <c r="C220" s="62"/>
      <c r="D220" s="62"/>
      <c r="E220" s="63"/>
      <c r="F220" s="61"/>
      <c r="G220" s="166"/>
      <c r="H220" s="62"/>
      <c r="I220" s="166"/>
      <c r="J220" s="61"/>
      <c r="K220" s="166"/>
      <c r="L220" s="62"/>
      <c r="M220" s="42"/>
    </row>
    <row r="221" spans="2:13" x14ac:dyDescent="0.2">
      <c r="B221" s="61"/>
      <c r="C221" s="62"/>
      <c r="D221" s="62"/>
      <c r="E221" s="63"/>
      <c r="F221" s="61"/>
      <c r="G221" s="166"/>
      <c r="H221" s="62"/>
      <c r="I221" s="166"/>
      <c r="J221" s="61"/>
      <c r="K221" s="166"/>
      <c r="L221" s="62"/>
      <c r="M221" s="42"/>
    </row>
    <row r="222" spans="2:13" x14ac:dyDescent="0.2">
      <c r="B222" s="61"/>
      <c r="C222" s="62"/>
      <c r="D222" s="62"/>
      <c r="E222" s="63"/>
      <c r="F222" s="61"/>
      <c r="G222" s="166"/>
      <c r="H222" s="62"/>
      <c r="I222" s="166"/>
      <c r="J222" s="61"/>
      <c r="K222" s="166"/>
      <c r="L222" s="62"/>
      <c r="M222" s="42"/>
    </row>
    <row r="223" spans="2:13" x14ac:dyDescent="0.2">
      <c r="B223" s="61"/>
      <c r="C223" s="62"/>
      <c r="D223" s="62"/>
      <c r="E223" s="63"/>
      <c r="F223" s="61"/>
      <c r="G223" s="166"/>
      <c r="H223" s="62"/>
      <c r="I223" s="166"/>
      <c r="J223" s="61"/>
      <c r="K223" s="166"/>
      <c r="L223" s="62"/>
      <c r="M223" s="42"/>
    </row>
    <row r="224" spans="2:13" x14ac:dyDescent="0.2">
      <c r="B224" s="61"/>
      <c r="C224" s="62"/>
      <c r="D224" s="62"/>
      <c r="E224" s="63"/>
      <c r="F224" s="61"/>
      <c r="G224" s="166"/>
      <c r="H224" s="62"/>
      <c r="I224" s="166"/>
      <c r="J224" s="61"/>
      <c r="K224" s="166"/>
      <c r="L224" s="62"/>
      <c r="M224" s="42"/>
    </row>
    <row r="225" spans="2:13" x14ac:dyDescent="0.2">
      <c r="B225" s="61"/>
      <c r="C225" s="62"/>
      <c r="D225" s="62"/>
      <c r="E225" s="63"/>
      <c r="F225" s="61"/>
      <c r="G225" s="166"/>
      <c r="H225" s="62"/>
      <c r="I225" s="166"/>
      <c r="J225" s="61"/>
      <c r="K225" s="166"/>
      <c r="L225" s="62"/>
      <c r="M225" s="42"/>
    </row>
    <row r="226" spans="2:13" x14ac:dyDescent="0.2">
      <c r="B226" s="61"/>
      <c r="C226" s="62"/>
      <c r="D226" s="62"/>
      <c r="E226" s="63"/>
      <c r="F226" s="61"/>
      <c r="G226" s="166"/>
      <c r="H226" s="62"/>
      <c r="I226" s="166"/>
      <c r="J226" s="61"/>
      <c r="K226" s="166"/>
      <c r="L226" s="62"/>
      <c r="M226" s="42"/>
    </row>
    <row r="227" spans="2:13" x14ac:dyDescent="0.2">
      <c r="B227" s="61"/>
      <c r="C227" s="62"/>
      <c r="D227" s="62"/>
      <c r="E227" s="63"/>
      <c r="F227" s="61"/>
      <c r="G227" s="166"/>
      <c r="H227" s="62"/>
      <c r="I227" s="166"/>
      <c r="J227" s="61"/>
      <c r="K227" s="166"/>
      <c r="L227" s="62"/>
      <c r="M227" s="42"/>
    </row>
    <row r="228" spans="2:13" x14ac:dyDescent="0.2">
      <c r="B228" s="61"/>
      <c r="C228" s="62"/>
      <c r="D228" s="62"/>
      <c r="E228" s="63"/>
      <c r="F228" s="61"/>
      <c r="G228" s="166"/>
      <c r="H228" s="62"/>
      <c r="I228" s="166"/>
      <c r="J228" s="61"/>
      <c r="K228" s="166"/>
      <c r="L228" s="62"/>
      <c r="M228" s="42"/>
    </row>
    <row r="229" spans="2:13" x14ac:dyDescent="0.2">
      <c r="B229" s="61"/>
      <c r="C229" s="62"/>
      <c r="D229" s="62"/>
      <c r="E229" s="63"/>
      <c r="F229" s="61"/>
      <c r="G229" s="166"/>
      <c r="H229" s="62"/>
      <c r="I229" s="166"/>
      <c r="J229" s="61"/>
      <c r="K229" s="166"/>
      <c r="L229" s="62"/>
      <c r="M229" s="42"/>
    </row>
    <row r="230" spans="2:13" x14ac:dyDescent="0.2">
      <c r="B230" s="61"/>
      <c r="C230" s="62"/>
      <c r="D230" s="62"/>
      <c r="E230" s="63"/>
      <c r="F230" s="61"/>
      <c r="G230" s="166"/>
      <c r="H230" s="62"/>
      <c r="I230" s="166"/>
      <c r="J230" s="61"/>
      <c r="K230" s="166"/>
      <c r="L230" s="62"/>
      <c r="M230" s="42"/>
    </row>
    <row r="231" spans="2:13" x14ac:dyDescent="0.2">
      <c r="B231" s="61"/>
      <c r="C231" s="62"/>
      <c r="D231" s="62"/>
      <c r="E231" s="63"/>
      <c r="F231" s="61"/>
      <c r="G231" s="166"/>
      <c r="H231" s="62"/>
      <c r="I231" s="166"/>
      <c r="J231" s="61"/>
      <c r="K231" s="166"/>
      <c r="L231" s="62"/>
      <c r="M231" s="42"/>
    </row>
    <row r="232" spans="2:13" x14ac:dyDescent="0.2">
      <c r="B232" s="61"/>
      <c r="C232" s="62"/>
      <c r="D232" s="62"/>
      <c r="E232" s="63"/>
      <c r="F232" s="61"/>
      <c r="G232" s="166"/>
      <c r="H232" s="62"/>
      <c r="I232" s="166"/>
      <c r="J232" s="61"/>
      <c r="K232" s="166"/>
      <c r="L232" s="62"/>
      <c r="M232" s="42"/>
    </row>
    <row r="233" spans="2:13" x14ac:dyDescent="0.2">
      <c r="B233" s="61"/>
      <c r="C233" s="62"/>
      <c r="D233" s="62"/>
      <c r="E233" s="63"/>
      <c r="F233" s="61"/>
      <c r="G233" s="166"/>
      <c r="H233" s="62"/>
      <c r="I233" s="166"/>
      <c r="J233" s="61"/>
      <c r="K233" s="166"/>
      <c r="L233" s="62"/>
      <c r="M233" s="42"/>
    </row>
    <row r="234" spans="2:13" x14ac:dyDescent="0.2">
      <c r="B234" s="61"/>
      <c r="C234" s="62"/>
      <c r="D234" s="62"/>
      <c r="E234" s="63"/>
      <c r="F234" s="61"/>
      <c r="G234" s="166"/>
      <c r="H234" s="62"/>
      <c r="I234" s="166"/>
      <c r="J234" s="61"/>
      <c r="K234" s="166"/>
      <c r="L234" s="62"/>
      <c r="M234" s="42"/>
    </row>
    <row r="235" spans="2:13" x14ac:dyDescent="0.2">
      <c r="B235" s="61"/>
      <c r="C235" s="62"/>
      <c r="D235" s="62"/>
      <c r="E235" s="63"/>
      <c r="F235" s="61"/>
      <c r="G235" s="166"/>
      <c r="H235" s="62"/>
      <c r="I235" s="166"/>
      <c r="J235" s="61"/>
      <c r="K235" s="166"/>
      <c r="L235" s="62"/>
      <c r="M235" s="42"/>
    </row>
    <row r="236" spans="2:13" x14ac:dyDescent="0.2">
      <c r="B236" s="61"/>
      <c r="C236" s="62"/>
      <c r="D236" s="62"/>
      <c r="E236" s="63"/>
      <c r="F236" s="61"/>
      <c r="G236" s="166"/>
      <c r="H236" s="62"/>
      <c r="I236" s="166"/>
      <c r="J236" s="61"/>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B4" sqref="B4"/>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69">
        <v>0</v>
      </c>
      <c r="C4" s="70">
        <v>0</v>
      </c>
      <c r="D4" s="70">
        <v>0</v>
      </c>
      <c r="E4" s="71">
        <v>0</v>
      </c>
      <c r="F4" s="69"/>
      <c r="G4" s="162"/>
      <c r="H4" s="70"/>
      <c r="I4" s="162"/>
      <c r="J4" s="69"/>
      <c r="K4" s="160"/>
      <c r="L4" s="70"/>
      <c r="M4" s="161"/>
    </row>
    <row r="5" spans="2:21" x14ac:dyDescent="0.2">
      <c r="B5" s="72">
        <v>4.9779999999999998E-3</v>
      </c>
      <c r="C5" s="73">
        <v>9.0379999999999992E-3</v>
      </c>
      <c r="D5" s="74">
        <v>5.7450000000000001E-3</v>
      </c>
      <c r="E5" s="75">
        <v>-8.09E-3</v>
      </c>
      <c r="F5" s="72"/>
      <c r="G5" s="162"/>
      <c r="H5" s="74"/>
      <c r="I5" s="162"/>
      <c r="J5" s="72"/>
      <c r="K5" s="162"/>
      <c r="L5" s="74"/>
      <c r="M5" s="164"/>
    </row>
    <row r="6" spans="2:21" x14ac:dyDescent="0.2">
      <c r="B6" s="76">
        <v>1.3691999999999999E-2</v>
      </c>
      <c r="C6" s="73">
        <v>1.4633E-2</v>
      </c>
      <c r="D6" s="74">
        <v>1.4876E-2</v>
      </c>
      <c r="E6" s="75">
        <v>-1.2616E-2</v>
      </c>
      <c r="F6" s="76"/>
      <c r="G6" s="162"/>
      <c r="H6" s="74"/>
      <c r="I6" s="162"/>
      <c r="J6" s="76"/>
      <c r="K6" s="162"/>
      <c r="L6" s="74"/>
      <c r="M6" s="164"/>
    </row>
    <row r="7" spans="2:21" x14ac:dyDescent="0.2">
      <c r="B7" s="76">
        <v>2.3191E-2</v>
      </c>
      <c r="C7" s="73">
        <v>1.8629E-2</v>
      </c>
      <c r="D7" s="73">
        <v>2.4577000000000002E-2</v>
      </c>
      <c r="E7" s="75">
        <v>-1.5753E-2</v>
      </c>
      <c r="F7" s="76"/>
      <c r="G7" s="162"/>
      <c r="H7" s="73"/>
      <c r="I7" s="162"/>
      <c r="J7" s="76"/>
      <c r="K7" s="162"/>
      <c r="L7" s="73"/>
      <c r="M7" s="164"/>
    </row>
    <row r="8" spans="2:21" x14ac:dyDescent="0.2">
      <c r="B8" s="76">
        <v>3.2974000000000003E-2</v>
      </c>
      <c r="C8" s="73">
        <v>2.1788999999999999E-2</v>
      </c>
      <c r="D8" s="73">
        <v>3.4472000000000003E-2</v>
      </c>
      <c r="E8" s="75">
        <v>-1.821E-2</v>
      </c>
      <c r="F8" s="76"/>
      <c r="G8" s="162"/>
      <c r="H8" s="73"/>
      <c r="I8" s="162"/>
      <c r="J8" s="76"/>
      <c r="K8" s="162"/>
      <c r="L8" s="73"/>
      <c r="M8" s="164"/>
    </row>
    <row r="9" spans="2:21" x14ac:dyDescent="0.2">
      <c r="B9" s="76">
        <v>4.2894000000000002E-2</v>
      </c>
      <c r="C9" s="73">
        <v>2.4437E-2</v>
      </c>
      <c r="D9" s="73">
        <v>4.4456000000000002E-2</v>
      </c>
      <c r="E9" s="75">
        <v>-2.0265999999999999E-2</v>
      </c>
      <c r="F9" s="76"/>
      <c r="G9" s="162"/>
      <c r="H9" s="73"/>
      <c r="I9" s="162"/>
      <c r="J9" s="76"/>
      <c r="K9" s="162"/>
      <c r="L9" s="73"/>
      <c r="M9" s="164"/>
    </row>
    <row r="10" spans="2:21" x14ac:dyDescent="0.2">
      <c r="B10" s="76">
        <v>5.2892000000000002E-2</v>
      </c>
      <c r="C10" s="73">
        <v>2.6738000000000001E-2</v>
      </c>
      <c r="D10" s="73">
        <v>5.4490999999999998E-2</v>
      </c>
      <c r="E10" s="75">
        <v>-2.2058000000000001E-2</v>
      </c>
      <c r="F10" s="76"/>
      <c r="G10" s="162"/>
      <c r="H10" s="73"/>
      <c r="I10" s="162"/>
      <c r="J10" s="76"/>
      <c r="K10" s="162"/>
      <c r="L10" s="73"/>
      <c r="M10" s="164"/>
    </row>
    <row r="11" spans="2:21" x14ac:dyDescent="0.2">
      <c r="B11" s="76">
        <v>6.2938999999999995E-2</v>
      </c>
      <c r="C11" s="73">
        <v>2.8788000000000001E-2</v>
      </c>
      <c r="D11" s="73">
        <v>6.4558000000000004E-2</v>
      </c>
      <c r="E11" s="75">
        <v>-2.3661999999999999E-2</v>
      </c>
      <c r="F11" s="76"/>
      <c r="G11" s="162"/>
      <c r="H11" s="73"/>
      <c r="I11" s="162"/>
      <c r="J11" s="76"/>
      <c r="K11" s="162"/>
      <c r="L11" s="73"/>
      <c r="M11" s="164"/>
    </row>
    <row r="12" spans="2:21" x14ac:dyDescent="0.2">
      <c r="B12" s="76">
        <v>7.3021000000000003E-2</v>
      </c>
      <c r="C12" s="73">
        <v>3.0644000000000001E-2</v>
      </c>
      <c r="D12" s="73">
        <v>7.4647000000000005E-2</v>
      </c>
      <c r="E12" s="75">
        <v>-2.5122999999999999E-2</v>
      </c>
      <c r="F12" s="76"/>
      <c r="G12" s="162"/>
      <c r="H12" s="73"/>
      <c r="I12" s="162"/>
      <c r="J12" s="76"/>
      <c r="K12" s="162"/>
      <c r="L12" s="73"/>
      <c r="M12" s="164"/>
    </row>
    <row r="13" spans="2:21" x14ac:dyDescent="0.2">
      <c r="B13" s="76">
        <v>8.3127999999999994E-2</v>
      </c>
      <c r="C13" s="73">
        <v>3.2344999999999999E-2</v>
      </c>
      <c r="D13" s="73">
        <v>8.4752999999999995E-2</v>
      </c>
      <c r="E13" s="75">
        <v>-2.6468999999999999E-2</v>
      </c>
      <c r="F13" s="76"/>
      <c r="G13" s="162"/>
      <c r="H13" s="73"/>
      <c r="I13" s="162"/>
      <c r="J13" s="76"/>
      <c r="K13" s="162"/>
      <c r="L13" s="73"/>
      <c r="M13" s="164"/>
    </row>
    <row r="14" spans="2:21" x14ac:dyDescent="0.2">
      <c r="B14" s="76">
        <v>9.3253000000000003E-2</v>
      </c>
      <c r="C14" s="73">
        <v>3.3916000000000002E-2</v>
      </c>
      <c r="D14" s="73">
        <v>9.4870999999999997E-2</v>
      </c>
      <c r="E14" s="75">
        <v>-2.7720000000000002E-2</v>
      </c>
      <c r="F14" s="76"/>
      <c r="G14" s="162"/>
      <c r="H14" s="73"/>
      <c r="I14" s="162"/>
      <c r="J14" s="76"/>
      <c r="K14" s="162"/>
      <c r="L14" s="73"/>
      <c r="M14" s="164"/>
    </row>
    <row r="15" spans="2:21" x14ac:dyDescent="0.2">
      <c r="B15" s="76">
        <v>0.103394</v>
      </c>
      <c r="C15" s="73">
        <v>3.5376999999999999E-2</v>
      </c>
      <c r="D15" s="73">
        <v>0.105</v>
      </c>
      <c r="E15" s="75">
        <v>-2.8886999999999999E-2</v>
      </c>
      <c r="F15" s="76"/>
      <c r="G15" s="162"/>
      <c r="H15" s="73"/>
      <c r="I15" s="162"/>
      <c r="J15" s="76"/>
      <c r="K15" s="162"/>
      <c r="L15" s="73"/>
      <c r="M15" s="164"/>
    </row>
    <row r="16" spans="2:21" x14ac:dyDescent="0.2">
      <c r="B16" s="76">
        <v>0.113547</v>
      </c>
      <c r="C16" s="73">
        <v>3.6742999999999998E-2</v>
      </c>
      <c r="D16" s="73">
        <v>0.115138</v>
      </c>
      <c r="E16" s="75">
        <v>-2.998E-2</v>
      </c>
      <c r="F16" s="76"/>
      <c r="G16" s="162"/>
      <c r="H16" s="73"/>
      <c r="I16" s="162"/>
      <c r="J16" s="76"/>
      <c r="K16" s="162"/>
      <c r="L16" s="73"/>
      <c r="M16" s="164"/>
    </row>
    <row r="17" spans="2:13" x14ac:dyDescent="0.2">
      <c r="B17" s="76">
        <v>0.12371</v>
      </c>
      <c r="C17" s="73">
        <v>3.8024000000000002E-2</v>
      </c>
      <c r="D17" s="73">
        <v>0.12528400000000001</v>
      </c>
      <c r="E17" s="75">
        <v>-3.1004E-2</v>
      </c>
      <c r="F17" s="76"/>
      <c r="G17" s="162"/>
      <c r="H17" s="73"/>
      <c r="I17" s="162"/>
      <c r="J17" s="76"/>
      <c r="K17" s="162"/>
      <c r="L17" s="73"/>
      <c r="M17" s="164"/>
    </row>
    <row r="18" spans="2:13" x14ac:dyDescent="0.2">
      <c r="B18" s="76">
        <v>0.133881</v>
      </c>
      <c r="C18" s="73">
        <v>3.9231000000000002E-2</v>
      </c>
      <c r="D18" s="73">
        <v>0.135436</v>
      </c>
      <c r="E18" s="75">
        <v>-3.1966000000000001E-2</v>
      </c>
      <c r="F18" s="76"/>
      <c r="G18" s="162"/>
      <c r="H18" s="73"/>
      <c r="I18" s="162"/>
      <c r="J18" s="76"/>
      <c r="K18" s="162"/>
      <c r="L18" s="73"/>
      <c r="M18" s="164"/>
    </row>
    <row r="19" spans="2:13" x14ac:dyDescent="0.2">
      <c r="B19" s="76">
        <v>0.14405999999999999</v>
      </c>
      <c r="C19" s="73">
        <v>4.0370000000000003E-2</v>
      </c>
      <c r="D19" s="73">
        <v>0.145595</v>
      </c>
      <c r="E19" s="75">
        <v>-3.2868000000000001E-2</v>
      </c>
      <c r="F19" s="76"/>
      <c r="G19" s="162"/>
      <c r="H19" s="73"/>
      <c r="I19" s="162"/>
      <c r="J19" s="76"/>
      <c r="K19" s="162"/>
      <c r="L19" s="73"/>
      <c r="M19" s="164"/>
    </row>
    <row r="20" spans="2:13" x14ac:dyDescent="0.2">
      <c r="B20" s="76">
        <v>0.15424499999999999</v>
      </c>
      <c r="C20" s="73">
        <v>4.1446999999999998E-2</v>
      </c>
      <c r="D20" s="73">
        <v>0.15576100000000001</v>
      </c>
      <c r="E20" s="75">
        <v>-3.3715000000000002E-2</v>
      </c>
      <c r="F20" s="76"/>
      <c r="G20" s="162"/>
      <c r="H20" s="73"/>
      <c r="I20" s="162"/>
      <c r="J20" s="76"/>
      <c r="K20" s="162"/>
      <c r="L20" s="73"/>
      <c r="M20" s="164"/>
    </row>
    <row r="21" spans="2:13" x14ac:dyDescent="0.2">
      <c r="B21" s="76">
        <v>0.164435</v>
      </c>
      <c r="C21" s="73">
        <v>4.2467999999999999E-2</v>
      </c>
      <c r="D21" s="73">
        <v>0.16592999999999999</v>
      </c>
      <c r="E21" s="75">
        <v>-3.4508999999999998E-2</v>
      </c>
      <c r="F21" s="76"/>
      <c r="G21" s="162"/>
      <c r="H21" s="73"/>
      <c r="I21" s="162"/>
      <c r="J21" s="76"/>
      <c r="K21" s="162"/>
      <c r="L21" s="73"/>
      <c r="M21" s="164"/>
    </row>
    <row r="22" spans="2:13" x14ac:dyDescent="0.2">
      <c r="B22" s="76">
        <v>0.17463100000000001</v>
      </c>
      <c r="C22" s="73">
        <v>4.3437000000000003E-2</v>
      </c>
      <c r="D22" s="73">
        <v>0.17610500000000001</v>
      </c>
      <c r="E22" s="75">
        <v>-3.5253E-2</v>
      </c>
      <c r="F22" s="76"/>
      <c r="G22" s="162"/>
      <c r="H22" s="73"/>
      <c r="I22" s="162"/>
      <c r="J22" s="76"/>
      <c r="K22" s="162"/>
      <c r="L22" s="73"/>
      <c r="M22" s="164"/>
    </row>
    <row r="23" spans="2:13" x14ac:dyDescent="0.2">
      <c r="B23" s="76">
        <v>0.18482999999999999</v>
      </c>
      <c r="C23" s="73">
        <v>4.4357000000000001E-2</v>
      </c>
      <c r="D23" s="73">
        <v>0.18628400000000001</v>
      </c>
      <c r="E23" s="75">
        <v>-3.5947E-2</v>
      </c>
      <c r="F23" s="76"/>
      <c r="G23" s="162"/>
      <c r="H23" s="73"/>
      <c r="I23" s="162"/>
      <c r="J23" s="76"/>
      <c r="K23" s="162"/>
      <c r="L23" s="73"/>
      <c r="M23" s="164"/>
    </row>
    <row r="24" spans="2:13" x14ac:dyDescent="0.2">
      <c r="B24" s="76">
        <v>0.19503300000000001</v>
      </c>
      <c r="C24" s="73">
        <v>4.5229999999999999E-2</v>
      </c>
      <c r="D24" s="73">
        <v>0.196467</v>
      </c>
      <c r="E24" s="75">
        <v>-3.6594000000000002E-2</v>
      </c>
      <c r="F24" s="76"/>
      <c r="G24" s="162"/>
      <c r="H24" s="73"/>
      <c r="I24" s="162"/>
      <c r="J24" s="76"/>
      <c r="K24" s="162"/>
      <c r="L24" s="73"/>
      <c r="M24" s="164"/>
    </row>
    <row r="25" spans="2:13" x14ac:dyDescent="0.2">
      <c r="B25" s="76">
        <v>0.20524100000000001</v>
      </c>
      <c r="C25" s="73">
        <v>4.6058000000000002E-2</v>
      </c>
      <c r="D25" s="73">
        <v>0.206654</v>
      </c>
      <c r="E25" s="75">
        <v>-3.7194999999999999E-2</v>
      </c>
      <c r="F25" s="76"/>
      <c r="G25" s="162"/>
      <c r="H25" s="73"/>
      <c r="I25" s="162"/>
      <c r="J25" s="76"/>
      <c r="K25" s="162"/>
      <c r="L25" s="73"/>
      <c r="M25" s="164"/>
    </row>
    <row r="26" spans="2:13" x14ac:dyDescent="0.2">
      <c r="B26" s="76">
        <v>0.21545</v>
      </c>
      <c r="C26" s="73">
        <v>4.6844999999999998E-2</v>
      </c>
      <c r="D26" s="73">
        <v>0.21684400000000001</v>
      </c>
      <c r="E26" s="75">
        <v>-3.7752000000000001E-2</v>
      </c>
      <c r="F26" s="76"/>
      <c r="G26" s="162"/>
      <c r="H26" s="73"/>
      <c r="I26" s="162"/>
      <c r="J26" s="76"/>
      <c r="K26" s="162"/>
      <c r="L26" s="73"/>
      <c r="M26" s="164"/>
    </row>
    <row r="27" spans="2:13" x14ac:dyDescent="0.2">
      <c r="B27" s="76">
        <v>0.225664</v>
      </c>
      <c r="C27" s="73">
        <v>4.7591000000000001E-2</v>
      </c>
      <c r="D27" s="73">
        <v>0.22703699999999999</v>
      </c>
      <c r="E27" s="75">
        <v>-3.8263999999999999E-2</v>
      </c>
      <c r="F27" s="76"/>
      <c r="G27" s="162"/>
      <c r="H27" s="73"/>
      <c r="I27" s="162"/>
      <c r="J27" s="76"/>
      <c r="K27" s="162"/>
      <c r="L27" s="73"/>
      <c r="M27" s="164"/>
    </row>
    <row r="28" spans="2:13" x14ac:dyDescent="0.2">
      <c r="B28" s="76">
        <v>0.23587900000000001</v>
      </c>
      <c r="C28" s="73">
        <v>4.8295999999999999E-2</v>
      </c>
      <c r="D28" s="73">
        <v>0.237234</v>
      </c>
      <c r="E28" s="75">
        <v>-3.8732999999999997E-2</v>
      </c>
      <c r="F28" s="76"/>
      <c r="G28" s="162"/>
      <c r="H28" s="73"/>
      <c r="I28" s="162"/>
      <c r="J28" s="76"/>
      <c r="K28" s="162"/>
      <c r="L28" s="73"/>
      <c r="M28" s="164"/>
    </row>
    <row r="29" spans="2:13" x14ac:dyDescent="0.2">
      <c r="B29" s="76">
        <v>0.24609700000000001</v>
      </c>
      <c r="C29" s="73">
        <v>4.8964000000000001E-2</v>
      </c>
      <c r="D29" s="73">
        <v>0.24743299999999999</v>
      </c>
      <c r="E29" s="75">
        <v>-3.916E-2</v>
      </c>
      <c r="F29" s="76"/>
      <c r="G29" s="162"/>
      <c r="H29" s="73"/>
      <c r="I29" s="162"/>
      <c r="J29" s="76"/>
      <c r="K29" s="162"/>
      <c r="L29" s="73"/>
      <c r="M29" s="164"/>
    </row>
    <row r="30" spans="2:13" x14ac:dyDescent="0.2">
      <c r="B30" s="76">
        <v>0.25631799999999999</v>
      </c>
      <c r="C30" s="73">
        <v>4.9593999999999999E-2</v>
      </c>
      <c r="D30" s="73">
        <v>0.25763399999999997</v>
      </c>
      <c r="E30" s="75">
        <v>-3.9545999999999998E-2</v>
      </c>
      <c r="F30" s="76"/>
      <c r="G30" s="162"/>
      <c r="H30" s="73"/>
      <c r="I30" s="162"/>
      <c r="J30" s="76"/>
      <c r="K30" s="162"/>
      <c r="L30" s="73"/>
      <c r="M30" s="164"/>
    </row>
    <row r="31" spans="2:13" x14ac:dyDescent="0.2">
      <c r="B31" s="76">
        <v>0.26654</v>
      </c>
      <c r="C31" s="73">
        <v>5.0187000000000002E-2</v>
      </c>
      <c r="D31" s="73">
        <v>0.26783800000000002</v>
      </c>
      <c r="E31" s="75">
        <v>-3.9891999999999997E-2</v>
      </c>
      <c r="F31" s="76"/>
      <c r="G31" s="162"/>
      <c r="H31" s="73"/>
      <c r="I31" s="162"/>
      <c r="J31" s="76"/>
      <c r="K31" s="162"/>
      <c r="L31" s="73"/>
      <c r="M31" s="164"/>
    </row>
    <row r="32" spans="2:13" x14ac:dyDescent="0.2">
      <c r="B32" s="76">
        <v>0.27676400000000001</v>
      </c>
      <c r="C32" s="73">
        <v>5.0743999999999997E-2</v>
      </c>
      <c r="D32" s="73">
        <v>0.27804299999999998</v>
      </c>
      <c r="E32" s="75">
        <v>-4.0196999999999997E-2</v>
      </c>
      <c r="F32" s="76"/>
      <c r="G32" s="162"/>
      <c r="H32" s="73"/>
      <c r="I32" s="162"/>
      <c r="J32" s="76"/>
      <c r="K32" s="162"/>
      <c r="L32" s="73"/>
      <c r="M32" s="164"/>
    </row>
    <row r="33" spans="2:13" x14ac:dyDescent="0.2">
      <c r="B33" s="76">
        <v>0.28699000000000002</v>
      </c>
      <c r="C33" s="73">
        <v>5.1264999999999998E-2</v>
      </c>
      <c r="D33" s="73">
        <v>0.28825099999999998</v>
      </c>
      <c r="E33" s="75">
        <v>-4.0464E-2</v>
      </c>
      <c r="F33" s="76"/>
      <c r="G33" s="162"/>
      <c r="H33" s="73"/>
      <c r="I33" s="162"/>
      <c r="J33" s="76"/>
      <c r="K33" s="162"/>
      <c r="L33" s="73"/>
      <c r="M33" s="164"/>
    </row>
    <row r="34" spans="2:13" x14ac:dyDescent="0.2">
      <c r="B34" s="76">
        <v>0.29721799999999998</v>
      </c>
      <c r="C34" s="73">
        <v>5.1751999999999999E-2</v>
      </c>
      <c r="D34" s="73">
        <v>0.29846</v>
      </c>
      <c r="E34" s="75">
        <v>-4.0693E-2</v>
      </c>
      <c r="F34" s="76"/>
      <c r="G34" s="162"/>
      <c r="H34" s="73"/>
      <c r="I34" s="162"/>
      <c r="J34" s="76"/>
      <c r="K34" s="162"/>
      <c r="L34" s="73"/>
      <c r="M34" s="164"/>
    </row>
    <row r="35" spans="2:13" x14ac:dyDescent="0.2">
      <c r="B35" s="76">
        <v>0.30744700000000003</v>
      </c>
      <c r="C35" s="73">
        <v>5.2204E-2</v>
      </c>
      <c r="D35" s="73">
        <v>0.30867099999999997</v>
      </c>
      <c r="E35" s="75">
        <v>-4.0884999999999998E-2</v>
      </c>
      <c r="F35" s="76"/>
      <c r="G35" s="162"/>
      <c r="H35" s="73"/>
      <c r="I35" s="162"/>
      <c r="J35" s="76"/>
      <c r="K35" s="162"/>
      <c r="L35" s="73"/>
      <c r="M35" s="164"/>
    </row>
    <row r="36" spans="2:13" x14ac:dyDescent="0.2">
      <c r="B36" s="76">
        <v>0.31767800000000002</v>
      </c>
      <c r="C36" s="73">
        <v>5.2623000000000003E-2</v>
      </c>
      <c r="D36" s="73">
        <v>0.318882</v>
      </c>
      <c r="E36" s="75">
        <v>-4.104E-2</v>
      </c>
      <c r="F36" s="76"/>
      <c r="G36" s="162"/>
      <c r="H36" s="73"/>
      <c r="I36" s="162"/>
      <c r="J36" s="76"/>
      <c r="K36" s="162"/>
      <c r="L36" s="73"/>
      <c r="M36" s="164"/>
    </row>
    <row r="37" spans="2:13" x14ac:dyDescent="0.2">
      <c r="B37" s="76">
        <v>0.32790900000000001</v>
      </c>
      <c r="C37" s="73">
        <v>5.3008E-2</v>
      </c>
      <c r="D37" s="73">
        <v>0.32909500000000003</v>
      </c>
      <c r="E37" s="75">
        <v>-4.1158E-2</v>
      </c>
      <c r="F37" s="76"/>
      <c r="G37" s="162"/>
      <c r="H37" s="73"/>
      <c r="I37" s="162"/>
      <c r="J37" s="76"/>
      <c r="K37" s="162"/>
      <c r="L37" s="73"/>
      <c r="M37" s="164"/>
    </row>
    <row r="38" spans="2:13" x14ac:dyDescent="0.2">
      <c r="B38" s="76">
        <v>0.338142</v>
      </c>
      <c r="C38" s="73">
        <v>5.3359999999999998E-2</v>
      </c>
      <c r="D38" s="73">
        <v>0.339308</v>
      </c>
      <c r="E38" s="75">
        <v>-4.1238999999999998E-2</v>
      </c>
      <c r="F38" s="76"/>
      <c r="G38" s="162"/>
      <c r="H38" s="73"/>
      <c r="I38" s="162"/>
      <c r="J38" s="76"/>
      <c r="K38" s="162"/>
      <c r="L38" s="73"/>
      <c r="M38" s="164"/>
    </row>
    <row r="39" spans="2:13" x14ac:dyDescent="0.2">
      <c r="B39" s="76">
        <v>0.34837600000000002</v>
      </c>
      <c r="C39" s="73">
        <v>5.3679999999999999E-2</v>
      </c>
      <c r="D39" s="73">
        <v>0.34952299999999997</v>
      </c>
      <c r="E39" s="75">
        <v>-4.1284000000000001E-2</v>
      </c>
      <c r="F39" s="76"/>
      <c r="G39" s="162"/>
      <c r="H39" s="73"/>
      <c r="I39" s="162"/>
      <c r="J39" s="76"/>
      <c r="K39" s="162"/>
      <c r="L39" s="73"/>
      <c r="M39" s="164"/>
    </row>
    <row r="40" spans="2:13" x14ac:dyDescent="0.2">
      <c r="B40" s="76">
        <v>0.35861100000000001</v>
      </c>
      <c r="C40" s="73">
        <v>5.3969000000000003E-2</v>
      </c>
      <c r="D40" s="73">
        <v>0.35973699999999997</v>
      </c>
      <c r="E40" s="75">
        <v>-4.1292000000000002E-2</v>
      </c>
      <c r="F40" s="76"/>
      <c r="G40" s="162"/>
      <c r="H40" s="73"/>
      <c r="I40" s="162"/>
      <c r="J40" s="76"/>
      <c r="K40" s="162"/>
      <c r="L40" s="73"/>
      <c r="M40" s="164"/>
    </row>
    <row r="41" spans="2:13" x14ac:dyDescent="0.2">
      <c r="B41" s="76">
        <v>0.36884699999999998</v>
      </c>
      <c r="C41" s="73">
        <v>5.4226000000000003E-2</v>
      </c>
      <c r="D41" s="73">
        <v>0.369952</v>
      </c>
      <c r="E41" s="75">
        <v>-4.1264000000000002E-2</v>
      </c>
      <c r="F41" s="76"/>
      <c r="G41" s="162"/>
      <c r="H41" s="73"/>
      <c r="I41" s="162"/>
      <c r="J41" s="76"/>
      <c r="K41" s="162"/>
      <c r="L41" s="73"/>
      <c r="M41" s="164"/>
    </row>
    <row r="42" spans="2:13" x14ac:dyDescent="0.2">
      <c r="B42" s="76">
        <v>0.37908399999999998</v>
      </c>
      <c r="C42" s="73">
        <v>5.4453000000000001E-2</v>
      </c>
      <c r="D42" s="73">
        <v>0.38016699999999998</v>
      </c>
      <c r="E42" s="75">
        <v>-4.1197999999999999E-2</v>
      </c>
      <c r="F42" s="76"/>
      <c r="G42" s="162"/>
      <c r="H42" s="73"/>
      <c r="I42" s="162"/>
      <c r="J42" s="76"/>
      <c r="K42" s="162"/>
      <c r="L42" s="73"/>
      <c r="M42" s="164"/>
    </row>
    <row r="43" spans="2:13" x14ac:dyDescent="0.2">
      <c r="B43" s="76">
        <v>0.38932099999999997</v>
      </c>
      <c r="C43" s="73">
        <v>5.4649000000000003E-2</v>
      </c>
      <c r="D43" s="73">
        <v>0.39038200000000001</v>
      </c>
      <c r="E43" s="75">
        <v>-4.1096000000000001E-2</v>
      </c>
      <c r="F43" s="76"/>
      <c r="G43" s="162"/>
      <c r="H43" s="73"/>
      <c r="I43" s="162"/>
      <c r="J43" s="76"/>
      <c r="K43" s="162"/>
      <c r="L43" s="73"/>
      <c r="M43" s="164"/>
    </row>
    <row r="44" spans="2:13" x14ac:dyDescent="0.2">
      <c r="B44" s="76">
        <v>0.399559</v>
      </c>
      <c r="C44" s="73">
        <v>5.4816999999999998E-2</v>
      </c>
      <c r="D44" s="73">
        <v>0.40059600000000001</v>
      </c>
      <c r="E44" s="75">
        <v>-4.0955999999999999E-2</v>
      </c>
      <c r="F44" s="76"/>
      <c r="G44" s="162"/>
      <c r="H44" s="73"/>
      <c r="I44" s="162"/>
      <c r="J44" s="76"/>
      <c r="K44" s="162"/>
      <c r="L44" s="73"/>
      <c r="M44" s="164"/>
    </row>
    <row r="45" spans="2:13" x14ac:dyDescent="0.2">
      <c r="B45" s="76">
        <v>0.409798</v>
      </c>
      <c r="C45" s="73">
        <v>5.4955999999999998E-2</v>
      </c>
      <c r="D45" s="73">
        <v>0.41081000000000001</v>
      </c>
      <c r="E45" s="75">
        <v>-4.0777000000000001E-2</v>
      </c>
      <c r="F45" s="76"/>
      <c r="G45" s="162"/>
      <c r="H45" s="73"/>
      <c r="I45" s="162"/>
      <c r="J45" s="76"/>
      <c r="K45" s="162"/>
      <c r="L45" s="73"/>
      <c r="M45" s="164"/>
    </row>
    <row r="46" spans="2:13" x14ac:dyDescent="0.2">
      <c r="B46" s="76">
        <v>0.42003600000000002</v>
      </c>
      <c r="C46" s="73">
        <v>5.5065999999999997E-2</v>
      </c>
      <c r="D46" s="73">
        <v>0.42102299999999998</v>
      </c>
      <c r="E46" s="75">
        <v>-4.0561E-2</v>
      </c>
      <c r="F46" s="76"/>
      <c r="G46" s="162"/>
      <c r="H46" s="73"/>
      <c r="I46" s="162"/>
      <c r="J46" s="76"/>
      <c r="K46" s="162"/>
      <c r="L46" s="73"/>
      <c r="M46" s="164"/>
    </row>
    <row r="47" spans="2:13" x14ac:dyDescent="0.2">
      <c r="B47" s="76">
        <v>0.43027500000000002</v>
      </c>
      <c r="C47" s="73">
        <v>5.5148999999999997E-2</v>
      </c>
      <c r="D47" s="73">
        <v>0.43123499999999998</v>
      </c>
      <c r="E47" s="75">
        <v>-4.0306000000000002E-2</v>
      </c>
      <c r="F47" s="76"/>
      <c r="G47" s="162"/>
      <c r="H47" s="73"/>
      <c r="I47" s="162"/>
      <c r="J47" s="76"/>
      <c r="K47" s="162"/>
      <c r="L47" s="73"/>
      <c r="M47" s="164"/>
    </row>
    <row r="48" spans="2:13" x14ac:dyDescent="0.2">
      <c r="B48" s="76">
        <v>0.44051499999999999</v>
      </c>
      <c r="C48" s="73">
        <v>5.5204999999999997E-2</v>
      </c>
      <c r="D48" s="73">
        <v>0.44144600000000001</v>
      </c>
      <c r="E48" s="75">
        <v>-4.0013E-2</v>
      </c>
      <c r="F48" s="76"/>
      <c r="G48" s="162"/>
      <c r="H48" s="73"/>
      <c r="I48" s="162"/>
      <c r="J48" s="76"/>
      <c r="K48" s="162"/>
      <c r="L48" s="73"/>
      <c r="M48" s="164"/>
    </row>
    <row r="49" spans="2:13" x14ac:dyDescent="0.2">
      <c r="B49" s="76">
        <v>0.45075399999999999</v>
      </c>
      <c r="C49" s="73">
        <v>5.5234999999999999E-2</v>
      </c>
      <c r="D49" s="73">
        <v>0.451656</v>
      </c>
      <c r="E49" s="75">
        <v>-3.968E-2</v>
      </c>
      <c r="F49" s="76"/>
      <c r="G49" s="162"/>
      <c r="H49" s="73"/>
      <c r="I49" s="162"/>
      <c r="J49" s="76"/>
      <c r="K49" s="162"/>
      <c r="L49" s="73"/>
      <c r="M49" s="164"/>
    </row>
    <row r="50" spans="2:13" x14ac:dyDescent="0.2">
      <c r="B50" s="76">
        <v>0.46099299999999999</v>
      </c>
      <c r="C50" s="73">
        <v>5.5239000000000003E-2</v>
      </c>
      <c r="D50" s="73">
        <v>0.461864</v>
      </c>
      <c r="E50" s="75">
        <v>-3.9307000000000002E-2</v>
      </c>
      <c r="F50" s="76"/>
      <c r="G50" s="162"/>
      <c r="H50" s="73"/>
      <c r="I50" s="162"/>
      <c r="J50" s="76"/>
      <c r="K50" s="162"/>
      <c r="L50" s="73"/>
      <c r="M50" s="164"/>
    </row>
    <row r="51" spans="2:13" x14ac:dyDescent="0.2">
      <c r="B51" s="76">
        <v>0.47123199999999998</v>
      </c>
      <c r="C51" s="73">
        <v>5.5216000000000001E-2</v>
      </c>
      <c r="D51" s="73">
        <v>0.47206999999999999</v>
      </c>
      <c r="E51" s="75">
        <v>-3.8893999999999998E-2</v>
      </c>
      <c r="F51" s="76"/>
      <c r="G51" s="162"/>
      <c r="H51" s="73"/>
      <c r="I51" s="162"/>
      <c r="J51" s="76"/>
      <c r="K51" s="162"/>
      <c r="L51" s="73"/>
      <c r="M51" s="164"/>
    </row>
    <row r="52" spans="2:13" x14ac:dyDescent="0.2">
      <c r="B52" s="76">
        <v>0.48147099999999998</v>
      </c>
      <c r="C52" s="73">
        <v>5.5169000000000003E-2</v>
      </c>
      <c r="D52" s="73">
        <v>0.48227399999999998</v>
      </c>
      <c r="E52" s="75">
        <v>-3.8441999999999997E-2</v>
      </c>
      <c r="F52" s="76"/>
      <c r="G52" s="162"/>
      <c r="H52" s="73"/>
      <c r="I52" s="162"/>
      <c r="J52" s="76"/>
      <c r="K52" s="162"/>
      <c r="L52" s="73"/>
      <c r="M52" s="164"/>
    </row>
    <row r="53" spans="2:13" x14ac:dyDescent="0.2">
      <c r="B53" s="76">
        <v>0.49170999999999998</v>
      </c>
      <c r="C53" s="73">
        <v>5.5097E-2</v>
      </c>
      <c r="D53" s="73">
        <v>0.49247600000000002</v>
      </c>
      <c r="E53" s="75">
        <v>-3.7948999999999997E-2</v>
      </c>
      <c r="F53" s="76"/>
      <c r="G53" s="162"/>
      <c r="H53" s="73"/>
      <c r="I53" s="162"/>
      <c r="J53" s="76"/>
      <c r="K53" s="162"/>
      <c r="L53" s="73"/>
      <c r="M53" s="164"/>
    </row>
    <row r="54" spans="2:13" x14ac:dyDescent="0.2">
      <c r="B54" s="76">
        <v>0.50194799999999995</v>
      </c>
      <c r="C54" s="73">
        <v>5.5E-2</v>
      </c>
      <c r="D54" s="73">
        <v>0.50267499999999998</v>
      </c>
      <c r="E54" s="75">
        <v>-3.7414000000000003E-2</v>
      </c>
      <c r="F54" s="76"/>
      <c r="G54" s="162"/>
      <c r="H54" s="73"/>
      <c r="I54" s="162"/>
      <c r="J54" s="76"/>
      <c r="K54" s="162"/>
      <c r="L54" s="73"/>
      <c r="M54" s="164"/>
    </row>
    <row r="55" spans="2:13" x14ac:dyDescent="0.2">
      <c r="B55" s="76">
        <v>0.51218600000000003</v>
      </c>
      <c r="C55" s="73">
        <v>5.4877000000000002E-2</v>
      </c>
      <c r="D55" s="73">
        <v>0.51287199999999999</v>
      </c>
      <c r="E55" s="75">
        <v>-3.6838000000000003E-2</v>
      </c>
      <c r="F55" s="76"/>
      <c r="G55" s="162"/>
      <c r="H55" s="73"/>
      <c r="I55" s="162"/>
      <c r="J55" s="76"/>
      <c r="K55" s="162"/>
      <c r="L55" s="73"/>
      <c r="M55" s="164"/>
    </row>
    <row r="56" spans="2:13" x14ac:dyDescent="0.2">
      <c r="B56" s="76">
        <v>0.522424</v>
      </c>
      <c r="C56" s="73">
        <v>5.4729E-2</v>
      </c>
      <c r="D56" s="73">
        <v>0.52306600000000003</v>
      </c>
      <c r="E56" s="75">
        <v>-3.6221000000000003E-2</v>
      </c>
      <c r="F56" s="76"/>
      <c r="G56" s="162"/>
      <c r="H56" s="73"/>
      <c r="I56" s="162"/>
      <c r="J56" s="76"/>
      <c r="K56" s="162"/>
      <c r="L56" s="73"/>
      <c r="M56" s="164"/>
    </row>
    <row r="57" spans="2:13" x14ac:dyDescent="0.2">
      <c r="B57" s="76">
        <v>0.53266000000000002</v>
      </c>
      <c r="C57" s="73">
        <v>5.4556E-2</v>
      </c>
      <c r="D57" s="73">
        <v>0.53325699999999998</v>
      </c>
      <c r="E57" s="75">
        <v>-3.5561000000000002E-2</v>
      </c>
      <c r="F57" s="76"/>
      <c r="G57" s="162"/>
      <c r="H57" s="73"/>
      <c r="I57" s="162"/>
      <c r="J57" s="76"/>
      <c r="K57" s="162"/>
      <c r="L57" s="73"/>
      <c r="M57" s="164"/>
    </row>
    <row r="58" spans="2:13" x14ac:dyDescent="0.2">
      <c r="B58" s="76">
        <v>0.54289600000000005</v>
      </c>
      <c r="C58" s="73">
        <v>5.4357000000000003E-2</v>
      </c>
      <c r="D58" s="73">
        <v>0.54344400000000004</v>
      </c>
      <c r="E58" s="75">
        <v>-3.4860000000000002E-2</v>
      </c>
      <c r="F58" s="76"/>
      <c r="G58" s="162"/>
      <c r="H58" s="73"/>
      <c r="I58" s="162"/>
      <c r="J58" s="76"/>
      <c r="K58" s="162"/>
      <c r="L58" s="73"/>
      <c r="M58" s="164"/>
    </row>
    <row r="59" spans="2:13" x14ac:dyDescent="0.2">
      <c r="B59" s="76">
        <v>0.55313100000000004</v>
      </c>
      <c r="C59" s="73">
        <v>5.4132E-2</v>
      </c>
      <c r="D59" s="73">
        <v>0.55362699999999998</v>
      </c>
      <c r="E59" s="75">
        <v>-3.4116E-2</v>
      </c>
      <c r="F59" s="76"/>
      <c r="G59" s="162"/>
      <c r="H59" s="73"/>
      <c r="I59" s="162"/>
      <c r="J59" s="76"/>
      <c r="K59" s="162"/>
      <c r="L59" s="73"/>
      <c r="M59" s="164"/>
    </row>
    <row r="60" spans="2:13" x14ac:dyDescent="0.2">
      <c r="B60" s="76">
        <v>0.56336600000000003</v>
      </c>
      <c r="C60" s="73">
        <v>5.3879000000000003E-2</v>
      </c>
      <c r="D60" s="73">
        <v>0.56380799999999998</v>
      </c>
      <c r="E60" s="75">
        <v>-3.3328999999999998E-2</v>
      </c>
      <c r="F60" s="76"/>
      <c r="G60" s="162"/>
      <c r="H60" s="73"/>
      <c r="I60" s="162"/>
      <c r="J60" s="76"/>
      <c r="K60" s="162"/>
      <c r="L60" s="73"/>
      <c r="M60" s="164"/>
    </row>
    <row r="61" spans="2:13" x14ac:dyDescent="0.2">
      <c r="B61" s="76">
        <v>0.57359899999999997</v>
      </c>
      <c r="C61" s="73">
        <v>5.3596999999999999E-2</v>
      </c>
      <c r="D61" s="73">
        <v>0.57398400000000005</v>
      </c>
      <c r="E61" s="75">
        <v>-3.2499E-2</v>
      </c>
      <c r="F61" s="76"/>
      <c r="G61" s="162"/>
      <c r="H61" s="73"/>
      <c r="I61" s="162"/>
      <c r="J61" s="76"/>
      <c r="K61" s="162"/>
      <c r="L61" s="73"/>
      <c r="M61" s="164"/>
    </row>
    <row r="62" spans="2:13" x14ac:dyDescent="0.2">
      <c r="B62" s="76">
        <v>0.58383099999999999</v>
      </c>
      <c r="C62" s="73">
        <v>5.3287000000000001E-2</v>
      </c>
      <c r="D62" s="73">
        <v>0.58415600000000001</v>
      </c>
      <c r="E62" s="75">
        <v>-3.1626000000000001E-2</v>
      </c>
      <c r="F62" s="76"/>
      <c r="G62" s="162"/>
      <c r="H62" s="73"/>
      <c r="I62" s="162"/>
      <c r="J62" s="76"/>
      <c r="K62" s="162"/>
      <c r="L62" s="73"/>
      <c r="M62" s="164"/>
    </row>
    <row r="63" spans="2:13" x14ac:dyDescent="0.2">
      <c r="B63" s="76">
        <v>0.59406199999999998</v>
      </c>
      <c r="C63" s="73">
        <v>5.2946E-2</v>
      </c>
      <c r="D63" s="73">
        <v>0.59432399999999996</v>
      </c>
      <c r="E63" s="75">
        <v>-3.0710999999999999E-2</v>
      </c>
      <c r="F63" s="76"/>
      <c r="G63" s="162"/>
      <c r="H63" s="73"/>
      <c r="I63" s="162"/>
      <c r="J63" s="76"/>
      <c r="K63" s="162"/>
      <c r="L63" s="73"/>
      <c r="M63" s="164"/>
    </row>
    <row r="64" spans="2:13" x14ac:dyDescent="0.2">
      <c r="B64" s="76">
        <v>0.60429100000000002</v>
      </c>
      <c r="C64" s="73">
        <v>5.2572000000000001E-2</v>
      </c>
      <c r="D64" s="73">
        <v>0.604487</v>
      </c>
      <c r="E64" s="75">
        <v>-2.9753999999999999E-2</v>
      </c>
      <c r="F64" s="76"/>
      <c r="G64" s="162"/>
      <c r="H64" s="73"/>
      <c r="I64" s="162"/>
      <c r="J64" s="76"/>
      <c r="K64" s="162"/>
      <c r="L64" s="73"/>
      <c r="M64" s="164"/>
    </row>
    <row r="65" spans="2:13" x14ac:dyDescent="0.2">
      <c r="B65" s="76">
        <v>0.61451800000000001</v>
      </c>
      <c r="C65" s="73">
        <v>5.2165000000000003E-2</v>
      </c>
      <c r="D65" s="73">
        <v>0.61464600000000003</v>
      </c>
      <c r="E65" s="75">
        <v>-2.8753999999999998E-2</v>
      </c>
      <c r="F65" s="76"/>
      <c r="G65" s="162"/>
      <c r="H65" s="73"/>
      <c r="I65" s="162"/>
      <c r="J65" s="76"/>
      <c r="K65" s="162"/>
      <c r="L65" s="73"/>
      <c r="M65" s="164"/>
    </row>
    <row r="66" spans="2:13" x14ac:dyDescent="0.2">
      <c r="B66" s="76">
        <v>0.62474499999999999</v>
      </c>
      <c r="C66" s="73">
        <v>5.1721000000000003E-2</v>
      </c>
      <c r="D66" s="73">
        <v>0.62480100000000005</v>
      </c>
      <c r="E66" s="75">
        <v>-2.7712000000000001E-2</v>
      </c>
      <c r="F66" s="76"/>
      <c r="G66" s="162"/>
      <c r="H66" s="73"/>
      <c r="I66" s="162"/>
      <c r="J66" s="76"/>
      <c r="K66" s="162"/>
      <c r="L66" s="73"/>
      <c r="M66" s="164"/>
    </row>
    <row r="67" spans="2:13" x14ac:dyDescent="0.2">
      <c r="B67" s="76">
        <v>0.63496799999999998</v>
      </c>
      <c r="C67" s="73">
        <v>5.1239E-2</v>
      </c>
      <c r="D67" s="73">
        <v>0.63495100000000004</v>
      </c>
      <c r="E67" s="75">
        <v>-2.6629E-2</v>
      </c>
      <c r="F67" s="76"/>
      <c r="G67" s="162"/>
      <c r="H67" s="73"/>
      <c r="I67" s="162"/>
      <c r="J67" s="76"/>
      <c r="K67" s="162"/>
      <c r="L67" s="73"/>
      <c r="M67" s="164"/>
    </row>
    <row r="68" spans="2:13" x14ac:dyDescent="0.2">
      <c r="B68" s="76">
        <v>0.64518900000000001</v>
      </c>
      <c r="C68" s="73">
        <v>5.0717999999999999E-2</v>
      </c>
      <c r="D68" s="73">
        <v>0.64509700000000003</v>
      </c>
      <c r="E68" s="75">
        <v>-2.5506999999999998E-2</v>
      </c>
      <c r="F68" s="76"/>
      <c r="G68" s="162"/>
      <c r="H68" s="73"/>
      <c r="I68" s="162"/>
      <c r="J68" s="76"/>
      <c r="K68" s="162"/>
      <c r="L68" s="73"/>
      <c r="M68" s="164"/>
    </row>
    <row r="69" spans="2:13" x14ac:dyDescent="0.2">
      <c r="B69" s="76">
        <v>0.65540900000000002</v>
      </c>
      <c r="C69" s="73">
        <v>5.0153999999999997E-2</v>
      </c>
      <c r="D69" s="73">
        <v>0.65523799999999999</v>
      </c>
      <c r="E69" s="75">
        <v>-2.4346E-2</v>
      </c>
      <c r="F69" s="76"/>
      <c r="G69" s="162"/>
      <c r="H69" s="73"/>
      <c r="I69" s="162"/>
      <c r="J69" s="76"/>
      <c r="K69" s="162"/>
      <c r="L69" s="73"/>
      <c r="M69" s="164"/>
    </row>
    <row r="70" spans="2:13" x14ac:dyDescent="0.2">
      <c r="B70" s="76">
        <v>0.66562600000000005</v>
      </c>
      <c r="C70" s="73">
        <v>4.9546E-2</v>
      </c>
      <c r="D70" s="73">
        <v>0.66537500000000005</v>
      </c>
      <c r="E70" s="75">
        <v>-2.3147999999999998E-2</v>
      </c>
      <c r="F70" s="76"/>
      <c r="G70" s="162"/>
      <c r="H70" s="73"/>
      <c r="I70" s="162"/>
      <c r="J70" s="76"/>
      <c r="K70" s="162"/>
      <c r="L70" s="73"/>
      <c r="M70" s="164"/>
    </row>
    <row r="71" spans="2:13" x14ac:dyDescent="0.2">
      <c r="B71" s="76">
        <v>0.67583899999999997</v>
      </c>
      <c r="C71" s="73">
        <v>4.8891999999999998E-2</v>
      </c>
      <c r="D71" s="73">
        <v>0.675508</v>
      </c>
      <c r="E71" s="75">
        <v>-2.1915E-2</v>
      </c>
      <c r="F71" s="76"/>
      <c r="G71" s="162"/>
      <c r="H71" s="73"/>
      <c r="I71" s="162"/>
      <c r="J71" s="76"/>
      <c r="K71" s="162"/>
      <c r="L71" s="73"/>
      <c r="M71" s="164"/>
    </row>
    <row r="72" spans="2:13" x14ac:dyDescent="0.2">
      <c r="B72" s="76">
        <v>0.68604900000000002</v>
      </c>
      <c r="C72" s="73">
        <v>4.8190999999999998E-2</v>
      </c>
      <c r="D72" s="73">
        <v>0.68563700000000005</v>
      </c>
      <c r="E72" s="75">
        <v>-2.0648E-2</v>
      </c>
      <c r="F72" s="76"/>
      <c r="G72" s="162"/>
      <c r="H72" s="73"/>
      <c r="I72" s="162"/>
      <c r="J72" s="76"/>
      <c r="K72" s="162"/>
      <c r="L72" s="73"/>
      <c r="M72" s="164"/>
    </row>
    <row r="73" spans="2:13" x14ac:dyDescent="0.2">
      <c r="B73" s="76">
        <v>0.69625700000000001</v>
      </c>
      <c r="C73" s="73">
        <v>4.7441999999999998E-2</v>
      </c>
      <c r="D73" s="73">
        <v>0.69576199999999999</v>
      </c>
      <c r="E73" s="75">
        <v>-1.9349999999999999E-2</v>
      </c>
      <c r="F73" s="76"/>
      <c r="G73" s="162"/>
      <c r="H73" s="73"/>
      <c r="I73" s="162"/>
      <c r="J73" s="76"/>
      <c r="K73" s="162"/>
      <c r="L73" s="73"/>
      <c r="M73" s="164"/>
    </row>
    <row r="74" spans="2:13" x14ac:dyDescent="0.2">
      <c r="B74" s="76">
        <v>0.70645999999999998</v>
      </c>
      <c r="C74" s="73">
        <v>4.6642999999999997E-2</v>
      </c>
      <c r="D74" s="73">
        <v>0.70588499999999998</v>
      </c>
      <c r="E74" s="75">
        <v>-1.8024999999999999E-2</v>
      </c>
      <c r="F74" s="76"/>
      <c r="G74" s="162"/>
      <c r="H74" s="73"/>
      <c r="I74" s="162"/>
      <c r="J74" s="76"/>
      <c r="K74" s="162"/>
      <c r="L74" s="73"/>
      <c r="M74" s="164"/>
    </row>
    <row r="75" spans="2:13" x14ac:dyDescent="0.2">
      <c r="B75" s="76">
        <v>0.71665999999999996</v>
      </c>
      <c r="C75" s="73">
        <v>4.5795000000000002E-2</v>
      </c>
      <c r="D75" s="73">
        <v>0.71600399999999997</v>
      </c>
      <c r="E75" s="75">
        <v>-1.6674999999999999E-2</v>
      </c>
      <c r="F75" s="76"/>
      <c r="G75" s="162"/>
      <c r="H75" s="73"/>
      <c r="I75" s="162"/>
      <c r="J75" s="76"/>
      <c r="K75" s="162"/>
      <c r="L75" s="73"/>
      <c r="M75" s="164"/>
    </row>
    <row r="76" spans="2:13" x14ac:dyDescent="0.2">
      <c r="B76" s="76">
        <v>0.72685599999999995</v>
      </c>
      <c r="C76" s="73">
        <v>4.4895999999999998E-2</v>
      </c>
      <c r="D76" s="73">
        <v>0.72612200000000005</v>
      </c>
      <c r="E76" s="75">
        <v>-1.5304E-2</v>
      </c>
      <c r="F76" s="76"/>
      <c r="G76" s="162"/>
      <c r="H76" s="73"/>
      <c r="I76" s="162"/>
      <c r="J76" s="76"/>
      <c r="K76" s="162"/>
      <c r="L76" s="73"/>
      <c r="M76" s="164"/>
    </row>
    <row r="77" spans="2:13" x14ac:dyDescent="0.2">
      <c r="B77" s="76">
        <v>0.73704800000000004</v>
      </c>
      <c r="C77" s="73">
        <v>4.3949000000000002E-2</v>
      </c>
      <c r="D77" s="73">
        <v>0.73623700000000003</v>
      </c>
      <c r="E77" s="75">
        <v>-1.3916E-2</v>
      </c>
      <c r="F77" s="76"/>
      <c r="G77" s="162"/>
      <c r="H77" s="73"/>
      <c r="I77" s="162"/>
      <c r="J77" s="76"/>
      <c r="K77" s="162"/>
      <c r="L77" s="73"/>
      <c r="M77" s="164"/>
    </row>
    <row r="78" spans="2:13" x14ac:dyDescent="0.2">
      <c r="B78" s="76">
        <v>0.74723700000000004</v>
      </c>
      <c r="C78" s="73">
        <v>4.2955E-2</v>
      </c>
      <c r="D78" s="73">
        <v>0.74635200000000002</v>
      </c>
      <c r="E78" s="75">
        <v>-1.2515999999999999E-2</v>
      </c>
      <c r="F78" s="76"/>
      <c r="G78" s="162"/>
      <c r="H78" s="73"/>
      <c r="I78" s="162"/>
      <c r="J78" s="76"/>
      <c r="K78" s="162"/>
      <c r="L78" s="73"/>
      <c r="M78" s="164"/>
    </row>
    <row r="79" spans="2:13" x14ac:dyDescent="0.2">
      <c r="B79" s="76">
        <v>0.75742100000000001</v>
      </c>
      <c r="C79" s="73">
        <v>4.1912999999999999E-2</v>
      </c>
      <c r="D79" s="73">
        <v>0.75646599999999997</v>
      </c>
      <c r="E79" s="75">
        <v>-1.1109000000000001E-2</v>
      </c>
      <c r="F79" s="76"/>
      <c r="G79" s="162"/>
      <c r="H79" s="73"/>
      <c r="I79" s="162"/>
      <c r="J79" s="76"/>
      <c r="K79" s="162"/>
      <c r="L79" s="73"/>
      <c r="M79" s="164"/>
    </row>
    <row r="80" spans="2:13" x14ac:dyDescent="0.2">
      <c r="B80" s="76">
        <v>0.76760099999999998</v>
      </c>
      <c r="C80" s="73">
        <v>4.0827000000000002E-2</v>
      </c>
      <c r="D80" s="73">
        <v>0.76658099999999996</v>
      </c>
      <c r="E80" s="75">
        <v>-9.698E-3</v>
      </c>
      <c r="F80" s="76"/>
      <c r="G80" s="162"/>
      <c r="H80" s="73"/>
      <c r="I80" s="162"/>
      <c r="J80" s="76"/>
      <c r="K80" s="162"/>
      <c r="L80" s="73"/>
      <c r="M80" s="164"/>
    </row>
    <row r="81" spans="2:13" x14ac:dyDescent="0.2">
      <c r="B81" s="76">
        <v>0.77777700000000005</v>
      </c>
      <c r="C81" s="73">
        <v>3.9697999999999997E-2</v>
      </c>
      <c r="D81" s="73">
        <v>0.77669600000000005</v>
      </c>
      <c r="E81" s="75">
        <v>-8.2900000000000005E-3</v>
      </c>
      <c r="F81" s="76"/>
      <c r="G81" s="162"/>
      <c r="H81" s="73"/>
      <c r="I81" s="162"/>
      <c r="J81" s="76"/>
      <c r="K81" s="162"/>
      <c r="L81" s="73"/>
      <c r="M81" s="164"/>
    </row>
    <row r="82" spans="2:13" x14ac:dyDescent="0.2">
      <c r="B82" s="76">
        <v>0.78795000000000004</v>
      </c>
      <c r="C82" s="73">
        <v>3.8531000000000003E-2</v>
      </c>
      <c r="D82" s="73">
        <v>0.78681400000000001</v>
      </c>
      <c r="E82" s="75">
        <v>-6.8919999999999997E-3</v>
      </c>
      <c r="F82" s="76"/>
      <c r="G82" s="162"/>
      <c r="H82" s="73"/>
      <c r="I82" s="162"/>
      <c r="J82" s="76"/>
      <c r="K82" s="162"/>
      <c r="L82" s="73"/>
      <c r="M82" s="164"/>
    </row>
    <row r="83" spans="2:13" x14ac:dyDescent="0.2">
      <c r="B83" s="76">
        <v>0.79812000000000005</v>
      </c>
      <c r="C83" s="73">
        <v>3.7326999999999999E-2</v>
      </c>
      <c r="D83" s="73">
        <v>0.796933</v>
      </c>
      <c r="E83" s="75">
        <v>-5.509E-3</v>
      </c>
      <c r="F83" s="76"/>
      <c r="G83" s="162"/>
      <c r="H83" s="73"/>
      <c r="I83" s="162"/>
      <c r="J83" s="76"/>
      <c r="K83" s="162"/>
      <c r="L83" s="73"/>
      <c r="M83" s="164"/>
    </row>
    <row r="84" spans="2:13" x14ac:dyDescent="0.2">
      <c r="B84" s="76">
        <v>0.80828599999999995</v>
      </c>
      <c r="C84" s="73">
        <v>3.6090999999999998E-2</v>
      </c>
      <c r="D84" s="73">
        <v>0.80705700000000002</v>
      </c>
      <c r="E84" s="75">
        <v>-4.1460000000000004E-3</v>
      </c>
      <c r="F84" s="76"/>
      <c r="G84" s="162"/>
      <c r="H84" s="73"/>
      <c r="I84" s="162"/>
      <c r="J84" s="76"/>
      <c r="K84" s="162"/>
      <c r="L84" s="73"/>
      <c r="M84" s="164"/>
    </row>
    <row r="85" spans="2:13" x14ac:dyDescent="0.2">
      <c r="B85" s="76">
        <v>0.81845000000000001</v>
      </c>
      <c r="C85" s="73">
        <v>3.4826000000000003E-2</v>
      </c>
      <c r="D85" s="73">
        <v>0.81718400000000002</v>
      </c>
      <c r="E85" s="75">
        <v>-2.8119999999999998E-3</v>
      </c>
      <c r="F85" s="76"/>
      <c r="G85" s="162"/>
      <c r="H85" s="73"/>
      <c r="I85" s="162"/>
      <c r="J85" s="76"/>
      <c r="K85" s="162"/>
      <c r="L85" s="73"/>
      <c r="M85" s="164"/>
    </row>
    <row r="86" spans="2:13" x14ac:dyDescent="0.2">
      <c r="B86" s="76">
        <v>0.82861200000000002</v>
      </c>
      <c r="C86" s="73">
        <v>3.3537999999999998E-2</v>
      </c>
      <c r="D86" s="73">
        <v>0.82731600000000005</v>
      </c>
      <c r="E86" s="75">
        <v>-1.513E-3</v>
      </c>
      <c r="F86" s="76"/>
      <c r="G86" s="162"/>
      <c r="H86" s="73"/>
      <c r="I86" s="162"/>
      <c r="J86" s="76"/>
      <c r="K86" s="162"/>
      <c r="L86" s="73"/>
      <c r="M86" s="164"/>
    </row>
    <row r="87" spans="2:13" x14ac:dyDescent="0.2">
      <c r="B87" s="76">
        <v>0.83877199999999996</v>
      </c>
      <c r="C87" s="73">
        <v>3.2230000000000002E-2</v>
      </c>
      <c r="D87" s="73">
        <v>0.837453</v>
      </c>
      <c r="E87" s="75">
        <v>-2.5900000000000001E-4</v>
      </c>
      <c r="F87" s="76"/>
      <c r="G87" s="162"/>
      <c r="H87" s="73"/>
      <c r="I87" s="162"/>
      <c r="J87" s="76"/>
      <c r="K87" s="162"/>
      <c r="L87" s="73"/>
      <c r="M87" s="164"/>
    </row>
    <row r="88" spans="2:13" x14ac:dyDescent="0.2">
      <c r="B88" s="76">
        <v>0.84893099999999999</v>
      </c>
      <c r="C88" s="73">
        <v>3.0905999999999999E-2</v>
      </c>
      <c r="D88" s="73">
        <v>0.84759700000000004</v>
      </c>
      <c r="E88" s="75">
        <v>9.4300000000000004E-4</v>
      </c>
      <c r="F88" s="76"/>
      <c r="G88" s="162"/>
      <c r="H88" s="73"/>
      <c r="I88" s="162"/>
      <c r="J88" s="76"/>
      <c r="K88" s="162"/>
      <c r="L88" s="73"/>
      <c r="M88" s="164"/>
    </row>
    <row r="89" spans="2:13" x14ac:dyDescent="0.2">
      <c r="B89" s="76">
        <v>0.85908799999999996</v>
      </c>
      <c r="C89" s="73">
        <v>2.9567E-2</v>
      </c>
      <c r="D89" s="73">
        <v>0.85774700000000004</v>
      </c>
      <c r="E89" s="75">
        <v>2.0830000000000002E-3</v>
      </c>
      <c r="F89" s="76"/>
      <c r="G89" s="162"/>
      <c r="H89" s="73"/>
      <c r="I89" s="162"/>
      <c r="J89" s="76"/>
      <c r="K89" s="162"/>
      <c r="L89" s="73"/>
      <c r="M89" s="164"/>
    </row>
    <row r="90" spans="2:13" x14ac:dyDescent="0.2">
      <c r="B90" s="76">
        <v>0.86924500000000005</v>
      </c>
      <c r="C90" s="73">
        <v>2.8216000000000001E-2</v>
      </c>
      <c r="D90" s="73">
        <v>0.86790599999999996</v>
      </c>
      <c r="E90" s="75">
        <v>3.1459999999999999E-3</v>
      </c>
      <c r="F90" s="76"/>
      <c r="G90" s="162"/>
      <c r="H90" s="73"/>
      <c r="I90" s="162"/>
      <c r="J90" s="76"/>
      <c r="K90" s="162"/>
      <c r="L90" s="73"/>
      <c r="M90" s="164"/>
    </row>
    <row r="91" spans="2:13" x14ac:dyDescent="0.2">
      <c r="B91" s="76">
        <v>0.87939999999999996</v>
      </c>
      <c r="C91" s="73">
        <v>2.6849000000000001E-2</v>
      </c>
      <c r="D91" s="73">
        <v>0.87807199999999996</v>
      </c>
      <c r="E91" s="75">
        <v>4.1180000000000001E-3</v>
      </c>
      <c r="F91" s="76"/>
      <c r="G91" s="162"/>
      <c r="H91" s="73"/>
      <c r="I91" s="162"/>
      <c r="J91" s="76"/>
      <c r="K91" s="162"/>
      <c r="L91" s="73"/>
      <c r="M91" s="164"/>
    </row>
    <row r="92" spans="2:13" x14ac:dyDescent="0.2">
      <c r="B92" s="76">
        <v>0.88955499999999998</v>
      </c>
      <c r="C92" s="73">
        <v>2.5461000000000001E-2</v>
      </c>
      <c r="D92" s="73">
        <v>0.88824800000000004</v>
      </c>
      <c r="E92" s="75">
        <v>4.9849999999999998E-3</v>
      </c>
      <c r="F92" s="76"/>
      <c r="G92" s="162"/>
      <c r="H92" s="73"/>
      <c r="I92" s="162"/>
      <c r="J92" s="76"/>
      <c r="K92" s="162"/>
      <c r="L92" s="73"/>
      <c r="M92" s="164"/>
    </row>
    <row r="93" spans="2:13" x14ac:dyDescent="0.2">
      <c r="B93" s="76">
        <v>0.89970600000000001</v>
      </c>
      <c r="C93" s="73">
        <v>2.4042999999999998E-2</v>
      </c>
      <c r="D93" s="73">
        <v>0.89843200000000001</v>
      </c>
      <c r="E93" s="75">
        <v>5.7260000000000002E-3</v>
      </c>
      <c r="F93" s="76"/>
      <c r="G93" s="162"/>
      <c r="H93" s="73"/>
      <c r="I93" s="162"/>
      <c r="J93" s="76"/>
      <c r="K93" s="162"/>
      <c r="L93" s="73"/>
      <c r="M93" s="164"/>
    </row>
    <row r="94" spans="2:13" x14ac:dyDescent="0.2">
      <c r="B94" s="76">
        <v>0.90985300000000002</v>
      </c>
      <c r="C94" s="73">
        <v>2.2579999999999999E-2</v>
      </c>
      <c r="D94" s="73">
        <v>0.90862600000000004</v>
      </c>
      <c r="E94" s="75">
        <v>6.3140000000000002E-3</v>
      </c>
      <c r="F94" s="76"/>
      <c r="G94" s="162"/>
      <c r="H94" s="73"/>
      <c r="I94" s="162"/>
      <c r="J94" s="76"/>
      <c r="K94" s="162"/>
      <c r="L94" s="73"/>
      <c r="M94" s="164"/>
    </row>
    <row r="95" spans="2:13" x14ac:dyDescent="0.2">
      <c r="B95" s="76">
        <v>0.91999399999999998</v>
      </c>
      <c r="C95" s="73">
        <v>2.1052999999999999E-2</v>
      </c>
      <c r="D95" s="73">
        <v>0.91882699999999995</v>
      </c>
      <c r="E95" s="75">
        <v>6.7279999999999996E-3</v>
      </c>
      <c r="F95" s="76"/>
      <c r="G95" s="162"/>
      <c r="H95" s="73"/>
      <c r="I95" s="162"/>
      <c r="J95" s="76"/>
      <c r="K95" s="162"/>
      <c r="L95" s="73"/>
      <c r="M95" s="164"/>
    </row>
    <row r="96" spans="2:13" x14ac:dyDescent="0.2">
      <c r="B96" s="76">
        <v>0.93012600000000001</v>
      </c>
      <c r="C96" s="73">
        <v>1.9435999999999998E-2</v>
      </c>
      <c r="D96" s="73">
        <v>0.92903500000000006</v>
      </c>
      <c r="E96" s="75">
        <v>6.9350000000000002E-3</v>
      </c>
      <c r="F96" s="76"/>
      <c r="G96" s="162"/>
      <c r="H96" s="73"/>
      <c r="I96" s="162"/>
      <c r="J96" s="76"/>
      <c r="K96" s="162"/>
      <c r="L96" s="73"/>
      <c r="M96" s="164"/>
    </row>
    <row r="97" spans="2:13" x14ac:dyDescent="0.2">
      <c r="B97" s="76">
        <v>0.94024300000000005</v>
      </c>
      <c r="C97" s="73">
        <v>1.7694999999999999E-2</v>
      </c>
      <c r="D97" s="73">
        <v>0.93924700000000005</v>
      </c>
      <c r="E97" s="75">
        <v>6.9040000000000004E-3</v>
      </c>
      <c r="F97" s="76"/>
      <c r="G97" s="162"/>
      <c r="H97" s="73"/>
      <c r="I97" s="162"/>
      <c r="J97" s="76"/>
      <c r="K97" s="162"/>
      <c r="L97" s="73"/>
      <c r="M97" s="164"/>
    </row>
    <row r="98" spans="2:13" x14ac:dyDescent="0.2">
      <c r="B98" s="76">
        <v>0.95033999999999996</v>
      </c>
      <c r="C98" s="73">
        <v>1.5792E-2</v>
      </c>
      <c r="D98" s="73">
        <v>0.949457</v>
      </c>
      <c r="E98" s="75">
        <v>6.5950000000000002E-3</v>
      </c>
      <c r="F98" s="76"/>
      <c r="G98" s="162"/>
      <c r="H98" s="73"/>
      <c r="I98" s="162"/>
      <c r="J98" s="76"/>
      <c r="K98" s="162"/>
      <c r="L98" s="73"/>
      <c r="M98" s="164"/>
    </row>
    <row r="99" spans="2:13" x14ac:dyDescent="0.2">
      <c r="B99" s="76">
        <v>0.96040899999999996</v>
      </c>
      <c r="C99" s="73">
        <v>1.3684E-2</v>
      </c>
      <c r="D99" s="73">
        <v>0.95965900000000004</v>
      </c>
      <c r="E99" s="75">
        <v>5.9690000000000003E-3</v>
      </c>
      <c r="F99" s="76"/>
      <c r="G99" s="162"/>
      <c r="H99" s="73"/>
      <c r="I99" s="162"/>
      <c r="J99" s="76"/>
      <c r="K99" s="162"/>
      <c r="L99" s="73"/>
      <c r="M99" s="164"/>
    </row>
    <row r="100" spans="2:13" x14ac:dyDescent="0.2">
      <c r="B100" s="76">
        <v>0.97043900000000005</v>
      </c>
      <c r="C100" s="73">
        <v>1.1318E-2</v>
      </c>
      <c r="D100" s="73">
        <v>0.96984300000000001</v>
      </c>
      <c r="E100" s="75">
        <v>4.9740000000000001E-3</v>
      </c>
      <c r="F100" s="76"/>
      <c r="G100" s="162"/>
      <c r="H100" s="73"/>
      <c r="I100" s="162"/>
      <c r="J100" s="76"/>
      <c r="K100" s="162"/>
      <c r="L100" s="73"/>
      <c r="M100" s="164"/>
    </row>
    <row r="101" spans="2:13" x14ac:dyDescent="0.2">
      <c r="B101" s="76">
        <v>0.98041199999999995</v>
      </c>
      <c r="C101" s="73">
        <v>8.6219999999999995E-3</v>
      </c>
      <c r="D101" s="73">
        <v>0.979993</v>
      </c>
      <c r="E101" s="75">
        <v>3.5379999999999999E-3</v>
      </c>
      <c r="F101" s="76"/>
      <c r="G101" s="162"/>
      <c r="H101" s="73"/>
      <c r="I101" s="162"/>
      <c r="J101" s="76"/>
      <c r="K101" s="162"/>
      <c r="L101" s="73"/>
      <c r="M101" s="164"/>
    </row>
    <row r="102" spans="2:13" x14ac:dyDescent="0.2">
      <c r="B102" s="76">
        <v>0.99029</v>
      </c>
      <c r="C102" s="73">
        <v>5.463E-3</v>
      </c>
      <c r="D102" s="73">
        <v>0.99007800000000001</v>
      </c>
      <c r="E102" s="75">
        <v>1.529E-3</v>
      </c>
      <c r="F102" s="76"/>
      <c r="G102" s="162"/>
      <c r="H102" s="73"/>
      <c r="I102" s="162"/>
      <c r="J102" s="76"/>
      <c r="K102" s="162"/>
      <c r="L102" s="73"/>
      <c r="M102" s="164"/>
    </row>
    <row r="103" spans="2:13" x14ac:dyDescent="0.2">
      <c r="B103" s="76">
        <v>0.99994400000000006</v>
      </c>
      <c r="C103" s="73">
        <v>1.436E-3</v>
      </c>
      <c r="D103" s="73">
        <v>1</v>
      </c>
      <c r="E103" s="75">
        <v>-1.436E-3</v>
      </c>
      <c r="F103" s="76"/>
      <c r="G103" s="162"/>
      <c r="H103" s="73"/>
      <c r="I103" s="162"/>
      <c r="J103" s="76"/>
      <c r="K103" s="162"/>
      <c r="L103" s="73"/>
      <c r="M103" s="164"/>
    </row>
    <row r="104" spans="2:13" x14ac:dyDescent="0.2">
      <c r="B104" s="76"/>
      <c r="C104" s="73"/>
      <c r="D104" s="73"/>
      <c r="E104" s="75"/>
      <c r="F104" s="76"/>
      <c r="G104" s="162"/>
      <c r="H104" s="73"/>
      <c r="I104" s="162"/>
      <c r="J104" s="76"/>
      <c r="K104" s="162"/>
      <c r="L104" s="73"/>
      <c r="M104" s="164"/>
    </row>
    <row r="105" spans="2:13" x14ac:dyDescent="0.2">
      <c r="B105" s="76"/>
      <c r="C105" s="73"/>
      <c r="D105" s="73"/>
      <c r="E105" s="75"/>
      <c r="F105" s="76"/>
      <c r="G105" s="162"/>
      <c r="H105" s="73"/>
      <c r="I105" s="162"/>
      <c r="J105" s="76"/>
      <c r="K105" s="162"/>
      <c r="L105" s="73"/>
      <c r="M105" s="164"/>
    </row>
    <row r="106" spans="2:13" x14ac:dyDescent="0.2">
      <c r="B106" s="76"/>
      <c r="C106" s="73"/>
      <c r="D106" s="73"/>
      <c r="E106" s="75"/>
      <c r="F106" s="76"/>
      <c r="G106" s="162"/>
      <c r="H106" s="73"/>
      <c r="I106" s="162"/>
      <c r="J106" s="76"/>
      <c r="K106" s="162"/>
      <c r="L106" s="73"/>
      <c r="M106" s="164"/>
    </row>
    <row r="107" spans="2:13" x14ac:dyDescent="0.2">
      <c r="B107" s="76"/>
      <c r="C107" s="73"/>
      <c r="D107" s="73"/>
      <c r="E107" s="75"/>
      <c r="F107" s="76"/>
      <c r="G107" s="162"/>
      <c r="H107" s="73"/>
      <c r="I107" s="162"/>
      <c r="J107" s="76"/>
      <c r="K107" s="162"/>
      <c r="L107" s="73"/>
      <c r="M107" s="164"/>
    </row>
    <row r="108" spans="2:13" x14ac:dyDescent="0.2">
      <c r="B108" s="76"/>
      <c r="C108" s="73"/>
      <c r="D108" s="73"/>
      <c r="E108" s="75"/>
      <c r="F108" s="76"/>
      <c r="G108" s="162"/>
      <c r="H108" s="73"/>
      <c r="I108" s="162"/>
      <c r="J108" s="76"/>
      <c r="K108" s="162"/>
      <c r="L108" s="73"/>
      <c r="M108" s="164"/>
    </row>
    <row r="109" spans="2:13" x14ac:dyDescent="0.2">
      <c r="B109" s="76"/>
      <c r="C109" s="73"/>
      <c r="D109" s="73"/>
      <c r="E109" s="75"/>
      <c r="F109" s="76"/>
      <c r="G109" s="162"/>
      <c r="H109" s="73"/>
      <c r="I109" s="162"/>
      <c r="J109" s="76"/>
      <c r="K109" s="162"/>
      <c r="L109" s="73"/>
      <c r="M109" s="164"/>
    </row>
    <row r="110" spans="2:13" x14ac:dyDescent="0.2">
      <c r="B110" s="76"/>
      <c r="C110" s="73"/>
      <c r="D110" s="73"/>
      <c r="E110" s="75"/>
      <c r="F110" s="76"/>
      <c r="G110" s="162"/>
      <c r="H110" s="73"/>
      <c r="I110" s="162"/>
      <c r="J110" s="76"/>
      <c r="K110" s="162"/>
      <c r="L110" s="73"/>
      <c r="M110" s="164"/>
    </row>
    <row r="111" spans="2:13" x14ac:dyDescent="0.2">
      <c r="B111" s="76"/>
      <c r="C111" s="73"/>
      <c r="D111" s="73"/>
      <c r="E111" s="75"/>
      <c r="F111" s="76"/>
      <c r="G111" s="162"/>
      <c r="H111" s="73"/>
      <c r="I111" s="162"/>
      <c r="J111" s="76"/>
      <c r="K111" s="162"/>
      <c r="L111" s="73"/>
      <c r="M111" s="164"/>
    </row>
    <row r="112" spans="2:13" x14ac:dyDescent="0.2">
      <c r="B112" s="76"/>
      <c r="C112" s="73"/>
      <c r="D112" s="73"/>
      <c r="E112" s="75"/>
      <c r="F112" s="76"/>
      <c r="G112" s="162"/>
      <c r="H112" s="73"/>
      <c r="I112" s="162"/>
      <c r="J112" s="76"/>
      <c r="K112" s="162"/>
      <c r="L112" s="73"/>
      <c r="M112" s="164"/>
    </row>
    <row r="113" spans="2:13" x14ac:dyDescent="0.2">
      <c r="B113" s="76"/>
      <c r="C113" s="73"/>
      <c r="D113" s="73"/>
      <c r="E113" s="75"/>
      <c r="F113" s="76"/>
      <c r="G113" s="162"/>
      <c r="H113" s="73"/>
      <c r="I113" s="162"/>
      <c r="J113" s="76"/>
      <c r="K113" s="162"/>
      <c r="L113" s="73"/>
      <c r="M113" s="164"/>
    </row>
    <row r="114" spans="2:13" x14ac:dyDescent="0.2">
      <c r="B114" s="76"/>
      <c r="C114" s="73"/>
      <c r="D114" s="73"/>
      <c r="E114" s="75"/>
      <c r="F114" s="76"/>
      <c r="G114" s="162"/>
      <c r="H114" s="73"/>
      <c r="I114" s="162"/>
      <c r="J114" s="76"/>
      <c r="K114" s="162"/>
      <c r="L114" s="73"/>
      <c r="M114" s="164"/>
    </row>
    <row r="115" spans="2:13" x14ac:dyDescent="0.2">
      <c r="B115" s="76"/>
      <c r="C115" s="73"/>
      <c r="D115" s="73"/>
      <c r="E115" s="75"/>
      <c r="F115" s="76"/>
      <c r="G115" s="162"/>
      <c r="H115" s="73"/>
      <c r="I115" s="162"/>
      <c r="J115" s="76"/>
      <c r="K115" s="162"/>
      <c r="L115" s="73"/>
      <c r="M115" s="164"/>
    </row>
    <row r="116" spans="2:13" x14ac:dyDescent="0.2">
      <c r="B116" s="76"/>
      <c r="C116" s="73"/>
      <c r="D116" s="73"/>
      <c r="E116" s="75"/>
      <c r="F116" s="76"/>
      <c r="G116" s="162"/>
      <c r="H116" s="73"/>
      <c r="I116" s="162"/>
      <c r="J116" s="76"/>
      <c r="K116" s="162"/>
      <c r="L116" s="73"/>
      <c r="M116" s="164"/>
    </row>
    <row r="117" spans="2:13" x14ac:dyDescent="0.2">
      <c r="B117" s="76"/>
      <c r="C117" s="73"/>
      <c r="D117" s="73"/>
      <c r="E117" s="75"/>
      <c r="F117" s="76"/>
      <c r="G117" s="162"/>
      <c r="H117" s="73"/>
      <c r="I117" s="162"/>
      <c r="J117" s="76"/>
      <c r="K117" s="162"/>
      <c r="L117" s="73"/>
      <c r="M117" s="164"/>
    </row>
    <row r="118" spans="2:13" x14ac:dyDescent="0.2">
      <c r="B118" s="76"/>
      <c r="C118" s="73"/>
      <c r="D118" s="73"/>
      <c r="E118" s="75"/>
      <c r="F118" s="76"/>
      <c r="G118" s="162"/>
      <c r="H118" s="73"/>
      <c r="I118" s="162"/>
      <c r="J118" s="76"/>
      <c r="K118" s="162"/>
      <c r="L118" s="73"/>
      <c r="M118" s="164"/>
    </row>
    <row r="119" spans="2:13" x14ac:dyDescent="0.2">
      <c r="B119" s="76"/>
      <c r="C119" s="73"/>
      <c r="D119" s="73"/>
      <c r="E119" s="75"/>
      <c r="F119" s="76"/>
      <c r="G119" s="162"/>
      <c r="H119" s="73"/>
      <c r="I119" s="162"/>
      <c r="J119" s="76"/>
      <c r="K119" s="162"/>
      <c r="L119" s="73"/>
      <c r="M119" s="164"/>
    </row>
    <row r="120" spans="2:13" x14ac:dyDescent="0.2">
      <c r="B120" s="76"/>
      <c r="C120" s="73"/>
      <c r="D120" s="73"/>
      <c r="E120" s="75"/>
      <c r="F120" s="76"/>
      <c r="G120" s="162"/>
      <c r="H120" s="73"/>
      <c r="I120" s="162"/>
      <c r="J120" s="76"/>
      <c r="K120" s="162"/>
      <c r="L120" s="73"/>
      <c r="M120" s="164"/>
    </row>
    <row r="121" spans="2:13" x14ac:dyDescent="0.2">
      <c r="B121" s="76"/>
      <c r="C121" s="73"/>
      <c r="D121" s="73"/>
      <c r="E121" s="75"/>
      <c r="F121" s="76"/>
      <c r="G121" s="162"/>
      <c r="H121" s="73"/>
      <c r="I121" s="162"/>
      <c r="J121" s="76"/>
      <c r="K121" s="162"/>
      <c r="L121" s="73"/>
      <c r="M121" s="164"/>
    </row>
    <row r="122" spans="2:13" x14ac:dyDescent="0.2">
      <c r="B122" s="76"/>
      <c r="C122" s="73"/>
      <c r="D122" s="73"/>
      <c r="E122" s="75"/>
      <c r="F122" s="76"/>
      <c r="G122" s="162"/>
      <c r="H122" s="73"/>
      <c r="I122" s="162"/>
      <c r="J122" s="76"/>
      <c r="K122" s="162"/>
      <c r="L122" s="73"/>
      <c r="M122" s="164"/>
    </row>
    <row r="123" spans="2:13" x14ac:dyDescent="0.2">
      <c r="B123" s="76"/>
      <c r="C123" s="73"/>
      <c r="D123" s="73"/>
      <c r="E123" s="75"/>
      <c r="F123" s="76"/>
      <c r="G123" s="162"/>
      <c r="H123" s="73"/>
      <c r="I123" s="162"/>
      <c r="J123" s="76"/>
      <c r="K123" s="162"/>
      <c r="L123" s="73"/>
      <c r="M123" s="164"/>
    </row>
    <row r="124" spans="2:13" x14ac:dyDescent="0.2">
      <c r="B124" s="76"/>
      <c r="C124" s="73"/>
      <c r="D124" s="73"/>
      <c r="E124" s="75"/>
      <c r="F124" s="76"/>
      <c r="G124" s="162"/>
      <c r="H124" s="73"/>
      <c r="I124" s="162"/>
      <c r="J124" s="76"/>
      <c r="K124" s="162"/>
      <c r="L124" s="73"/>
      <c r="M124" s="164"/>
    </row>
    <row r="125" spans="2:13" x14ac:dyDescent="0.2">
      <c r="B125" s="76"/>
      <c r="C125" s="73"/>
      <c r="D125" s="73"/>
      <c r="E125" s="75"/>
      <c r="F125" s="76"/>
      <c r="G125" s="162"/>
      <c r="H125" s="73"/>
      <c r="I125" s="162"/>
      <c r="J125" s="76"/>
      <c r="K125" s="162"/>
      <c r="L125" s="73"/>
      <c r="M125" s="164"/>
    </row>
    <row r="126" spans="2:13" x14ac:dyDescent="0.2">
      <c r="B126" s="76"/>
      <c r="C126" s="73"/>
      <c r="D126" s="73"/>
      <c r="E126" s="75"/>
      <c r="F126" s="76"/>
      <c r="G126" s="162"/>
      <c r="H126" s="73"/>
      <c r="I126" s="162"/>
      <c r="J126" s="76"/>
      <c r="K126" s="162"/>
      <c r="L126" s="73"/>
      <c r="M126" s="164"/>
    </row>
    <row r="127" spans="2:13" x14ac:dyDescent="0.2">
      <c r="B127" s="76"/>
      <c r="C127" s="73"/>
      <c r="D127" s="73"/>
      <c r="E127" s="75"/>
      <c r="F127" s="76"/>
      <c r="G127" s="162"/>
      <c r="H127" s="73"/>
      <c r="I127" s="162"/>
      <c r="J127" s="76"/>
      <c r="K127" s="162"/>
      <c r="L127" s="73"/>
      <c r="M127" s="164"/>
    </row>
    <row r="128" spans="2:13" x14ac:dyDescent="0.2">
      <c r="B128" s="76"/>
      <c r="C128" s="73"/>
      <c r="D128" s="73"/>
      <c r="E128" s="75"/>
      <c r="F128" s="76"/>
      <c r="G128" s="162"/>
      <c r="H128" s="73"/>
      <c r="I128" s="162"/>
      <c r="J128" s="76"/>
      <c r="K128" s="162"/>
      <c r="L128" s="73"/>
      <c r="M128" s="164"/>
    </row>
    <row r="129" spans="2:13" x14ac:dyDescent="0.2">
      <c r="B129" s="76"/>
      <c r="C129" s="73"/>
      <c r="D129" s="73"/>
      <c r="E129" s="75"/>
      <c r="F129" s="76"/>
      <c r="G129" s="162"/>
      <c r="H129" s="73"/>
      <c r="I129" s="162"/>
      <c r="J129" s="76"/>
      <c r="K129" s="162"/>
      <c r="L129" s="73"/>
      <c r="M129" s="164"/>
    </row>
    <row r="130" spans="2:13" x14ac:dyDescent="0.2">
      <c r="B130" s="76"/>
      <c r="C130" s="73"/>
      <c r="D130" s="73"/>
      <c r="E130" s="75"/>
      <c r="F130" s="76"/>
      <c r="G130" s="162"/>
      <c r="H130" s="73"/>
      <c r="I130" s="162"/>
      <c r="J130" s="76"/>
      <c r="K130" s="162"/>
      <c r="L130" s="73"/>
      <c r="M130" s="164"/>
    </row>
    <row r="131" spans="2:13" x14ac:dyDescent="0.2">
      <c r="B131" s="76"/>
      <c r="C131" s="73"/>
      <c r="D131" s="73"/>
      <c r="E131" s="75"/>
      <c r="F131" s="76"/>
      <c r="G131" s="162"/>
      <c r="H131" s="73"/>
      <c r="I131" s="162"/>
      <c r="J131" s="76"/>
      <c r="K131" s="162"/>
      <c r="L131" s="73"/>
      <c r="M131" s="164"/>
    </row>
    <row r="132" spans="2:13" x14ac:dyDescent="0.2">
      <c r="B132" s="76"/>
      <c r="C132" s="73"/>
      <c r="D132" s="73"/>
      <c r="E132" s="75"/>
      <c r="F132" s="76"/>
      <c r="G132" s="162"/>
      <c r="H132" s="73"/>
      <c r="I132" s="162"/>
      <c r="J132" s="76"/>
      <c r="K132" s="162"/>
      <c r="L132" s="73"/>
      <c r="M132" s="164"/>
    </row>
    <row r="133" spans="2:13" x14ac:dyDescent="0.2">
      <c r="B133" s="76"/>
      <c r="C133" s="73"/>
      <c r="D133" s="73"/>
      <c r="E133" s="75"/>
      <c r="F133" s="76"/>
      <c r="G133" s="162"/>
      <c r="H133" s="73"/>
      <c r="I133" s="162"/>
      <c r="J133" s="76"/>
      <c r="K133" s="162"/>
      <c r="L133" s="73"/>
      <c r="M133" s="164"/>
    </row>
    <row r="134" spans="2:13" x14ac:dyDescent="0.2">
      <c r="B134" s="76"/>
      <c r="C134" s="73"/>
      <c r="D134" s="73"/>
      <c r="E134" s="75"/>
      <c r="F134" s="76"/>
      <c r="G134" s="162"/>
      <c r="H134" s="73"/>
      <c r="I134" s="162"/>
      <c r="J134" s="76"/>
      <c r="K134" s="162"/>
      <c r="L134" s="73"/>
      <c r="M134" s="164"/>
    </row>
    <row r="135" spans="2:13" x14ac:dyDescent="0.2">
      <c r="B135" s="76"/>
      <c r="C135" s="73"/>
      <c r="D135" s="73"/>
      <c r="E135" s="75"/>
      <c r="F135" s="76"/>
      <c r="G135" s="162"/>
      <c r="H135" s="73"/>
      <c r="I135" s="162"/>
      <c r="J135" s="76"/>
      <c r="K135" s="162"/>
      <c r="L135" s="73"/>
      <c r="M135" s="164"/>
    </row>
    <row r="136" spans="2:13" x14ac:dyDescent="0.2">
      <c r="B136" s="76"/>
      <c r="C136" s="73"/>
      <c r="D136" s="73"/>
      <c r="E136" s="75"/>
      <c r="F136" s="76"/>
      <c r="G136" s="162"/>
      <c r="H136" s="73"/>
      <c r="I136" s="162"/>
      <c r="J136" s="76"/>
      <c r="K136" s="162"/>
      <c r="L136" s="73"/>
      <c r="M136" s="164"/>
    </row>
    <row r="137" spans="2:13" x14ac:dyDescent="0.2">
      <c r="B137" s="76"/>
      <c r="C137" s="73"/>
      <c r="D137" s="73"/>
      <c r="E137" s="75"/>
      <c r="F137" s="76"/>
      <c r="G137" s="162"/>
      <c r="H137" s="73"/>
      <c r="I137" s="162"/>
      <c r="J137" s="76"/>
      <c r="K137" s="162"/>
      <c r="L137" s="73"/>
      <c r="M137" s="164"/>
    </row>
    <row r="138" spans="2:13" x14ac:dyDescent="0.2">
      <c r="B138" s="76"/>
      <c r="C138" s="73"/>
      <c r="D138" s="73"/>
      <c r="E138" s="75"/>
      <c r="F138" s="76"/>
      <c r="G138" s="162"/>
      <c r="H138" s="73"/>
      <c r="I138" s="162"/>
      <c r="J138" s="76"/>
      <c r="K138" s="162"/>
      <c r="L138" s="73"/>
      <c r="M138" s="164"/>
    </row>
    <row r="139" spans="2:13" x14ac:dyDescent="0.2">
      <c r="B139" s="76"/>
      <c r="C139" s="73"/>
      <c r="D139" s="73"/>
      <c r="E139" s="75"/>
      <c r="F139" s="76"/>
      <c r="G139" s="162"/>
      <c r="H139" s="73"/>
      <c r="I139" s="162"/>
      <c r="J139" s="76"/>
      <c r="K139" s="162"/>
      <c r="L139" s="73"/>
      <c r="M139" s="164"/>
    </row>
    <row r="140" spans="2:13" x14ac:dyDescent="0.2">
      <c r="B140" s="76"/>
      <c r="C140" s="73"/>
      <c r="D140" s="73"/>
      <c r="E140" s="75"/>
      <c r="F140" s="76"/>
      <c r="G140" s="162"/>
      <c r="H140" s="73"/>
      <c r="I140" s="162"/>
      <c r="J140" s="76"/>
      <c r="K140" s="162"/>
      <c r="L140" s="73"/>
      <c r="M140" s="164"/>
    </row>
    <row r="141" spans="2:13" x14ac:dyDescent="0.2">
      <c r="B141" s="76"/>
      <c r="C141" s="73"/>
      <c r="D141" s="73"/>
      <c r="E141" s="75"/>
      <c r="F141" s="76"/>
      <c r="G141" s="162"/>
      <c r="H141" s="73"/>
      <c r="I141" s="162"/>
      <c r="J141" s="76"/>
      <c r="K141" s="162"/>
      <c r="L141" s="73"/>
      <c r="M141" s="164"/>
    </row>
    <row r="142" spans="2:13" x14ac:dyDescent="0.2">
      <c r="B142" s="76"/>
      <c r="C142" s="73"/>
      <c r="D142" s="73"/>
      <c r="E142" s="75"/>
      <c r="F142" s="76"/>
      <c r="G142" s="162"/>
      <c r="H142" s="73"/>
      <c r="I142" s="162"/>
      <c r="J142" s="76"/>
      <c r="K142" s="162"/>
      <c r="L142" s="73"/>
      <c r="M142" s="164"/>
    </row>
    <row r="143" spans="2:13" x14ac:dyDescent="0.2">
      <c r="B143" s="76"/>
      <c r="C143" s="73"/>
      <c r="D143" s="73"/>
      <c r="E143" s="75"/>
      <c r="F143" s="76"/>
      <c r="G143" s="162"/>
      <c r="H143" s="73"/>
      <c r="I143" s="162"/>
      <c r="J143" s="76"/>
      <c r="K143" s="162"/>
      <c r="L143" s="73"/>
      <c r="M143" s="164"/>
    </row>
    <row r="144" spans="2:13" x14ac:dyDescent="0.2">
      <c r="B144" s="76"/>
      <c r="C144" s="73"/>
      <c r="D144" s="73"/>
      <c r="E144" s="75"/>
      <c r="F144" s="76"/>
      <c r="G144" s="162"/>
      <c r="H144" s="73"/>
      <c r="I144" s="162"/>
      <c r="J144" s="76"/>
      <c r="K144" s="162"/>
      <c r="L144" s="73"/>
      <c r="M144" s="164"/>
    </row>
    <row r="145" spans="2:13" x14ac:dyDescent="0.2">
      <c r="B145" s="76"/>
      <c r="C145" s="73"/>
      <c r="D145" s="73"/>
      <c r="E145" s="75"/>
      <c r="F145" s="76"/>
      <c r="G145" s="162"/>
      <c r="H145" s="73"/>
      <c r="I145" s="162"/>
      <c r="J145" s="76"/>
      <c r="K145" s="162"/>
      <c r="L145" s="73"/>
      <c r="M145" s="164"/>
    </row>
    <row r="146" spans="2:13" x14ac:dyDescent="0.2">
      <c r="B146" s="76"/>
      <c r="C146" s="73"/>
      <c r="D146" s="73"/>
      <c r="E146" s="75"/>
      <c r="F146" s="76"/>
      <c r="G146" s="162"/>
      <c r="H146" s="73"/>
      <c r="I146" s="162"/>
      <c r="J146" s="76"/>
      <c r="K146" s="162"/>
      <c r="L146" s="73"/>
      <c r="M146" s="164"/>
    </row>
    <row r="147" spans="2:13" x14ac:dyDescent="0.2">
      <c r="B147" s="76"/>
      <c r="C147" s="73"/>
      <c r="D147" s="73"/>
      <c r="E147" s="75"/>
      <c r="F147" s="76"/>
      <c r="G147" s="162"/>
      <c r="H147" s="73"/>
      <c r="I147" s="162"/>
      <c r="J147" s="76"/>
      <c r="K147" s="162"/>
      <c r="L147" s="73"/>
      <c r="M147" s="164"/>
    </row>
    <row r="148" spans="2:13" x14ac:dyDescent="0.2">
      <c r="B148" s="76"/>
      <c r="C148" s="73"/>
      <c r="D148" s="73"/>
      <c r="E148" s="75"/>
      <c r="F148" s="76"/>
      <c r="G148" s="162"/>
      <c r="H148" s="73"/>
      <c r="I148" s="162"/>
      <c r="J148" s="76"/>
      <c r="K148" s="162"/>
      <c r="L148" s="73"/>
      <c r="M148" s="164"/>
    </row>
    <row r="149" spans="2:13" x14ac:dyDescent="0.2">
      <c r="B149" s="76"/>
      <c r="C149" s="73"/>
      <c r="D149" s="73"/>
      <c r="E149" s="75"/>
      <c r="F149" s="76"/>
      <c r="G149" s="162"/>
      <c r="H149" s="73"/>
      <c r="I149" s="162"/>
      <c r="J149" s="76"/>
      <c r="K149" s="162"/>
      <c r="L149" s="73"/>
      <c r="M149" s="164"/>
    </row>
    <row r="150" spans="2:13" x14ac:dyDescent="0.2">
      <c r="B150" s="76"/>
      <c r="C150" s="73"/>
      <c r="D150" s="73"/>
      <c r="E150" s="75"/>
      <c r="F150" s="76"/>
      <c r="G150" s="162"/>
      <c r="H150" s="73"/>
      <c r="I150" s="162"/>
      <c r="J150" s="76"/>
      <c r="K150" s="162"/>
      <c r="L150" s="73"/>
      <c r="M150" s="164"/>
    </row>
    <row r="151" spans="2:13" x14ac:dyDescent="0.2">
      <c r="B151" s="76"/>
      <c r="C151" s="73"/>
      <c r="D151" s="73"/>
      <c r="E151" s="75"/>
      <c r="F151" s="76"/>
      <c r="G151" s="162"/>
      <c r="H151" s="73"/>
      <c r="I151" s="162"/>
      <c r="J151" s="76"/>
      <c r="K151" s="162"/>
      <c r="L151" s="73"/>
      <c r="M151" s="164"/>
    </row>
    <row r="152" spans="2:13" x14ac:dyDescent="0.2">
      <c r="B152" s="76"/>
      <c r="C152" s="73"/>
      <c r="D152" s="73"/>
      <c r="E152" s="75"/>
      <c r="F152" s="76"/>
      <c r="G152" s="162"/>
      <c r="H152" s="73"/>
      <c r="I152" s="162"/>
      <c r="J152" s="76"/>
      <c r="K152" s="162"/>
      <c r="L152" s="73"/>
      <c r="M152" s="164"/>
    </row>
    <row r="153" spans="2:13" x14ac:dyDescent="0.2">
      <c r="B153" s="76"/>
      <c r="C153" s="73"/>
      <c r="D153" s="73"/>
      <c r="E153" s="75"/>
      <c r="F153" s="76"/>
      <c r="G153" s="162"/>
      <c r="H153" s="73"/>
      <c r="I153" s="162"/>
      <c r="J153" s="76"/>
      <c r="K153" s="162"/>
      <c r="L153" s="73"/>
      <c r="M153" s="164"/>
    </row>
    <row r="154" spans="2:13" x14ac:dyDescent="0.2">
      <c r="B154" s="76"/>
      <c r="C154" s="73"/>
      <c r="D154" s="73"/>
      <c r="E154" s="75"/>
      <c r="F154" s="76"/>
      <c r="G154" s="162"/>
      <c r="H154" s="73"/>
      <c r="I154" s="162"/>
      <c r="J154" s="76"/>
      <c r="K154" s="162"/>
      <c r="L154" s="73"/>
      <c r="M154" s="164"/>
    </row>
    <row r="155" spans="2:13" x14ac:dyDescent="0.2">
      <c r="B155" s="76"/>
      <c r="C155" s="73"/>
      <c r="D155" s="73"/>
      <c r="E155" s="75"/>
      <c r="F155" s="76"/>
      <c r="G155" s="162"/>
      <c r="H155" s="73"/>
      <c r="I155" s="162"/>
      <c r="J155" s="76"/>
      <c r="K155" s="162"/>
      <c r="L155" s="73"/>
      <c r="M155" s="164"/>
    </row>
    <row r="156" spans="2:13" x14ac:dyDescent="0.2">
      <c r="B156" s="76"/>
      <c r="C156" s="73"/>
      <c r="D156" s="73"/>
      <c r="E156" s="75"/>
      <c r="F156" s="76"/>
      <c r="G156" s="162"/>
      <c r="H156" s="73"/>
      <c r="I156" s="162"/>
      <c r="J156" s="76"/>
      <c r="K156" s="162"/>
      <c r="L156" s="73"/>
      <c r="M156" s="164"/>
    </row>
    <row r="157" spans="2:13" x14ac:dyDescent="0.2">
      <c r="B157" s="76"/>
      <c r="C157" s="73"/>
      <c r="D157" s="73"/>
      <c r="E157" s="75"/>
      <c r="F157" s="76"/>
      <c r="G157" s="162"/>
      <c r="H157" s="73"/>
      <c r="I157" s="162"/>
      <c r="J157" s="76"/>
      <c r="K157" s="162"/>
      <c r="L157" s="73"/>
      <c r="M157" s="164"/>
    </row>
    <row r="158" spans="2:13" x14ac:dyDescent="0.2">
      <c r="B158" s="76"/>
      <c r="C158" s="73"/>
      <c r="D158" s="73"/>
      <c r="E158" s="75"/>
      <c r="F158" s="76"/>
      <c r="G158" s="162"/>
      <c r="H158" s="73"/>
      <c r="I158" s="162"/>
      <c r="J158" s="76"/>
      <c r="K158" s="162"/>
      <c r="L158" s="73"/>
      <c r="M158" s="164"/>
    </row>
    <row r="159" spans="2:13" x14ac:dyDescent="0.2">
      <c r="B159" s="76"/>
      <c r="C159" s="73"/>
      <c r="D159" s="73"/>
      <c r="E159" s="75"/>
      <c r="F159" s="76"/>
      <c r="G159" s="162"/>
      <c r="H159" s="73"/>
      <c r="I159" s="162"/>
      <c r="J159" s="76"/>
      <c r="K159" s="162"/>
      <c r="L159" s="73"/>
      <c r="M159" s="164"/>
    </row>
    <row r="160" spans="2:13" x14ac:dyDescent="0.2">
      <c r="B160" s="76"/>
      <c r="C160" s="73"/>
      <c r="D160" s="73"/>
      <c r="E160" s="75"/>
      <c r="F160" s="76"/>
      <c r="G160" s="162"/>
      <c r="H160" s="73"/>
      <c r="I160" s="162"/>
      <c r="J160" s="76"/>
      <c r="K160" s="162"/>
      <c r="L160" s="73"/>
      <c r="M160" s="164"/>
    </row>
    <row r="161" spans="2:13" x14ac:dyDescent="0.2">
      <c r="B161" s="76"/>
      <c r="C161" s="73"/>
      <c r="D161" s="73"/>
      <c r="E161" s="75"/>
      <c r="F161" s="76"/>
      <c r="G161" s="162"/>
      <c r="H161" s="73"/>
      <c r="I161" s="162"/>
      <c r="J161" s="76"/>
      <c r="K161" s="162"/>
      <c r="L161" s="73"/>
      <c r="M161" s="164"/>
    </row>
    <row r="162" spans="2:13" x14ac:dyDescent="0.2">
      <c r="B162" s="76"/>
      <c r="C162" s="73"/>
      <c r="D162" s="73"/>
      <c r="E162" s="75"/>
      <c r="F162" s="76"/>
      <c r="G162" s="162"/>
      <c r="H162" s="73"/>
      <c r="I162" s="162"/>
      <c r="J162" s="76"/>
      <c r="K162" s="162"/>
      <c r="L162" s="73"/>
      <c r="M162" s="164"/>
    </row>
    <row r="163" spans="2:13" x14ac:dyDescent="0.2">
      <c r="B163" s="76"/>
      <c r="C163" s="73"/>
      <c r="D163" s="73"/>
      <c r="E163" s="75"/>
      <c r="F163" s="76"/>
      <c r="G163" s="162"/>
      <c r="H163" s="73"/>
      <c r="I163" s="162"/>
      <c r="J163" s="76"/>
      <c r="K163" s="162"/>
      <c r="L163" s="73"/>
      <c r="M163" s="164"/>
    </row>
    <row r="164" spans="2:13" x14ac:dyDescent="0.2">
      <c r="B164" s="76"/>
      <c r="C164" s="73"/>
      <c r="D164" s="73"/>
      <c r="E164" s="75"/>
      <c r="F164" s="76"/>
      <c r="G164" s="162"/>
      <c r="H164" s="73"/>
      <c r="I164" s="162"/>
      <c r="J164" s="76"/>
      <c r="K164" s="162"/>
      <c r="L164" s="73"/>
      <c r="M164" s="164"/>
    </row>
    <row r="165" spans="2:13" x14ac:dyDescent="0.2">
      <c r="B165" s="76"/>
      <c r="C165" s="73"/>
      <c r="D165" s="73"/>
      <c r="E165" s="75"/>
      <c r="F165" s="76"/>
      <c r="G165" s="162"/>
      <c r="H165" s="73"/>
      <c r="I165" s="162"/>
      <c r="J165" s="76"/>
      <c r="K165" s="162"/>
      <c r="L165" s="73"/>
      <c r="M165" s="164"/>
    </row>
    <row r="166" spans="2:13" x14ac:dyDescent="0.2">
      <c r="B166" s="76"/>
      <c r="C166" s="73"/>
      <c r="D166" s="73"/>
      <c r="E166" s="75"/>
      <c r="F166" s="76"/>
      <c r="G166" s="162"/>
      <c r="H166" s="73"/>
      <c r="I166" s="162"/>
      <c r="J166" s="76"/>
      <c r="K166" s="162"/>
      <c r="L166" s="73"/>
      <c r="M166" s="164"/>
    </row>
    <row r="167" spans="2:13" x14ac:dyDescent="0.2">
      <c r="B167" s="76"/>
      <c r="C167" s="73"/>
      <c r="D167" s="73"/>
      <c r="E167" s="75"/>
      <c r="F167" s="76"/>
      <c r="G167" s="162"/>
      <c r="H167" s="73"/>
      <c r="I167" s="162"/>
      <c r="J167" s="76"/>
      <c r="K167" s="162"/>
      <c r="L167" s="73"/>
      <c r="M167" s="164"/>
    </row>
    <row r="168" spans="2:13" x14ac:dyDescent="0.2">
      <c r="B168" s="76"/>
      <c r="C168" s="73"/>
      <c r="D168" s="73"/>
      <c r="E168" s="75"/>
      <c r="F168" s="76"/>
      <c r="G168" s="162"/>
      <c r="H168" s="73"/>
      <c r="I168" s="162"/>
      <c r="J168" s="76"/>
      <c r="K168" s="162"/>
      <c r="L168" s="73"/>
      <c r="M168" s="164"/>
    </row>
    <row r="169" spans="2:13" x14ac:dyDescent="0.2">
      <c r="B169" s="76"/>
      <c r="C169" s="73"/>
      <c r="D169" s="73"/>
      <c r="E169" s="75"/>
      <c r="F169" s="76"/>
      <c r="G169" s="162"/>
      <c r="H169" s="73"/>
      <c r="I169" s="162"/>
      <c r="J169" s="76"/>
      <c r="K169" s="162"/>
      <c r="L169" s="73"/>
      <c r="M169" s="164"/>
    </row>
    <row r="170" spans="2:13" x14ac:dyDescent="0.2">
      <c r="B170" s="76"/>
      <c r="C170" s="73"/>
      <c r="D170" s="73"/>
      <c r="E170" s="75"/>
      <c r="F170" s="76"/>
      <c r="G170" s="162"/>
      <c r="H170" s="73"/>
      <c r="I170" s="162"/>
      <c r="J170" s="76"/>
      <c r="K170" s="162"/>
      <c r="L170" s="73"/>
      <c r="M170" s="164"/>
    </row>
    <row r="171" spans="2:13" x14ac:dyDescent="0.2">
      <c r="B171" s="76"/>
      <c r="C171" s="73"/>
      <c r="D171" s="73"/>
      <c r="E171" s="75"/>
      <c r="F171" s="76"/>
      <c r="G171" s="162"/>
      <c r="H171" s="73"/>
      <c r="I171" s="162"/>
      <c r="J171" s="76"/>
      <c r="K171" s="162"/>
      <c r="L171" s="73"/>
      <c r="M171" s="164"/>
    </row>
    <row r="172" spans="2:13" x14ac:dyDescent="0.2">
      <c r="B172" s="76"/>
      <c r="C172" s="73"/>
      <c r="D172" s="73"/>
      <c r="E172" s="75"/>
      <c r="F172" s="76"/>
      <c r="G172" s="162"/>
      <c r="H172" s="73"/>
      <c r="I172" s="162"/>
      <c r="J172" s="76"/>
      <c r="K172" s="162"/>
      <c r="L172" s="73"/>
      <c r="M172" s="164"/>
    </row>
    <row r="173" spans="2:13" x14ac:dyDescent="0.2">
      <c r="B173" s="76"/>
      <c r="C173" s="73"/>
      <c r="D173" s="73"/>
      <c r="E173" s="75"/>
      <c r="F173" s="76"/>
      <c r="G173" s="162"/>
      <c r="H173" s="73"/>
      <c r="I173" s="162"/>
      <c r="J173" s="76"/>
      <c r="K173" s="162"/>
      <c r="L173" s="73"/>
      <c r="M173" s="164"/>
    </row>
    <row r="174" spans="2:13" x14ac:dyDescent="0.2">
      <c r="B174" s="76"/>
      <c r="C174" s="73"/>
      <c r="D174" s="73"/>
      <c r="E174" s="75"/>
      <c r="F174" s="76"/>
      <c r="G174" s="162"/>
      <c r="H174" s="73"/>
      <c r="I174" s="162"/>
      <c r="J174" s="76"/>
      <c r="K174" s="162"/>
      <c r="L174" s="73"/>
      <c r="M174" s="164"/>
    </row>
    <row r="175" spans="2:13" x14ac:dyDescent="0.2">
      <c r="B175" s="76"/>
      <c r="C175" s="73"/>
      <c r="D175" s="73"/>
      <c r="E175" s="75"/>
      <c r="F175" s="76"/>
      <c r="G175" s="162"/>
      <c r="H175" s="73"/>
      <c r="I175" s="162"/>
      <c r="J175" s="76"/>
      <c r="K175" s="162"/>
      <c r="L175" s="73"/>
      <c r="M175" s="164"/>
    </row>
    <row r="176" spans="2:13" x14ac:dyDescent="0.2">
      <c r="B176" s="76"/>
      <c r="C176" s="73"/>
      <c r="D176" s="73"/>
      <c r="E176" s="75"/>
      <c r="F176" s="76"/>
      <c r="G176" s="162"/>
      <c r="H176" s="73"/>
      <c r="I176" s="162"/>
      <c r="J176" s="76"/>
      <c r="K176" s="162"/>
      <c r="L176" s="73"/>
      <c r="M176" s="164"/>
    </row>
    <row r="177" spans="2:13" x14ac:dyDescent="0.2">
      <c r="B177" s="76"/>
      <c r="C177" s="73"/>
      <c r="D177" s="73"/>
      <c r="E177" s="75"/>
      <c r="F177" s="76"/>
      <c r="G177" s="162"/>
      <c r="H177" s="73"/>
      <c r="I177" s="162"/>
      <c r="J177" s="76"/>
      <c r="K177" s="162"/>
      <c r="L177" s="73"/>
      <c r="M177" s="164"/>
    </row>
    <row r="178" spans="2:13" x14ac:dyDescent="0.2">
      <c r="B178" s="76"/>
      <c r="C178" s="73"/>
      <c r="D178" s="73"/>
      <c r="E178" s="77"/>
      <c r="F178" s="76"/>
      <c r="G178" s="162"/>
      <c r="H178" s="73"/>
      <c r="I178" s="162"/>
      <c r="J178" s="76"/>
      <c r="K178" s="162"/>
      <c r="L178" s="73"/>
      <c r="M178" s="164"/>
    </row>
    <row r="179" spans="2:13" x14ac:dyDescent="0.2">
      <c r="B179" s="76"/>
      <c r="C179" s="73"/>
      <c r="D179" s="73"/>
      <c r="E179" s="75"/>
      <c r="F179" s="76"/>
      <c r="G179" s="162"/>
      <c r="H179" s="73"/>
      <c r="I179" s="162"/>
      <c r="J179" s="76"/>
      <c r="K179" s="162"/>
      <c r="L179" s="73"/>
      <c r="M179" s="164"/>
    </row>
    <row r="180" spans="2:13" x14ac:dyDescent="0.2">
      <c r="B180" s="76"/>
      <c r="C180" s="73"/>
      <c r="D180" s="73"/>
      <c r="E180" s="75"/>
      <c r="F180" s="76"/>
      <c r="G180" s="162"/>
      <c r="H180" s="73"/>
      <c r="I180" s="162"/>
      <c r="J180" s="76"/>
      <c r="K180" s="162"/>
      <c r="L180" s="73"/>
      <c r="M180" s="164"/>
    </row>
    <row r="181" spans="2:13" x14ac:dyDescent="0.2">
      <c r="B181" s="76"/>
      <c r="C181" s="73"/>
      <c r="D181" s="73"/>
      <c r="E181" s="75"/>
      <c r="F181" s="76"/>
      <c r="G181" s="162"/>
      <c r="H181" s="73"/>
      <c r="I181" s="162"/>
      <c r="J181" s="76"/>
      <c r="K181" s="162"/>
      <c r="L181" s="73"/>
      <c r="M181" s="164"/>
    </row>
    <row r="182" spans="2:13" x14ac:dyDescent="0.2">
      <c r="B182" s="61"/>
      <c r="C182" s="62"/>
      <c r="D182" s="62"/>
      <c r="E182" s="63"/>
      <c r="F182" s="61"/>
      <c r="G182" s="166"/>
      <c r="H182" s="62"/>
      <c r="I182" s="166"/>
      <c r="J182" s="61"/>
      <c r="K182" s="166"/>
      <c r="L182" s="62"/>
      <c r="M182" s="42"/>
    </row>
    <row r="183" spans="2:13" x14ac:dyDescent="0.2">
      <c r="B183" s="61"/>
      <c r="C183" s="62"/>
      <c r="D183" s="62"/>
      <c r="E183" s="63"/>
      <c r="F183" s="61"/>
      <c r="G183" s="166"/>
      <c r="H183" s="62"/>
      <c r="I183" s="166"/>
      <c r="J183" s="61"/>
      <c r="K183" s="166"/>
      <c r="L183" s="62"/>
      <c r="M183" s="42"/>
    </row>
    <row r="184" spans="2:13" x14ac:dyDescent="0.2">
      <c r="B184" s="61"/>
      <c r="C184" s="62"/>
      <c r="D184" s="62"/>
      <c r="E184" s="63"/>
      <c r="F184" s="61"/>
      <c r="G184" s="166"/>
      <c r="H184" s="62"/>
      <c r="I184" s="166"/>
      <c r="J184" s="61"/>
      <c r="K184" s="166"/>
      <c r="L184" s="62"/>
      <c r="M184" s="42"/>
    </row>
    <row r="185" spans="2:13" x14ac:dyDescent="0.2">
      <c r="B185" s="61"/>
      <c r="C185" s="62"/>
      <c r="D185" s="62"/>
      <c r="E185" s="63"/>
      <c r="F185" s="61"/>
      <c r="G185" s="166"/>
      <c r="H185" s="62"/>
      <c r="I185" s="166"/>
      <c r="J185" s="61"/>
      <c r="K185" s="166"/>
      <c r="L185" s="62"/>
      <c r="M185" s="42"/>
    </row>
    <row r="186" spans="2:13" x14ac:dyDescent="0.2">
      <c r="B186" s="61"/>
      <c r="C186" s="62"/>
      <c r="D186" s="62"/>
      <c r="E186" s="63"/>
      <c r="F186" s="61"/>
      <c r="G186" s="166"/>
      <c r="H186" s="62"/>
      <c r="I186" s="166"/>
      <c r="J186" s="61"/>
      <c r="K186" s="166"/>
      <c r="L186" s="62"/>
      <c r="M186" s="42"/>
    </row>
    <row r="187" spans="2:13" x14ac:dyDescent="0.2">
      <c r="B187" s="61"/>
      <c r="C187" s="62"/>
      <c r="D187" s="62"/>
      <c r="E187" s="63"/>
      <c r="F187" s="61"/>
      <c r="G187" s="166"/>
      <c r="H187" s="62"/>
      <c r="I187" s="166"/>
      <c r="J187" s="61"/>
      <c r="K187" s="166"/>
      <c r="L187" s="62"/>
      <c r="M187" s="42"/>
    </row>
    <row r="188" spans="2:13" x14ac:dyDescent="0.2">
      <c r="B188" s="61"/>
      <c r="C188" s="62"/>
      <c r="D188" s="62"/>
      <c r="E188" s="63"/>
      <c r="F188" s="61"/>
      <c r="G188" s="166"/>
      <c r="H188" s="62"/>
      <c r="I188" s="166"/>
      <c r="J188" s="61"/>
      <c r="K188" s="166"/>
      <c r="L188" s="62"/>
      <c r="M188" s="42"/>
    </row>
    <row r="189" spans="2:13" x14ac:dyDescent="0.2">
      <c r="B189" s="61"/>
      <c r="C189" s="62"/>
      <c r="D189" s="62"/>
      <c r="E189" s="63"/>
      <c r="F189" s="61"/>
      <c r="G189" s="166"/>
      <c r="H189" s="62"/>
      <c r="I189" s="166"/>
      <c r="J189" s="61"/>
      <c r="K189" s="166"/>
      <c r="L189" s="62"/>
      <c r="M189" s="42"/>
    </row>
    <row r="190" spans="2:13" x14ac:dyDescent="0.2">
      <c r="B190" s="61"/>
      <c r="C190" s="62"/>
      <c r="D190" s="62"/>
      <c r="E190" s="63"/>
      <c r="F190" s="61"/>
      <c r="G190" s="166"/>
      <c r="H190" s="62"/>
      <c r="I190" s="166"/>
      <c r="J190" s="61"/>
      <c r="K190" s="166"/>
      <c r="L190" s="62"/>
      <c r="M190" s="42"/>
    </row>
    <row r="191" spans="2:13" x14ac:dyDescent="0.2">
      <c r="B191" s="61"/>
      <c r="C191" s="62"/>
      <c r="D191" s="62"/>
      <c r="E191" s="63"/>
      <c r="F191" s="61"/>
      <c r="G191" s="166"/>
      <c r="H191" s="62"/>
      <c r="I191" s="166"/>
      <c r="J191" s="61"/>
      <c r="K191" s="166"/>
      <c r="L191" s="62"/>
      <c r="M191" s="42"/>
    </row>
    <row r="192" spans="2:13" x14ac:dyDescent="0.2">
      <c r="B192" s="61"/>
      <c r="C192" s="62"/>
      <c r="D192" s="62"/>
      <c r="E192" s="63"/>
      <c r="F192" s="61"/>
      <c r="G192" s="166"/>
      <c r="H192" s="62"/>
      <c r="I192" s="166"/>
      <c r="J192" s="61"/>
      <c r="K192" s="166"/>
      <c r="L192" s="62"/>
      <c r="M192" s="42"/>
    </row>
    <row r="193" spans="2:13" x14ac:dyDescent="0.2">
      <c r="B193" s="61"/>
      <c r="C193" s="62"/>
      <c r="D193" s="62"/>
      <c r="E193" s="63"/>
      <c r="F193" s="61"/>
      <c r="G193" s="166"/>
      <c r="H193" s="62"/>
      <c r="I193" s="166"/>
      <c r="J193" s="61"/>
      <c r="K193" s="166"/>
      <c r="L193" s="62"/>
      <c r="M193" s="42"/>
    </row>
    <row r="194" spans="2:13" x14ac:dyDescent="0.2">
      <c r="B194" s="61"/>
      <c r="C194" s="62"/>
      <c r="D194" s="62"/>
      <c r="E194" s="63"/>
      <c r="F194" s="61"/>
      <c r="G194" s="166"/>
      <c r="H194" s="62"/>
      <c r="I194" s="166"/>
      <c r="J194" s="61"/>
      <c r="K194" s="166"/>
      <c r="L194" s="62"/>
      <c r="M194" s="42"/>
    </row>
    <row r="195" spans="2:13" x14ac:dyDescent="0.2">
      <c r="B195" s="61"/>
      <c r="C195" s="62"/>
      <c r="D195" s="62"/>
      <c r="E195" s="63"/>
      <c r="F195" s="61"/>
      <c r="G195" s="166"/>
      <c r="H195" s="62"/>
      <c r="I195" s="166"/>
      <c r="J195" s="61"/>
      <c r="K195" s="166"/>
      <c r="L195" s="62"/>
      <c r="M195" s="42"/>
    </row>
    <row r="196" spans="2:13" x14ac:dyDescent="0.2">
      <c r="B196" s="61"/>
      <c r="C196" s="62"/>
      <c r="D196" s="62"/>
      <c r="E196" s="63"/>
      <c r="F196" s="61"/>
      <c r="G196" s="166"/>
      <c r="H196" s="62"/>
      <c r="I196" s="166"/>
      <c r="J196" s="61"/>
      <c r="K196" s="166"/>
      <c r="L196" s="62"/>
      <c r="M196" s="42"/>
    </row>
    <row r="197" spans="2:13" x14ac:dyDescent="0.2">
      <c r="B197" s="61"/>
      <c r="C197" s="62"/>
      <c r="D197" s="62"/>
      <c r="E197" s="63"/>
      <c r="F197" s="61"/>
      <c r="G197" s="166"/>
      <c r="H197" s="62"/>
      <c r="I197" s="166"/>
      <c r="J197" s="61"/>
      <c r="K197" s="166"/>
      <c r="L197" s="62"/>
      <c r="M197" s="42"/>
    </row>
    <row r="198" spans="2:13" x14ac:dyDescent="0.2">
      <c r="B198" s="61"/>
      <c r="C198" s="62"/>
      <c r="D198" s="62"/>
      <c r="E198" s="63"/>
      <c r="F198" s="61"/>
      <c r="G198" s="166"/>
      <c r="H198" s="62"/>
      <c r="I198" s="166"/>
      <c r="J198" s="61"/>
      <c r="K198" s="166"/>
      <c r="L198" s="62"/>
      <c r="M198" s="42"/>
    </row>
    <row r="199" spans="2:13" x14ac:dyDescent="0.2">
      <c r="B199" s="61"/>
      <c r="C199" s="62"/>
      <c r="D199" s="62"/>
      <c r="E199" s="63"/>
      <c r="F199" s="61"/>
      <c r="G199" s="166"/>
      <c r="H199" s="62"/>
      <c r="I199" s="166"/>
      <c r="J199" s="61"/>
      <c r="K199" s="166"/>
      <c r="L199" s="62"/>
      <c r="M199" s="42"/>
    </row>
    <row r="200" spans="2:13" x14ac:dyDescent="0.2">
      <c r="B200" s="61"/>
      <c r="C200" s="62"/>
      <c r="D200" s="62"/>
      <c r="E200" s="63"/>
      <c r="F200" s="61"/>
      <c r="G200" s="166"/>
      <c r="H200" s="62"/>
      <c r="I200" s="166"/>
      <c r="J200" s="61"/>
      <c r="K200" s="166"/>
      <c r="L200" s="62"/>
      <c r="M200" s="42"/>
    </row>
    <row r="201" spans="2:13" x14ac:dyDescent="0.2">
      <c r="B201" s="61"/>
      <c r="C201" s="62"/>
      <c r="D201" s="62"/>
      <c r="E201" s="63"/>
      <c r="F201" s="61"/>
      <c r="G201" s="166"/>
      <c r="H201" s="62"/>
      <c r="I201" s="166"/>
      <c r="J201" s="61"/>
      <c r="K201" s="166"/>
      <c r="L201" s="62"/>
      <c r="M201" s="42"/>
    </row>
    <row r="202" spans="2:13" x14ac:dyDescent="0.2">
      <c r="B202" s="61"/>
      <c r="C202" s="62"/>
      <c r="D202" s="62"/>
      <c r="E202" s="63"/>
      <c r="F202" s="61"/>
      <c r="G202" s="166"/>
      <c r="H202" s="62"/>
      <c r="I202" s="166"/>
      <c r="J202" s="61"/>
      <c r="K202" s="166"/>
      <c r="L202" s="62"/>
      <c r="M202" s="42"/>
    </row>
    <row r="203" spans="2:13" x14ac:dyDescent="0.2">
      <c r="B203" s="61"/>
      <c r="C203" s="62"/>
      <c r="D203" s="62"/>
      <c r="E203" s="63"/>
      <c r="F203" s="61"/>
      <c r="G203" s="166"/>
      <c r="H203" s="62"/>
      <c r="I203" s="166"/>
      <c r="J203" s="61"/>
      <c r="K203" s="166"/>
      <c r="L203" s="62"/>
      <c r="M203" s="42"/>
    </row>
    <row r="204" spans="2:13" x14ac:dyDescent="0.2">
      <c r="B204" s="61"/>
      <c r="C204" s="62"/>
      <c r="D204" s="62"/>
      <c r="E204" s="63"/>
      <c r="F204" s="61"/>
      <c r="G204" s="166"/>
      <c r="H204" s="62"/>
      <c r="I204" s="166"/>
      <c r="J204" s="61"/>
      <c r="K204" s="166"/>
      <c r="L204" s="62"/>
      <c r="M204" s="42"/>
    </row>
    <row r="205" spans="2:13" x14ac:dyDescent="0.2">
      <c r="B205" s="61"/>
      <c r="C205" s="62"/>
      <c r="D205" s="62"/>
      <c r="E205" s="63"/>
      <c r="F205" s="61"/>
      <c r="G205" s="166"/>
      <c r="H205" s="62"/>
      <c r="I205" s="166"/>
      <c r="J205" s="61"/>
      <c r="K205" s="166"/>
      <c r="L205" s="62"/>
      <c r="M205" s="42"/>
    </row>
    <row r="206" spans="2:13" x14ac:dyDescent="0.2">
      <c r="B206" s="61"/>
      <c r="C206" s="62"/>
      <c r="D206" s="62"/>
      <c r="E206" s="63"/>
      <c r="F206" s="61"/>
      <c r="G206" s="166"/>
      <c r="H206" s="62"/>
      <c r="I206" s="166"/>
      <c r="J206" s="61"/>
      <c r="K206" s="166"/>
      <c r="L206" s="62"/>
      <c r="M206" s="42"/>
    </row>
    <row r="207" spans="2:13" x14ac:dyDescent="0.2">
      <c r="B207" s="61"/>
      <c r="C207" s="62"/>
      <c r="D207" s="62"/>
      <c r="E207" s="63"/>
      <c r="F207" s="61"/>
      <c r="G207" s="166"/>
      <c r="H207" s="62"/>
      <c r="I207" s="166"/>
      <c r="J207" s="61"/>
      <c r="K207" s="166"/>
      <c r="L207" s="62"/>
      <c r="M207" s="42"/>
    </row>
    <row r="208" spans="2:13" x14ac:dyDescent="0.2">
      <c r="B208" s="61"/>
      <c r="C208" s="62"/>
      <c r="D208" s="62"/>
      <c r="E208" s="63"/>
      <c r="F208" s="61"/>
      <c r="G208" s="166"/>
      <c r="H208" s="62"/>
      <c r="I208" s="166"/>
      <c r="J208" s="61"/>
      <c r="K208" s="166"/>
      <c r="L208" s="62"/>
      <c r="M208" s="42"/>
    </row>
    <row r="209" spans="2:13" x14ac:dyDescent="0.2">
      <c r="B209" s="61"/>
      <c r="C209" s="62"/>
      <c r="D209" s="62"/>
      <c r="E209" s="63"/>
      <c r="F209" s="61"/>
      <c r="G209" s="166"/>
      <c r="H209" s="62"/>
      <c r="I209" s="166"/>
      <c r="J209" s="61"/>
      <c r="K209" s="166"/>
      <c r="L209" s="62"/>
      <c r="M209" s="42"/>
    </row>
    <row r="210" spans="2:13" x14ac:dyDescent="0.2">
      <c r="B210" s="61"/>
      <c r="C210" s="62"/>
      <c r="D210" s="62"/>
      <c r="E210" s="63"/>
      <c r="F210" s="61"/>
      <c r="G210" s="166"/>
      <c r="H210" s="62"/>
      <c r="I210" s="166"/>
      <c r="J210" s="61"/>
      <c r="K210" s="166"/>
      <c r="L210" s="62"/>
      <c r="M210" s="42"/>
    </row>
    <row r="211" spans="2:13" x14ac:dyDescent="0.2">
      <c r="B211" s="61"/>
      <c r="C211" s="62"/>
      <c r="D211" s="62"/>
      <c r="E211" s="63"/>
      <c r="F211" s="61"/>
      <c r="G211" s="166"/>
      <c r="H211" s="62"/>
      <c r="I211" s="166"/>
      <c r="J211" s="61"/>
      <c r="K211" s="166"/>
      <c r="L211" s="62"/>
      <c r="M211" s="42"/>
    </row>
    <row r="212" spans="2:13" x14ac:dyDescent="0.2">
      <c r="B212" s="61"/>
      <c r="C212" s="62"/>
      <c r="D212" s="62"/>
      <c r="E212" s="63"/>
      <c r="F212" s="61"/>
      <c r="G212" s="166"/>
      <c r="H212" s="62"/>
      <c r="I212" s="166"/>
      <c r="J212" s="61"/>
      <c r="K212" s="166"/>
      <c r="L212" s="62"/>
      <c r="M212" s="42"/>
    </row>
    <row r="213" spans="2:13" x14ac:dyDescent="0.2">
      <c r="B213" s="61"/>
      <c r="C213" s="62"/>
      <c r="D213" s="62"/>
      <c r="E213" s="63"/>
      <c r="F213" s="61"/>
      <c r="G213" s="166"/>
      <c r="H213" s="62"/>
      <c r="I213" s="166"/>
      <c r="J213" s="61"/>
      <c r="K213" s="166"/>
      <c r="L213" s="62"/>
      <c r="M213" s="42"/>
    </row>
    <row r="214" spans="2:13" x14ac:dyDescent="0.2">
      <c r="B214" s="61"/>
      <c r="C214" s="62"/>
      <c r="D214" s="62"/>
      <c r="E214" s="63"/>
      <c r="F214" s="61"/>
      <c r="G214" s="166"/>
      <c r="H214" s="62"/>
      <c r="I214" s="166"/>
      <c r="J214" s="61"/>
      <c r="K214" s="166"/>
      <c r="L214" s="62"/>
      <c r="M214" s="42"/>
    </row>
    <row r="215" spans="2:13" x14ac:dyDescent="0.2">
      <c r="B215" s="61"/>
      <c r="C215" s="62"/>
      <c r="D215" s="62"/>
      <c r="E215" s="63"/>
      <c r="F215" s="61"/>
      <c r="G215" s="166"/>
      <c r="H215" s="62"/>
      <c r="I215" s="166"/>
      <c r="J215" s="61"/>
      <c r="K215" s="166"/>
      <c r="L215" s="62"/>
      <c r="M215" s="42"/>
    </row>
    <row r="216" spans="2:13" x14ac:dyDescent="0.2">
      <c r="B216" s="61"/>
      <c r="C216" s="62"/>
      <c r="D216" s="62"/>
      <c r="E216" s="63"/>
      <c r="F216" s="61"/>
      <c r="G216" s="166"/>
      <c r="H216" s="62"/>
      <c r="I216" s="166"/>
      <c r="J216" s="61"/>
      <c r="K216" s="166"/>
      <c r="L216" s="62"/>
      <c r="M216" s="42"/>
    </row>
    <row r="217" spans="2:13" x14ac:dyDescent="0.2">
      <c r="B217" s="61"/>
      <c r="C217" s="62"/>
      <c r="D217" s="62"/>
      <c r="E217" s="63"/>
      <c r="F217" s="61"/>
      <c r="G217" s="166"/>
      <c r="H217" s="62"/>
      <c r="I217" s="166"/>
      <c r="J217" s="61"/>
      <c r="K217" s="166"/>
      <c r="L217" s="62"/>
      <c r="M217" s="42"/>
    </row>
    <row r="218" spans="2:13" x14ac:dyDescent="0.2">
      <c r="B218" s="61"/>
      <c r="C218" s="62"/>
      <c r="D218" s="62"/>
      <c r="E218" s="63"/>
      <c r="F218" s="61"/>
      <c r="G218" s="166"/>
      <c r="H218" s="62"/>
      <c r="I218" s="166"/>
      <c r="J218" s="61"/>
      <c r="K218" s="166"/>
      <c r="L218" s="62"/>
      <c r="M218" s="42"/>
    </row>
    <row r="219" spans="2:13" x14ac:dyDescent="0.2">
      <c r="B219" s="61"/>
      <c r="C219" s="62"/>
      <c r="D219" s="62"/>
      <c r="E219" s="63"/>
      <c r="F219" s="61"/>
      <c r="G219" s="166"/>
      <c r="H219" s="62"/>
      <c r="I219" s="166"/>
      <c r="J219" s="61"/>
      <c r="K219" s="166"/>
      <c r="L219" s="62"/>
      <c r="M219" s="42"/>
    </row>
    <row r="220" spans="2:13" x14ac:dyDescent="0.2">
      <c r="B220" s="61"/>
      <c r="C220" s="62"/>
      <c r="D220" s="62"/>
      <c r="E220" s="63"/>
      <c r="F220" s="61"/>
      <c r="G220" s="166"/>
      <c r="H220" s="62"/>
      <c r="I220" s="166"/>
      <c r="J220" s="61"/>
      <c r="K220" s="166"/>
      <c r="L220" s="62"/>
      <c r="M220" s="42"/>
    </row>
    <row r="221" spans="2:13" x14ac:dyDescent="0.2">
      <c r="B221" s="61"/>
      <c r="C221" s="62"/>
      <c r="D221" s="62"/>
      <c r="E221" s="63"/>
      <c r="F221" s="61"/>
      <c r="G221" s="166"/>
      <c r="H221" s="62"/>
      <c r="I221" s="166"/>
      <c r="J221" s="61"/>
      <c r="K221" s="166"/>
      <c r="L221" s="62"/>
      <c r="M221" s="42"/>
    </row>
    <row r="222" spans="2:13" x14ac:dyDescent="0.2">
      <c r="B222" s="61"/>
      <c r="C222" s="62"/>
      <c r="D222" s="62"/>
      <c r="E222" s="63"/>
      <c r="F222" s="61"/>
      <c r="G222" s="166"/>
      <c r="H222" s="62"/>
      <c r="I222" s="166"/>
      <c r="J222" s="61"/>
      <c r="K222" s="166"/>
      <c r="L222" s="62"/>
      <c r="M222" s="42"/>
    </row>
    <row r="223" spans="2:13" x14ac:dyDescent="0.2">
      <c r="B223" s="61"/>
      <c r="C223" s="62"/>
      <c r="D223" s="62"/>
      <c r="E223" s="63"/>
      <c r="F223" s="61"/>
      <c r="G223" s="166"/>
      <c r="H223" s="62"/>
      <c r="I223" s="166"/>
      <c r="J223" s="61"/>
      <c r="K223" s="166"/>
      <c r="L223" s="62"/>
      <c r="M223" s="42"/>
    </row>
    <row r="224" spans="2:13" x14ac:dyDescent="0.2">
      <c r="B224" s="61"/>
      <c r="C224" s="62"/>
      <c r="D224" s="62"/>
      <c r="E224" s="63"/>
      <c r="F224" s="61"/>
      <c r="G224" s="166"/>
      <c r="H224" s="62"/>
      <c r="I224" s="166"/>
      <c r="J224" s="61"/>
      <c r="K224" s="166"/>
      <c r="L224" s="62"/>
      <c r="M224" s="42"/>
    </row>
    <row r="225" spans="2:13" x14ac:dyDescent="0.2">
      <c r="B225" s="61"/>
      <c r="C225" s="62"/>
      <c r="D225" s="62"/>
      <c r="E225" s="63"/>
      <c r="F225" s="61"/>
      <c r="G225" s="166"/>
      <c r="H225" s="62"/>
      <c r="I225" s="166"/>
      <c r="J225" s="61"/>
      <c r="K225" s="166"/>
      <c r="L225" s="62"/>
      <c r="M225" s="42"/>
    </row>
    <row r="226" spans="2:13" x14ac:dyDescent="0.2">
      <c r="B226" s="61"/>
      <c r="C226" s="62"/>
      <c r="D226" s="62"/>
      <c r="E226" s="63"/>
      <c r="F226" s="61"/>
      <c r="G226" s="166"/>
      <c r="H226" s="62"/>
      <c r="I226" s="166"/>
      <c r="J226" s="61"/>
      <c r="K226" s="166"/>
      <c r="L226" s="62"/>
      <c r="M226" s="42"/>
    </row>
    <row r="227" spans="2:13" x14ac:dyDescent="0.2">
      <c r="B227" s="61"/>
      <c r="C227" s="62"/>
      <c r="D227" s="62"/>
      <c r="E227" s="63"/>
      <c r="F227" s="61"/>
      <c r="G227" s="166"/>
      <c r="H227" s="62"/>
      <c r="I227" s="166"/>
      <c r="J227" s="61"/>
      <c r="K227" s="166"/>
      <c r="L227" s="62"/>
      <c r="M227" s="42"/>
    </row>
    <row r="228" spans="2:13" x14ac:dyDescent="0.2">
      <c r="B228" s="61"/>
      <c r="C228" s="62"/>
      <c r="D228" s="62"/>
      <c r="E228" s="63"/>
      <c r="F228" s="61"/>
      <c r="G228" s="166"/>
      <c r="H228" s="62"/>
      <c r="I228" s="166"/>
      <c r="J228" s="61"/>
      <c r="K228" s="166"/>
      <c r="L228" s="62"/>
      <c r="M228" s="42"/>
    </row>
    <row r="229" spans="2:13" x14ac:dyDescent="0.2">
      <c r="B229" s="61"/>
      <c r="C229" s="62"/>
      <c r="D229" s="62"/>
      <c r="E229" s="63"/>
      <c r="F229" s="61"/>
      <c r="G229" s="166"/>
      <c r="H229" s="62"/>
      <c r="I229" s="166"/>
      <c r="J229" s="61"/>
      <c r="K229" s="166"/>
      <c r="L229" s="62"/>
      <c r="M229" s="42"/>
    </row>
    <row r="230" spans="2:13" x14ac:dyDescent="0.2">
      <c r="B230" s="61"/>
      <c r="C230" s="62"/>
      <c r="D230" s="62"/>
      <c r="E230" s="63"/>
      <c r="F230" s="61"/>
      <c r="G230" s="166"/>
      <c r="H230" s="62"/>
      <c r="I230" s="166"/>
      <c r="J230" s="61"/>
      <c r="K230" s="166"/>
      <c r="L230" s="62"/>
      <c r="M230" s="42"/>
    </row>
    <row r="231" spans="2:13" x14ac:dyDescent="0.2">
      <c r="B231" s="61"/>
      <c r="C231" s="62"/>
      <c r="D231" s="62"/>
      <c r="E231" s="63"/>
      <c r="F231" s="61"/>
      <c r="G231" s="166"/>
      <c r="H231" s="62"/>
      <c r="I231" s="166"/>
      <c r="J231" s="61"/>
      <c r="K231" s="166"/>
      <c r="L231" s="62"/>
      <c r="M231" s="42"/>
    </row>
    <row r="232" spans="2:13" x14ac:dyDescent="0.2">
      <c r="B232" s="61"/>
      <c r="C232" s="62"/>
      <c r="D232" s="62"/>
      <c r="E232" s="63"/>
      <c r="F232" s="61"/>
      <c r="G232" s="166"/>
      <c r="H232" s="62"/>
      <c r="I232" s="166"/>
      <c r="J232" s="61"/>
      <c r="K232" s="166"/>
      <c r="L232" s="62"/>
      <c r="M232" s="42"/>
    </row>
    <row r="233" spans="2:13" x14ac:dyDescent="0.2">
      <c r="B233" s="61"/>
      <c r="C233" s="62"/>
      <c r="D233" s="62"/>
      <c r="E233" s="63"/>
      <c r="F233" s="61"/>
      <c r="G233" s="166"/>
      <c r="H233" s="62"/>
      <c r="I233" s="166"/>
      <c r="J233" s="61"/>
      <c r="K233" s="166"/>
      <c r="L233" s="62"/>
      <c r="M233" s="42"/>
    </row>
    <row r="234" spans="2:13" x14ac:dyDescent="0.2">
      <c r="B234" s="61"/>
      <c r="C234" s="62"/>
      <c r="D234" s="62"/>
      <c r="E234" s="63"/>
      <c r="F234" s="61"/>
      <c r="G234" s="166"/>
      <c r="H234" s="62"/>
      <c r="I234" s="166"/>
      <c r="J234" s="61"/>
      <c r="K234" s="166"/>
      <c r="L234" s="62"/>
      <c r="M234" s="42"/>
    </row>
    <row r="235" spans="2:13" x14ac:dyDescent="0.2">
      <c r="B235" s="61"/>
      <c r="C235" s="62"/>
      <c r="D235" s="62"/>
      <c r="E235" s="63"/>
      <c r="F235" s="61"/>
      <c r="G235" s="166"/>
      <c r="H235" s="62"/>
      <c r="I235" s="166"/>
      <c r="J235" s="61"/>
      <c r="K235" s="166"/>
      <c r="L235" s="62"/>
      <c r="M235" s="42"/>
    </row>
    <row r="236" spans="2:13" x14ac:dyDescent="0.2">
      <c r="B236" s="61"/>
      <c r="C236" s="62"/>
      <c r="D236" s="62"/>
      <c r="E236" s="63"/>
      <c r="F236" s="61"/>
      <c r="G236" s="166"/>
      <c r="H236" s="62"/>
      <c r="I236" s="166"/>
      <c r="J236" s="61"/>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B4" sqref="B4"/>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69">
        <v>0</v>
      </c>
      <c r="C4" s="70">
        <v>0</v>
      </c>
      <c r="D4" s="70">
        <v>0</v>
      </c>
      <c r="E4" s="71">
        <v>0</v>
      </c>
      <c r="F4" s="69"/>
      <c r="G4" s="162"/>
      <c r="H4" s="70"/>
      <c r="I4" s="162"/>
      <c r="J4" s="69"/>
      <c r="K4" s="160"/>
      <c r="L4" s="70"/>
      <c r="M4" s="161"/>
    </row>
    <row r="5" spans="2:21" x14ac:dyDescent="0.2">
      <c r="B5" s="72">
        <v>4.9779999999999998E-3</v>
      </c>
      <c r="C5" s="73">
        <v>8.7740000000000005E-3</v>
      </c>
      <c r="D5" s="74">
        <v>5.8060000000000004E-3</v>
      </c>
      <c r="E5" s="75">
        <v>-8.1620000000000009E-3</v>
      </c>
      <c r="F5" s="72"/>
      <c r="G5" s="162"/>
      <c r="H5" s="74"/>
      <c r="I5" s="162"/>
      <c r="J5" s="72"/>
      <c r="K5" s="162"/>
      <c r="L5" s="74"/>
      <c r="M5" s="164"/>
    </row>
    <row r="6" spans="2:21" x14ac:dyDescent="0.2">
      <c r="B6" s="76">
        <v>1.3691999999999999E-2</v>
      </c>
      <c r="C6" s="73">
        <v>1.4226000000000001E-2</v>
      </c>
      <c r="D6" s="74">
        <v>1.4937000000000001E-2</v>
      </c>
      <c r="E6" s="75">
        <v>-1.2732E-2</v>
      </c>
      <c r="F6" s="76"/>
      <c r="G6" s="162"/>
      <c r="H6" s="74"/>
      <c r="I6" s="162"/>
      <c r="J6" s="76"/>
      <c r="K6" s="162"/>
      <c r="L6" s="74"/>
      <c r="M6" s="164"/>
    </row>
    <row r="7" spans="2:21" x14ac:dyDescent="0.2">
      <c r="B7" s="76">
        <v>2.3189999999999999E-2</v>
      </c>
      <c r="C7" s="73">
        <v>1.814E-2</v>
      </c>
      <c r="D7" s="73">
        <v>2.4636999999999999E-2</v>
      </c>
      <c r="E7" s="75">
        <v>-1.5903E-2</v>
      </c>
      <c r="F7" s="76"/>
      <c r="G7" s="162"/>
      <c r="H7" s="73"/>
      <c r="I7" s="162"/>
      <c r="J7" s="76"/>
      <c r="K7" s="162"/>
      <c r="L7" s="73"/>
      <c r="M7" s="164"/>
    </row>
    <row r="8" spans="2:21" x14ac:dyDescent="0.2">
      <c r="B8" s="76">
        <v>3.2972000000000001E-2</v>
      </c>
      <c r="C8" s="73">
        <v>2.1250999999999999E-2</v>
      </c>
      <c r="D8" s="73">
        <v>3.4530999999999999E-2</v>
      </c>
      <c r="E8" s="75">
        <v>-1.839E-2</v>
      </c>
      <c r="F8" s="76"/>
      <c r="G8" s="162"/>
      <c r="H8" s="73"/>
      <c r="I8" s="162"/>
      <c r="J8" s="76"/>
      <c r="K8" s="162"/>
      <c r="L8" s="73"/>
      <c r="M8" s="164"/>
    </row>
    <row r="9" spans="2:21" x14ac:dyDescent="0.2">
      <c r="B9" s="76">
        <v>4.2892E-2</v>
      </c>
      <c r="C9" s="73">
        <v>2.3871E-2</v>
      </c>
      <c r="D9" s="73">
        <v>4.4514999999999999E-2</v>
      </c>
      <c r="E9" s="75">
        <v>-2.0476999999999999E-2</v>
      </c>
      <c r="F9" s="76"/>
      <c r="G9" s="162"/>
      <c r="H9" s="73"/>
      <c r="I9" s="162"/>
      <c r="J9" s="76"/>
      <c r="K9" s="162"/>
      <c r="L9" s="73"/>
      <c r="M9" s="164"/>
    </row>
    <row r="10" spans="2:21" x14ac:dyDescent="0.2">
      <c r="B10" s="76">
        <v>5.289E-2</v>
      </c>
      <c r="C10" s="73">
        <v>2.6157E-2</v>
      </c>
      <c r="D10" s="73">
        <v>5.4550000000000001E-2</v>
      </c>
      <c r="E10" s="75">
        <v>-2.2298999999999999E-2</v>
      </c>
      <c r="F10" s="76"/>
      <c r="G10" s="162"/>
      <c r="H10" s="73"/>
      <c r="I10" s="162"/>
      <c r="J10" s="76"/>
      <c r="K10" s="162"/>
      <c r="L10" s="73"/>
      <c r="M10" s="164"/>
    </row>
    <row r="11" spans="2:21" x14ac:dyDescent="0.2">
      <c r="B11" s="76">
        <v>6.2937000000000007E-2</v>
      </c>
      <c r="C11" s="73">
        <v>2.8199999999999999E-2</v>
      </c>
      <c r="D11" s="73">
        <v>6.4616000000000007E-2</v>
      </c>
      <c r="E11" s="75">
        <v>-2.3932999999999999E-2</v>
      </c>
      <c r="F11" s="76"/>
      <c r="G11" s="162"/>
      <c r="H11" s="73"/>
      <c r="I11" s="162"/>
      <c r="J11" s="76"/>
      <c r="K11" s="162"/>
      <c r="L11" s="73"/>
      <c r="M11" s="164"/>
    </row>
    <row r="12" spans="2:21" x14ac:dyDescent="0.2">
      <c r="B12" s="76">
        <v>7.3018E-2</v>
      </c>
      <c r="C12" s="73">
        <v>3.0054000000000001E-2</v>
      </c>
      <c r="D12" s="73">
        <v>7.4704000000000007E-2</v>
      </c>
      <c r="E12" s="75">
        <v>-2.5423000000000001E-2</v>
      </c>
      <c r="F12" s="76"/>
      <c r="G12" s="162"/>
      <c r="H12" s="73"/>
      <c r="I12" s="162"/>
      <c r="J12" s="76"/>
      <c r="K12" s="162"/>
      <c r="L12" s="73"/>
      <c r="M12" s="164"/>
    </row>
    <row r="13" spans="2:21" x14ac:dyDescent="0.2">
      <c r="B13" s="76">
        <v>8.3125000000000004E-2</v>
      </c>
      <c r="C13" s="73">
        <v>3.1756E-2</v>
      </c>
      <c r="D13" s="73">
        <v>8.4808999999999996E-2</v>
      </c>
      <c r="E13" s="75">
        <v>-2.6796E-2</v>
      </c>
      <c r="F13" s="76"/>
      <c r="G13" s="162"/>
      <c r="H13" s="73"/>
      <c r="I13" s="162"/>
      <c r="J13" s="76"/>
      <c r="K13" s="162"/>
      <c r="L13" s="73"/>
      <c r="M13" s="164"/>
    </row>
    <row r="14" spans="2:21" x14ac:dyDescent="0.2">
      <c r="B14" s="76">
        <v>9.325E-2</v>
      </c>
      <c r="C14" s="73">
        <v>3.3331E-2</v>
      </c>
      <c r="D14" s="73">
        <v>9.4926999999999997E-2</v>
      </c>
      <c r="E14" s="75">
        <v>-2.8070000000000001E-2</v>
      </c>
      <c r="F14" s="76"/>
      <c r="G14" s="162"/>
      <c r="H14" s="73"/>
      <c r="I14" s="162"/>
      <c r="J14" s="76"/>
      <c r="K14" s="162"/>
      <c r="L14" s="73"/>
      <c r="M14" s="164"/>
    </row>
    <row r="15" spans="2:21" x14ac:dyDescent="0.2">
      <c r="B15" s="76">
        <v>0.10339</v>
      </c>
      <c r="C15" s="73">
        <v>3.4797000000000002E-2</v>
      </c>
      <c r="D15" s="73">
        <v>0.105055</v>
      </c>
      <c r="E15" s="75">
        <v>-2.9256999999999998E-2</v>
      </c>
      <c r="F15" s="76"/>
      <c r="G15" s="162"/>
      <c r="H15" s="73"/>
      <c r="I15" s="162"/>
      <c r="J15" s="76"/>
      <c r="K15" s="162"/>
      <c r="L15" s="73"/>
      <c r="M15" s="164"/>
    </row>
    <row r="16" spans="2:21" x14ac:dyDescent="0.2">
      <c r="B16" s="76">
        <v>0.113542</v>
      </c>
      <c r="C16" s="73">
        <v>3.6167999999999999E-2</v>
      </c>
      <c r="D16" s="73">
        <v>0.115192</v>
      </c>
      <c r="E16" s="75">
        <v>-3.0366000000000001E-2</v>
      </c>
      <c r="F16" s="76"/>
      <c r="G16" s="162"/>
      <c r="H16" s="73"/>
      <c r="I16" s="162"/>
      <c r="J16" s="76"/>
      <c r="K16" s="162"/>
      <c r="L16" s="73"/>
      <c r="M16" s="164"/>
    </row>
    <row r="17" spans="2:13" x14ac:dyDescent="0.2">
      <c r="B17" s="76">
        <v>0.12370399999999999</v>
      </c>
      <c r="C17" s="73">
        <v>3.7454000000000001E-2</v>
      </c>
      <c r="D17" s="73">
        <v>0.125337</v>
      </c>
      <c r="E17" s="75">
        <v>-3.1404000000000001E-2</v>
      </c>
      <c r="F17" s="76"/>
      <c r="G17" s="162"/>
      <c r="H17" s="73"/>
      <c r="I17" s="162"/>
      <c r="J17" s="76"/>
      <c r="K17" s="162"/>
      <c r="L17" s="73"/>
      <c r="M17" s="164"/>
    </row>
    <row r="18" spans="2:13" x14ac:dyDescent="0.2">
      <c r="B18" s="76">
        <v>0.133876</v>
      </c>
      <c r="C18" s="73">
        <v>3.8664999999999998E-2</v>
      </c>
      <c r="D18" s="73">
        <v>0.13549</v>
      </c>
      <c r="E18" s="75">
        <v>-3.2377000000000003E-2</v>
      </c>
      <c r="F18" s="76"/>
      <c r="G18" s="162"/>
      <c r="H18" s="73"/>
      <c r="I18" s="162"/>
      <c r="J18" s="76"/>
      <c r="K18" s="162"/>
      <c r="L18" s="73"/>
      <c r="M18" s="164"/>
    </row>
    <row r="19" spans="2:13" x14ac:dyDescent="0.2">
      <c r="B19" s="76">
        <v>0.14405399999999999</v>
      </c>
      <c r="C19" s="73">
        <v>3.9807000000000002E-2</v>
      </c>
      <c r="D19" s="73">
        <v>0.145648</v>
      </c>
      <c r="E19" s="75">
        <v>-3.3287999999999998E-2</v>
      </c>
      <c r="F19" s="76"/>
      <c r="G19" s="162"/>
      <c r="H19" s="73"/>
      <c r="I19" s="162"/>
      <c r="J19" s="76"/>
      <c r="K19" s="162"/>
      <c r="L19" s="73"/>
      <c r="M19" s="164"/>
    </row>
    <row r="20" spans="2:13" x14ac:dyDescent="0.2">
      <c r="B20" s="76">
        <v>0.15423799999999999</v>
      </c>
      <c r="C20" s="73">
        <v>4.0887E-2</v>
      </c>
      <c r="D20" s="73">
        <v>0.15581200000000001</v>
      </c>
      <c r="E20" s="75">
        <v>-3.4139999999999997E-2</v>
      </c>
      <c r="F20" s="76"/>
      <c r="G20" s="162"/>
      <c r="H20" s="73"/>
      <c r="I20" s="162"/>
      <c r="J20" s="76"/>
      <c r="K20" s="162"/>
      <c r="L20" s="73"/>
      <c r="M20" s="164"/>
    </row>
    <row r="21" spans="2:13" x14ac:dyDescent="0.2">
      <c r="B21" s="76">
        <v>0.16442799999999999</v>
      </c>
      <c r="C21" s="73">
        <v>4.1910000000000003E-2</v>
      </c>
      <c r="D21" s="73">
        <v>0.16598099999999999</v>
      </c>
      <c r="E21" s="75">
        <v>-3.4937999999999997E-2</v>
      </c>
      <c r="F21" s="76"/>
      <c r="G21" s="162"/>
      <c r="H21" s="73"/>
      <c r="I21" s="162"/>
      <c r="J21" s="76"/>
      <c r="K21" s="162"/>
      <c r="L21" s="73"/>
      <c r="M21" s="164"/>
    </row>
    <row r="22" spans="2:13" x14ac:dyDescent="0.2">
      <c r="B22" s="76">
        <v>0.174623</v>
      </c>
      <c r="C22" s="73">
        <v>4.2879E-2</v>
      </c>
      <c r="D22" s="73">
        <v>0.17615600000000001</v>
      </c>
      <c r="E22" s="75">
        <v>-3.5682999999999999E-2</v>
      </c>
      <c r="F22" s="76"/>
      <c r="G22" s="162"/>
      <c r="H22" s="73"/>
      <c r="I22" s="162"/>
      <c r="J22" s="76"/>
      <c r="K22" s="162"/>
      <c r="L22" s="73"/>
      <c r="M22" s="164"/>
    </row>
    <row r="23" spans="2:13" x14ac:dyDescent="0.2">
      <c r="B23" s="76">
        <v>0.18482299999999999</v>
      </c>
      <c r="C23" s="73">
        <v>4.3797000000000003E-2</v>
      </c>
      <c r="D23" s="73">
        <v>0.186334</v>
      </c>
      <c r="E23" s="75">
        <v>-3.6378000000000001E-2</v>
      </c>
      <c r="F23" s="76"/>
      <c r="G23" s="162"/>
      <c r="H23" s="73"/>
      <c r="I23" s="162"/>
      <c r="J23" s="76"/>
      <c r="K23" s="162"/>
      <c r="L23" s="73"/>
      <c r="M23" s="164"/>
    </row>
    <row r="24" spans="2:13" x14ac:dyDescent="0.2">
      <c r="B24" s="76">
        <v>0.195025</v>
      </c>
      <c r="C24" s="73">
        <v>4.4669E-2</v>
      </c>
      <c r="D24" s="73">
        <v>0.196516</v>
      </c>
      <c r="E24" s="75">
        <v>-3.7025000000000002E-2</v>
      </c>
      <c r="F24" s="76"/>
      <c r="G24" s="162"/>
      <c r="H24" s="73"/>
      <c r="I24" s="162"/>
      <c r="J24" s="76"/>
      <c r="K24" s="162"/>
      <c r="L24" s="73"/>
      <c r="M24" s="164"/>
    </row>
    <row r="25" spans="2:13" x14ac:dyDescent="0.2">
      <c r="B25" s="76">
        <v>0.205232</v>
      </c>
      <c r="C25" s="73">
        <v>4.5495000000000001E-2</v>
      </c>
      <c r="D25" s="73">
        <v>0.206703</v>
      </c>
      <c r="E25" s="75">
        <v>-3.7623999999999998E-2</v>
      </c>
      <c r="F25" s="76"/>
      <c r="G25" s="162"/>
      <c r="H25" s="73"/>
      <c r="I25" s="162"/>
      <c r="J25" s="76"/>
      <c r="K25" s="162"/>
      <c r="L25" s="73"/>
      <c r="M25" s="164"/>
    </row>
    <row r="26" spans="2:13" x14ac:dyDescent="0.2">
      <c r="B26" s="76">
        <v>0.21544199999999999</v>
      </c>
      <c r="C26" s="73">
        <v>4.6278E-2</v>
      </c>
      <c r="D26" s="73">
        <v>0.216892</v>
      </c>
      <c r="E26" s="75">
        <v>-3.8177000000000003E-2</v>
      </c>
      <c r="F26" s="76"/>
      <c r="G26" s="162"/>
      <c r="H26" s="73"/>
      <c r="I26" s="162"/>
      <c r="J26" s="76"/>
      <c r="K26" s="162"/>
      <c r="L26" s="73"/>
      <c r="M26" s="164"/>
    </row>
    <row r="27" spans="2:13" x14ac:dyDescent="0.2">
      <c r="B27" s="76">
        <v>0.22565399999999999</v>
      </c>
      <c r="C27" s="73">
        <v>4.7019999999999999E-2</v>
      </c>
      <c r="D27" s="73">
        <v>0.22708500000000001</v>
      </c>
      <c r="E27" s="75">
        <v>-3.8684999999999997E-2</v>
      </c>
      <c r="F27" s="76"/>
      <c r="G27" s="162"/>
      <c r="H27" s="73"/>
      <c r="I27" s="162"/>
      <c r="J27" s="76"/>
      <c r="K27" s="162"/>
      <c r="L27" s="73"/>
      <c r="M27" s="164"/>
    </row>
    <row r="28" spans="2:13" x14ac:dyDescent="0.2">
      <c r="B28" s="76">
        <v>0.235869</v>
      </c>
      <c r="C28" s="73">
        <v>4.7722000000000001E-2</v>
      </c>
      <c r="D28" s="73">
        <v>0.23728099999999999</v>
      </c>
      <c r="E28" s="75">
        <v>-3.9148000000000002E-2</v>
      </c>
      <c r="F28" s="76"/>
      <c r="G28" s="162"/>
      <c r="H28" s="73"/>
      <c r="I28" s="162"/>
      <c r="J28" s="76"/>
      <c r="K28" s="162"/>
      <c r="L28" s="73"/>
      <c r="M28" s="164"/>
    </row>
    <row r="29" spans="2:13" x14ac:dyDescent="0.2">
      <c r="B29" s="76">
        <v>0.246087</v>
      </c>
      <c r="C29" s="73">
        <v>4.8385999999999998E-2</v>
      </c>
      <c r="D29" s="73">
        <v>0.247479</v>
      </c>
      <c r="E29" s="75">
        <v>-3.9567999999999999E-2</v>
      </c>
      <c r="F29" s="76"/>
      <c r="G29" s="162"/>
      <c r="H29" s="73"/>
      <c r="I29" s="162"/>
      <c r="J29" s="76"/>
      <c r="K29" s="162"/>
      <c r="L29" s="73"/>
      <c r="M29" s="164"/>
    </row>
    <row r="30" spans="2:13" x14ac:dyDescent="0.2">
      <c r="B30" s="76">
        <v>0.25630700000000001</v>
      </c>
      <c r="C30" s="73">
        <v>4.9013000000000001E-2</v>
      </c>
      <c r="D30" s="73">
        <v>0.25767899999999999</v>
      </c>
      <c r="E30" s="75">
        <v>-3.9945000000000001E-2</v>
      </c>
      <c r="F30" s="76"/>
      <c r="G30" s="162"/>
      <c r="H30" s="73"/>
      <c r="I30" s="162"/>
      <c r="J30" s="76"/>
      <c r="K30" s="162"/>
      <c r="L30" s="73"/>
      <c r="M30" s="164"/>
    </row>
    <row r="31" spans="2:13" x14ac:dyDescent="0.2">
      <c r="B31" s="76">
        <v>0.26652900000000002</v>
      </c>
      <c r="C31" s="73">
        <v>4.9604000000000002E-2</v>
      </c>
      <c r="D31" s="73">
        <v>0.26788200000000001</v>
      </c>
      <c r="E31" s="75">
        <v>-4.0280000000000003E-2</v>
      </c>
      <c r="F31" s="76"/>
      <c r="G31" s="162"/>
      <c r="H31" s="73"/>
      <c r="I31" s="162"/>
      <c r="J31" s="76"/>
      <c r="K31" s="162"/>
      <c r="L31" s="73"/>
      <c r="M31" s="164"/>
    </row>
    <row r="32" spans="2:13" x14ac:dyDescent="0.2">
      <c r="B32" s="76">
        <v>0.27675300000000003</v>
      </c>
      <c r="C32" s="73">
        <v>5.0160000000000003E-2</v>
      </c>
      <c r="D32" s="73">
        <v>0.278088</v>
      </c>
      <c r="E32" s="75">
        <v>-4.0572999999999998E-2</v>
      </c>
      <c r="F32" s="76"/>
      <c r="G32" s="162"/>
      <c r="H32" s="73"/>
      <c r="I32" s="162"/>
      <c r="J32" s="76"/>
      <c r="K32" s="162"/>
      <c r="L32" s="73"/>
      <c r="M32" s="164"/>
    </row>
    <row r="33" spans="2:13" x14ac:dyDescent="0.2">
      <c r="B33" s="76">
        <v>0.28697800000000001</v>
      </c>
      <c r="C33" s="73">
        <v>5.0681999999999998E-2</v>
      </c>
      <c r="D33" s="73">
        <v>0.28829500000000002</v>
      </c>
      <c r="E33" s="75">
        <v>-4.0825E-2</v>
      </c>
      <c r="F33" s="76"/>
      <c r="G33" s="162"/>
      <c r="H33" s="73"/>
      <c r="I33" s="162"/>
      <c r="J33" s="76"/>
      <c r="K33" s="162"/>
      <c r="L33" s="73"/>
      <c r="M33" s="164"/>
    </row>
    <row r="34" spans="2:13" x14ac:dyDescent="0.2">
      <c r="B34" s="76">
        <v>0.29720600000000003</v>
      </c>
      <c r="C34" s="73">
        <v>5.1171000000000001E-2</v>
      </c>
      <c r="D34" s="73">
        <v>0.29850399999999999</v>
      </c>
      <c r="E34" s="75">
        <v>-4.1036999999999997E-2</v>
      </c>
      <c r="F34" s="76"/>
      <c r="G34" s="162"/>
      <c r="H34" s="73"/>
      <c r="I34" s="162"/>
      <c r="J34" s="76"/>
      <c r="K34" s="162"/>
      <c r="L34" s="73"/>
      <c r="M34" s="164"/>
    </row>
    <row r="35" spans="2:13" x14ac:dyDescent="0.2">
      <c r="B35" s="76">
        <v>0.30743399999999999</v>
      </c>
      <c r="C35" s="73">
        <v>5.1628E-2</v>
      </c>
      <c r="D35" s="73">
        <v>0.30871300000000002</v>
      </c>
      <c r="E35" s="75">
        <v>-4.1209999999999997E-2</v>
      </c>
      <c r="F35" s="76"/>
      <c r="G35" s="162"/>
      <c r="H35" s="73"/>
      <c r="I35" s="162"/>
      <c r="J35" s="76"/>
      <c r="K35" s="162"/>
      <c r="L35" s="73"/>
      <c r="M35" s="164"/>
    </row>
    <row r="36" spans="2:13" x14ac:dyDescent="0.2">
      <c r="B36" s="76">
        <v>0.317664</v>
      </c>
      <c r="C36" s="73">
        <v>5.2052000000000001E-2</v>
      </c>
      <c r="D36" s="73">
        <v>0.31892399999999999</v>
      </c>
      <c r="E36" s="75">
        <v>-4.1342999999999998E-2</v>
      </c>
      <c r="F36" s="76"/>
      <c r="G36" s="162"/>
      <c r="H36" s="73"/>
      <c r="I36" s="162"/>
      <c r="J36" s="76"/>
      <c r="K36" s="162"/>
      <c r="L36" s="73"/>
      <c r="M36" s="164"/>
    </row>
    <row r="37" spans="2:13" x14ac:dyDescent="0.2">
      <c r="B37" s="76">
        <v>0.32789600000000002</v>
      </c>
      <c r="C37" s="73">
        <v>5.2444999999999999E-2</v>
      </c>
      <c r="D37" s="73">
        <v>0.32913599999999998</v>
      </c>
      <c r="E37" s="75">
        <v>-4.1437000000000002E-2</v>
      </c>
      <c r="F37" s="76"/>
      <c r="G37" s="162"/>
      <c r="H37" s="73"/>
      <c r="I37" s="162"/>
      <c r="J37" s="76"/>
      <c r="K37" s="162"/>
      <c r="L37" s="73"/>
      <c r="M37" s="164"/>
    </row>
    <row r="38" spans="2:13" x14ac:dyDescent="0.2">
      <c r="B38" s="76">
        <v>0.33812900000000001</v>
      </c>
      <c r="C38" s="73">
        <v>5.2808000000000001E-2</v>
      </c>
      <c r="D38" s="73">
        <v>0.33934900000000001</v>
      </c>
      <c r="E38" s="75">
        <v>-4.1492000000000001E-2</v>
      </c>
      <c r="F38" s="76"/>
      <c r="G38" s="162"/>
      <c r="H38" s="73"/>
      <c r="I38" s="162"/>
      <c r="J38" s="76"/>
      <c r="K38" s="162"/>
      <c r="L38" s="73"/>
      <c r="M38" s="164"/>
    </row>
    <row r="39" spans="2:13" x14ac:dyDescent="0.2">
      <c r="B39" s="76">
        <v>0.348362</v>
      </c>
      <c r="C39" s="73">
        <v>5.3141000000000001E-2</v>
      </c>
      <c r="D39" s="73">
        <v>0.34956300000000001</v>
      </c>
      <c r="E39" s="75">
        <v>-4.1509999999999998E-2</v>
      </c>
      <c r="F39" s="76"/>
      <c r="G39" s="162"/>
      <c r="H39" s="73"/>
      <c r="I39" s="162"/>
      <c r="J39" s="76"/>
      <c r="K39" s="162"/>
      <c r="L39" s="73"/>
      <c r="M39" s="164"/>
    </row>
    <row r="40" spans="2:13" x14ac:dyDescent="0.2">
      <c r="B40" s="76">
        <v>0.35859600000000003</v>
      </c>
      <c r="C40" s="73">
        <v>5.3443999999999998E-2</v>
      </c>
      <c r="D40" s="73">
        <v>0.35977700000000001</v>
      </c>
      <c r="E40" s="75">
        <v>-4.1488999999999998E-2</v>
      </c>
      <c r="F40" s="76"/>
      <c r="G40" s="162"/>
      <c r="H40" s="73"/>
      <c r="I40" s="162"/>
      <c r="J40" s="76"/>
      <c r="K40" s="162"/>
      <c r="L40" s="73"/>
      <c r="M40" s="164"/>
    </row>
    <row r="41" spans="2:13" x14ac:dyDescent="0.2">
      <c r="B41" s="76">
        <v>0.36883199999999999</v>
      </c>
      <c r="C41" s="73">
        <v>5.3718000000000002E-2</v>
      </c>
      <c r="D41" s="73">
        <v>0.36999100000000001</v>
      </c>
      <c r="E41" s="75">
        <v>-4.1430000000000002E-2</v>
      </c>
      <c r="F41" s="76"/>
      <c r="G41" s="162"/>
      <c r="H41" s="73"/>
      <c r="I41" s="162"/>
      <c r="J41" s="76"/>
      <c r="K41" s="162"/>
      <c r="L41" s="73"/>
      <c r="M41" s="164"/>
    </row>
    <row r="42" spans="2:13" x14ac:dyDescent="0.2">
      <c r="B42" s="76">
        <v>0.37906800000000002</v>
      </c>
      <c r="C42" s="73">
        <v>5.3962999999999997E-2</v>
      </c>
      <c r="D42" s="73">
        <v>0.38020599999999999</v>
      </c>
      <c r="E42" s="75">
        <v>-4.1333000000000002E-2</v>
      </c>
      <c r="F42" s="76"/>
      <c r="G42" s="162"/>
      <c r="H42" s="73"/>
      <c r="I42" s="162"/>
      <c r="J42" s="76"/>
      <c r="K42" s="162"/>
      <c r="L42" s="73"/>
      <c r="M42" s="164"/>
    </row>
    <row r="43" spans="2:13" x14ac:dyDescent="0.2">
      <c r="B43" s="76">
        <v>0.38930500000000001</v>
      </c>
      <c r="C43" s="73">
        <v>5.4178999999999998E-2</v>
      </c>
      <c r="D43" s="73">
        <v>0.39041999999999999</v>
      </c>
      <c r="E43" s="75">
        <v>-4.1197999999999999E-2</v>
      </c>
      <c r="F43" s="76"/>
      <c r="G43" s="162"/>
      <c r="H43" s="73"/>
      <c r="I43" s="162"/>
      <c r="J43" s="76"/>
      <c r="K43" s="162"/>
      <c r="L43" s="73"/>
      <c r="M43" s="164"/>
    </row>
    <row r="44" spans="2:13" x14ac:dyDescent="0.2">
      <c r="B44" s="76">
        <v>0.39954299999999998</v>
      </c>
      <c r="C44" s="73">
        <v>5.4368E-2</v>
      </c>
      <c r="D44" s="73">
        <v>0.40063300000000002</v>
      </c>
      <c r="E44" s="75">
        <v>-4.1024999999999999E-2</v>
      </c>
      <c r="F44" s="76"/>
      <c r="G44" s="162"/>
      <c r="H44" s="73"/>
      <c r="I44" s="162"/>
      <c r="J44" s="76"/>
      <c r="K44" s="162"/>
      <c r="L44" s="73"/>
      <c r="M44" s="164"/>
    </row>
    <row r="45" spans="2:13" x14ac:dyDescent="0.2">
      <c r="B45" s="76">
        <v>0.40978100000000001</v>
      </c>
      <c r="C45" s="73">
        <v>5.4530000000000002E-2</v>
      </c>
      <c r="D45" s="73">
        <v>0.41084700000000002</v>
      </c>
      <c r="E45" s="75">
        <v>-4.0812000000000001E-2</v>
      </c>
      <c r="F45" s="76"/>
      <c r="G45" s="162"/>
      <c r="H45" s="73"/>
      <c r="I45" s="162"/>
      <c r="J45" s="76"/>
      <c r="K45" s="162"/>
      <c r="L45" s="73"/>
      <c r="M45" s="164"/>
    </row>
    <row r="46" spans="2:13" x14ac:dyDescent="0.2">
      <c r="B46" s="76">
        <v>0.42001899999999998</v>
      </c>
      <c r="C46" s="73">
        <v>5.4664999999999998E-2</v>
      </c>
      <c r="D46" s="73">
        <v>0.42105900000000002</v>
      </c>
      <c r="E46" s="75">
        <v>-4.0562000000000001E-2</v>
      </c>
      <c r="F46" s="76"/>
      <c r="G46" s="162"/>
      <c r="H46" s="73"/>
      <c r="I46" s="162"/>
      <c r="J46" s="76"/>
      <c r="K46" s="162"/>
      <c r="L46" s="73"/>
      <c r="M46" s="164"/>
    </row>
    <row r="47" spans="2:13" x14ac:dyDescent="0.2">
      <c r="B47" s="76">
        <v>0.43025799999999997</v>
      </c>
      <c r="C47" s="73">
        <v>5.4772000000000001E-2</v>
      </c>
      <c r="D47" s="73">
        <v>0.43127100000000002</v>
      </c>
      <c r="E47" s="75">
        <v>-4.0273000000000003E-2</v>
      </c>
      <c r="F47" s="76"/>
      <c r="G47" s="162"/>
      <c r="H47" s="73"/>
      <c r="I47" s="162"/>
      <c r="J47" s="76"/>
      <c r="K47" s="162"/>
      <c r="L47" s="73"/>
      <c r="M47" s="164"/>
    </row>
    <row r="48" spans="2:13" x14ac:dyDescent="0.2">
      <c r="B48" s="76">
        <v>0.440496</v>
      </c>
      <c r="C48" s="73">
        <v>5.4854E-2</v>
      </c>
      <c r="D48" s="73">
        <v>0.44148100000000001</v>
      </c>
      <c r="E48" s="75">
        <v>-3.9946000000000002E-2</v>
      </c>
      <c r="F48" s="76"/>
      <c r="G48" s="162"/>
      <c r="H48" s="73"/>
      <c r="I48" s="162"/>
      <c r="J48" s="76"/>
      <c r="K48" s="162"/>
      <c r="L48" s="73"/>
      <c r="M48" s="164"/>
    </row>
    <row r="49" spans="2:13" x14ac:dyDescent="0.2">
      <c r="B49" s="76">
        <v>0.450735</v>
      </c>
      <c r="C49" s="73">
        <v>5.4908999999999999E-2</v>
      </c>
      <c r="D49" s="73">
        <v>0.45168999999999998</v>
      </c>
      <c r="E49" s="75">
        <v>-3.9579000000000003E-2</v>
      </c>
      <c r="F49" s="76"/>
      <c r="G49" s="162"/>
      <c r="H49" s="73"/>
      <c r="I49" s="162"/>
      <c r="J49" s="76"/>
      <c r="K49" s="162"/>
      <c r="L49" s="73"/>
      <c r="M49" s="164"/>
    </row>
    <row r="50" spans="2:13" x14ac:dyDescent="0.2">
      <c r="B50" s="76">
        <v>0.46097399999999999</v>
      </c>
      <c r="C50" s="73">
        <v>5.4938000000000001E-2</v>
      </c>
      <c r="D50" s="73">
        <v>0.461897</v>
      </c>
      <c r="E50" s="75">
        <v>-3.9171999999999998E-2</v>
      </c>
      <c r="F50" s="76"/>
      <c r="G50" s="162"/>
      <c r="H50" s="73"/>
      <c r="I50" s="162"/>
      <c r="J50" s="76"/>
      <c r="K50" s="162"/>
      <c r="L50" s="73"/>
      <c r="M50" s="164"/>
    </row>
    <row r="51" spans="2:13" x14ac:dyDescent="0.2">
      <c r="B51" s="76">
        <v>0.47121299999999999</v>
      </c>
      <c r="C51" s="73">
        <v>5.4940999999999997E-2</v>
      </c>
      <c r="D51" s="73">
        <v>0.47210299999999999</v>
      </c>
      <c r="E51" s="75">
        <v>-3.8725000000000002E-2</v>
      </c>
      <c r="F51" s="76"/>
      <c r="G51" s="162"/>
      <c r="H51" s="73"/>
      <c r="I51" s="162"/>
      <c r="J51" s="76"/>
      <c r="K51" s="162"/>
      <c r="L51" s="73"/>
      <c r="M51" s="164"/>
    </row>
    <row r="52" spans="2:13" x14ac:dyDescent="0.2">
      <c r="B52" s="76">
        <v>0.48145199999999999</v>
      </c>
      <c r="C52" s="73">
        <v>5.4918000000000002E-2</v>
      </c>
      <c r="D52" s="73">
        <v>0.48230600000000001</v>
      </c>
      <c r="E52" s="75">
        <v>-3.8239000000000002E-2</v>
      </c>
      <c r="F52" s="76"/>
      <c r="G52" s="162"/>
      <c r="H52" s="73"/>
      <c r="I52" s="162"/>
      <c r="J52" s="76"/>
      <c r="K52" s="162"/>
      <c r="L52" s="73"/>
      <c r="M52" s="164"/>
    </row>
    <row r="53" spans="2:13" x14ac:dyDescent="0.2">
      <c r="B53" s="76">
        <v>0.49169000000000002</v>
      </c>
      <c r="C53" s="73">
        <v>5.4869000000000001E-2</v>
      </c>
      <c r="D53" s="73">
        <v>0.49250699999999997</v>
      </c>
      <c r="E53" s="75">
        <v>-3.7713000000000003E-2</v>
      </c>
      <c r="F53" s="76"/>
      <c r="G53" s="162"/>
      <c r="H53" s="73"/>
      <c r="I53" s="162"/>
      <c r="J53" s="76"/>
      <c r="K53" s="162"/>
      <c r="L53" s="73"/>
      <c r="M53" s="164"/>
    </row>
    <row r="54" spans="2:13" x14ac:dyDescent="0.2">
      <c r="B54" s="76">
        <v>0.50192800000000004</v>
      </c>
      <c r="C54" s="73">
        <v>5.4793000000000001E-2</v>
      </c>
      <c r="D54" s="73">
        <v>0.50270599999999999</v>
      </c>
      <c r="E54" s="75">
        <v>-3.7144999999999997E-2</v>
      </c>
      <c r="F54" s="76"/>
      <c r="G54" s="162"/>
      <c r="H54" s="73"/>
      <c r="I54" s="162"/>
      <c r="J54" s="76"/>
      <c r="K54" s="162"/>
      <c r="L54" s="73"/>
      <c r="M54" s="164"/>
    </row>
    <row r="55" spans="2:13" x14ac:dyDescent="0.2">
      <c r="B55" s="76">
        <v>0.51216499999999998</v>
      </c>
      <c r="C55" s="73">
        <v>5.4690999999999997E-2</v>
      </c>
      <c r="D55" s="73">
        <v>0.51290199999999997</v>
      </c>
      <c r="E55" s="75">
        <v>-3.6535999999999999E-2</v>
      </c>
      <c r="F55" s="76"/>
      <c r="G55" s="162"/>
      <c r="H55" s="73"/>
      <c r="I55" s="162"/>
      <c r="J55" s="76"/>
      <c r="K55" s="162"/>
      <c r="L55" s="73"/>
      <c r="M55" s="164"/>
    </row>
    <row r="56" spans="2:13" x14ac:dyDescent="0.2">
      <c r="B56" s="76">
        <v>0.52240200000000003</v>
      </c>
      <c r="C56" s="73">
        <v>5.4561999999999999E-2</v>
      </c>
      <c r="D56" s="73">
        <v>0.52309499999999998</v>
      </c>
      <c r="E56" s="75">
        <v>-3.5885E-2</v>
      </c>
      <c r="F56" s="76"/>
      <c r="G56" s="162"/>
      <c r="H56" s="73"/>
      <c r="I56" s="162"/>
      <c r="J56" s="76"/>
      <c r="K56" s="162"/>
      <c r="L56" s="73"/>
      <c r="M56" s="164"/>
    </row>
    <row r="57" spans="2:13" x14ac:dyDescent="0.2">
      <c r="B57" s="76">
        <v>0.53263799999999994</v>
      </c>
      <c r="C57" s="73">
        <v>5.4405000000000002E-2</v>
      </c>
      <c r="D57" s="73">
        <v>0.53328500000000001</v>
      </c>
      <c r="E57" s="75">
        <v>-3.5192000000000001E-2</v>
      </c>
      <c r="F57" s="76"/>
      <c r="G57" s="162"/>
      <c r="H57" s="73"/>
      <c r="I57" s="162"/>
      <c r="J57" s="76"/>
      <c r="K57" s="162"/>
      <c r="L57" s="73"/>
      <c r="M57" s="164"/>
    </row>
    <row r="58" spans="2:13" x14ac:dyDescent="0.2">
      <c r="B58" s="76">
        <v>0.54287399999999997</v>
      </c>
      <c r="C58" s="73">
        <v>5.4220999999999998E-2</v>
      </c>
      <c r="D58" s="73">
        <v>0.54347199999999996</v>
      </c>
      <c r="E58" s="75">
        <v>-3.4457000000000002E-2</v>
      </c>
      <c r="F58" s="76"/>
      <c r="G58" s="162"/>
      <c r="H58" s="73"/>
      <c r="I58" s="162"/>
      <c r="J58" s="76"/>
      <c r="K58" s="162"/>
      <c r="L58" s="73"/>
      <c r="M58" s="164"/>
    </row>
    <row r="59" spans="2:13" x14ac:dyDescent="0.2">
      <c r="B59" s="76">
        <v>0.55310899999999996</v>
      </c>
      <c r="C59" s="73">
        <v>5.4009000000000001E-2</v>
      </c>
      <c r="D59" s="73">
        <v>0.55365500000000001</v>
      </c>
      <c r="E59" s="75">
        <v>-3.3679000000000001E-2</v>
      </c>
      <c r="F59" s="76"/>
      <c r="G59" s="162"/>
      <c r="H59" s="73"/>
      <c r="I59" s="162"/>
      <c r="J59" s="76"/>
      <c r="K59" s="162"/>
      <c r="L59" s="73"/>
      <c r="M59" s="164"/>
    </row>
    <row r="60" spans="2:13" x14ac:dyDescent="0.2">
      <c r="B60" s="76">
        <v>0.56334300000000004</v>
      </c>
      <c r="C60" s="73">
        <v>5.3766000000000001E-2</v>
      </c>
      <c r="D60" s="73">
        <v>0.56383499999999998</v>
      </c>
      <c r="E60" s="75">
        <v>-3.2856999999999997E-2</v>
      </c>
      <c r="F60" s="76"/>
      <c r="G60" s="162"/>
      <c r="H60" s="73"/>
      <c r="I60" s="162"/>
      <c r="J60" s="76"/>
      <c r="K60" s="162"/>
      <c r="L60" s="73"/>
      <c r="M60" s="164"/>
    </row>
    <row r="61" spans="2:13" x14ac:dyDescent="0.2">
      <c r="B61" s="76">
        <v>0.57357499999999995</v>
      </c>
      <c r="C61" s="73">
        <v>5.3492999999999999E-2</v>
      </c>
      <c r="D61" s="73">
        <v>0.57401000000000002</v>
      </c>
      <c r="E61" s="75">
        <v>-3.1993000000000001E-2</v>
      </c>
      <c r="F61" s="76"/>
      <c r="G61" s="162"/>
      <c r="H61" s="73"/>
      <c r="I61" s="162"/>
      <c r="J61" s="76"/>
      <c r="K61" s="162"/>
      <c r="L61" s="73"/>
      <c r="M61" s="164"/>
    </row>
    <row r="62" spans="2:13" x14ac:dyDescent="0.2">
      <c r="B62" s="76">
        <v>0.58380699999999996</v>
      </c>
      <c r="C62" s="73">
        <v>5.3189E-2</v>
      </c>
      <c r="D62" s="73">
        <v>0.58418199999999998</v>
      </c>
      <c r="E62" s="75">
        <v>-3.1085999999999999E-2</v>
      </c>
      <c r="F62" s="76"/>
      <c r="G62" s="162"/>
      <c r="H62" s="73"/>
      <c r="I62" s="162"/>
      <c r="J62" s="76"/>
      <c r="K62" s="162"/>
      <c r="L62" s="73"/>
      <c r="M62" s="164"/>
    </row>
    <row r="63" spans="2:13" x14ac:dyDescent="0.2">
      <c r="B63" s="76">
        <v>0.59403700000000004</v>
      </c>
      <c r="C63" s="73">
        <v>5.2852000000000003E-2</v>
      </c>
      <c r="D63" s="73">
        <v>0.59434900000000002</v>
      </c>
      <c r="E63" s="75">
        <v>-3.0137000000000001E-2</v>
      </c>
      <c r="F63" s="76"/>
      <c r="G63" s="162"/>
      <c r="H63" s="73"/>
      <c r="I63" s="162"/>
      <c r="J63" s="76"/>
      <c r="K63" s="162"/>
      <c r="L63" s="73"/>
      <c r="M63" s="164"/>
    </row>
    <row r="64" spans="2:13" x14ac:dyDescent="0.2">
      <c r="B64" s="76">
        <v>0.60426599999999997</v>
      </c>
      <c r="C64" s="73">
        <v>5.2479999999999999E-2</v>
      </c>
      <c r="D64" s="73">
        <v>0.60451200000000005</v>
      </c>
      <c r="E64" s="75">
        <v>-2.9145999999999998E-2</v>
      </c>
      <c r="F64" s="76"/>
      <c r="G64" s="162"/>
      <c r="H64" s="73"/>
      <c r="I64" s="162"/>
      <c r="J64" s="76"/>
      <c r="K64" s="162"/>
      <c r="L64" s="73"/>
      <c r="M64" s="164"/>
    </row>
    <row r="65" spans="2:13" x14ac:dyDescent="0.2">
      <c r="B65" s="76">
        <v>0.61449299999999996</v>
      </c>
      <c r="C65" s="73">
        <v>5.2073000000000001E-2</v>
      </c>
      <c r="D65" s="73">
        <v>0.61467000000000005</v>
      </c>
      <c r="E65" s="75">
        <v>-2.8112999999999999E-2</v>
      </c>
      <c r="F65" s="76"/>
      <c r="G65" s="162"/>
      <c r="H65" s="73"/>
      <c r="I65" s="162"/>
      <c r="J65" s="76"/>
      <c r="K65" s="162"/>
      <c r="L65" s="73"/>
      <c r="M65" s="164"/>
    </row>
    <row r="66" spans="2:13" x14ac:dyDescent="0.2">
      <c r="B66" s="76">
        <v>0.624718</v>
      </c>
      <c r="C66" s="73">
        <v>5.1628E-2</v>
      </c>
      <c r="D66" s="73">
        <v>0.62482400000000005</v>
      </c>
      <c r="E66" s="75">
        <v>-2.7040000000000002E-2</v>
      </c>
      <c r="F66" s="76"/>
      <c r="G66" s="162"/>
      <c r="H66" s="73"/>
      <c r="I66" s="162"/>
      <c r="J66" s="76"/>
      <c r="K66" s="162"/>
      <c r="L66" s="73"/>
      <c r="M66" s="164"/>
    </row>
    <row r="67" spans="2:13" x14ac:dyDescent="0.2">
      <c r="B67" s="76">
        <v>0.63494200000000001</v>
      </c>
      <c r="C67" s="73">
        <v>5.1144000000000002E-2</v>
      </c>
      <c r="D67" s="73">
        <v>0.63497400000000004</v>
      </c>
      <c r="E67" s="75">
        <v>-2.5928E-2</v>
      </c>
      <c r="F67" s="76"/>
      <c r="G67" s="162"/>
      <c r="H67" s="73"/>
      <c r="I67" s="162"/>
      <c r="J67" s="76"/>
      <c r="K67" s="162"/>
      <c r="L67" s="73"/>
      <c r="M67" s="164"/>
    </row>
    <row r="68" spans="2:13" x14ac:dyDescent="0.2">
      <c r="B68" s="76">
        <v>0.64516300000000004</v>
      </c>
      <c r="C68" s="73">
        <v>5.0618999999999997E-2</v>
      </c>
      <c r="D68" s="73">
        <v>0.645119</v>
      </c>
      <c r="E68" s="75">
        <v>-2.4777E-2</v>
      </c>
      <c r="F68" s="76"/>
      <c r="G68" s="162"/>
      <c r="H68" s="73"/>
      <c r="I68" s="162"/>
      <c r="J68" s="76"/>
      <c r="K68" s="162"/>
      <c r="L68" s="73"/>
      <c r="M68" s="164"/>
    </row>
    <row r="69" spans="2:13" x14ac:dyDescent="0.2">
      <c r="B69" s="76">
        <v>0.65538200000000002</v>
      </c>
      <c r="C69" s="73">
        <v>5.0050999999999998E-2</v>
      </c>
      <c r="D69" s="73">
        <v>0.65525900000000004</v>
      </c>
      <c r="E69" s="75">
        <v>-2.3591000000000001E-2</v>
      </c>
      <c r="F69" s="76"/>
      <c r="G69" s="162"/>
      <c r="H69" s="73"/>
      <c r="I69" s="162"/>
      <c r="J69" s="76"/>
      <c r="K69" s="162"/>
      <c r="L69" s="73"/>
      <c r="M69" s="164"/>
    </row>
    <row r="70" spans="2:13" x14ac:dyDescent="0.2">
      <c r="B70" s="76">
        <v>0.66559800000000002</v>
      </c>
      <c r="C70" s="73">
        <v>4.9438000000000003E-2</v>
      </c>
      <c r="D70" s="73">
        <v>0.66539599999999999</v>
      </c>
      <c r="E70" s="75">
        <v>-2.2370000000000001E-2</v>
      </c>
      <c r="F70" s="76"/>
      <c r="G70" s="162"/>
      <c r="H70" s="73"/>
      <c r="I70" s="162"/>
      <c r="J70" s="76"/>
      <c r="K70" s="162"/>
      <c r="L70" s="73"/>
      <c r="M70" s="164"/>
    </row>
    <row r="71" spans="2:13" x14ac:dyDescent="0.2">
      <c r="B71" s="76">
        <v>0.67581100000000005</v>
      </c>
      <c r="C71" s="73">
        <v>4.8779999999999997E-2</v>
      </c>
      <c r="D71" s="73">
        <v>0.67552800000000002</v>
      </c>
      <c r="E71" s="75">
        <v>-2.1117E-2</v>
      </c>
      <c r="F71" s="76"/>
      <c r="G71" s="162"/>
      <c r="H71" s="73"/>
      <c r="I71" s="162"/>
      <c r="J71" s="76"/>
      <c r="K71" s="162"/>
      <c r="L71" s="73"/>
      <c r="M71" s="164"/>
    </row>
    <row r="72" spans="2:13" x14ac:dyDescent="0.2">
      <c r="B72" s="76">
        <v>0.68602099999999999</v>
      </c>
      <c r="C72" s="73">
        <v>4.8073999999999999E-2</v>
      </c>
      <c r="D72" s="73">
        <v>0.68565600000000004</v>
      </c>
      <c r="E72" s="75">
        <v>-1.9835999999999999E-2</v>
      </c>
      <c r="F72" s="76"/>
      <c r="G72" s="162"/>
      <c r="H72" s="73"/>
      <c r="I72" s="162"/>
      <c r="J72" s="76"/>
      <c r="K72" s="162"/>
      <c r="L72" s="73"/>
      <c r="M72" s="164"/>
    </row>
    <row r="73" spans="2:13" x14ac:dyDescent="0.2">
      <c r="B73" s="76">
        <v>0.69622799999999996</v>
      </c>
      <c r="C73" s="73">
        <v>4.7321000000000002E-2</v>
      </c>
      <c r="D73" s="73">
        <v>0.69578099999999998</v>
      </c>
      <c r="E73" s="75">
        <v>-1.8527999999999999E-2</v>
      </c>
      <c r="F73" s="76"/>
      <c r="G73" s="162"/>
      <c r="H73" s="73"/>
      <c r="I73" s="162"/>
      <c r="J73" s="76"/>
      <c r="K73" s="162"/>
      <c r="L73" s="73"/>
      <c r="M73" s="164"/>
    </row>
    <row r="74" spans="2:13" x14ac:dyDescent="0.2">
      <c r="B74" s="76">
        <v>0.70643100000000003</v>
      </c>
      <c r="C74" s="73">
        <v>4.6518999999999998E-2</v>
      </c>
      <c r="D74" s="73">
        <v>0.70590299999999995</v>
      </c>
      <c r="E74" s="75">
        <v>-1.7198000000000001E-2</v>
      </c>
      <c r="F74" s="76"/>
      <c r="G74" s="162"/>
      <c r="H74" s="73"/>
      <c r="I74" s="162"/>
      <c r="J74" s="76"/>
      <c r="K74" s="162"/>
      <c r="L74" s="73"/>
      <c r="M74" s="164"/>
    </row>
    <row r="75" spans="2:13" x14ac:dyDescent="0.2">
      <c r="B75" s="76">
        <v>0.71663100000000002</v>
      </c>
      <c r="C75" s="73">
        <v>4.5668E-2</v>
      </c>
      <c r="D75" s="73">
        <v>0.71602200000000005</v>
      </c>
      <c r="E75" s="75">
        <v>-1.5848000000000001E-2</v>
      </c>
      <c r="F75" s="76"/>
      <c r="G75" s="162"/>
      <c r="H75" s="73"/>
      <c r="I75" s="162"/>
      <c r="J75" s="76"/>
      <c r="K75" s="162"/>
      <c r="L75" s="73"/>
      <c r="M75" s="164"/>
    </row>
    <row r="76" spans="2:13" x14ac:dyDescent="0.2">
      <c r="B76" s="76">
        <v>0.72682599999999997</v>
      </c>
      <c r="C76" s="73">
        <v>4.4769000000000003E-2</v>
      </c>
      <c r="D76" s="73">
        <v>0.72613899999999998</v>
      </c>
      <c r="E76" s="75">
        <v>-1.4484E-2</v>
      </c>
      <c r="F76" s="76"/>
      <c r="G76" s="162"/>
      <c r="H76" s="73"/>
      <c r="I76" s="162"/>
      <c r="J76" s="76"/>
      <c r="K76" s="162"/>
      <c r="L76" s="73"/>
      <c r="M76" s="164"/>
    </row>
    <row r="77" spans="2:13" x14ac:dyDescent="0.2">
      <c r="B77" s="76">
        <v>0.73701799999999995</v>
      </c>
      <c r="C77" s="73">
        <v>4.3822E-2</v>
      </c>
      <c r="D77" s="73">
        <v>0.73625399999999996</v>
      </c>
      <c r="E77" s="75">
        <v>-1.3109000000000001E-2</v>
      </c>
      <c r="F77" s="76"/>
      <c r="G77" s="162"/>
      <c r="H77" s="73"/>
      <c r="I77" s="162"/>
      <c r="J77" s="76"/>
      <c r="K77" s="162"/>
      <c r="L77" s="73"/>
      <c r="M77" s="164"/>
    </row>
    <row r="78" spans="2:13" x14ac:dyDescent="0.2">
      <c r="B78" s="76">
        <v>0.74720500000000001</v>
      </c>
      <c r="C78" s="73">
        <v>4.2826999999999997E-2</v>
      </c>
      <c r="D78" s="73">
        <v>0.74636800000000003</v>
      </c>
      <c r="E78" s="75">
        <v>-1.1730000000000001E-2</v>
      </c>
      <c r="F78" s="76"/>
      <c r="G78" s="162"/>
      <c r="H78" s="73"/>
      <c r="I78" s="162"/>
      <c r="J78" s="76"/>
      <c r="K78" s="162"/>
      <c r="L78" s="73"/>
      <c r="M78" s="164"/>
    </row>
    <row r="79" spans="2:13" x14ac:dyDescent="0.2">
      <c r="B79" s="76">
        <v>0.75738899999999998</v>
      </c>
      <c r="C79" s="73">
        <v>4.1787999999999999E-2</v>
      </c>
      <c r="D79" s="73">
        <v>0.75648099999999996</v>
      </c>
      <c r="E79" s="75">
        <v>-1.035E-2</v>
      </c>
      <c r="F79" s="76"/>
      <c r="G79" s="162"/>
      <c r="H79" s="73"/>
      <c r="I79" s="162"/>
      <c r="J79" s="76"/>
      <c r="K79" s="162"/>
      <c r="L79" s="73"/>
      <c r="M79" s="164"/>
    </row>
    <row r="80" spans="2:13" x14ac:dyDescent="0.2">
      <c r="B80" s="76">
        <v>0.76756899999999995</v>
      </c>
      <c r="C80" s="73">
        <v>4.0703000000000003E-2</v>
      </c>
      <c r="D80" s="73">
        <v>0.76659500000000003</v>
      </c>
      <c r="E80" s="75">
        <v>-8.9750000000000003E-3</v>
      </c>
      <c r="F80" s="76"/>
      <c r="G80" s="162"/>
      <c r="H80" s="73"/>
      <c r="I80" s="162"/>
      <c r="J80" s="76"/>
      <c r="K80" s="162"/>
      <c r="L80" s="73"/>
      <c r="M80" s="164"/>
    </row>
    <row r="81" spans="2:13" x14ac:dyDescent="0.2">
      <c r="B81" s="76">
        <v>0.77774500000000002</v>
      </c>
      <c r="C81" s="73">
        <v>3.9576E-2</v>
      </c>
      <c r="D81" s="73">
        <v>0.77671000000000001</v>
      </c>
      <c r="E81" s="75">
        <v>-7.6109999999999997E-3</v>
      </c>
      <c r="F81" s="76"/>
      <c r="G81" s="162"/>
      <c r="H81" s="73"/>
      <c r="I81" s="162"/>
      <c r="J81" s="76"/>
      <c r="K81" s="162"/>
      <c r="L81" s="73"/>
      <c r="M81" s="164"/>
    </row>
    <row r="82" spans="2:13" x14ac:dyDescent="0.2">
      <c r="B82" s="76">
        <v>0.78791699999999998</v>
      </c>
      <c r="C82" s="73">
        <v>3.841E-2</v>
      </c>
      <c r="D82" s="73">
        <v>0.78682700000000005</v>
      </c>
      <c r="E82" s="75">
        <v>-6.2639999999999996E-3</v>
      </c>
      <c r="F82" s="76"/>
      <c r="G82" s="162"/>
      <c r="H82" s="73"/>
      <c r="I82" s="162"/>
      <c r="J82" s="76"/>
      <c r="K82" s="162"/>
      <c r="L82" s="73"/>
      <c r="M82" s="164"/>
    </row>
    <row r="83" spans="2:13" x14ac:dyDescent="0.2">
      <c r="B83" s="76">
        <v>0.79808699999999999</v>
      </c>
      <c r="C83" s="73">
        <v>3.7206999999999997E-2</v>
      </c>
      <c r="D83" s="73">
        <v>0.79694600000000004</v>
      </c>
      <c r="E83" s="75">
        <v>-4.9389999999999998E-3</v>
      </c>
      <c r="F83" s="76"/>
      <c r="G83" s="162"/>
      <c r="H83" s="73"/>
      <c r="I83" s="162"/>
      <c r="J83" s="76"/>
      <c r="K83" s="162"/>
      <c r="L83" s="73"/>
      <c r="M83" s="164"/>
    </row>
    <row r="84" spans="2:13" x14ac:dyDescent="0.2">
      <c r="B84" s="76">
        <v>0.808253</v>
      </c>
      <c r="C84" s="73">
        <v>3.5969000000000001E-2</v>
      </c>
      <c r="D84" s="73">
        <v>0.80706900000000004</v>
      </c>
      <c r="E84" s="75">
        <v>-3.643E-3</v>
      </c>
      <c r="F84" s="76"/>
      <c r="G84" s="162"/>
      <c r="H84" s="73"/>
      <c r="I84" s="162"/>
      <c r="J84" s="76"/>
      <c r="K84" s="162"/>
      <c r="L84" s="73"/>
      <c r="M84" s="164"/>
    </row>
    <row r="85" spans="2:13" x14ac:dyDescent="0.2">
      <c r="B85" s="76">
        <v>0.81841600000000003</v>
      </c>
      <c r="C85" s="73">
        <v>3.4700000000000002E-2</v>
      </c>
      <c r="D85" s="73">
        <v>0.817195</v>
      </c>
      <c r="E85" s="75">
        <v>-2.3830000000000001E-3</v>
      </c>
      <c r="F85" s="76"/>
      <c r="G85" s="162"/>
      <c r="H85" s="73"/>
      <c r="I85" s="162"/>
      <c r="J85" s="76"/>
      <c r="K85" s="162"/>
      <c r="L85" s="73"/>
      <c r="M85" s="164"/>
    </row>
    <row r="86" spans="2:13" x14ac:dyDescent="0.2">
      <c r="B86" s="76">
        <v>0.82857700000000001</v>
      </c>
      <c r="C86" s="73">
        <v>3.3404000000000003E-2</v>
      </c>
      <c r="D86" s="73">
        <v>0.82732700000000003</v>
      </c>
      <c r="E86" s="75">
        <v>-1.1659999999999999E-3</v>
      </c>
      <c r="F86" s="76"/>
      <c r="G86" s="162"/>
      <c r="H86" s="73"/>
      <c r="I86" s="162"/>
      <c r="J86" s="76"/>
      <c r="K86" s="162"/>
      <c r="L86" s="73"/>
      <c r="M86" s="164"/>
    </row>
    <row r="87" spans="2:13" x14ac:dyDescent="0.2">
      <c r="B87" s="76">
        <v>0.83873699999999995</v>
      </c>
      <c r="C87" s="73">
        <v>3.2083E-2</v>
      </c>
      <c r="D87" s="73">
        <v>0.83746399999999999</v>
      </c>
      <c r="E87" s="75">
        <v>0</v>
      </c>
      <c r="F87" s="76"/>
      <c r="G87" s="162"/>
      <c r="H87" s="73"/>
      <c r="I87" s="162"/>
      <c r="J87" s="76"/>
      <c r="K87" s="162"/>
      <c r="L87" s="73"/>
      <c r="M87" s="164"/>
    </row>
    <row r="88" spans="2:13" x14ac:dyDescent="0.2">
      <c r="B88" s="76">
        <v>0.84889499999999996</v>
      </c>
      <c r="C88" s="73">
        <v>3.0741000000000001E-2</v>
      </c>
      <c r="D88" s="73">
        <v>0.84760599999999997</v>
      </c>
      <c r="E88" s="75">
        <v>1.108E-3</v>
      </c>
      <c r="F88" s="76"/>
      <c r="G88" s="162"/>
      <c r="H88" s="73"/>
      <c r="I88" s="162"/>
      <c r="J88" s="76"/>
      <c r="K88" s="162"/>
      <c r="L88" s="73"/>
      <c r="M88" s="164"/>
    </row>
    <row r="89" spans="2:13" x14ac:dyDescent="0.2">
      <c r="B89" s="76">
        <v>0.85905200000000004</v>
      </c>
      <c r="C89" s="73">
        <v>2.938E-2</v>
      </c>
      <c r="D89" s="73">
        <v>0.85775699999999999</v>
      </c>
      <c r="E89" s="75">
        <v>2.1480000000000002E-3</v>
      </c>
      <c r="F89" s="76"/>
      <c r="G89" s="162"/>
      <c r="H89" s="73"/>
      <c r="I89" s="162"/>
      <c r="J89" s="76"/>
      <c r="K89" s="162"/>
      <c r="L89" s="73"/>
      <c r="M89" s="164"/>
    </row>
    <row r="90" spans="2:13" x14ac:dyDescent="0.2">
      <c r="B90" s="76">
        <v>0.86920799999999998</v>
      </c>
      <c r="C90" s="73">
        <v>2.7999E-2</v>
      </c>
      <c r="D90" s="73">
        <v>0.86791399999999996</v>
      </c>
      <c r="E90" s="75">
        <v>3.1080000000000001E-3</v>
      </c>
      <c r="F90" s="76"/>
      <c r="G90" s="162"/>
      <c r="H90" s="73"/>
      <c r="I90" s="162"/>
      <c r="J90" s="76"/>
      <c r="K90" s="162"/>
      <c r="L90" s="73"/>
      <c r="M90" s="164"/>
    </row>
    <row r="91" spans="2:13" x14ac:dyDescent="0.2">
      <c r="B91" s="76">
        <v>0.87936400000000003</v>
      </c>
      <c r="C91" s="73">
        <v>2.6598E-2</v>
      </c>
      <c r="D91" s="73">
        <v>0.87807999999999997</v>
      </c>
      <c r="E91" s="75">
        <v>3.9750000000000002E-3</v>
      </c>
      <c r="F91" s="76"/>
      <c r="G91" s="162"/>
      <c r="H91" s="73"/>
      <c r="I91" s="162"/>
      <c r="J91" s="76"/>
      <c r="K91" s="162"/>
      <c r="L91" s="73"/>
      <c r="M91" s="164"/>
    </row>
    <row r="92" spans="2:13" x14ac:dyDescent="0.2">
      <c r="B92" s="76">
        <v>0.889517</v>
      </c>
      <c r="C92" s="73">
        <v>2.5172E-2</v>
      </c>
      <c r="D92" s="73">
        <v>0.88825500000000002</v>
      </c>
      <c r="E92" s="75">
        <v>4.7369999999999999E-3</v>
      </c>
      <c r="F92" s="76"/>
      <c r="G92" s="162"/>
      <c r="H92" s="73"/>
      <c r="I92" s="162"/>
      <c r="J92" s="76"/>
      <c r="K92" s="162"/>
      <c r="L92" s="73"/>
      <c r="M92" s="164"/>
    </row>
    <row r="93" spans="2:13" x14ac:dyDescent="0.2">
      <c r="B93" s="76">
        <v>0.89966800000000002</v>
      </c>
      <c r="C93" s="73">
        <v>2.3713999999999999E-2</v>
      </c>
      <c r="D93" s="73">
        <v>0.89843899999999999</v>
      </c>
      <c r="E93" s="75">
        <v>5.3749999999999996E-3</v>
      </c>
      <c r="F93" s="76"/>
      <c r="G93" s="162"/>
      <c r="H93" s="73"/>
      <c r="I93" s="162"/>
      <c r="J93" s="76"/>
      <c r="K93" s="162"/>
      <c r="L93" s="73"/>
      <c r="M93" s="164"/>
    </row>
    <row r="94" spans="2:13" x14ac:dyDescent="0.2">
      <c r="B94" s="76">
        <v>0.90981500000000004</v>
      </c>
      <c r="C94" s="73">
        <v>2.2211000000000002E-2</v>
      </c>
      <c r="D94" s="73">
        <v>0.908632</v>
      </c>
      <c r="E94" s="75">
        <v>5.8659999999999997E-3</v>
      </c>
      <c r="F94" s="76"/>
      <c r="G94" s="162"/>
      <c r="H94" s="73"/>
      <c r="I94" s="162"/>
      <c r="J94" s="76"/>
      <c r="K94" s="162"/>
      <c r="L94" s="73"/>
      <c r="M94" s="164"/>
    </row>
    <row r="95" spans="2:13" x14ac:dyDescent="0.2">
      <c r="B95" s="76">
        <v>0.919956</v>
      </c>
      <c r="C95" s="73">
        <v>2.0646999999999999E-2</v>
      </c>
      <c r="D95" s="73">
        <v>0.91883199999999998</v>
      </c>
      <c r="E95" s="75">
        <v>6.1939999999999999E-3</v>
      </c>
      <c r="F95" s="76"/>
      <c r="G95" s="162"/>
      <c r="H95" s="73"/>
      <c r="I95" s="162"/>
      <c r="J95" s="76"/>
      <c r="K95" s="162"/>
      <c r="L95" s="73"/>
      <c r="M95" s="164"/>
    </row>
    <row r="96" spans="2:13" x14ac:dyDescent="0.2">
      <c r="B96" s="76">
        <v>0.930087</v>
      </c>
      <c r="C96" s="73">
        <v>1.9001000000000001E-2</v>
      </c>
      <c r="D96" s="73">
        <v>0.92903999999999998</v>
      </c>
      <c r="E96" s="75">
        <v>6.3280000000000003E-3</v>
      </c>
      <c r="F96" s="76"/>
      <c r="G96" s="162"/>
      <c r="H96" s="73"/>
      <c r="I96" s="162"/>
      <c r="J96" s="76"/>
      <c r="K96" s="162"/>
      <c r="L96" s="73"/>
      <c r="M96" s="164"/>
    </row>
    <row r="97" spans="2:13" x14ac:dyDescent="0.2">
      <c r="B97" s="76">
        <v>0.94020400000000004</v>
      </c>
      <c r="C97" s="73">
        <v>1.7245E-2</v>
      </c>
      <c r="D97" s="73">
        <v>0.93925000000000003</v>
      </c>
      <c r="E97" s="75">
        <v>6.2449999999999997E-3</v>
      </c>
      <c r="F97" s="76"/>
      <c r="G97" s="162"/>
      <c r="H97" s="73"/>
      <c r="I97" s="162"/>
      <c r="J97" s="76"/>
      <c r="K97" s="162"/>
      <c r="L97" s="73"/>
      <c r="M97" s="164"/>
    </row>
    <row r="98" spans="2:13" x14ac:dyDescent="0.2">
      <c r="B98" s="76">
        <v>0.95030099999999995</v>
      </c>
      <c r="C98" s="73">
        <v>1.5348000000000001E-2</v>
      </c>
      <c r="D98" s="73">
        <v>0.94945999999999997</v>
      </c>
      <c r="E98" s="75">
        <v>5.9090000000000002E-3</v>
      </c>
      <c r="F98" s="76"/>
      <c r="G98" s="162"/>
      <c r="H98" s="73"/>
      <c r="I98" s="162"/>
      <c r="J98" s="76"/>
      <c r="K98" s="162"/>
      <c r="L98" s="73"/>
      <c r="M98" s="164"/>
    </row>
    <row r="99" spans="2:13" x14ac:dyDescent="0.2">
      <c r="B99" s="76">
        <v>0.96036900000000003</v>
      </c>
      <c r="C99" s="73">
        <v>1.3271E-2</v>
      </c>
      <c r="D99" s="73">
        <v>0.95966200000000002</v>
      </c>
      <c r="E99" s="75">
        <v>5.287E-3</v>
      </c>
      <c r="F99" s="76"/>
      <c r="G99" s="162"/>
      <c r="H99" s="73"/>
      <c r="I99" s="162"/>
      <c r="J99" s="76"/>
      <c r="K99" s="162"/>
      <c r="L99" s="73"/>
      <c r="M99" s="164"/>
    </row>
    <row r="100" spans="2:13" x14ac:dyDescent="0.2">
      <c r="B100" s="76">
        <v>0.97039799999999998</v>
      </c>
      <c r="C100" s="73">
        <v>1.0968E-2</v>
      </c>
      <c r="D100" s="73">
        <v>0.96984499999999996</v>
      </c>
      <c r="E100" s="75">
        <v>4.3350000000000003E-3</v>
      </c>
      <c r="F100" s="76"/>
      <c r="G100" s="162"/>
      <c r="H100" s="73"/>
      <c r="I100" s="162"/>
      <c r="J100" s="76"/>
      <c r="K100" s="162"/>
      <c r="L100" s="73"/>
      <c r="M100" s="164"/>
    </row>
    <row r="101" spans="2:13" x14ac:dyDescent="0.2">
      <c r="B101" s="76">
        <v>0.98037099999999999</v>
      </c>
      <c r="C101" s="73">
        <v>8.378E-3</v>
      </c>
      <c r="D101" s="73">
        <v>0.97999499999999995</v>
      </c>
      <c r="E101" s="75">
        <v>2.9910000000000002E-3</v>
      </c>
      <c r="F101" s="76"/>
      <c r="G101" s="162"/>
      <c r="H101" s="73"/>
      <c r="I101" s="162"/>
      <c r="J101" s="76"/>
      <c r="K101" s="162"/>
      <c r="L101" s="73"/>
      <c r="M101" s="164"/>
    </row>
    <row r="102" spans="2:13" x14ac:dyDescent="0.2">
      <c r="B102" s="76">
        <v>0.99024900000000005</v>
      </c>
      <c r="C102" s="73">
        <v>5.3759999999999997E-3</v>
      </c>
      <c r="D102" s="73">
        <v>0.99007800000000001</v>
      </c>
      <c r="E102" s="75">
        <v>1.1329999999999999E-3</v>
      </c>
      <c r="F102" s="76"/>
      <c r="G102" s="162"/>
      <c r="H102" s="73"/>
      <c r="I102" s="162"/>
      <c r="J102" s="76"/>
      <c r="K102" s="162"/>
      <c r="L102" s="73"/>
      <c r="M102" s="164"/>
    </row>
    <row r="103" spans="2:13" x14ac:dyDescent="0.2">
      <c r="B103" s="76">
        <v>0.99990199999999996</v>
      </c>
      <c r="C103" s="73">
        <v>1.5900000000000001E-3</v>
      </c>
      <c r="D103" s="73">
        <v>1</v>
      </c>
      <c r="E103" s="75">
        <v>-1.5900000000000001E-3</v>
      </c>
      <c r="F103" s="76"/>
      <c r="G103" s="162"/>
      <c r="H103" s="73"/>
      <c r="I103" s="162"/>
      <c r="J103" s="76"/>
      <c r="K103" s="162"/>
      <c r="L103" s="73"/>
      <c r="M103" s="164"/>
    </row>
    <row r="104" spans="2:13" x14ac:dyDescent="0.2">
      <c r="B104" s="76"/>
      <c r="C104" s="73"/>
      <c r="D104" s="73"/>
      <c r="E104" s="75"/>
      <c r="F104" s="76"/>
      <c r="G104" s="162"/>
      <c r="H104" s="73"/>
      <c r="I104" s="162"/>
      <c r="J104" s="76"/>
      <c r="K104" s="162"/>
      <c r="L104" s="73"/>
      <c r="M104" s="164"/>
    </row>
    <row r="105" spans="2:13" x14ac:dyDescent="0.2">
      <c r="B105" s="76"/>
      <c r="C105" s="73"/>
      <c r="D105" s="73"/>
      <c r="E105" s="75"/>
      <c r="F105" s="76"/>
      <c r="G105" s="162"/>
      <c r="H105" s="73"/>
      <c r="I105" s="162"/>
      <c r="J105" s="76"/>
      <c r="K105" s="162"/>
      <c r="L105" s="73"/>
      <c r="M105" s="164"/>
    </row>
    <row r="106" spans="2:13" x14ac:dyDescent="0.2">
      <c r="B106" s="76"/>
      <c r="C106" s="73"/>
      <c r="D106" s="73"/>
      <c r="E106" s="75"/>
      <c r="F106" s="76"/>
      <c r="G106" s="162"/>
      <c r="H106" s="73"/>
      <c r="I106" s="162"/>
      <c r="J106" s="76"/>
      <c r="K106" s="162"/>
      <c r="L106" s="73"/>
      <c r="M106" s="164"/>
    </row>
    <row r="107" spans="2:13" x14ac:dyDescent="0.2">
      <c r="B107" s="76"/>
      <c r="C107" s="73"/>
      <c r="D107" s="73"/>
      <c r="E107" s="75"/>
      <c r="F107" s="76"/>
      <c r="G107" s="162"/>
      <c r="H107" s="73"/>
      <c r="I107" s="162"/>
      <c r="J107" s="76"/>
      <c r="K107" s="162"/>
      <c r="L107" s="73"/>
      <c r="M107" s="164"/>
    </row>
    <row r="108" spans="2:13" x14ac:dyDescent="0.2">
      <c r="B108" s="76"/>
      <c r="C108" s="73"/>
      <c r="D108" s="73"/>
      <c r="E108" s="75"/>
      <c r="F108" s="76"/>
      <c r="G108" s="162"/>
      <c r="H108" s="73"/>
      <c r="I108" s="162"/>
      <c r="J108" s="76"/>
      <c r="K108" s="162"/>
      <c r="L108" s="73"/>
      <c r="M108" s="164"/>
    </row>
    <row r="109" spans="2:13" x14ac:dyDescent="0.2">
      <c r="B109" s="76"/>
      <c r="C109" s="73"/>
      <c r="D109" s="73"/>
      <c r="E109" s="75"/>
      <c r="F109" s="76"/>
      <c r="G109" s="162"/>
      <c r="H109" s="73"/>
      <c r="I109" s="162"/>
      <c r="J109" s="76"/>
      <c r="K109" s="162"/>
      <c r="L109" s="73"/>
      <c r="M109" s="164"/>
    </row>
    <row r="110" spans="2:13" x14ac:dyDescent="0.2">
      <c r="B110" s="76"/>
      <c r="C110" s="73"/>
      <c r="D110" s="73"/>
      <c r="E110" s="75"/>
      <c r="F110" s="76"/>
      <c r="G110" s="162"/>
      <c r="H110" s="73"/>
      <c r="I110" s="162"/>
      <c r="J110" s="76"/>
      <c r="K110" s="162"/>
      <c r="L110" s="73"/>
      <c r="M110" s="164"/>
    </row>
    <row r="111" spans="2:13" x14ac:dyDescent="0.2">
      <c r="B111" s="76"/>
      <c r="C111" s="73"/>
      <c r="D111" s="73"/>
      <c r="E111" s="75"/>
      <c r="F111" s="76"/>
      <c r="G111" s="162"/>
      <c r="H111" s="73"/>
      <c r="I111" s="162"/>
      <c r="J111" s="76"/>
      <c r="K111" s="162"/>
      <c r="L111" s="73"/>
      <c r="M111" s="164"/>
    </row>
    <row r="112" spans="2:13" x14ac:dyDescent="0.2">
      <c r="B112" s="76"/>
      <c r="C112" s="73"/>
      <c r="D112" s="73"/>
      <c r="E112" s="75"/>
      <c r="F112" s="76"/>
      <c r="G112" s="162"/>
      <c r="H112" s="73"/>
      <c r="I112" s="162"/>
      <c r="J112" s="76"/>
      <c r="K112" s="162"/>
      <c r="L112" s="73"/>
      <c r="M112" s="164"/>
    </row>
    <row r="113" spans="2:13" x14ac:dyDescent="0.2">
      <c r="B113" s="76"/>
      <c r="C113" s="73"/>
      <c r="D113" s="73"/>
      <c r="E113" s="75"/>
      <c r="F113" s="76"/>
      <c r="G113" s="162"/>
      <c r="H113" s="73"/>
      <c r="I113" s="162"/>
      <c r="J113" s="76"/>
      <c r="K113" s="162"/>
      <c r="L113" s="73"/>
      <c r="M113" s="164"/>
    </row>
    <row r="114" spans="2:13" x14ac:dyDescent="0.2">
      <c r="B114" s="76"/>
      <c r="C114" s="73"/>
      <c r="D114" s="73"/>
      <c r="E114" s="75"/>
      <c r="F114" s="76"/>
      <c r="G114" s="162"/>
      <c r="H114" s="73"/>
      <c r="I114" s="162"/>
      <c r="J114" s="76"/>
      <c r="K114" s="162"/>
      <c r="L114" s="73"/>
      <c r="M114" s="164"/>
    </row>
    <row r="115" spans="2:13" x14ac:dyDescent="0.2">
      <c r="B115" s="76"/>
      <c r="C115" s="73"/>
      <c r="D115" s="73"/>
      <c r="E115" s="75"/>
      <c r="F115" s="76"/>
      <c r="G115" s="162"/>
      <c r="H115" s="73"/>
      <c r="I115" s="162"/>
      <c r="J115" s="76"/>
      <c r="K115" s="162"/>
      <c r="L115" s="73"/>
      <c r="M115" s="164"/>
    </row>
    <row r="116" spans="2:13" x14ac:dyDescent="0.2">
      <c r="B116" s="76"/>
      <c r="C116" s="73"/>
      <c r="D116" s="73"/>
      <c r="E116" s="75"/>
      <c r="F116" s="76"/>
      <c r="G116" s="162"/>
      <c r="H116" s="73"/>
      <c r="I116" s="162"/>
      <c r="J116" s="76"/>
      <c r="K116" s="162"/>
      <c r="L116" s="73"/>
      <c r="M116" s="164"/>
    </row>
    <row r="117" spans="2:13" x14ac:dyDescent="0.2">
      <c r="B117" s="76"/>
      <c r="C117" s="73"/>
      <c r="D117" s="73"/>
      <c r="E117" s="75"/>
      <c r="F117" s="76"/>
      <c r="G117" s="162"/>
      <c r="H117" s="73"/>
      <c r="I117" s="162"/>
      <c r="J117" s="76"/>
      <c r="K117" s="162"/>
      <c r="L117" s="73"/>
      <c r="M117" s="164"/>
    </row>
    <row r="118" spans="2:13" x14ac:dyDescent="0.2">
      <c r="B118" s="76"/>
      <c r="C118" s="73"/>
      <c r="D118" s="73"/>
      <c r="E118" s="75"/>
      <c r="F118" s="76"/>
      <c r="G118" s="162"/>
      <c r="H118" s="73"/>
      <c r="I118" s="162"/>
      <c r="J118" s="76"/>
      <c r="K118" s="162"/>
      <c r="L118" s="73"/>
      <c r="M118" s="164"/>
    </row>
    <row r="119" spans="2:13" x14ac:dyDescent="0.2">
      <c r="B119" s="76"/>
      <c r="C119" s="73"/>
      <c r="D119" s="73"/>
      <c r="E119" s="75"/>
      <c r="F119" s="76"/>
      <c r="G119" s="162"/>
      <c r="H119" s="73"/>
      <c r="I119" s="162"/>
      <c r="J119" s="76"/>
      <c r="K119" s="162"/>
      <c r="L119" s="73"/>
      <c r="M119" s="164"/>
    </row>
    <row r="120" spans="2:13" x14ac:dyDescent="0.2">
      <c r="B120" s="76"/>
      <c r="C120" s="73"/>
      <c r="D120" s="73"/>
      <c r="E120" s="75"/>
      <c r="F120" s="76"/>
      <c r="G120" s="162"/>
      <c r="H120" s="73"/>
      <c r="I120" s="162"/>
      <c r="J120" s="76"/>
      <c r="K120" s="162"/>
      <c r="L120" s="73"/>
      <c r="M120" s="164"/>
    </row>
    <row r="121" spans="2:13" x14ac:dyDescent="0.2">
      <c r="B121" s="76"/>
      <c r="C121" s="73"/>
      <c r="D121" s="73"/>
      <c r="E121" s="75"/>
      <c r="F121" s="76"/>
      <c r="G121" s="162"/>
      <c r="H121" s="73"/>
      <c r="I121" s="162"/>
      <c r="J121" s="76"/>
      <c r="K121" s="162"/>
      <c r="L121" s="73"/>
      <c r="M121" s="164"/>
    </row>
    <row r="122" spans="2:13" x14ac:dyDescent="0.2">
      <c r="B122" s="76"/>
      <c r="C122" s="73"/>
      <c r="D122" s="73"/>
      <c r="E122" s="75"/>
      <c r="F122" s="76"/>
      <c r="G122" s="162"/>
      <c r="H122" s="73"/>
      <c r="I122" s="162"/>
      <c r="J122" s="76"/>
      <c r="K122" s="162"/>
      <c r="L122" s="73"/>
      <c r="M122" s="164"/>
    </row>
    <row r="123" spans="2:13" x14ac:dyDescent="0.2">
      <c r="B123" s="76"/>
      <c r="C123" s="73"/>
      <c r="D123" s="73"/>
      <c r="E123" s="75"/>
      <c r="F123" s="76"/>
      <c r="G123" s="162"/>
      <c r="H123" s="73"/>
      <c r="I123" s="162"/>
      <c r="J123" s="76"/>
      <c r="K123" s="162"/>
      <c r="L123" s="73"/>
      <c r="M123" s="164"/>
    </row>
    <row r="124" spans="2:13" x14ac:dyDescent="0.2">
      <c r="B124" s="76"/>
      <c r="C124" s="73"/>
      <c r="D124" s="73"/>
      <c r="E124" s="75"/>
      <c r="F124" s="76"/>
      <c r="G124" s="162"/>
      <c r="H124" s="73"/>
      <c r="I124" s="162"/>
      <c r="J124" s="76"/>
      <c r="K124" s="162"/>
      <c r="L124" s="73"/>
      <c r="M124" s="164"/>
    </row>
    <row r="125" spans="2:13" x14ac:dyDescent="0.2">
      <c r="B125" s="76"/>
      <c r="C125" s="73"/>
      <c r="D125" s="73"/>
      <c r="E125" s="75"/>
      <c r="F125" s="76"/>
      <c r="G125" s="162"/>
      <c r="H125" s="73"/>
      <c r="I125" s="162"/>
      <c r="J125" s="76"/>
      <c r="K125" s="162"/>
      <c r="L125" s="73"/>
      <c r="M125" s="164"/>
    </row>
    <row r="126" spans="2:13" x14ac:dyDescent="0.2">
      <c r="B126" s="76"/>
      <c r="C126" s="73"/>
      <c r="D126" s="73"/>
      <c r="E126" s="75"/>
      <c r="F126" s="76"/>
      <c r="G126" s="162"/>
      <c r="H126" s="73"/>
      <c r="I126" s="162"/>
      <c r="J126" s="76"/>
      <c r="K126" s="162"/>
      <c r="L126" s="73"/>
      <c r="M126" s="164"/>
    </row>
    <row r="127" spans="2:13" x14ac:dyDescent="0.2">
      <c r="B127" s="76"/>
      <c r="C127" s="73"/>
      <c r="D127" s="73"/>
      <c r="E127" s="75"/>
      <c r="F127" s="76"/>
      <c r="G127" s="162"/>
      <c r="H127" s="73"/>
      <c r="I127" s="162"/>
      <c r="J127" s="76"/>
      <c r="K127" s="162"/>
      <c r="L127" s="73"/>
      <c r="M127" s="164"/>
    </row>
    <row r="128" spans="2:13" x14ac:dyDescent="0.2">
      <c r="B128" s="76"/>
      <c r="C128" s="73"/>
      <c r="D128" s="73"/>
      <c r="E128" s="75"/>
      <c r="F128" s="76"/>
      <c r="G128" s="162"/>
      <c r="H128" s="73"/>
      <c r="I128" s="162"/>
      <c r="J128" s="76"/>
      <c r="K128" s="162"/>
      <c r="L128" s="73"/>
      <c r="M128" s="164"/>
    </row>
    <row r="129" spans="2:13" x14ac:dyDescent="0.2">
      <c r="B129" s="76"/>
      <c r="C129" s="73"/>
      <c r="D129" s="73"/>
      <c r="E129" s="75"/>
      <c r="F129" s="76"/>
      <c r="G129" s="162"/>
      <c r="H129" s="73"/>
      <c r="I129" s="162"/>
      <c r="J129" s="76"/>
      <c r="K129" s="162"/>
      <c r="L129" s="73"/>
      <c r="M129" s="164"/>
    </row>
    <row r="130" spans="2:13" x14ac:dyDescent="0.2">
      <c r="B130" s="76"/>
      <c r="C130" s="73"/>
      <c r="D130" s="73"/>
      <c r="E130" s="75"/>
      <c r="F130" s="76"/>
      <c r="G130" s="162"/>
      <c r="H130" s="73"/>
      <c r="I130" s="162"/>
      <c r="J130" s="76"/>
      <c r="K130" s="162"/>
      <c r="L130" s="73"/>
      <c r="M130" s="164"/>
    </row>
    <row r="131" spans="2:13" x14ac:dyDescent="0.2">
      <c r="B131" s="76"/>
      <c r="C131" s="73"/>
      <c r="D131" s="73"/>
      <c r="E131" s="75"/>
      <c r="F131" s="76"/>
      <c r="G131" s="162"/>
      <c r="H131" s="73"/>
      <c r="I131" s="162"/>
      <c r="J131" s="76"/>
      <c r="K131" s="162"/>
      <c r="L131" s="73"/>
      <c r="M131" s="164"/>
    </row>
    <row r="132" spans="2:13" x14ac:dyDescent="0.2">
      <c r="B132" s="76"/>
      <c r="C132" s="73"/>
      <c r="D132" s="73"/>
      <c r="E132" s="75"/>
      <c r="F132" s="76"/>
      <c r="G132" s="162"/>
      <c r="H132" s="73"/>
      <c r="I132" s="162"/>
      <c r="J132" s="76"/>
      <c r="K132" s="162"/>
      <c r="L132" s="73"/>
      <c r="M132" s="164"/>
    </row>
    <row r="133" spans="2:13" x14ac:dyDescent="0.2">
      <c r="B133" s="76"/>
      <c r="C133" s="73"/>
      <c r="D133" s="73"/>
      <c r="E133" s="75"/>
      <c r="F133" s="76"/>
      <c r="G133" s="162"/>
      <c r="H133" s="73"/>
      <c r="I133" s="162"/>
      <c r="J133" s="76"/>
      <c r="K133" s="162"/>
      <c r="L133" s="73"/>
      <c r="M133" s="164"/>
    </row>
    <row r="134" spans="2:13" x14ac:dyDescent="0.2">
      <c r="B134" s="76"/>
      <c r="C134" s="73"/>
      <c r="D134" s="73"/>
      <c r="E134" s="75"/>
      <c r="F134" s="76"/>
      <c r="G134" s="162"/>
      <c r="H134" s="73"/>
      <c r="I134" s="162"/>
      <c r="J134" s="76"/>
      <c r="K134" s="162"/>
      <c r="L134" s="73"/>
      <c r="M134" s="164"/>
    </row>
    <row r="135" spans="2:13" x14ac:dyDescent="0.2">
      <c r="B135" s="76"/>
      <c r="C135" s="73"/>
      <c r="D135" s="73"/>
      <c r="E135" s="75"/>
      <c r="F135" s="76"/>
      <c r="G135" s="162"/>
      <c r="H135" s="73"/>
      <c r="I135" s="162"/>
      <c r="J135" s="76"/>
      <c r="K135" s="162"/>
      <c r="L135" s="73"/>
      <c r="M135" s="164"/>
    </row>
    <row r="136" spans="2:13" x14ac:dyDescent="0.2">
      <c r="B136" s="76"/>
      <c r="C136" s="73"/>
      <c r="D136" s="73"/>
      <c r="E136" s="75"/>
      <c r="F136" s="76"/>
      <c r="G136" s="162"/>
      <c r="H136" s="73"/>
      <c r="I136" s="162"/>
      <c r="J136" s="76"/>
      <c r="K136" s="162"/>
      <c r="L136" s="73"/>
      <c r="M136" s="164"/>
    </row>
    <row r="137" spans="2:13" x14ac:dyDescent="0.2">
      <c r="B137" s="76"/>
      <c r="C137" s="73"/>
      <c r="D137" s="73"/>
      <c r="E137" s="75"/>
      <c r="F137" s="76"/>
      <c r="G137" s="162"/>
      <c r="H137" s="73"/>
      <c r="I137" s="162"/>
      <c r="J137" s="76"/>
      <c r="K137" s="162"/>
      <c r="L137" s="73"/>
      <c r="M137" s="164"/>
    </row>
    <row r="138" spans="2:13" x14ac:dyDescent="0.2">
      <c r="B138" s="76"/>
      <c r="C138" s="73"/>
      <c r="D138" s="73"/>
      <c r="E138" s="75"/>
      <c r="F138" s="76"/>
      <c r="G138" s="162"/>
      <c r="H138" s="73"/>
      <c r="I138" s="162"/>
      <c r="J138" s="76"/>
      <c r="K138" s="162"/>
      <c r="L138" s="73"/>
      <c r="M138" s="164"/>
    </row>
    <row r="139" spans="2:13" x14ac:dyDescent="0.2">
      <c r="B139" s="76"/>
      <c r="C139" s="73"/>
      <c r="D139" s="73"/>
      <c r="E139" s="75"/>
      <c r="F139" s="76"/>
      <c r="G139" s="162"/>
      <c r="H139" s="73"/>
      <c r="I139" s="162"/>
      <c r="J139" s="76"/>
      <c r="K139" s="162"/>
      <c r="L139" s="73"/>
      <c r="M139" s="164"/>
    </row>
    <row r="140" spans="2:13" x14ac:dyDescent="0.2">
      <c r="B140" s="76"/>
      <c r="C140" s="73"/>
      <c r="D140" s="73"/>
      <c r="E140" s="75"/>
      <c r="F140" s="76"/>
      <c r="G140" s="162"/>
      <c r="H140" s="73"/>
      <c r="I140" s="162"/>
      <c r="J140" s="76"/>
      <c r="K140" s="162"/>
      <c r="L140" s="73"/>
      <c r="M140" s="164"/>
    </row>
    <row r="141" spans="2:13" x14ac:dyDescent="0.2">
      <c r="B141" s="76"/>
      <c r="C141" s="73"/>
      <c r="D141" s="73"/>
      <c r="E141" s="75"/>
      <c r="F141" s="76"/>
      <c r="G141" s="162"/>
      <c r="H141" s="73"/>
      <c r="I141" s="162"/>
      <c r="J141" s="76"/>
      <c r="K141" s="162"/>
      <c r="L141" s="73"/>
      <c r="M141" s="164"/>
    </row>
    <row r="142" spans="2:13" x14ac:dyDescent="0.2">
      <c r="B142" s="76"/>
      <c r="C142" s="73"/>
      <c r="D142" s="73"/>
      <c r="E142" s="75"/>
      <c r="F142" s="76"/>
      <c r="G142" s="162"/>
      <c r="H142" s="73"/>
      <c r="I142" s="162"/>
      <c r="J142" s="76"/>
      <c r="K142" s="162"/>
      <c r="L142" s="73"/>
      <c r="M142" s="164"/>
    </row>
    <row r="143" spans="2:13" x14ac:dyDescent="0.2">
      <c r="B143" s="76"/>
      <c r="C143" s="73"/>
      <c r="D143" s="73"/>
      <c r="E143" s="75"/>
      <c r="F143" s="76"/>
      <c r="G143" s="162"/>
      <c r="H143" s="73"/>
      <c r="I143" s="162"/>
      <c r="J143" s="76"/>
      <c r="K143" s="162"/>
      <c r="L143" s="73"/>
      <c r="M143" s="164"/>
    </row>
    <row r="144" spans="2:13" x14ac:dyDescent="0.2">
      <c r="B144" s="76"/>
      <c r="C144" s="73"/>
      <c r="D144" s="73"/>
      <c r="E144" s="75"/>
      <c r="F144" s="76"/>
      <c r="G144" s="162"/>
      <c r="H144" s="73"/>
      <c r="I144" s="162"/>
      <c r="J144" s="76"/>
      <c r="K144" s="162"/>
      <c r="L144" s="73"/>
      <c r="M144" s="164"/>
    </row>
    <row r="145" spans="2:13" x14ac:dyDescent="0.2">
      <c r="B145" s="76"/>
      <c r="C145" s="73"/>
      <c r="D145" s="73"/>
      <c r="E145" s="75"/>
      <c r="F145" s="76"/>
      <c r="G145" s="162"/>
      <c r="H145" s="73"/>
      <c r="I145" s="162"/>
      <c r="J145" s="76"/>
      <c r="K145" s="162"/>
      <c r="L145" s="73"/>
      <c r="M145" s="164"/>
    </row>
    <row r="146" spans="2:13" x14ac:dyDescent="0.2">
      <c r="B146" s="76"/>
      <c r="C146" s="73"/>
      <c r="D146" s="73"/>
      <c r="E146" s="75"/>
      <c r="F146" s="76"/>
      <c r="G146" s="162"/>
      <c r="H146" s="73"/>
      <c r="I146" s="162"/>
      <c r="J146" s="76"/>
      <c r="K146" s="162"/>
      <c r="L146" s="73"/>
      <c r="M146" s="164"/>
    </row>
    <row r="147" spans="2:13" x14ac:dyDescent="0.2">
      <c r="B147" s="76"/>
      <c r="C147" s="73"/>
      <c r="D147" s="73"/>
      <c r="E147" s="75"/>
      <c r="F147" s="76"/>
      <c r="G147" s="162"/>
      <c r="H147" s="73"/>
      <c r="I147" s="162"/>
      <c r="J147" s="76"/>
      <c r="K147" s="162"/>
      <c r="L147" s="73"/>
      <c r="M147" s="164"/>
    </row>
    <row r="148" spans="2:13" x14ac:dyDescent="0.2">
      <c r="B148" s="76"/>
      <c r="C148" s="73"/>
      <c r="D148" s="73"/>
      <c r="E148" s="75"/>
      <c r="F148" s="76"/>
      <c r="G148" s="162"/>
      <c r="H148" s="73"/>
      <c r="I148" s="162"/>
      <c r="J148" s="76"/>
      <c r="K148" s="162"/>
      <c r="L148" s="73"/>
      <c r="M148" s="164"/>
    </row>
    <row r="149" spans="2:13" x14ac:dyDescent="0.2">
      <c r="B149" s="76"/>
      <c r="C149" s="73"/>
      <c r="D149" s="73"/>
      <c r="E149" s="75"/>
      <c r="F149" s="76"/>
      <c r="G149" s="162"/>
      <c r="H149" s="73"/>
      <c r="I149" s="162"/>
      <c r="J149" s="76"/>
      <c r="K149" s="162"/>
      <c r="L149" s="73"/>
      <c r="M149" s="164"/>
    </row>
    <row r="150" spans="2:13" x14ac:dyDescent="0.2">
      <c r="B150" s="76"/>
      <c r="C150" s="73"/>
      <c r="D150" s="73"/>
      <c r="E150" s="75"/>
      <c r="F150" s="76"/>
      <c r="G150" s="162"/>
      <c r="H150" s="73"/>
      <c r="I150" s="162"/>
      <c r="J150" s="76"/>
      <c r="K150" s="162"/>
      <c r="L150" s="73"/>
      <c r="M150" s="164"/>
    </row>
    <row r="151" spans="2:13" x14ac:dyDescent="0.2">
      <c r="B151" s="76"/>
      <c r="C151" s="73"/>
      <c r="D151" s="73"/>
      <c r="E151" s="75"/>
      <c r="F151" s="76"/>
      <c r="G151" s="162"/>
      <c r="H151" s="73"/>
      <c r="I151" s="162"/>
      <c r="J151" s="76"/>
      <c r="K151" s="162"/>
      <c r="L151" s="73"/>
      <c r="M151" s="164"/>
    </row>
    <row r="152" spans="2:13" x14ac:dyDescent="0.2">
      <c r="B152" s="76"/>
      <c r="C152" s="73"/>
      <c r="D152" s="73"/>
      <c r="E152" s="75"/>
      <c r="F152" s="76"/>
      <c r="G152" s="162"/>
      <c r="H152" s="73"/>
      <c r="I152" s="162"/>
      <c r="J152" s="76"/>
      <c r="K152" s="162"/>
      <c r="L152" s="73"/>
      <c r="M152" s="164"/>
    </row>
    <row r="153" spans="2:13" x14ac:dyDescent="0.2">
      <c r="B153" s="76"/>
      <c r="C153" s="73"/>
      <c r="D153" s="73"/>
      <c r="E153" s="75"/>
      <c r="F153" s="76"/>
      <c r="G153" s="162"/>
      <c r="H153" s="73"/>
      <c r="I153" s="162"/>
      <c r="J153" s="76"/>
      <c r="K153" s="162"/>
      <c r="L153" s="73"/>
      <c r="M153" s="164"/>
    </row>
    <row r="154" spans="2:13" x14ac:dyDescent="0.2">
      <c r="B154" s="76"/>
      <c r="C154" s="73"/>
      <c r="D154" s="73"/>
      <c r="E154" s="75"/>
      <c r="F154" s="76"/>
      <c r="G154" s="162"/>
      <c r="H154" s="73"/>
      <c r="I154" s="162"/>
      <c r="J154" s="76"/>
      <c r="K154" s="162"/>
      <c r="L154" s="73"/>
      <c r="M154" s="164"/>
    </row>
    <row r="155" spans="2:13" x14ac:dyDescent="0.2">
      <c r="B155" s="76"/>
      <c r="C155" s="73"/>
      <c r="D155" s="73"/>
      <c r="E155" s="75"/>
      <c r="F155" s="76"/>
      <c r="G155" s="162"/>
      <c r="H155" s="73"/>
      <c r="I155" s="162"/>
      <c r="J155" s="76"/>
      <c r="K155" s="162"/>
      <c r="L155" s="73"/>
      <c r="M155" s="164"/>
    </row>
    <row r="156" spans="2:13" x14ac:dyDescent="0.2">
      <c r="B156" s="76"/>
      <c r="C156" s="73"/>
      <c r="D156" s="73"/>
      <c r="E156" s="75"/>
      <c r="F156" s="76"/>
      <c r="G156" s="162"/>
      <c r="H156" s="73"/>
      <c r="I156" s="162"/>
      <c r="J156" s="76"/>
      <c r="K156" s="162"/>
      <c r="L156" s="73"/>
      <c r="M156" s="164"/>
    </row>
    <row r="157" spans="2:13" x14ac:dyDescent="0.2">
      <c r="B157" s="76"/>
      <c r="C157" s="73"/>
      <c r="D157" s="73"/>
      <c r="E157" s="75"/>
      <c r="F157" s="76"/>
      <c r="G157" s="162"/>
      <c r="H157" s="73"/>
      <c r="I157" s="162"/>
      <c r="J157" s="76"/>
      <c r="K157" s="162"/>
      <c r="L157" s="73"/>
      <c r="M157" s="164"/>
    </row>
    <row r="158" spans="2:13" x14ac:dyDescent="0.2">
      <c r="B158" s="76"/>
      <c r="C158" s="73"/>
      <c r="D158" s="73"/>
      <c r="E158" s="75"/>
      <c r="F158" s="76"/>
      <c r="G158" s="162"/>
      <c r="H158" s="73"/>
      <c r="I158" s="162"/>
      <c r="J158" s="76"/>
      <c r="K158" s="162"/>
      <c r="L158" s="73"/>
      <c r="M158" s="164"/>
    </row>
    <row r="159" spans="2:13" x14ac:dyDescent="0.2">
      <c r="B159" s="76"/>
      <c r="C159" s="73"/>
      <c r="D159" s="73"/>
      <c r="E159" s="75"/>
      <c r="F159" s="76"/>
      <c r="G159" s="162"/>
      <c r="H159" s="73"/>
      <c r="I159" s="162"/>
      <c r="J159" s="76"/>
      <c r="K159" s="162"/>
      <c r="L159" s="73"/>
      <c r="M159" s="164"/>
    </row>
    <row r="160" spans="2:13" x14ac:dyDescent="0.2">
      <c r="B160" s="76"/>
      <c r="C160" s="73"/>
      <c r="D160" s="73"/>
      <c r="E160" s="75"/>
      <c r="F160" s="76"/>
      <c r="G160" s="162"/>
      <c r="H160" s="73"/>
      <c r="I160" s="162"/>
      <c r="J160" s="76"/>
      <c r="K160" s="162"/>
      <c r="L160" s="73"/>
      <c r="M160" s="164"/>
    </row>
    <row r="161" spans="2:13" x14ac:dyDescent="0.2">
      <c r="B161" s="76"/>
      <c r="C161" s="73"/>
      <c r="D161" s="73"/>
      <c r="E161" s="75"/>
      <c r="F161" s="76"/>
      <c r="G161" s="162"/>
      <c r="H161" s="73"/>
      <c r="I161" s="162"/>
      <c r="J161" s="76"/>
      <c r="K161" s="162"/>
      <c r="L161" s="73"/>
      <c r="M161" s="164"/>
    </row>
    <row r="162" spans="2:13" x14ac:dyDescent="0.2">
      <c r="B162" s="76"/>
      <c r="C162" s="73"/>
      <c r="D162" s="73"/>
      <c r="E162" s="75"/>
      <c r="F162" s="76"/>
      <c r="G162" s="162"/>
      <c r="H162" s="73"/>
      <c r="I162" s="162"/>
      <c r="J162" s="76"/>
      <c r="K162" s="162"/>
      <c r="L162" s="73"/>
      <c r="M162" s="164"/>
    </row>
    <row r="163" spans="2:13" x14ac:dyDescent="0.2">
      <c r="B163" s="76"/>
      <c r="C163" s="73"/>
      <c r="D163" s="73"/>
      <c r="E163" s="75"/>
      <c r="F163" s="76"/>
      <c r="G163" s="162"/>
      <c r="H163" s="73"/>
      <c r="I163" s="162"/>
      <c r="J163" s="76"/>
      <c r="K163" s="162"/>
      <c r="L163" s="73"/>
      <c r="M163" s="164"/>
    </row>
    <row r="164" spans="2:13" x14ac:dyDescent="0.2">
      <c r="B164" s="76"/>
      <c r="C164" s="73"/>
      <c r="D164" s="73"/>
      <c r="E164" s="75"/>
      <c r="F164" s="76"/>
      <c r="G164" s="162"/>
      <c r="H164" s="73"/>
      <c r="I164" s="162"/>
      <c r="J164" s="76"/>
      <c r="K164" s="162"/>
      <c r="L164" s="73"/>
      <c r="M164" s="164"/>
    </row>
    <row r="165" spans="2:13" x14ac:dyDescent="0.2">
      <c r="B165" s="76"/>
      <c r="C165" s="73"/>
      <c r="D165" s="73"/>
      <c r="E165" s="75"/>
      <c r="F165" s="76"/>
      <c r="G165" s="162"/>
      <c r="H165" s="73"/>
      <c r="I165" s="162"/>
      <c r="J165" s="76"/>
      <c r="K165" s="162"/>
      <c r="L165" s="73"/>
      <c r="M165" s="164"/>
    </row>
    <row r="166" spans="2:13" x14ac:dyDescent="0.2">
      <c r="B166" s="76"/>
      <c r="C166" s="73"/>
      <c r="D166" s="73"/>
      <c r="E166" s="75"/>
      <c r="F166" s="76"/>
      <c r="G166" s="162"/>
      <c r="H166" s="73"/>
      <c r="I166" s="162"/>
      <c r="J166" s="76"/>
      <c r="K166" s="162"/>
      <c r="L166" s="73"/>
      <c r="M166" s="164"/>
    </row>
    <row r="167" spans="2:13" x14ac:dyDescent="0.2">
      <c r="B167" s="76"/>
      <c r="C167" s="73"/>
      <c r="D167" s="73"/>
      <c r="E167" s="75"/>
      <c r="F167" s="76"/>
      <c r="G167" s="162"/>
      <c r="H167" s="73"/>
      <c r="I167" s="162"/>
      <c r="J167" s="76"/>
      <c r="K167" s="162"/>
      <c r="L167" s="73"/>
      <c r="M167" s="164"/>
    </row>
    <row r="168" spans="2:13" x14ac:dyDescent="0.2">
      <c r="B168" s="76"/>
      <c r="C168" s="73"/>
      <c r="D168" s="73"/>
      <c r="E168" s="75"/>
      <c r="F168" s="76"/>
      <c r="G168" s="162"/>
      <c r="H168" s="73"/>
      <c r="I168" s="162"/>
      <c r="J168" s="76"/>
      <c r="K168" s="162"/>
      <c r="L168" s="73"/>
      <c r="M168" s="164"/>
    </row>
    <row r="169" spans="2:13" x14ac:dyDescent="0.2">
      <c r="B169" s="76"/>
      <c r="C169" s="73"/>
      <c r="D169" s="73"/>
      <c r="E169" s="75"/>
      <c r="F169" s="76"/>
      <c r="G169" s="162"/>
      <c r="H169" s="73"/>
      <c r="I169" s="162"/>
      <c r="J169" s="76"/>
      <c r="K169" s="162"/>
      <c r="L169" s="73"/>
      <c r="M169" s="164"/>
    </row>
    <row r="170" spans="2:13" x14ac:dyDescent="0.2">
      <c r="B170" s="76"/>
      <c r="C170" s="73"/>
      <c r="D170" s="73"/>
      <c r="E170" s="75"/>
      <c r="F170" s="76"/>
      <c r="G170" s="162"/>
      <c r="H170" s="73"/>
      <c r="I170" s="162"/>
      <c r="J170" s="76"/>
      <c r="K170" s="162"/>
      <c r="L170" s="73"/>
      <c r="M170" s="164"/>
    </row>
    <row r="171" spans="2:13" x14ac:dyDescent="0.2">
      <c r="B171" s="76"/>
      <c r="C171" s="73"/>
      <c r="D171" s="73"/>
      <c r="E171" s="75"/>
      <c r="F171" s="76"/>
      <c r="G171" s="162"/>
      <c r="H171" s="73"/>
      <c r="I171" s="162"/>
      <c r="J171" s="76"/>
      <c r="K171" s="162"/>
      <c r="L171" s="73"/>
      <c r="M171" s="164"/>
    </row>
    <row r="172" spans="2:13" x14ac:dyDescent="0.2">
      <c r="B172" s="76"/>
      <c r="C172" s="73"/>
      <c r="D172" s="73"/>
      <c r="E172" s="75"/>
      <c r="F172" s="76"/>
      <c r="G172" s="162"/>
      <c r="H172" s="73"/>
      <c r="I172" s="162"/>
      <c r="J172" s="76"/>
      <c r="K172" s="162"/>
      <c r="L172" s="73"/>
      <c r="M172" s="164"/>
    </row>
    <row r="173" spans="2:13" x14ac:dyDescent="0.2">
      <c r="B173" s="76"/>
      <c r="C173" s="73"/>
      <c r="D173" s="73"/>
      <c r="E173" s="75"/>
      <c r="F173" s="76"/>
      <c r="G173" s="162"/>
      <c r="H173" s="73"/>
      <c r="I173" s="162"/>
      <c r="J173" s="76"/>
      <c r="K173" s="162"/>
      <c r="L173" s="73"/>
      <c r="M173" s="164"/>
    </row>
    <row r="174" spans="2:13" x14ac:dyDescent="0.2">
      <c r="B174" s="76"/>
      <c r="C174" s="73"/>
      <c r="D174" s="73"/>
      <c r="E174" s="75"/>
      <c r="F174" s="76"/>
      <c r="G174" s="162"/>
      <c r="H174" s="73"/>
      <c r="I174" s="162"/>
      <c r="J174" s="76"/>
      <c r="K174" s="162"/>
      <c r="L174" s="73"/>
      <c r="M174" s="164"/>
    </row>
    <row r="175" spans="2:13" x14ac:dyDescent="0.2">
      <c r="B175" s="76"/>
      <c r="C175" s="73"/>
      <c r="D175" s="73"/>
      <c r="E175" s="75"/>
      <c r="F175" s="76"/>
      <c r="G175" s="162"/>
      <c r="H175" s="73"/>
      <c r="I175" s="162"/>
      <c r="J175" s="76"/>
      <c r="K175" s="162"/>
      <c r="L175" s="73"/>
      <c r="M175" s="164"/>
    </row>
    <row r="176" spans="2:13" x14ac:dyDescent="0.2">
      <c r="B176" s="76"/>
      <c r="C176" s="73"/>
      <c r="D176" s="73"/>
      <c r="E176" s="75"/>
      <c r="F176" s="76"/>
      <c r="G176" s="162"/>
      <c r="H176" s="73"/>
      <c r="I176" s="162"/>
      <c r="J176" s="76"/>
      <c r="K176" s="162"/>
      <c r="L176" s="73"/>
      <c r="M176" s="164"/>
    </row>
    <row r="177" spans="2:13" x14ac:dyDescent="0.2">
      <c r="B177" s="76"/>
      <c r="C177" s="73"/>
      <c r="D177" s="73"/>
      <c r="E177" s="75"/>
      <c r="F177" s="76"/>
      <c r="G177" s="162"/>
      <c r="H177" s="73"/>
      <c r="I177" s="162"/>
      <c r="J177" s="76"/>
      <c r="K177" s="162"/>
      <c r="L177" s="73"/>
      <c r="M177" s="164"/>
    </row>
    <row r="178" spans="2:13" x14ac:dyDescent="0.2">
      <c r="B178" s="76"/>
      <c r="C178" s="73"/>
      <c r="D178" s="73"/>
      <c r="E178" s="77"/>
      <c r="F178" s="76"/>
      <c r="G178" s="162"/>
      <c r="H178" s="73"/>
      <c r="I178" s="162"/>
      <c r="J178" s="76"/>
      <c r="K178" s="162"/>
      <c r="L178" s="73"/>
      <c r="M178" s="164"/>
    </row>
    <row r="179" spans="2:13" x14ac:dyDescent="0.2">
      <c r="B179" s="76"/>
      <c r="C179" s="73"/>
      <c r="D179" s="73"/>
      <c r="E179" s="75"/>
      <c r="F179" s="76"/>
      <c r="G179" s="162"/>
      <c r="H179" s="73"/>
      <c r="I179" s="162"/>
      <c r="J179" s="76"/>
      <c r="K179" s="162"/>
      <c r="L179" s="73"/>
      <c r="M179" s="164"/>
    </row>
    <row r="180" spans="2:13" x14ac:dyDescent="0.2">
      <c r="B180" s="76"/>
      <c r="C180" s="73"/>
      <c r="D180" s="73"/>
      <c r="E180" s="75"/>
      <c r="F180" s="76"/>
      <c r="G180" s="162"/>
      <c r="H180" s="73"/>
      <c r="I180" s="162"/>
      <c r="J180" s="76"/>
      <c r="K180" s="162"/>
      <c r="L180" s="73"/>
      <c r="M180" s="164"/>
    </row>
    <row r="181" spans="2:13" x14ac:dyDescent="0.2">
      <c r="B181" s="76"/>
      <c r="C181" s="73"/>
      <c r="D181" s="73"/>
      <c r="E181" s="75"/>
      <c r="F181" s="76"/>
      <c r="G181" s="162"/>
      <c r="H181" s="73"/>
      <c r="I181" s="162"/>
      <c r="J181" s="76"/>
      <c r="K181" s="162"/>
      <c r="L181" s="73"/>
      <c r="M181" s="164"/>
    </row>
    <row r="182" spans="2:13" x14ac:dyDescent="0.2">
      <c r="B182" s="205"/>
      <c r="C182" s="62"/>
      <c r="D182" s="62"/>
      <c r="E182" s="206"/>
      <c r="F182" s="205"/>
      <c r="G182" s="166"/>
      <c r="H182" s="62"/>
      <c r="I182" s="166"/>
      <c r="J182" s="205"/>
      <c r="K182" s="166"/>
      <c r="L182" s="62"/>
      <c r="M182" s="42"/>
    </row>
    <row r="183" spans="2:13" x14ac:dyDescent="0.2">
      <c r="B183" s="205"/>
      <c r="C183" s="62"/>
      <c r="D183" s="62"/>
      <c r="E183" s="206"/>
      <c r="F183" s="205"/>
      <c r="G183" s="166"/>
      <c r="H183" s="62"/>
      <c r="I183" s="166"/>
      <c r="J183" s="205"/>
      <c r="K183" s="166"/>
      <c r="L183" s="62"/>
      <c r="M183" s="42"/>
    </row>
    <row r="184" spans="2:13" x14ac:dyDescent="0.2">
      <c r="B184" s="205"/>
      <c r="C184" s="62"/>
      <c r="D184" s="62"/>
      <c r="E184" s="206"/>
      <c r="F184" s="205"/>
      <c r="G184" s="166"/>
      <c r="H184" s="62"/>
      <c r="I184" s="166"/>
      <c r="J184" s="205"/>
      <c r="K184" s="166"/>
      <c r="L184" s="62"/>
      <c r="M184" s="42"/>
    </row>
    <row r="185" spans="2:13" x14ac:dyDescent="0.2">
      <c r="B185" s="205"/>
      <c r="C185" s="62"/>
      <c r="D185" s="62"/>
      <c r="E185" s="206"/>
      <c r="F185" s="205"/>
      <c r="G185" s="166"/>
      <c r="H185" s="62"/>
      <c r="I185" s="166"/>
      <c r="J185" s="205"/>
      <c r="K185" s="166"/>
      <c r="L185" s="62"/>
      <c r="M185" s="42"/>
    </row>
    <row r="186" spans="2:13" x14ac:dyDescent="0.2">
      <c r="B186" s="205"/>
      <c r="C186" s="62"/>
      <c r="D186" s="62"/>
      <c r="E186" s="206"/>
      <c r="F186" s="205"/>
      <c r="G186" s="166"/>
      <c r="H186" s="62"/>
      <c r="I186" s="166"/>
      <c r="J186" s="205"/>
      <c r="K186" s="166"/>
      <c r="L186" s="62"/>
      <c r="M186" s="42"/>
    </row>
    <row r="187" spans="2:13" x14ac:dyDescent="0.2">
      <c r="B187" s="205"/>
      <c r="C187" s="62"/>
      <c r="D187" s="62"/>
      <c r="E187" s="206"/>
      <c r="F187" s="205"/>
      <c r="G187" s="166"/>
      <c r="H187" s="62"/>
      <c r="I187" s="166"/>
      <c r="J187" s="205"/>
      <c r="K187" s="166"/>
      <c r="L187" s="62"/>
      <c r="M187" s="42"/>
    </row>
    <row r="188" spans="2:13" x14ac:dyDescent="0.2">
      <c r="B188" s="205"/>
      <c r="C188" s="62"/>
      <c r="D188" s="62"/>
      <c r="E188" s="206"/>
      <c r="F188" s="205"/>
      <c r="G188" s="166"/>
      <c r="H188" s="62"/>
      <c r="I188" s="166"/>
      <c r="J188" s="205"/>
      <c r="K188" s="166"/>
      <c r="L188" s="62"/>
      <c r="M188" s="42"/>
    </row>
    <row r="189" spans="2:13" x14ac:dyDescent="0.2">
      <c r="B189" s="205"/>
      <c r="C189" s="62"/>
      <c r="D189" s="62"/>
      <c r="E189" s="206"/>
      <c r="F189" s="205"/>
      <c r="G189" s="166"/>
      <c r="H189" s="62"/>
      <c r="I189" s="166"/>
      <c r="J189" s="205"/>
      <c r="K189" s="166"/>
      <c r="L189" s="62"/>
      <c r="M189" s="42"/>
    </row>
    <row r="190" spans="2:13" x14ac:dyDescent="0.2">
      <c r="B190" s="205"/>
      <c r="C190" s="62"/>
      <c r="D190" s="62"/>
      <c r="E190" s="206"/>
      <c r="F190" s="205"/>
      <c r="G190" s="166"/>
      <c r="H190" s="62"/>
      <c r="I190" s="166"/>
      <c r="J190" s="205"/>
      <c r="K190" s="166"/>
      <c r="L190" s="62"/>
      <c r="M190" s="42"/>
    </row>
    <row r="191" spans="2:13" x14ac:dyDescent="0.2">
      <c r="B191" s="205"/>
      <c r="C191" s="62"/>
      <c r="D191" s="62"/>
      <c r="E191" s="206"/>
      <c r="F191" s="205"/>
      <c r="G191" s="166"/>
      <c r="H191" s="62"/>
      <c r="I191" s="166"/>
      <c r="J191" s="205"/>
      <c r="K191" s="166"/>
      <c r="L191" s="62"/>
      <c r="M191" s="42"/>
    </row>
    <row r="192" spans="2:13" x14ac:dyDescent="0.2">
      <c r="B192" s="205"/>
      <c r="C192" s="62"/>
      <c r="D192" s="62"/>
      <c r="E192" s="206"/>
      <c r="F192" s="205"/>
      <c r="G192" s="166"/>
      <c r="H192" s="62"/>
      <c r="I192" s="166"/>
      <c r="J192" s="205"/>
      <c r="K192" s="166"/>
      <c r="L192" s="62"/>
      <c r="M192" s="42"/>
    </row>
    <row r="193" spans="2:13" x14ac:dyDescent="0.2">
      <c r="B193" s="205"/>
      <c r="C193" s="62"/>
      <c r="D193" s="62"/>
      <c r="E193" s="206"/>
      <c r="F193" s="205"/>
      <c r="G193" s="166"/>
      <c r="H193" s="62"/>
      <c r="I193" s="166"/>
      <c r="J193" s="205"/>
      <c r="K193" s="166"/>
      <c r="L193" s="62"/>
      <c r="M193" s="42"/>
    </row>
    <row r="194" spans="2:13" x14ac:dyDescent="0.2">
      <c r="B194" s="205"/>
      <c r="C194" s="62"/>
      <c r="D194" s="62"/>
      <c r="E194" s="206"/>
      <c r="F194" s="205"/>
      <c r="G194" s="166"/>
      <c r="H194" s="62"/>
      <c r="I194" s="166"/>
      <c r="J194" s="205"/>
      <c r="K194" s="166"/>
      <c r="L194" s="62"/>
      <c r="M194" s="42"/>
    </row>
    <row r="195" spans="2:13" x14ac:dyDescent="0.2">
      <c r="B195" s="205"/>
      <c r="C195" s="62"/>
      <c r="D195" s="62"/>
      <c r="E195" s="206"/>
      <c r="F195" s="205"/>
      <c r="G195" s="166"/>
      <c r="H195" s="62"/>
      <c r="I195" s="166"/>
      <c r="J195" s="205"/>
      <c r="K195" s="166"/>
      <c r="L195" s="62"/>
      <c r="M195" s="42"/>
    </row>
    <row r="196" spans="2:13" x14ac:dyDescent="0.2">
      <c r="B196" s="205"/>
      <c r="C196" s="62"/>
      <c r="D196" s="62"/>
      <c r="E196" s="206"/>
      <c r="F196" s="205"/>
      <c r="G196" s="166"/>
      <c r="H196" s="62"/>
      <c r="I196" s="166"/>
      <c r="J196" s="205"/>
      <c r="K196" s="166"/>
      <c r="L196" s="62"/>
      <c r="M196" s="42"/>
    </row>
    <row r="197" spans="2:13" x14ac:dyDescent="0.2">
      <c r="B197" s="205"/>
      <c r="C197" s="62"/>
      <c r="D197" s="62"/>
      <c r="E197" s="206"/>
      <c r="F197" s="205"/>
      <c r="G197" s="166"/>
      <c r="H197" s="62"/>
      <c r="I197" s="166"/>
      <c r="J197" s="205"/>
      <c r="K197" s="166"/>
      <c r="L197" s="62"/>
      <c r="M197" s="42"/>
    </row>
    <row r="198" spans="2:13" x14ac:dyDescent="0.2">
      <c r="B198" s="205"/>
      <c r="C198" s="62"/>
      <c r="D198" s="62"/>
      <c r="E198" s="206"/>
      <c r="F198" s="205"/>
      <c r="G198" s="166"/>
      <c r="H198" s="62"/>
      <c r="I198" s="166"/>
      <c r="J198" s="205"/>
      <c r="K198" s="166"/>
      <c r="L198" s="62"/>
      <c r="M198" s="42"/>
    </row>
    <row r="199" spans="2:13" x14ac:dyDescent="0.2">
      <c r="B199" s="205"/>
      <c r="C199" s="62"/>
      <c r="D199" s="62"/>
      <c r="E199" s="206"/>
      <c r="F199" s="205"/>
      <c r="G199" s="166"/>
      <c r="H199" s="62"/>
      <c r="I199" s="166"/>
      <c r="J199" s="205"/>
      <c r="K199" s="166"/>
      <c r="L199" s="62"/>
      <c r="M199" s="42"/>
    </row>
    <row r="200" spans="2:13" x14ac:dyDescent="0.2">
      <c r="B200" s="205"/>
      <c r="C200" s="62"/>
      <c r="D200" s="62"/>
      <c r="E200" s="206"/>
      <c r="F200" s="205"/>
      <c r="G200" s="166"/>
      <c r="H200" s="62"/>
      <c r="I200" s="166"/>
      <c r="J200" s="205"/>
      <c r="K200" s="166"/>
      <c r="L200" s="62"/>
      <c r="M200" s="42"/>
    </row>
    <row r="201" spans="2:13" x14ac:dyDescent="0.2">
      <c r="B201" s="205"/>
      <c r="C201" s="62"/>
      <c r="D201" s="62"/>
      <c r="E201" s="206"/>
      <c r="F201" s="205"/>
      <c r="G201" s="166"/>
      <c r="H201" s="62"/>
      <c r="I201" s="166"/>
      <c r="J201" s="205"/>
      <c r="K201" s="166"/>
      <c r="L201" s="62"/>
      <c r="M201" s="42"/>
    </row>
    <row r="202" spans="2:13" x14ac:dyDescent="0.2">
      <c r="B202" s="205"/>
      <c r="C202" s="62"/>
      <c r="D202" s="62"/>
      <c r="E202" s="206"/>
      <c r="F202" s="205"/>
      <c r="G202" s="166"/>
      <c r="H202" s="62"/>
      <c r="I202" s="166"/>
      <c r="J202" s="205"/>
      <c r="K202" s="166"/>
      <c r="L202" s="62"/>
      <c r="M202" s="42"/>
    </row>
    <row r="203" spans="2:13" x14ac:dyDescent="0.2">
      <c r="B203" s="205"/>
      <c r="C203" s="62"/>
      <c r="D203" s="62"/>
      <c r="E203" s="206"/>
      <c r="F203" s="205"/>
      <c r="G203" s="166"/>
      <c r="H203" s="62"/>
      <c r="I203" s="166"/>
      <c r="J203" s="205"/>
      <c r="K203" s="166"/>
      <c r="L203" s="62"/>
      <c r="M203" s="42"/>
    </row>
    <row r="204" spans="2:13" x14ac:dyDescent="0.2">
      <c r="B204" s="205"/>
      <c r="C204" s="62"/>
      <c r="D204" s="62"/>
      <c r="E204" s="206"/>
      <c r="F204" s="205"/>
      <c r="G204" s="166"/>
      <c r="H204" s="62"/>
      <c r="I204" s="166"/>
      <c r="J204" s="205"/>
      <c r="K204" s="166"/>
      <c r="L204" s="62"/>
      <c r="M204" s="42"/>
    </row>
    <row r="205" spans="2:13" x14ac:dyDescent="0.2">
      <c r="B205" s="205"/>
      <c r="C205" s="62"/>
      <c r="D205" s="62"/>
      <c r="E205" s="206"/>
      <c r="F205" s="205"/>
      <c r="G205" s="166"/>
      <c r="H205" s="62"/>
      <c r="I205" s="166"/>
      <c r="J205" s="205"/>
      <c r="K205" s="166"/>
      <c r="L205" s="62"/>
      <c r="M205" s="42"/>
    </row>
    <row r="206" spans="2:13" x14ac:dyDescent="0.2">
      <c r="B206" s="205"/>
      <c r="C206" s="62"/>
      <c r="D206" s="62"/>
      <c r="E206" s="206"/>
      <c r="F206" s="205"/>
      <c r="G206" s="166"/>
      <c r="H206" s="62"/>
      <c r="I206" s="166"/>
      <c r="J206" s="205"/>
      <c r="K206" s="166"/>
      <c r="L206" s="62"/>
      <c r="M206" s="42"/>
    </row>
    <row r="207" spans="2:13" x14ac:dyDescent="0.2">
      <c r="B207" s="205"/>
      <c r="C207" s="62"/>
      <c r="D207" s="62"/>
      <c r="E207" s="206"/>
      <c r="F207" s="205"/>
      <c r="G207" s="166"/>
      <c r="H207" s="62"/>
      <c r="I207" s="166"/>
      <c r="J207" s="205"/>
      <c r="K207" s="166"/>
      <c r="L207" s="62"/>
      <c r="M207" s="42"/>
    </row>
    <row r="208" spans="2:13" x14ac:dyDescent="0.2">
      <c r="B208" s="205"/>
      <c r="C208" s="62"/>
      <c r="D208" s="62"/>
      <c r="E208" s="206"/>
      <c r="F208" s="205"/>
      <c r="G208" s="166"/>
      <c r="H208" s="62"/>
      <c r="I208" s="166"/>
      <c r="J208" s="205"/>
      <c r="K208" s="166"/>
      <c r="L208" s="62"/>
      <c r="M208" s="42"/>
    </row>
    <row r="209" spans="2:13" x14ac:dyDescent="0.2">
      <c r="B209" s="205"/>
      <c r="C209" s="62"/>
      <c r="D209" s="62"/>
      <c r="E209" s="206"/>
      <c r="F209" s="205"/>
      <c r="G209" s="166"/>
      <c r="H209" s="62"/>
      <c r="I209" s="166"/>
      <c r="J209" s="205"/>
      <c r="K209" s="166"/>
      <c r="L209" s="62"/>
      <c r="M209" s="42"/>
    </row>
    <row r="210" spans="2:13" x14ac:dyDescent="0.2">
      <c r="B210" s="205"/>
      <c r="C210" s="62"/>
      <c r="D210" s="62"/>
      <c r="E210" s="206"/>
      <c r="F210" s="205"/>
      <c r="G210" s="166"/>
      <c r="H210" s="62"/>
      <c r="I210" s="166"/>
      <c r="J210" s="205"/>
      <c r="K210" s="166"/>
      <c r="L210" s="62"/>
      <c r="M210" s="42"/>
    </row>
    <row r="211" spans="2:13" x14ac:dyDescent="0.2">
      <c r="B211" s="205"/>
      <c r="C211" s="62"/>
      <c r="D211" s="62"/>
      <c r="E211" s="206"/>
      <c r="F211" s="205"/>
      <c r="G211" s="166"/>
      <c r="H211" s="62"/>
      <c r="I211" s="166"/>
      <c r="J211" s="205"/>
      <c r="K211" s="166"/>
      <c r="L211" s="62"/>
      <c r="M211" s="42"/>
    </row>
    <row r="212" spans="2:13" x14ac:dyDescent="0.2">
      <c r="B212" s="205"/>
      <c r="C212" s="62"/>
      <c r="D212" s="62"/>
      <c r="E212" s="206"/>
      <c r="F212" s="205"/>
      <c r="G212" s="166"/>
      <c r="H212" s="62"/>
      <c r="I212" s="166"/>
      <c r="J212" s="205"/>
      <c r="K212" s="166"/>
      <c r="L212" s="62"/>
      <c r="M212" s="42"/>
    </row>
    <row r="213" spans="2:13" x14ac:dyDescent="0.2">
      <c r="B213" s="205"/>
      <c r="C213" s="62"/>
      <c r="D213" s="62"/>
      <c r="E213" s="206"/>
      <c r="F213" s="205"/>
      <c r="G213" s="166"/>
      <c r="H213" s="62"/>
      <c r="I213" s="166"/>
      <c r="J213" s="205"/>
      <c r="K213" s="166"/>
      <c r="L213" s="62"/>
      <c r="M213" s="42"/>
    </row>
    <row r="214" spans="2:13" x14ac:dyDescent="0.2">
      <c r="B214" s="205"/>
      <c r="C214" s="62"/>
      <c r="D214" s="62"/>
      <c r="E214" s="206"/>
      <c r="F214" s="205"/>
      <c r="G214" s="166"/>
      <c r="H214" s="62"/>
      <c r="I214" s="166"/>
      <c r="J214" s="205"/>
      <c r="K214" s="166"/>
      <c r="L214" s="62"/>
      <c r="M214" s="42"/>
    </row>
    <row r="215" spans="2:13" x14ac:dyDescent="0.2">
      <c r="B215" s="205"/>
      <c r="C215" s="62"/>
      <c r="D215" s="62"/>
      <c r="E215" s="206"/>
      <c r="F215" s="205"/>
      <c r="G215" s="166"/>
      <c r="H215" s="62"/>
      <c r="I215" s="166"/>
      <c r="J215" s="205"/>
      <c r="K215" s="166"/>
      <c r="L215" s="62"/>
      <c r="M215" s="42"/>
    </row>
    <row r="216" spans="2:13" x14ac:dyDescent="0.2">
      <c r="B216" s="205"/>
      <c r="C216" s="62"/>
      <c r="D216" s="62"/>
      <c r="E216" s="206"/>
      <c r="F216" s="205"/>
      <c r="G216" s="166"/>
      <c r="H216" s="62"/>
      <c r="I216" s="166"/>
      <c r="J216" s="205"/>
      <c r="K216" s="166"/>
      <c r="L216" s="62"/>
      <c r="M216" s="42"/>
    </row>
    <row r="217" spans="2:13" x14ac:dyDescent="0.2">
      <c r="B217" s="205"/>
      <c r="C217" s="62"/>
      <c r="D217" s="62"/>
      <c r="E217" s="206"/>
      <c r="F217" s="205"/>
      <c r="G217" s="166"/>
      <c r="H217" s="62"/>
      <c r="I217" s="166"/>
      <c r="J217" s="205"/>
      <c r="K217" s="166"/>
      <c r="L217" s="62"/>
      <c r="M217" s="42"/>
    </row>
    <row r="218" spans="2:13" x14ac:dyDescent="0.2">
      <c r="B218" s="205"/>
      <c r="C218" s="62"/>
      <c r="D218" s="62"/>
      <c r="E218" s="206"/>
      <c r="F218" s="205"/>
      <c r="G218" s="166"/>
      <c r="H218" s="62"/>
      <c r="I218" s="166"/>
      <c r="J218" s="205"/>
      <c r="K218" s="166"/>
      <c r="L218" s="62"/>
      <c r="M218" s="42"/>
    </row>
    <row r="219" spans="2:13" x14ac:dyDescent="0.2">
      <c r="B219" s="205"/>
      <c r="C219" s="62"/>
      <c r="D219" s="62"/>
      <c r="E219" s="206"/>
      <c r="F219" s="205"/>
      <c r="G219" s="166"/>
      <c r="H219" s="62"/>
      <c r="I219" s="166"/>
      <c r="J219" s="205"/>
      <c r="K219" s="166"/>
      <c r="L219" s="62"/>
      <c r="M219" s="42"/>
    </row>
    <row r="220" spans="2:13" x14ac:dyDescent="0.2">
      <c r="B220" s="205"/>
      <c r="C220" s="62"/>
      <c r="D220" s="62"/>
      <c r="E220" s="206"/>
      <c r="F220" s="205"/>
      <c r="G220" s="166"/>
      <c r="H220" s="62"/>
      <c r="I220" s="166"/>
      <c r="J220" s="205"/>
      <c r="K220" s="166"/>
      <c r="L220" s="62"/>
      <c r="M220" s="42"/>
    </row>
    <row r="221" spans="2:13" x14ac:dyDescent="0.2">
      <c r="B221" s="205"/>
      <c r="C221" s="62"/>
      <c r="D221" s="62"/>
      <c r="E221" s="206"/>
      <c r="F221" s="205"/>
      <c r="G221" s="166"/>
      <c r="H221" s="62"/>
      <c r="I221" s="166"/>
      <c r="J221" s="205"/>
      <c r="K221" s="166"/>
      <c r="L221" s="62"/>
      <c r="M221" s="42"/>
    </row>
    <row r="222" spans="2:13" x14ac:dyDescent="0.2">
      <c r="B222" s="205"/>
      <c r="C222" s="62"/>
      <c r="D222" s="62"/>
      <c r="E222" s="206"/>
      <c r="F222" s="205"/>
      <c r="G222" s="166"/>
      <c r="H222" s="62"/>
      <c r="I222" s="166"/>
      <c r="J222" s="205"/>
      <c r="K222" s="166"/>
      <c r="L222" s="62"/>
      <c r="M222" s="42"/>
    </row>
    <row r="223" spans="2:13" x14ac:dyDescent="0.2">
      <c r="B223" s="205"/>
      <c r="C223" s="62"/>
      <c r="D223" s="62"/>
      <c r="E223" s="206"/>
      <c r="F223" s="205"/>
      <c r="G223" s="166"/>
      <c r="H223" s="62"/>
      <c r="I223" s="166"/>
      <c r="J223" s="205"/>
      <c r="K223" s="166"/>
      <c r="L223" s="62"/>
      <c r="M223" s="42"/>
    </row>
    <row r="224" spans="2:13" x14ac:dyDescent="0.2">
      <c r="B224" s="205"/>
      <c r="C224" s="62"/>
      <c r="D224" s="62"/>
      <c r="E224" s="206"/>
      <c r="F224" s="205"/>
      <c r="G224" s="166"/>
      <c r="H224" s="62"/>
      <c r="I224" s="166"/>
      <c r="J224" s="205"/>
      <c r="K224" s="166"/>
      <c r="L224" s="62"/>
      <c r="M224" s="42"/>
    </row>
    <row r="225" spans="2:13" x14ac:dyDescent="0.2">
      <c r="B225" s="205"/>
      <c r="C225" s="62"/>
      <c r="D225" s="62"/>
      <c r="E225" s="206"/>
      <c r="F225" s="205"/>
      <c r="G225" s="166"/>
      <c r="H225" s="62"/>
      <c r="I225" s="166"/>
      <c r="J225" s="205"/>
      <c r="K225" s="166"/>
      <c r="L225" s="62"/>
      <c r="M225" s="42"/>
    </row>
    <row r="226" spans="2:13" x14ac:dyDescent="0.2">
      <c r="B226" s="205"/>
      <c r="C226" s="62"/>
      <c r="D226" s="62"/>
      <c r="E226" s="206"/>
      <c r="F226" s="205"/>
      <c r="G226" s="166"/>
      <c r="H226" s="62"/>
      <c r="I226" s="166"/>
      <c r="J226" s="205"/>
      <c r="K226" s="166"/>
      <c r="L226" s="62"/>
      <c r="M226" s="42"/>
    </row>
    <row r="227" spans="2:13" x14ac:dyDescent="0.2">
      <c r="B227" s="205"/>
      <c r="C227" s="62"/>
      <c r="D227" s="62"/>
      <c r="E227" s="206"/>
      <c r="F227" s="205"/>
      <c r="G227" s="166"/>
      <c r="H227" s="62"/>
      <c r="I227" s="166"/>
      <c r="J227" s="205"/>
      <c r="K227" s="166"/>
      <c r="L227" s="62"/>
      <c r="M227" s="42"/>
    </row>
    <row r="228" spans="2:13" x14ac:dyDescent="0.2">
      <c r="B228" s="205"/>
      <c r="C228" s="62"/>
      <c r="D228" s="62"/>
      <c r="E228" s="206"/>
      <c r="F228" s="205"/>
      <c r="G228" s="166"/>
      <c r="H228" s="62"/>
      <c r="I228" s="166"/>
      <c r="J228" s="205"/>
      <c r="K228" s="166"/>
      <c r="L228" s="62"/>
      <c r="M228" s="42"/>
    </row>
    <row r="229" spans="2:13" x14ac:dyDescent="0.2">
      <c r="B229" s="205"/>
      <c r="C229" s="62"/>
      <c r="D229" s="62"/>
      <c r="E229" s="206"/>
      <c r="F229" s="205"/>
      <c r="G229" s="166"/>
      <c r="H229" s="62"/>
      <c r="I229" s="166"/>
      <c r="J229" s="205"/>
      <c r="K229" s="166"/>
      <c r="L229" s="62"/>
      <c r="M229" s="42"/>
    </row>
    <row r="230" spans="2:13" x14ac:dyDescent="0.2">
      <c r="B230" s="205"/>
      <c r="C230" s="62"/>
      <c r="D230" s="62"/>
      <c r="E230" s="206"/>
      <c r="F230" s="205"/>
      <c r="G230" s="166"/>
      <c r="H230" s="62"/>
      <c r="I230" s="166"/>
      <c r="J230" s="205"/>
      <c r="K230" s="166"/>
      <c r="L230" s="62"/>
      <c r="M230" s="42"/>
    </row>
    <row r="231" spans="2:13" x14ac:dyDescent="0.2">
      <c r="B231" s="205"/>
      <c r="C231" s="62"/>
      <c r="D231" s="62"/>
      <c r="E231" s="206"/>
      <c r="F231" s="205"/>
      <c r="G231" s="166"/>
      <c r="H231" s="62"/>
      <c r="I231" s="166"/>
      <c r="J231" s="205"/>
      <c r="K231" s="166"/>
      <c r="L231" s="62"/>
      <c r="M231" s="42"/>
    </row>
    <row r="232" spans="2:13" x14ac:dyDescent="0.2">
      <c r="B232" s="205"/>
      <c r="C232" s="62"/>
      <c r="D232" s="62"/>
      <c r="E232" s="206"/>
      <c r="F232" s="205"/>
      <c r="G232" s="166"/>
      <c r="H232" s="62"/>
      <c r="I232" s="166"/>
      <c r="J232" s="205"/>
      <c r="K232" s="166"/>
      <c r="L232" s="62"/>
      <c r="M232" s="42"/>
    </row>
    <row r="233" spans="2:13" x14ac:dyDescent="0.2">
      <c r="B233" s="205"/>
      <c r="C233" s="62"/>
      <c r="D233" s="62"/>
      <c r="E233" s="206"/>
      <c r="F233" s="205"/>
      <c r="G233" s="166"/>
      <c r="H233" s="62"/>
      <c r="I233" s="166"/>
      <c r="J233" s="205"/>
      <c r="K233" s="166"/>
      <c r="L233" s="62"/>
      <c r="M233" s="42"/>
    </row>
    <row r="234" spans="2:13" x14ac:dyDescent="0.2">
      <c r="B234" s="205"/>
      <c r="C234" s="62"/>
      <c r="D234" s="62"/>
      <c r="E234" s="206"/>
      <c r="F234" s="205"/>
      <c r="G234" s="166"/>
      <c r="H234" s="62"/>
      <c r="I234" s="166"/>
      <c r="J234" s="205"/>
      <c r="K234" s="166"/>
      <c r="L234" s="62"/>
      <c r="M234" s="42"/>
    </row>
    <row r="235" spans="2:13" x14ac:dyDescent="0.2">
      <c r="B235" s="205"/>
      <c r="C235" s="62"/>
      <c r="D235" s="62"/>
      <c r="E235" s="206"/>
      <c r="F235" s="205"/>
      <c r="G235" s="166"/>
      <c r="H235" s="62"/>
      <c r="I235" s="166"/>
      <c r="J235" s="205"/>
      <c r="K235" s="166"/>
      <c r="L235" s="62"/>
      <c r="M235" s="42"/>
    </row>
    <row r="236" spans="2:13" x14ac:dyDescent="0.2">
      <c r="B236" s="205"/>
      <c r="C236" s="62"/>
      <c r="D236" s="62"/>
      <c r="E236" s="206"/>
      <c r="F236" s="205"/>
      <c r="G236" s="166"/>
      <c r="H236" s="62"/>
      <c r="I236" s="166"/>
      <c r="J236" s="205"/>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B4" sqref="B4"/>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69">
        <v>0</v>
      </c>
      <c r="C4" s="70">
        <v>0</v>
      </c>
      <c r="D4" s="70">
        <v>0</v>
      </c>
      <c r="E4" s="71">
        <v>0</v>
      </c>
      <c r="F4" s="69"/>
      <c r="G4" s="162"/>
      <c r="H4" s="70"/>
      <c r="I4" s="162"/>
      <c r="J4" s="69"/>
      <c r="K4" s="160"/>
      <c r="L4" s="70"/>
      <c r="M4" s="161"/>
    </row>
    <row r="5" spans="2:21" x14ac:dyDescent="0.2">
      <c r="B5" s="72">
        <v>4.9849999999999998E-3</v>
      </c>
      <c r="C5" s="73">
        <v>8.2400000000000008E-3</v>
      </c>
      <c r="D5" s="74">
        <v>5.855E-3</v>
      </c>
      <c r="E5" s="75">
        <v>-8.2559999999999995E-3</v>
      </c>
      <c r="F5" s="72"/>
      <c r="G5" s="162"/>
      <c r="H5" s="74"/>
      <c r="I5" s="162"/>
      <c r="J5" s="72"/>
      <c r="K5" s="162"/>
      <c r="L5" s="74"/>
      <c r="M5" s="164"/>
    </row>
    <row r="6" spans="2:21" x14ac:dyDescent="0.2">
      <c r="B6" s="76">
        <v>1.3696E-2</v>
      </c>
      <c r="C6" s="73">
        <v>1.3434E-2</v>
      </c>
      <c r="D6" s="74">
        <v>1.4985999999999999E-2</v>
      </c>
      <c r="E6" s="75">
        <v>-1.2874999999999999E-2</v>
      </c>
      <c r="F6" s="76"/>
      <c r="G6" s="162"/>
      <c r="H6" s="74"/>
      <c r="I6" s="162"/>
      <c r="J6" s="76"/>
      <c r="K6" s="162"/>
      <c r="L6" s="74"/>
      <c r="M6" s="164"/>
    </row>
    <row r="7" spans="2:21" x14ac:dyDescent="0.2">
      <c r="B7" s="76">
        <v>2.3185999999999998E-2</v>
      </c>
      <c r="C7" s="73">
        <v>1.7233999999999999E-2</v>
      </c>
      <c r="D7" s="73">
        <v>2.4677999999999999E-2</v>
      </c>
      <c r="E7" s="75">
        <v>-1.6024E-2</v>
      </c>
      <c r="F7" s="76"/>
      <c r="G7" s="162"/>
      <c r="H7" s="73"/>
      <c r="I7" s="162"/>
      <c r="J7" s="76"/>
      <c r="K7" s="162"/>
      <c r="L7" s="73"/>
      <c r="M7" s="164"/>
    </row>
    <row r="8" spans="2:21" x14ac:dyDescent="0.2">
      <c r="B8" s="76">
        <v>3.2962999999999999E-2</v>
      </c>
      <c r="C8" s="73">
        <v>2.0277E-2</v>
      </c>
      <c r="D8" s="73">
        <v>3.4566E-2</v>
      </c>
      <c r="E8" s="75">
        <v>-1.8497E-2</v>
      </c>
      <c r="F8" s="76"/>
      <c r="G8" s="162"/>
      <c r="H8" s="73"/>
      <c r="I8" s="162"/>
      <c r="J8" s="76"/>
      <c r="K8" s="162"/>
      <c r="L8" s="73"/>
      <c r="M8" s="164"/>
    </row>
    <row r="9" spans="2:21" x14ac:dyDescent="0.2">
      <c r="B9" s="76">
        <v>4.2879E-2</v>
      </c>
      <c r="C9" s="73">
        <v>2.2858E-2</v>
      </c>
      <c r="D9" s="73">
        <v>4.4547000000000003E-2</v>
      </c>
      <c r="E9" s="75">
        <v>-2.0572E-2</v>
      </c>
      <c r="F9" s="76"/>
      <c r="G9" s="162"/>
      <c r="H9" s="73"/>
      <c r="I9" s="162"/>
      <c r="J9" s="76"/>
      <c r="K9" s="162"/>
      <c r="L9" s="73"/>
      <c r="M9" s="164"/>
    </row>
    <row r="10" spans="2:21" x14ac:dyDescent="0.2">
      <c r="B10" s="76">
        <v>5.2874999999999998E-2</v>
      </c>
      <c r="C10" s="73">
        <v>2.5125000000000001E-2</v>
      </c>
      <c r="D10" s="73">
        <v>5.4579000000000003E-2</v>
      </c>
      <c r="E10" s="75">
        <v>-2.2384999999999999E-2</v>
      </c>
      <c r="F10" s="76"/>
      <c r="G10" s="162"/>
      <c r="H10" s="73"/>
      <c r="I10" s="162"/>
      <c r="J10" s="76"/>
      <c r="K10" s="162"/>
      <c r="L10" s="73"/>
      <c r="M10" s="164"/>
    </row>
    <row r="11" spans="2:21" x14ac:dyDescent="0.2">
      <c r="B11" s="76">
        <v>6.2920000000000004E-2</v>
      </c>
      <c r="C11" s="73">
        <v>2.7165000000000002E-2</v>
      </c>
      <c r="D11" s="73">
        <v>6.4643999999999993E-2</v>
      </c>
      <c r="E11" s="75">
        <v>-2.4011000000000001E-2</v>
      </c>
      <c r="F11" s="76"/>
      <c r="G11" s="162"/>
      <c r="H11" s="73"/>
      <c r="I11" s="162"/>
      <c r="J11" s="76"/>
      <c r="K11" s="162"/>
      <c r="L11" s="73"/>
      <c r="M11" s="164"/>
    </row>
    <row r="12" spans="2:21" x14ac:dyDescent="0.2">
      <c r="B12" s="76">
        <v>7.2999999999999995E-2</v>
      </c>
      <c r="C12" s="73">
        <v>2.9024999999999999E-2</v>
      </c>
      <c r="D12" s="73">
        <v>7.4731000000000006E-2</v>
      </c>
      <c r="E12" s="75">
        <v>-2.5495E-2</v>
      </c>
      <c r="F12" s="76"/>
      <c r="G12" s="162"/>
      <c r="H12" s="73"/>
      <c r="I12" s="162"/>
      <c r="J12" s="76"/>
      <c r="K12" s="162"/>
      <c r="L12" s="73"/>
      <c r="M12" s="164"/>
    </row>
    <row r="13" spans="2:21" x14ac:dyDescent="0.2">
      <c r="B13" s="76">
        <v>8.3104999999999998E-2</v>
      </c>
      <c r="C13" s="73">
        <v>3.0741999999999998E-2</v>
      </c>
      <c r="D13" s="73">
        <v>8.4834999999999994E-2</v>
      </c>
      <c r="E13" s="75">
        <v>-2.6865E-2</v>
      </c>
      <c r="F13" s="76"/>
      <c r="G13" s="162"/>
      <c r="H13" s="73"/>
      <c r="I13" s="162"/>
      <c r="J13" s="76"/>
      <c r="K13" s="162"/>
      <c r="L13" s="73"/>
      <c r="M13" s="164"/>
    </row>
    <row r="14" spans="2:21" x14ac:dyDescent="0.2">
      <c r="B14" s="76">
        <v>9.3229000000000006E-2</v>
      </c>
      <c r="C14" s="73">
        <v>3.2336999999999998E-2</v>
      </c>
      <c r="D14" s="73">
        <v>9.4951999999999995E-2</v>
      </c>
      <c r="E14" s="75">
        <v>-2.8136000000000001E-2</v>
      </c>
      <c r="F14" s="76"/>
      <c r="G14" s="162"/>
      <c r="H14" s="73"/>
      <c r="I14" s="162"/>
      <c r="J14" s="76"/>
      <c r="K14" s="162"/>
      <c r="L14" s="73"/>
      <c r="M14" s="164"/>
    </row>
    <row r="15" spans="2:21" x14ac:dyDescent="0.2">
      <c r="B15" s="76">
        <v>0.103369</v>
      </c>
      <c r="C15" s="73">
        <v>3.3826000000000002E-2</v>
      </c>
      <c r="D15" s="73">
        <v>0.10507900000000001</v>
      </c>
      <c r="E15" s="75">
        <v>-2.9322000000000001E-2</v>
      </c>
      <c r="F15" s="76"/>
      <c r="G15" s="162"/>
      <c r="H15" s="73"/>
      <c r="I15" s="162"/>
      <c r="J15" s="76"/>
      <c r="K15" s="162"/>
      <c r="L15" s="73"/>
      <c r="M15" s="164"/>
    </row>
    <row r="16" spans="2:21" x14ac:dyDescent="0.2">
      <c r="B16" s="76">
        <v>0.11352</v>
      </c>
      <c r="C16" s="73">
        <v>3.5223999999999998E-2</v>
      </c>
      <c r="D16" s="73">
        <v>0.115216</v>
      </c>
      <c r="E16" s="75">
        <v>-3.0431E-2</v>
      </c>
      <c r="F16" s="76"/>
      <c r="G16" s="162"/>
      <c r="H16" s="73"/>
      <c r="I16" s="162"/>
      <c r="J16" s="76"/>
      <c r="K16" s="162"/>
      <c r="L16" s="73"/>
      <c r="M16" s="164"/>
    </row>
    <row r="17" spans="2:13" x14ac:dyDescent="0.2">
      <c r="B17" s="76">
        <v>0.123682</v>
      </c>
      <c r="C17" s="73">
        <v>3.6539000000000002E-2</v>
      </c>
      <c r="D17" s="73">
        <v>0.125361</v>
      </c>
      <c r="E17" s="75">
        <v>-3.1468999999999997E-2</v>
      </c>
      <c r="F17" s="76"/>
      <c r="G17" s="162"/>
      <c r="H17" s="73"/>
      <c r="I17" s="162"/>
      <c r="J17" s="76"/>
      <c r="K17" s="162"/>
      <c r="L17" s="73"/>
      <c r="M17" s="164"/>
    </row>
    <row r="18" spans="2:13" x14ac:dyDescent="0.2">
      <c r="B18" s="76">
        <v>0.133852</v>
      </c>
      <c r="C18" s="73">
        <v>3.7780000000000001E-2</v>
      </c>
      <c r="D18" s="73">
        <v>0.13551199999999999</v>
      </c>
      <c r="E18" s="75">
        <v>-3.2440999999999998E-2</v>
      </c>
      <c r="F18" s="76"/>
      <c r="G18" s="162"/>
      <c r="H18" s="73"/>
      <c r="I18" s="162"/>
      <c r="J18" s="76"/>
      <c r="K18" s="162"/>
      <c r="L18" s="73"/>
      <c r="M18" s="164"/>
    </row>
    <row r="19" spans="2:13" x14ac:dyDescent="0.2">
      <c r="B19" s="76">
        <v>0.14402899999999999</v>
      </c>
      <c r="C19" s="73">
        <v>3.8952000000000001E-2</v>
      </c>
      <c r="D19" s="73">
        <v>0.14566999999999999</v>
      </c>
      <c r="E19" s="75">
        <v>-3.3350999999999999E-2</v>
      </c>
      <c r="F19" s="76"/>
      <c r="G19" s="162"/>
      <c r="H19" s="73"/>
      <c r="I19" s="162"/>
      <c r="J19" s="76"/>
      <c r="K19" s="162"/>
      <c r="L19" s="73"/>
      <c r="M19" s="164"/>
    </row>
    <row r="20" spans="2:13" x14ac:dyDescent="0.2">
      <c r="B20" s="76">
        <v>0.15421399999999999</v>
      </c>
      <c r="C20" s="73">
        <v>4.0062E-2</v>
      </c>
      <c r="D20" s="73">
        <v>0.155834</v>
      </c>
      <c r="E20" s="75">
        <v>-3.4202000000000003E-2</v>
      </c>
      <c r="F20" s="76"/>
      <c r="G20" s="162"/>
      <c r="H20" s="73"/>
      <c r="I20" s="162"/>
      <c r="J20" s="76"/>
      <c r="K20" s="162"/>
      <c r="L20" s="73"/>
      <c r="M20" s="164"/>
    </row>
    <row r="21" spans="2:13" x14ac:dyDescent="0.2">
      <c r="B21" s="76">
        <v>0.16440299999999999</v>
      </c>
      <c r="C21" s="73">
        <v>4.1113999999999998E-2</v>
      </c>
      <c r="D21" s="73">
        <v>0.16600300000000001</v>
      </c>
      <c r="E21" s="75">
        <v>-3.4999000000000002E-2</v>
      </c>
      <c r="F21" s="76"/>
      <c r="G21" s="162"/>
      <c r="H21" s="73"/>
      <c r="I21" s="162"/>
      <c r="J21" s="76"/>
      <c r="K21" s="162"/>
      <c r="L21" s="73"/>
      <c r="M21" s="164"/>
    </row>
    <row r="22" spans="2:13" x14ac:dyDescent="0.2">
      <c r="B22" s="76">
        <v>0.174597</v>
      </c>
      <c r="C22" s="73">
        <v>4.2112999999999998E-2</v>
      </c>
      <c r="D22" s="73">
        <v>0.176177</v>
      </c>
      <c r="E22" s="75">
        <v>-3.5742000000000003E-2</v>
      </c>
      <c r="F22" s="76"/>
      <c r="G22" s="162"/>
      <c r="H22" s="73"/>
      <c r="I22" s="162"/>
      <c r="J22" s="76"/>
      <c r="K22" s="162"/>
      <c r="L22" s="73"/>
      <c r="M22" s="164"/>
    </row>
    <row r="23" spans="2:13" x14ac:dyDescent="0.2">
      <c r="B23" s="76">
        <v>0.18479599999999999</v>
      </c>
      <c r="C23" s="73">
        <v>4.3060000000000001E-2</v>
      </c>
      <c r="D23" s="73">
        <v>0.18635499999999999</v>
      </c>
      <c r="E23" s="75">
        <v>-3.6435000000000002E-2</v>
      </c>
      <c r="F23" s="76"/>
      <c r="G23" s="162"/>
      <c r="H23" s="73"/>
      <c r="I23" s="162"/>
      <c r="J23" s="76"/>
      <c r="K23" s="162"/>
      <c r="L23" s="73"/>
      <c r="M23" s="164"/>
    </row>
    <row r="24" spans="2:13" x14ac:dyDescent="0.2">
      <c r="B24" s="76">
        <v>0.19499900000000001</v>
      </c>
      <c r="C24" s="73">
        <v>4.3958999999999998E-2</v>
      </c>
      <c r="D24" s="73">
        <v>0.19653699999999999</v>
      </c>
      <c r="E24" s="75">
        <v>-3.7078E-2</v>
      </c>
      <c r="F24" s="76"/>
      <c r="G24" s="162"/>
      <c r="H24" s="73"/>
      <c r="I24" s="162"/>
      <c r="J24" s="76"/>
      <c r="K24" s="162"/>
      <c r="L24" s="73"/>
      <c r="M24" s="164"/>
    </row>
    <row r="25" spans="2:13" x14ac:dyDescent="0.2">
      <c r="B25" s="76">
        <v>0.205205</v>
      </c>
      <c r="C25" s="73">
        <v>4.4812999999999999E-2</v>
      </c>
      <c r="D25" s="73">
        <v>0.20672299999999999</v>
      </c>
      <c r="E25" s="75">
        <v>-3.7672999999999998E-2</v>
      </c>
      <c r="F25" s="76"/>
      <c r="G25" s="162"/>
      <c r="H25" s="73"/>
      <c r="I25" s="162"/>
      <c r="J25" s="76"/>
      <c r="K25" s="162"/>
      <c r="L25" s="73"/>
      <c r="M25" s="164"/>
    </row>
    <row r="26" spans="2:13" x14ac:dyDescent="0.2">
      <c r="B26" s="76">
        <v>0.21541399999999999</v>
      </c>
      <c r="C26" s="73">
        <v>4.5623999999999998E-2</v>
      </c>
      <c r="D26" s="73">
        <v>0.21691199999999999</v>
      </c>
      <c r="E26" s="75">
        <v>-3.8223E-2</v>
      </c>
      <c r="F26" s="76"/>
      <c r="G26" s="162"/>
      <c r="H26" s="73"/>
      <c r="I26" s="162"/>
      <c r="J26" s="76"/>
      <c r="K26" s="162"/>
      <c r="L26" s="73"/>
      <c r="M26" s="164"/>
    </row>
    <row r="27" spans="2:13" x14ac:dyDescent="0.2">
      <c r="B27" s="76">
        <v>0.22562599999999999</v>
      </c>
      <c r="C27" s="73">
        <v>4.6393999999999998E-2</v>
      </c>
      <c r="D27" s="73">
        <v>0.227104</v>
      </c>
      <c r="E27" s="75">
        <v>-3.8725999999999997E-2</v>
      </c>
      <c r="F27" s="76"/>
      <c r="G27" s="162"/>
      <c r="H27" s="73"/>
      <c r="I27" s="162"/>
      <c r="J27" s="76"/>
      <c r="K27" s="162"/>
      <c r="L27" s="73"/>
      <c r="M27" s="164"/>
    </row>
    <row r="28" spans="2:13" x14ac:dyDescent="0.2">
      <c r="B28" s="76">
        <v>0.235841</v>
      </c>
      <c r="C28" s="73">
        <v>4.7123999999999999E-2</v>
      </c>
      <c r="D28" s="73">
        <v>0.23730000000000001</v>
      </c>
      <c r="E28" s="75">
        <v>-3.9184999999999998E-2</v>
      </c>
      <c r="F28" s="76"/>
      <c r="G28" s="162"/>
      <c r="H28" s="73"/>
      <c r="I28" s="162"/>
      <c r="J28" s="76"/>
      <c r="K28" s="162"/>
      <c r="L28" s="73"/>
      <c r="M28" s="164"/>
    </row>
    <row r="29" spans="2:13" x14ac:dyDescent="0.2">
      <c r="B29" s="76">
        <v>0.246058</v>
      </c>
      <c r="C29" s="73">
        <v>4.7815999999999997E-2</v>
      </c>
      <c r="D29" s="73">
        <v>0.24749699999999999</v>
      </c>
      <c r="E29" s="75">
        <v>-3.9599000000000002E-2</v>
      </c>
      <c r="F29" s="76"/>
      <c r="G29" s="162"/>
      <c r="H29" s="73"/>
      <c r="I29" s="162"/>
      <c r="J29" s="76"/>
      <c r="K29" s="162"/>
      <c r="L29" s="73"/>
      <c r="M29" s="164"/>
    </row>
    <row r="30" spans="2:13" x14ac:dyDescent="0.2">
      <c r="B30" s="76">
        <v>0.25627699999999998</v>
      </c>
      <c r="C30" s="73">
        <v>4.8472000000000001E-2</v>
      </c>
      <c r="D30" s="73">
        <v>0.25769799999999998</v>
      </c>
      <c r="E30" s="75">
        <v>-3.9971E-2</v>
      </c>
      <c r="F30" s="76"/>
      <c r="G30" s="162"/>
      <c r="H30" s="73"/>
      <c r="I30" s="162"/>
      <c r="J30" s="76"/>
      <c r="K30" s="162"/>
      <c r="L30" s="73"/>
      <c r="M30" s="164"/>
    </row>
    <row r="31" spans="2:13" x14ac:dyDescent="0.2">
      <c r="B31" s="76">
        <v>0.26649899999999999</v>
      </c>
      <c r="C31" s="73">
        <v>4.9091999999999997E-2</v>
      </c>
      <c r="D31" s="73">
        <v>0.267901</v>
      </c>
      <c r="E31" s="75">
        <v>-4.0300999999999997E-2</v>
      </c>
      <c r="F31" s="76"/>
      <c r="G31" s="162"/>
      <c r="H31" s="73"/>
      <c r="I31" s="162"/>
      <c r="J31" s="76"/>
      <c r="K31" s="162"/>
      <c r="L31" s="73"/>
      <c r="M31" s="164"/>
    </row>
    <row r="32" spans="2:13" x14ac:dyDescent="0.2">
      <c r="B32" s="76">
        <v>0.276723</v>
      </c>
      <c r="C32" s="73">
        <v>4.9678E-2</v>
      </c>
      <c r="D32" s="73">
        <v>0.27810600000000002</v>
      </c>
      <c r="E32" s="75">
        <v>-4.0586999999999998E-2</v>
      </c>
      <c r="F32" s="76"/>
      <c r="G32" s="162"/>
      <c r="H32" s="73"/>
      <c r="I32" s="162"/>
      <c r="J32" s="76"/>
      <c r="K32" s="162"/>
      <c r="L32" s="73"/>
      <c r="M32" s="164"/>
    </row>
    <row r="33" spans="2:13" x14ac:dyDescent="0.2">
      <c r="B33" s="76">
        <v>0.28694799999999998</v>
      </c>
      <c r="C33" s="73">
        <v>5.0229000000000003E-2</v>
      </c>
      <c r="D33" s="73">
        <v>0.28831200000000001</v>
      </c>
      <c r="E33" s="75">
        <v>-4.0832E-2</v>
      </c>
      <c r="F33" s="76"/>
      <c r="G33" s="162"/>
      <c r="H33" s="73"/>
      <c r="I33" s="162"/>
      <c r="J33" s="76"/>
      <c r="K33" s="162"/>
      <c r="L33" s="73"/>
      <c r="M33" s="164"/>
    </row>
    <row r="34" spans="2:13" x14ac:dyDescent="0.2">
      <c r="B34" s="76">
        <v>0.29717500000000002</v>
      </c>
      <c r="C34" s="73">
        <v>5.0749000000000002E-2</v>
      </c>
      <c r="D34" s="73">
        <v>0.29852000000000001</v>
      </c>
      <c r="E34" s="75">
        <v>-4.1036999999999997E-2</v>
      </c>
      <c r="F34" s="76"/>
      <c r="G34" s="162"/>
      <c r="H34" s="73"/>
      <c r="I34" s="162"/>
      <c r="J34" s="76"/>
      <c r="K34" s="162"/>
      <c r="L34" s="73"/>
      <c r="M34" s="164"/>
    </row>
    <row r="35" spans="2:13" x14ac:dyDescent="0.2">
      <c r="B35" s="76">
        <v>0.30740299999999998</v>
      </c>
      <c r="C35" s="73">
        <v>5.1236999999999998E-2</v>
      </c>
      <c r="D35" s="73">
        <v>0.30873</v>
      </c>
      <c r="E35" s="75">
        <v>-4.1202000000000003E-2</v>
      </c>
      <c r="F35" s="76"/>
      <c r="G35" s="162"/>
      <c r="H35" s="73"/>
      <c r="I35" s="162"/>
      <c r="J35" s="76"/>
      <c r="K35" s="162"/>
      <c r="L35" s="73"/>
      <c r="M35" s="164"/>
    </row>
    <row r="36" spans="2:13" x14ac:dyDescent="0.2">
      <c r="B36" s="76">
        <v>0.317633</v>
      </c>
      <c r="C36" s="73">
        <v>5.1693000000000003E-2</v>
      </c>
      <c r="D36" s="73">
        <v>0.31894099999999997</v>
      </c>
      <c r="E36" s="75">
        <v>-4.1326000000000002E-2</v>
      </c>
      <c r="F36" s="76"/>
      <c r="G36" s="162"/>
      <c r="H36" s="73"/>
      <c r="I36" s="162"/>
      <c r="J36" s="76"/>
      <c r="K36" s="162"/>
      <c r="L36" s="73"/>
      <c r="M36" s="164"/>
    </row>
    <row r="37" spans="2:13" x14ac:dyDescent="0.2">
      <c r="B37" s="76">
        <v>0.32786399999999999</v>
      </c>
      <c r="C37" s="73">
        <v>5.2118999999999999E-2</v>
      </c>
      <c r="D37" s="73">
        <v>0.329152</v>
      </c>
      <c r="E37" s="75">
        <v>-4.1410000000000002E-2</v>
      </c>
      <c r="F37" s="76"/>
      <c r="G37" s="162"/>
      <c r="H37" s="73"/>
      <c r="I37" s="162"/>
      <c r="J37" s="76"/>
      <c r="K37" s="162"/>
      <c r="L37" s="73"/>
      <c r="M37" s="164"/>
    </row>
    <row r="38" spans="2:13" x14ac:dyDescent="0.2">
      <c r="B38" s="76">
        <v>0.33809600000000001</v>
      </c>
      <c r="C38" s="73">
        <v>5.2513999999999998E-2</v>
      </c>
      <c r="D38" s="73">
        <v>0.33936500000000003</v>
      </c>
      <c r="E38" s="75">
        <v>-4.1453999999999998E-2</v>
      </c>
      <c r="F38" s="76"/>
      <c r="G38" s="162"/>
      <c r="H38" s="73"/>
      <c r="I38" s="162"/>
      <c r="J38" s="76"/>
      <c r="K38" s="162"/>
      <c r="L38" s="73"/>
      <c r="M38" s="164"/>
    </row>
    <row r="39" spans="2:13" x14ac:dyDescent="0.2">
      <c r="B39" s="76">
        <v>0.34832999999999997</v>
      </c>
      <c r="C39" s="73">
        <v>5.2880000000000003E-2</v>
      </c>
      <c r="D39" s="73">
        <v>0.349578</v>
      </c>
      <c r="E39" s="75">
        <v>-4.1459999999999997E-2</v>
      </c>
      <c r="F39" s="76"/>
      <c r="G39" s="162"/>
      <c r="H39" s="73"/>
      <c r="I39" s="162"/>
      <c r="J39" s="76"/>
      <c r="K39" s="162"/>
      <c r="L39" s="73"/>
      <c r="M39" s="164"/>
    </row>
    <row r="40" spans="2:13" x14ac:dyDescent="0.2">
      <c r="B40" s="76">
        <v>0.35856399999999999</v>
      </c>
      <c r="C40" s="73">
        <v>5.3218000000000001E-2</v>
      </c>
      <c r="D40" s="73">
        <v>0.359792</v>
      </c>
      <c r="E40" s="75">
        <v>-4.1424999999999997E-2</v>
      </c>
      <c r="F40" s="76"/>
      <c r="G40" s="162"/>
      <c r="H40" s="73"/>
      <c r="I40" s="162"/>
      <c r="J40" s="76"/>
      <c r="K40" s="162"/>
      <c r="L40" s="73"/>
      <c r="M40" s="164"/>
    </row>
    <row r="41" spans="2:13" x14ac:dyDescent="0.2">
      <c r="B41" s="76">
        <v>0.36879899999999999</v>
      </c>
      <c r="C41" s="73">
        <v>5.3525999999999997E-2</v>
      </c>
      <c r="D41" s="73">
        <v>0.370006</v>
      </c>
      <c r="E41" s="75">
        <v>-4.1350999999999999E-2</v>
      </c>
      <c r="F41" s="76"/>
      <c r="G41" s="162"/>
      <c r="H41" s="73"/>
      <c r="I41" s="162"/>
      <c r="J41" s="76"/>
      <c r="K41" s="162"/>
      <c r="L41" s="73"/>
      <c r="M41" s="164"/>
    </row>
    <row r="42" spans="2:13" x14ac:dyDescent="0.2">
      <c r="B42" s="76">
        <v>0.37903500000000001</v>
      </c>
      <c r="C42" s="73">
        <v>5.3807000000000001E-2</v>
      </c>
      <c r="D42" s="73">
        <v>0.38021899999999997</v>
      </c>
      <c r="E42" s="75">
        <v>-4.1237999999999997E-2</v>
      </c>
      <c r="F42" s="76"/>
      <c r="G42" s="162"/>
      <c r="H42" s="73"/>
      <c r="I42" s="162"/>
      <c r="J42" s="76"/>
      <c r="K42" s="162"/>
      <c r="L42" s="73"/>
      <c r="M42" s="164"/>
    </row>
    <row r="43" spans="2:13" x14ac:dyDescent="0.2">
      <c r="B43" s="76">
        <v>0.38927200000000001</v>
      </c>
      <c r="C43" s="73">
        <v>5.4059000000000003E-2</v>
      </c>
      <c r="D43" s="73">
        <v>0.390434</v>
      </c>
      <c r="E43" s="75">
        <v>-4.1085999999999998E-2</v>
      </c>
      <c r="F43" s="76"/>
      <c r="G43" s="162"/>
      <c r="H43" s="73"/>
      <c r="I43" s="162"/>
      <c r="J43" s="76"/>
      <c r="K43" s="162"/>
      <c r="L43" s="73"/>
      <c r="M43" s="164"/>
    </row>
    <row r="44" spans="2:13" x14ac:dyDescent="0.2">
      <c r="B44" s="76">
        <v>0.399509</v>
      </c>
      <c r="C44" s="73">
        <v>5.4282999999999998E-2</v>
      </c>
      <c r="D44" s="73">
        <v>0.40064699999999998</v>
      </c>
      <c r="E44" s="75">
        <v>-4.0894E-2</v>
      </c>
      <c r="F44" s="76"/>
      <c r="G44" s="162"/>
      <c r="H44" s="73"/>
      <c r="I44" s="162"/>
      <c r="J44" s="76"/>
      <c r="K44" s="162"/>
      <c r="L44" s="73"/>
      <c r="M44" s="164"/>
    </row>
    <row r="45" spans="2:13" x14ac:dyDescent="0.2">
      <c r="B45" s="76">
        <v>0.40974699999999997</v>
      </c>
      <c r="C45" s="73">
        <v>5.4481000000000002E-2</v>
      </c>
      <c r="D45" s="73">
        <v>0.41085899999999997</v>
      </c>
      <c r="E45" s="75">
        <v>-4.0660000000000002E-2</v>
      </c>
      <c r="F45" s="76"/>
      <c r="G45" s="162"/>
      <c r="H45" s="73"/>
      <c r="I45" s="162"/>
      <c r="J45" s="76"/>
      <c r="K45" s="162"/>
      <c r="L45" s="73"/>
      <c r="M45" s="164"/>
    </row>
    <row r="46" spans="2:13" x14ac:dyDescent="0.2">
      <c r="B46" s="76">
        <v>0.419985</v>
      </c>
      <c r="C46" s="73">
        <v>5.4650999999999998E-2</v>
      </c>
      <c r="D46" s="73">
        <v>0.421072</v>
      </c>
      <c r="E46" s="75">
        <v>-4.0388E-2</v>
      </c>
      <c r="F46" s="76"/>
      <c r="G46" s="162"/>
      <c r="H46" s="73"/>
      <c r="I46" s="162"/>
      <c r="J46" s="76"/>
      <c r="K46" s="162"/>
      <c r="L46" s="73"/>
      <c r="M46" s="164"/>
    </row>
    <row r="47" spans="2:13" x14ac:dyDescent="0.2">
      <c r="B47" s="76">
        <v>0.43022300000000002</v>
      </c>
      <c r="C47" s="73">
        <v>5.4794000000000002E-2</v>
      </c>
      <c r="D47" s="73">
        <v>0.43128300000000003</v>
      </c>
      <c r="E47" s="75">
        <v>-4.0075E-2</v>
      </c>
      <c r="F47" s="76"/>
      <c r="G47" s="162"/>
      <c r="H47" s="73"/>
      <c r="I47" s="162"/>
      <c r="J47" s="76"/>
      <c r="K47" s="162"/>
      <c r="L47" s="73"/>
      <c r="M47" s="164"/>
    </row>
    <row r="48" spans="2:13" x14ac:dyDescent="0.2">
      <c r="B48" s="76">
        <v>0.44046200000000002</v>
      </c>
      <c r="C48" s="73">
        <v>5.4908999999999999E-2</v>
      </c>
      <c r="D48" s="73">
        <v>0.441492</v>
      </c>
      <c r="E48" s="75">
        <v>-3.9723000000000001E-2</v>
      </c>
      <c r="F48" s="76"/>
      <c r="G48" s="162"/>
      <c r="H48" s="73"/>
      <c r="I48" s="162"/>
      <c r="J48" s="76"/>
      <c r="K48" s="162"/>
      <c r="L48" s="73"/>
      <c r="M48" s="164"/>
    </row>
    <row r="49" spans="2:13" x14ac:dyDescent="0.2">
      <c r="B49" s="76">
        <v>0.45069999999999999</v>
      </c>
      <c r="C49" s="73">
        <v>5.4996999999999997E-2</v>
      </c>
      <c r="D49" s="73">
        <v>0.45170100000000002</v>
      </c>
      <c r="E49" s="75">
        <v>-3.9329000000000003E-2</v>
      </c>
      <c r="F49" s="76"/>
      <c r="G49" s="162"/>
      <c r="H49" s="73"/>
      <c r="I49" s="162"/>
      <c r="J49" s="76"/>
      <c r="K49" s="162"/>
      <c r="L49" s="73"/>
      <c r="M49" s="164"/>
    </row>
    <row r="50" spans="2:13" x14ac:dyDescent="0.2">
      <c r="B50" s="76">
        <v>0.46093899999999999</v>
      </c>
      <c r="C50" s="73">
        <v>5.5058000000000003E-2</v>
      </c>
      <c r="D50" s="73">
        <v>0.46190799999999999</v>
      </c>
      <c r="E50" s="75">
        <v>-3.8894999999999999E-2</v>
      </c>
      <c r="F50" s="76"/>
      <c r="G50" s="162"/>
      <c r="H50" s="73"/>
      <c r="I50" s="162"/>
      <c r="J50" s="76"/>
      <c r="K50" s="162"/>
      <c r="L50" s="73"/>
      <c r="M50" s="164"/>
    </row>
    <row r="51" spans="2:13" x14ac:dyDescent="0.2">
      <c r="B51" s="76">
        <v>0.47117700000000001</v>
      </c>
      <c r="C51" s="73">
        <v>5.5091000000000001E-2</v>
      </c>
      <c r="D51" s="73">
        <v>0.472113</v>
      </c>
      <c r="E51" s="75">
        <v>-3.8419000000000002E-2</v>
      </c>
      <c r="F51" s="76"/>
      <c r="G51" s="162"/>
      <c r="H51" s="73"/>
      <c r="I51" s="162"/>
      <c r="J51" s="76"/>
      <c r="K51" s="162"/>
      <c r="L51" s="73"/>
      <c r="M51" s="164"/>
    </row>
    <row r="52" spans="2:13" x14ac:dyDescent="0.2">
      <c r="B52" s="76">
        <v>0.48141499999999998</v>
      </c>
      <c r="C52" s="73">
        <v>5.5095999999999999E-2</v>
      </c>
      <c r="D52" s="73">
        <v>0.482317</v>
      </c>
      <c r="E52" s="75">
        <v>-3.7902999999999999E-2</v>
      </c>
      <c r="F52" s="76"/>
      <c r="G52" s="162"/>
      <c r="H52" s="73"/>
      <c r="I52" s="162"/>
      <c r="J52" s="76"/>
      <c r="K52" s="162"/>
      <c r="L52" s="73"/>
      <c r="M52" s="164"/>
    </row>
    <row r="53" spans="2:13" x14ac:dyDescent="0.2">
      <c r="B53" s="76">
        <v>0.49165300000000001</v>
      </c>
      <c r="C53" s="73">
        <v>5.5072000000000003E-2</v>
      </c>
      <c r="D53" s="73">
        <v>0.49251699999999998</v>
      </c>
      <c r="E53" s="75">
        <v>-3.7345999999999997E-2</v>
      </c>
      <c r="F53" s="76"/>
      <c r="G53" s="162"/>
      <c r="H53" s="73"/>
      <c r="I53" s="162"/>
      <c r="J53" s="76"/>
      <c r="K53" s="162"/>
      <c r="L53" s="73"/>
      <c r="M53" s="164"/>
    </row>
    <row r="54" spans="2:13" x14ac:dyDescent="0.2">
      <c r="B54" s="76">
        <v>0.50189099999999998</v>
      </c>
      <c r="C54" s="73">
        <v>5.5019999999999999E-2</v>
      </c>
      <c r="D54" s="73">
        <v>0.50271600000000005</v>
      </c>
      <c r="E54" s="75">
        <v>-3.6748000000000003E-2</v>
      </c>
      <c r="F54" s="76"/>
      <c r="G54" s="162"/>
      <c r="H54" s="73"/>
      <c r="I54" s="162"/>
      <c r="J54" s="76"/>
      <c r="K54" s="162"/>
      <c r="L54" s="73"/>
      <c r="M54" s="164"/>
    </row>
    <row r="55" spans="2:13" x14ac:dyDescent="0.2">
      <c r="B55" s="76">
        <v>0.51212899999999995</v>
      </c>
      <c r="C55" s="73">
        <v>5.4937E-2</v>
      </c>
      <c r="D55" s="73">
        <v>0.51291100000000001</v>
      </c>
      <c r="E55" s="75">
        <v>-3.6107E-2</v>
      </c>
      <c r="F55" s="76"/>
      <c r="G55" s="162"/>
      <c r="H55" s="73"/>
      <c r="I55" s="162"/>
      <c r="J55" s="76"/>
      <c r="K55" s="162"/>
      <c r="L55" s="73"/>
      <c r="M55" s="164"/>
    </row>
    <row r="56" spans="2:13" x14ac:dyDescent="0.2">
      <c r="B56" s="76">
        <v>0.52236499999999997</v>
      </c>
      <c r="C56" s="73">
        <v>5.4822999999999997E-2</v>
      </c>
      <c r="D56" s="73">
        <v>0.52310400000000001</v>
      </c>
      <c r="E56" s="75">
        <v>-3.5424999999999998E-2</v>
      </c>
      <c r="F56" s="76"/>
      <c r="G56" s="162"/>
      <c r="H56" s="73"/>
      <c r="I56" s="162"/>
      <c r="J56" s="76"/>
      <c r="K56" s="162"/>
      <c r="L56" s="73"/>
      <c r="M56" s="164"/>
    </row>
    <row r="57" spans="2:13" x14ac:dyDescent="0.2">
      <c r="B57" s="76">
        <v>0.53260099999999999</v>
      </c>
      <c r="C57" s="73">
        <v>5.4678999999999998E-2</v>
      </c>
      <c r="D57" s="73">
        <v>0.53329400000000005</v>
      </c>
      <c r="E57" s="75">
        <v>-3.4701000000000003E-2</v>
      </c>
      <c r="F57" s="76"/>
      <c r="G57" s="162"/>
      <c r="H57" s="73"/>
      <c r="I57" s="162"/>
      <c r="J57" s="76"/>
      <c r="K57" s="162"/>
      <c r="L57" s="73"/>
      <c r="M57" s="164"/>
    </row>
    <row r="58" spans="2:13" x14ac:dyDescent="0.2">
      <c r="B58" s="76">
        <v>0.54283700000000001</v>
      </c>
      <c r="C58" s="73">
        <v>5.4503000000000003E-2</v>
      </c>
      <c r="D58" s="73">
        <v>0.54347999999999996</v>
      </c>
      <c r="E58" s="75">
        <v>-3.3936000000000001E-2</v>
      </c>
      <c r="F58" s="76"/>
      <c r="G58" s="162"/>
      <c r="H58" s="73"/>
      <c r="I58" s="162"/>
      <c r="J58" s="76"/>
      <c r="K58" s="162"/>
      <c r="L58" s="73"/>
      <c r="M58" s="164"/>
    </row>
    <row r="59" spans="2:13" x14ac:dyDescent="0.2">
      <c r="B59" s="76">
        <v>0.55307099999999998</v>
      </c>
      <c r="C59" s="73">
        <v>5.4294000000000002E-2</v>
      </c>
      <c r="D59" s="73">
        <v>0.55366300000000002</v>
      </c>
      <c r="E59" s="75">
        <v>-3.313E-2</v>
      </c>
      <c r="F59" s="76"/>
      <c r="G59" s="162"/>
      <c r="H59" s="73"/>
      <c r="I59" s="162"/>
      <c r="J59" s="76"/>
      <c r="K59" s="162"/>
      <c r="L59" s="73"/>
      <c r="M59" s="164"/>
    </row>
    <row r="60" spans="2:13" x14ac:dyDescent="0.2">
      <c r="B60" s="76">
        <v>0.56330499999999994</v>
      </c>
      <c r="C60" s="73">
        <v>5.4052000000000003E-2</v>
      </c>
      <c r="D60" s="73">
        <v>0.56384199999999995</v>
      </c>
      <c r="E60" s="75">
        <v>-3.2281999999999998E-2</v>
      </c>
      <c r="F60" s="76"/>
      <c r="G60" s="162"/>
      <c r="H60" s="73"/>
      <c r="I60" s="162"/>
      <c r="J60" s="76"/>
      <c r="K60" s="162"/>
      <c r="L60" s="73"/>
      <c r="M60" s="164"/>
    </row>
    <row r="61" spans="2:13" x14ac:dyDescent="0.2">
      <c r="B61" s="76">
        <v>0.57353699999999996</v>
      </c>
      <c r="C61" s="73">
        <v>5.3774000000000002E-2</v>
      </c>
      <c r="D61" s="73">
        <v>0.574017</v>
      </c>
      <c r="E61" s="75">
        <v>-3.1392999999999997E-2</v>
      </c>
      <c r="F61" s="76"/>
      <c r="G61" s="162"/>
      <c r="H61" s="73"/>
      <c r="I61" s="162"/>
      <c r="J61" s="76"/>
      <c r="K61" s="162"/>
      <c r="L61" s="73"/>
      <c r="M61" s="164"/>
    </row>
    <row r="62" spans="2:13" x14ac:dyDescent="0.2">
      <c r="B62" s="76">
        <v>0.58376899999999998</v>
      </c>
      <c r="C62" s="73">
        <v>5.3462000000000003E-2</v>
      </c>
      <c r="D62" s="73">
        <v>0.58418800000000004</v>
      </c>
      <c r="E62" s="75">
        <v>-3.0464000000000001E-2</v>
      </c>
      <c r="F62" s="76"/>
      <c r="G62" s="162"/>
      <c r="H62" s="73"/>
      <c r="I62" s="162"/>
      <c r="J62" s="76"/>
      <c r="K62" s="162"/>
      <c r="L62" s="73"/>
      <c r="M62" s="164"/>
    </row>
    <row r="63" spans="2:13" x14ac:dyDescent="0.2">
      <c r="B63" s="76">
        <v>0.59399900000000005</v>
      </c>
      <c r="C63" s="73">
        <v>5.3113E-2</v>
      </c>
      <c r="D63" s="73">
        <v>0.59435499999999997</v>
      </c>
      <c r="E63" s="75">
        <v>-2.9496000000000001E-2</v>
      </c>
      <c r="F63" s="76"/>
      <c r="G63" s="162"/>
      <c r="H63" s="73"/>
      <c r="I63" s="162"/>
      <c r="J63" s="76"/>
      <c r="K63" s="162"/>
      <c r="L63" s="73"/>
      <c r="M63" s="164"/>
    </row>
    <row r="64" spans="2:13" x14ac:dyDescent="0.2">
      <c r="B64" s="76">
        <v>0.60422699999999996</v>
      </c>
      <c r="C64" s="73">
        <v>5.2727000000000003E-2</v>
      </c>
      <c r="D64" s="73">
        <v>0.60451699999999997</v>
      </c>
      <c r="E64" s="75">
        <v>-2.8490000000000001E-2</v>
      </c>
      <c r="F64" s="76"/>
      <c r="G64" s="162"/>
      <c r="H64" s="73"/>
      <c r="I64" s="162"/>
      <c r="J64" s="76"/>
      <c r="K64" s="162"/>
      <c r="L64" s="73"/>
      <c r="M64" s="164"/>
    </row>
    <row r="65" spans="2:13" x14ac:dyDescent="0.2">
      <c r="B65" s="76">
        <v>0.61445399999999994</v>
      </c>
      <c r="C65" s="73">
        <v>5.2301E-2</v>
      </c>
      <c r="D65" s="73">
        <v>0.61467499999999997</v>
      </c>
      <c r="E65" s="75">
        <v>-2.7445000000000001E-2</v>
      </c>
      <c r="F65" s="76"/>
      <c r="G65" s="162"/>
      <c r="H65" s="73"/>
      <c r="I65" s="162"/>
      <c r="J65" s="76"/>
      <c r="K65" s="162"/>
      <c r="L65" s="73"/>
      <c r="M65" s="164"/>
    </row>
    <row r="66" spans="2:13" x14ac:dyDescent="0.2">
      <c r="B66" s="76">
        <v>0.62467899999999998</v>
      </c>
      <c r="C66" s="73">
        <v>5.1834999999999999E-2</v>
      </c>
      <c r="D66" s="73">
        <v>0.62482899999999997</v>
      </c>
      <c r="E66" s="75">
        <v>-2.6365E-2</v>
      </c>
      <c r="F66" s="76"/>
      <c r="G66" s="162"/>
      <c r="H66" s="73"/>
      <c r="I66" s="162"/>
      <c r="J66" s="76"/>
      <c r="K66" s="162"/>
      <c r="L66" s="73"/>
      <c r="M66" s="164"/>
    </row>
    <row r="67" spans="2:13" x14ac:dyDescent="0.2">
      <c r="B67" s="76">
        <v>0.634903</v>
      </c>
      <c r="C67" s="73">
        <v>5.1327999999999999E-2</v>
      </c>
      <c r="D67" s="73">
        <v>0.63497800000000004</v>
      </c>
      <c r="E67" s="75">
        <v>-2.5250000000000002E-2</v>
      </c>
      <c r="F67" s="76"/>
      <c r="G67" s="162"/>
      <c r="H67" s="73"/>
      <c r="I67" s="162"/>
      <c r="J67" s="76"/>
      <c r="K67" s="162"/>
      <c r="L67" s="73"/>
      <c r="M67" s="164"/>
    </row>
    <row r="68" spans="2:13" x14ac:dyDescent="0.2">
      <c r="B68" s="76">
        <v>0.64512400000000003</v>
      </c>
      <c r="C68" s="73">
        <v>5.0778999999999998E-2</v>
      </c>
      <c r="D68" s="73">
        <v>0.64512199999999997</v>
      </c>
      <c r="E68" s="75">
        <v>-2.4101999999999998E-2</v>
      </c>
      <c r="F68" s="76"/>
      <c r="G68" s="162"/>
      <c r="H68" s="73"/>
      <c r="I68" s="162"/>
      <c r="J68" s="76"/>
      <c r="K68" s="162"/>
      <c r="L68" s="73"/>
      <c r="M68" s="164"/>
    </row>
    <row r="69" spans="2:13" x14ac:dyDescent="0.2">
      <c r="B69" s="76">
        <v>0.65534300000000001</v>
      </c>
      <c r="C69" s="73">
        <v>5.0186000000000001E-2</v>
      </c>
      <c r="D69" s="73">
        <v>0.65526200000000001</v>
      </c>
      <c r="E69" s="75">
        <v>-2.2924E-2</v>
      </c>
      <c r="F69" s="76"/>
      <c r="G69" s="162"/>
      <c r="H69" s="73"/>
      <c r="I69" s="162"/>
      <c r="J69" s="76"/>
      <c r="K69" s="162"/>
      <c r="L69" s="73"/>
      <c r="M69" s="164"/>
    </row>
    <row r="70" spans="2:13" x14ac:dyDescent="0.2">
      <c r="B70" s="76">
        <v>0.66555900000000001</v>
      </c>
      <c r="C70" s="73">
        <v>4.9548000000000002E-2</v>
      </c>
      <c r="D70" s="73">
        <v>0.66539800000000004</v>
      </c>
      <c r="E70" s="75">
        <v>-2.1715999999999999E-2</v>
      </c>
      <c r="F70" s="76"/>
      <c r="G70" s="162"/>
      <c r="H70" s="73"/>
      <c r="I70" s="162"/>
      <c r="J70" s="76"/>
      <c r="K70" s="162"/>
      <c r="L70" s="73"/>
      <c r="M70" s="164"/>
    </row>
    <row r="71" spans="2:13" x14ac:dyDescent="0.2">
      <c r="B71" s="76">
        <v>0.67577200000000004</v>
      </c>
      <c r="C71" s="73">
        <v>4.8862999999999997E-2</v>
      </c>
      <c r="D71" s="73">
        <v>0.67552999999999996</v>
      </c>
      <c r="E71" s="75">
        <v>-2.0482E-2</v>
      </c>
      <c r="F71" s="76"/>
      <c r="G71" s="162"/>
      <c r="H71" s="73"/>
      <c r="I71" s="162"/>
      <c r="J71" s="76"/>
      <c r="K71" s="162"/>
      <c r="L71" s="73"/>
      <c r="M71" s="164"/>
    </row>
    <row r="72" spans="2:13" x14ac:dyDescent="0.2">
      <c r="B72" s="76">
        <v>0.68598199999999998</v>
      </c>
      <c r="C72" s="73">
        <v>4.8133000000000002E-2</v>
      </c>
      <c r="D72" s="73">
        <v>0.68565799999999999</v>
      </c>
      <c r="E72" s="75">
        <v>-1.9224999999999999E-2</v>
      </c>
      <c r="F72" s="76"/>
      <c r="G72" s="162"/>
      <c r="H72" s="73"/>
      <c r="I72" s="162"/>
      <c r="J72" s="76"/>
      <c r="K72" s="162"/>
      <c r="L72" s="73"/>
      <c r="M72" s="164"/>
    </row>
    <row r="73" spans="2:13" x14ac:dyDescent="0.2">
      <c r="B73" s="76">
        <v>0.69618899999999995</v>
      </c>
      <c r="C73" s="73">
        <v>4.7356000000000002E-2</v>
      </c>
      <c r="D73" s="73">
        <v>0.69578200000000001</v>
      </c>
      <c r="E73" s="75">
        <v>-1.7947999999999999E-2</v>
      </c>
      <c r="F73" s="76"/>
      <c r="G73" s="162"/>
      <c r="H73" s="73"/>
      <c r="I73" s="162"/>
      <c r="J73" s="76"/>
      <c r="K73" s="162"/>
      <c r="L73" s="73"/>
      <c r="M73" s="164"/>
    </row>
    <row r="74" spans="2:13" x14ac:dyDescent="0.2">
      <c r="B74" s="76">
        <v>0.70639200000000002</v>
      </c>
      <c r="C74" s="73">
        <v>4.6531999999999997E-2</v>
      </c>
      <c r="D74" s="73">
        <v>0.70590299999999995</v>
      </c>
      <c r="E74" s="75">
        <v>-1.6653000000000001E-2</v>
      </c>
      <c r="F74" s="76"/>
      <c r="G74" s="162"/>
      <c r="H74" s="73"/>
      <c r="I74" s="162"/>
      <c r="J74" s="76"/>
      <c r="K74" s="162"/>
      <c r="L74" s="73"/>
      <c r="M74" s="164"/>
    </row>
    <row r="75" spans="2:13" x14ac:dyDescent="0.2">
      <c r="B75" s="76">
        <v>0.71659099999999998</v>
      </c>
      <c r="C75" s="73">
        <v>4.5659999999999999E-2</v>
      </c>
      <c r="D75" s="73">
        <v>0.71602200000000005</v>
      </c>
      <c r="E75" s="75">
        <v>-1.5346E-2</v>
      </c>
      <c r="F75" s="76"/>
      <c r="G75" s="162"/>
      <c r="H75" s="73"/>
      <c r="I75" s="162"/>
      <c r="J75" s="76"/>
      <c r="K75" s="162"/>
      <c r="L75" s="73"/>
      <c r="M75" s="164"/>
    </row>
    <row r="76" spans="2:13" x14ac:dyDescent="0.2">
      <c r="B76" s="76">
        <v>0.72678699999999996</v>
      </c>
      <c r="C76" s="73">
        <v>4.4741999999999997E-2</v>
      </c>
      <c r="D76" s="73">
        <v>0.72613799999999995</v>
      </c>
      <c r="E76" s="75">
        <v>-1.4028000000000001E-2</v>
      </c>
      <c r="F76" s="76"/>
      <c r="G76" s="162"/>
      <c r="H76" s="73"/>
      <c r="I76" s="162"/>
      <c r="J76" s="76"/>
      <c r="K76" s="162"/>
      <c r="L76" s="73"/>
      <c r="M76" s="164"/>
    </row>
    <row r="77" spans="2:13" x14ac:dyDescent="0.2">
      <c r="B77" s="76">
        <v>0.73697800000000002</v>
      </c>
      <c r="C77" s="73">
        <v>4.3777999999999997E-2</v>
      </c>
      <c r="D77" s="73">
        <v>0.73625200000000002</v>
      </c>
      <c r="E77" s="75">
        <v>-1.2704999999999999E-2</v>
      </c>
      <c r="F77" s="76"/>
      <c r="G77" s="162"/>
      <c r="H77" s="73"/>
      <c r="I77" s="162"/>
      <c r="J77" s="76"/>
      <c r="K77" s="162"/>
      <c r="L77" s="73"/>
      <c r="M77" s="164"/>
    </row>
    <row r="78" spans="2:13" x14ac:dyDescent="0.2">
      <c r="B78" s="76">
        <v>0.747166</v>
      </c>
      <c r="C78" s="73">
        <v>4.2769000000000001E-2</v>
      </c>
      <c r="D78" s="73">
        <v>0.74636599999999997</v>
      </c>
      <c r="E78" s="75">
        <v>-1.1382E-2</v>
      </c>
      <c r="F78" s="76"/>
      <c r="G78" s="162"/>
      <c r="H78" s="73"/>
      <c r="I78" s="162"/>
      <c r="J78" s="76"/>
      <c r="K78" s="162"/>
      <c r="L78" s="73"/>
      <c r="M78" s="164"/>
    </row>
    <row r="79" spans="2:13" x14ac:dyDescent="0.2">
      <c r="B79" s="76">
        <v>0.75734999999999997</v>
      </c>
      <c r="C79" s="73">
        <v>4.1716000000000003E-2</v>
      </c>
      <c r="D79" s="73">
        <v>0.75647900000000001</v>
      </c>
      <c r="E79" s="75">
        <v>-1.0064E-2</v>
      </c>
      <c r="F79" s="76"/>
      <c r="G79" s="162"/>
      <c r="H79" s="73"/>
      <c r="I79" s="162"/>
      <c r="J79" s="76"/>
      <c r="K79" s="162"/>
      <c r="L79" s="73"/>
      <c r="M79" s="164"/>
    </row>
    <row r="80" spans="2:13" x14ac:dyDescent="0.2">
      <c r="B80" s="76">
        <v>0.76753000000000005</v>
      </c>
      <c r="C80" s="73">
        <v>4.0620000000000003E-2</v>
      </c>
      <c r="D80" s="73">
        <v>0.76659299999999997</v>
      </c>
      <c r="E80" s="75">
        <v>-8.7530000000000004E-3</v>
      </c>
      <c r="F80" s="76"/>
      <c r="G80" s="162"/>
      <c r="H80" s="73"/>
      <c r="I80" s="162"/>
      <c r="J80" s="76"/>
      <c r="K80" s="162"/>
      <c r="L80" s="73"/>
      <c r="M80" s="164"/>
    </row>
    <row r="81" spans="2:13" x14ac:dyDescent="0.2">
      <c r="B81" s="76">
        <v>0.77770600000000001</v>
      </c>
      <c r="C81" s="73">
        <v>3.9482999999999997E-2</v>
      </c>
      <c r="D81" s="73">
        <v>0.77670700000000004</v>
      </c>
      <c r="E81" s="75">
        <v>-7.4580000000000002E-3</v>
      </c>
      <c r="F81" s="76"/>
      <c r="G81" s="162"/>
      <c r="H81" s="73"/>
      <c r="I81" s="162"/>
      <c r="J81" s="76"/>
      <c r="K81" s="162"/>
      <c r="L81" s="73"/>
      <c r="M81" s="164"/>
    </row>
    <row r="82" spans="2:13" x14ac:dyDescent="0.2">
      <c r="B82" s="76">
        <v>0.787879</v>
      </c>
      <c r="C82" s="73">
        <v>3.8306E-2</v>
      </c>
      <c r="D82" s="73">
        <v>0.78682300000000005</v>
      </c>
      <c r="E82" s="75">
        <v>-6.1830000000000001E-3</v>
      </c>
      <c r="F82" s="76"/>
      <c r="G82" s="162"/>
      <c r="H82" s="73"/>
      <c r="I82" s="162"/>
      <c r="J82" s="76"/>
      <c r="K82" s="162"/>
      <c r="L82" s="73"/>
      <c r="M82" s="164"/>
    </row>
    <row r="83" spans="2:13" x14ac:dyDescent="0.2">
      <c r="B83" s="76">
        <v>0.79804799999999998</v>
      </c>
      <c r="C83" s="73">
        <v>3.7092E-2</v>
      </c>
      <c r="D83" s="73">
        <v>0.79694200000000004</v>
      </c>
      <c r="E83" s="75">
        <v>-4.9329999999999999E-3</v>
      </c>
      <c r="F83" s="76"/>
      <c r="G83" s="162"/>
      <c r="H83" s="73"/>
      <c r="I83" s="162"/>
      <c r="J83" s="76"/>
      <c r="K83" s="162"/>
      <c r="L83" s="73"/>
      <c r="M83" s="164"/>
    </row>
    <row r="84" spans="2:13" x14ac:dyDescent="0.2">
      <c r="B84" s="76">
        <v>0.80821399999999999</v>
      </c>
      <c r="C84" s="73">
        <v>3.5841999999999999E-2</v>
      </c>
      <c r="D84" s="73">
        <v>0.807064</v>
      </c>
      <c r="E84" s="75">
        <v>-3.7160000000000001E-3</v>
      </c>
      <c r="F84" s="76"/>
      <c r="G84" s="162"/>
      <c r="H84" s="73"/>
      <c r="I84" s="162"/>
      <c r="J84" s="76"/>
      <c r="K84" s="162"/>
      <c r="L84" s="73"/>
      <c r="M84" s="164"/>
    </row>
    <row r="85" spans="2:13" x14ac:dyDescent="0.2">
      <c r="B85" s="76">
        <v>0.81837800000000005</v>
      </c>
      <c r="C85" s="73">
        <v>3.4558999999999999E-2</v>
      </c>
      <c r="D85" s="73">
        <v>0.81718999999999997</v>
      </c>
      <c r="E85" s="75">
        <v>-2.5360000000000001E-3</v>
      </c>
      <c r="F85" s="76"/>
      <c r="G85" s="162"/>
      <c r="H85" s="73"/>
      <c r="I85" s="162"/>
      <c r="J85" s="76"/>
      <c r="K85" s="162"/>
      <c r="L85" s="73"/>
      <c r="M85" s="164"/>
    </row>
    <row r="86" spans="2:13" x14ac:dyDescent="0.2">
      <c r="B86" s="76">
        <v>0.82853900000000003</v>
      </c>
      <c r="C86" s="73">
        <v>3.3246999999999999E-2</v>
      </c>
      <c r="D86" s="73">
        <v>0.82732099999999997</v>
      </c>
      <c r="E86" s="75">
        <v>-1.402E-3</v>
      </c>
      <c r="F86" s="76"/>
      <c r="G86" s="162"/>
      <c r="H86" s="73"/>
      <c r="I86" s="162"/>
      <c r="J86" s="76"/>
      <c r="K86" s="162"/>
      <c r="L86" s="73"/>
      <c r="M86" s="164"/>
    </row>
    <row r="87" spans="2:13" x14ac:dyDescent="0.2">
      <c r="B87" s="76">
        <v>0.83869899999999997</v>
      </c>
      <c r="C87" s="73">
        <v>3.1906999999999998E-2</v>
      </c>
      <c r="D87" s="73">
        <v>0.83745800000000004</v>
      </c>
      <c r="E87" s="75">
        <v>-3.2000000000000003E-4</v>
      </c>
      <c r="F87" s="76"/>
      <c r="G87" s="162"/>
      <c r="H87" s="73"/>
      <c r="I87" s="162"/>
      <c r="J87" s="76"/>
      <c r="K87" s="162"/>
      <c r="L87" s="73"/>
      <c r="M87" s="164"/>
    </row>
    <row r="88" spans="2:13" x14ac:dyDescent="0.2">
      <c r="B88" s="76">
        <v>0.848858</v>
      </c>
      <c r="C88" s="73">
        <v>3.0542E-2</v>
      </c>
      <c r="D88" s="73">
        <v>0.84760000000000002</v>
      </c>
      <c r="E88" s="75">
        <v>7.0200000000000004E-4</v>
      </c>
      <c r="F88" s="76"/>
      <c r="G88" s="162"/>
      <c r="H88" s="73"/>
      <c r="I88" s="162"/>
      <c r="J88" s="76"/>
      <c r="K88" s="162"/>
      <c r="L88" s="73"/>
      <c r="M88" s="164"/>
    </row>
    <row r="89" spans="2:13" x14ac:dyDescent="0.2">
      <c r="B89" s="76">
        <v>0.85901499999999997</v>
      </c>
      <c r="C89" s="73">
        <v>2.9152000000000001E-2</v>
      </c>
      <c r="D89" s="73">
        <v>0.85775000000000001</v>
      </c>
      <c r="E89" s="75">
        <v>1.6570000000000001E-3</v>
      </c>
      <c r="F89" s="76"/>
      <c r="G89" s="162"/>
      <c r="H89" s="73"/>
      <c r="I89" s="162"/>
      <c r="J89" s="76"/>
      <c r="K89" s="162"/>
      <c r="L89" s="73"/>
      <c r="M89" s="164"/>
    </row>
    <row r="90" spans="2:13" x14ac:dyDescent="0.2">
      <c r="B90" s="76">
        <v>0.86917199999999994</v>
      </c>
      <c r="C90" s="73">
        <v>2.7739E-2</v>
      </c>
      <c r="D90" s="73">
        <v>0.86790699999999998</v>
      </c>
      <c r="E90" s="75">
        <v>2.532E-3</v>
      </c>
      <c r="F90" s="76"/>
      <c r="G90" s="162"/>
      <c r="H90" s="73"/>
      <c r="I90" s="162"/>
      <c r="J90" s="76"/>
      <c r="K90" s="162"/>
      <c r="L90" s="73"/>
      <c r="M90" s="164"/>
    </row>
    <row r="91" spans="2:13" x14ac:dyDescent="0.2">
      <c r="B91" s="76">
        <v>0.87932699999999997</v>
      </c>
      <c r="C91" s="73">
        <v>2.6304000000000001E-2</v>
      </c>
      <c r="D91" s="73">
        <v>0.87807299999999999</v>
      </c>
      <c r="E91" s="75">
        <v>3.3170000000000001E-3</v>
      </c>
      <c r="F91" s="76"/>
      <c r="G91" s="162"/>
      <c r="H91" s="73"/>
      <c r="I91" s="162"/>
      <c r="J91" s="76"/>
      <c r="K91" s="162"/>
      <c r="L91" s="73"/>
      <c r="M91" s="164"/>
    </row>
    <row r="92" spans="2:13" x14ac:dyDescent="0.2">
      <c r="B92" s="76">
        <v>0.88948099999999997</v>
      </c>
      <c r="C92" s="73">
        <v>2.4840000000000001E-2</v>
      </c>
      <c r="D92" s="73">
        <v>0.88824800000000004</v>
      </c>
      <c r="E92" s="75">
        <v>4.0029999999999996E-3</v>
      </c>
      <c r="F92" s="76"/>
      <c r="G92" s="162"/>
      <c r="H92" s="73"/>
      <c r="I92" s="162"/>
      <c r="J92" s="76"/>
      <c r="K92" s="162"/>
      <c r="L92" s="73"/>
      <c r="M92" s="164"/>
    </row>
    <row r="93" spans="2:13" x14ac:dyDescent="0.2">
      <c r="B93" s="76">
        <v>0.89963199999999999</v>
      </c>
      <c r="C93" s="73">
        <v>2.3342999999999999E-2</v>
      </c>
      <c r="D93" s="73">
        <v>0.89843099999999998</v>
      </c>
      <c r="E93" s="75">
        <v>4.5710000000000004E-3</v>
      </c>
      <c r="F93" s="76"/>
      <c r="G93" s="162"/>
      <c r="H93" s="73"/>
      <c r="I93" s="162"/>
      <c r="J93" s="76"/>
      <c r="K93" s="162"/>
      <c r="L93" s="73"/>
      <c r="M93" s="164"/>
    </row>
    <row r="94" spans="2:13" x14ac:dyDescent="0.2">
      <c r="B94" s="76">
        <v>0.90978000000000003</v>
      </c>
      <c r="C94" s="73">
        <v>2.1805000000000001E-2</v>
      </c>
      <c r="D94" s="73">
        <v>0.90862399999999999</v>
      </c>
      <c r="E94" s="75">
        <v>5.0039999999999998E-3</v>
      </c>
      <c r="F94" s="76"/>
      <c r="G94" s="162"/>
      <c r="H94" s="73"/>
      <c r="I94" s="162"/>
      <c r="J94" s="76"/>
      <c r="K94" s="162"/>
      <c r="L94" s="73"/>
      <c r="M94" s="164"/>
    </row>
    <row r="95" spans="2:13" x14ac:dyDescent="0.2">
      <c r="B95" s="76">
        <v>0.91991999999999996</v>
      </c>
      <c r="C95" s="73">
        <v>2.0209000000000001E-2</v>
      </c>
      <c r="D95" s="73">
        <v>0.918825</v>
      </c>
      <c r="E95" s="75">
        <v>5.287E-3</v>
      </c>
      <c r="F95" s="76"/>
      <c r="G95" s="162"/>
      <c r="H95" s="73"/>
      <c r="I95" s="162"/>
      <c r="J95" s="76"/>
      <c r="K95" s="162"/>
      <c r="L95" s="73"/>
      <c r="M95" s="164"/>
    </row>
    <row r="96" spans="2:13" x14ac:dyDescent="0.2">
      <c r="B96" s="76">
        <v>0.93005199999999999</v>
      </c>
      <c r="C96" s="73">
        <v>1.8543E-2</v>
      </c>
      <c r="D96" s="73">
        <v>0.92903199999999997</v>
      </c>
      <c r="E96" s="75">
        <v>5.3969999999999999E-3</v>
      </c>
      <c r="F96" s="76"/>
      <c r="G96" s="162"/>
      <c r="H96" s="73"/>
      <c r="I96" s="162"/>
      <c r="J96" s="76"/>
      <c r="K96" s="162"/>
      <c r="L96" s="73"/>
      <c r="M96" s="164"/>
    </row>
    <row r="97" spans="2:13" x14ac:dyDescent="0.2">
      <c r="B97" s="76">
        <v>0.94016900000000003</v>
      </c>
      <c r="C97" s="73">
        <v>1.678E-2</v>
      </c>
      <c r="D97" s="73">
        <v>0.93924300000000005</v>
      </c>
      <c r="E97" s="75">
        <v>5.3099999999999996E-3</v>
      </c>
      <c r="F97" s="76"/>
      <c r="G97" s="162"/>
      <c r="H97" s="73"/>
      <c r="I97" s="162"/>
      <c r="J97" s="76"/>
      <c r="K97" s="162"/>
      <c r="L97" s="73"/>
      <c r="M97" s="164"/>
    </row>
    <row r="98" spans="2:13" x14ac:dyDescent="0.2">
      <c r="B98" s="76">
        <v>0.95026699999999997</v>
      </c>
      <c r="C98" s="73">
        <v>1.4897000000000001E-2</v>
      </c>
      <c r="D98" s="73">
        <v>0.94945299999999999</v>
      </c>
      <c r="E98" s="75">
        <v>5.0000000000000001E-3</v>
      </c>
      <c r="F98" s="76"/>
      <c r="G98" s="162"/>
      <c r="H98" s="73"/>
      <c r="I98" s="162"/>
      <c r="J98" s="76"/>
      <c r="K98" s="162"/>
      <c r="L98" s="73"/>
      <c r="M98" s="164"/>
    </row>
    <row r="99" spans="2:13" x14ac:dyDescent="0.2">
      <c r="B99" s="76">
        <v>0.96033599999999997</v>
      </c>
      <c r="C99" s="73">
        <v>1.2862999999999999E-2</v>
      </c>
      <c r="D99" s="73">
        <v>0.95965500000000004</v>
      </c>
      <c r="E99" s="75">
        <v>4.437E-3</v>
      </c>
      <c r="F99" s="76"/>
      <c r="G99" s="162"/>
      <c r="H99" s="73"/>
      <c r="I99" s="162"/>
      <c r="J99" s="76"/>
      <c r="K99" s="162"/>
      <c r="L99" s="73"/>
      <c r="M99" s="164"/>
    </row>
    <row r="100" spans="2:13" x14ac:dyDescent="0.2">
      <c r="B100" s="76">
        <v>0.97036599999999995</v>
      </c>
      <c r="C100" s="73">
        <v>1.0638E-2</v>
      </c>
      <c r="D100" s="73">
        <v>0.96983900000000001</v>
      </c>
      <c r="E100" s="75">
        <v>3.5799999999999998E-3</v>
      </c>
      <c r="F100" s="76"/>
      <c r="G100" s="162"/>
      <c r="H100" s="73"/>
      <c r="I100" s="162"/>
      <c r="J100" s="76"/>
      <c r="K100" s="162"/>
      <c r="L100" s="73"/>
      <c r="M100" s="164"/>
    </row>
    <row r="101" spans="2:13" x14ac:dyDescent="0.2">
      <c r="B101" s="76">
        <v>0.98033899999999996</v>
      </c>
      <c r="C101" s="73">
        <v>8.1709999999999994E-3</v>
      </c>
      <c r="D101" s="73">
        <v>0.979989</v>
      </c>
      <c r="E101" s="75">
        <v>2.3770000000000002E-3</v>
      </c>
      <c r="F101" s="76"/>
      <c r="G101" s="162"/>
      <c r="H101" s="73"/>
      <c r="I101" s="162"/>
      <c r="J101" s="76"/>
      <c r="K101" s="162"/>
      <c r="L101" s="73"/>
      <c r="M101" s="164"/>
    </row>
    <row r="102" spans="2:13" x14ac:dyDescent="0.2">
      <c r="B102" s="76">
        <v>0.99021800000000004</v>
      </c>
      <c r="C102" s="73">
        <v>5.3439999999999998E-3</v>
      </c>
      <c r="D102" s="73">
        <v>0.99007500000000004</v>
      </c>
      <c r="E102" s="75">
        <v>7.0500000000000001E-4</v>
      </c>
      <c r="F102" s="76"/>
      <c r="G102" s="162"/>
      <c r="H102" s="73"/>
      <c r="I102" s="162"/>
      <c r="J102" s="76"/>
      <c r="K102" s="162"/>
      <c r="L102" s="73"/>
      <c r="M102" s="164"/>
    </row>
    <row r="103" spans="2:13" x14ac:dyDescent="0.2">
      <c r="B103" s="76">
        <v>0.99987300000000001</v>
      </c>
      <c r="C103" s="73">
        <v>1.7849999999999999E-3</v>
      </c>
      <c r="D103" s="73">
        <v>1</v>
      </c>
      <c r="E103" s="75">
        <v>-1.7849999999999999E-3</v>
      </c>
      <c r="F103" s="76"/>
      <c r="G103" s="162"/>
      <c r="H103" s="73"/>
      <c r="I103" s="162"/>
      <c r="J103" s="76"/>
      <c r="K103" s="162"/>
      <c r="L103" s="73"/>
      <c r="M103" s="164"/>
    </row>
    <row r="104" spans="2:13" x14ac:dyDescent="0.2">
      <c r="B104" s="76"/>
      <c r="C104" s="73"/>
      <c r="D104" s="73"/>
      <c r="E104" s="75"/>
      <c r="F104" s="76"/>
      <c r="G104" s="162"/>
      <c r="H104" s="73"/>
      <c r="I104" s="162"/>
      <c r="J104" s="76"/>
      <c r="K104" s="162"/>
      <c r="L104" s="73"/>
      <c r="M104" s="164"/>
    </row>
    <row r="105" spans="2:13" x14ac:dyDescent="0.2">
      <c r="B105" s="76"/>
      <c r="C105" s="73"/>
      <c r="D105" s="73"/>
      <c r="E105" s="75"/>
      <c r="F105" s="76"/>
      <c r="G105" s="162"/>
      <c r="H105" s="73"/>
      <c r="I105" s="162"/>
      <c r="J105" s="76"/>
      <c r="K105" s="162"/>
      <c r="L105" s="73"/>
      <c r="M105" s="164"/>
    </row>
    <row r="106" spans="2:13" x14ac:dyDescent="0.2">
      <c r="B106" s="76"/>
      <c r="C106" s="73"/>
      <c r="D106" s="73"/>
      <c r="E106" s="75"/>
      <c r="F106" s="76"/>
      <c r="G106" s="162"/>
      <c r="H106" s="73"/>
      <c r="I106" s="162"/>
      <c r="J106" s="76"/>
      <c r="K106" s="162"/>
      <c r="L106" s="73"/>
      <c r="M106" s="164"/>
    </row>
    <row r="107" spans="2:13" x14ac:dyDescent="0.2">
      <c r="B107" s="76"/>
      <c r="C107" s="73"/>
      <c r="D107" s="73"/>
      <c r="E107" s="75"/>
      <c r="F107" s="76"/>
      <c r="G107" s="162"/>
      <c r="H107" s="73"/>
      <c r="I107" s="162"/>
      <c r="J107" s="76"/>
      <c r="K107" s="162"/>
      <c r="L107" s="73"/>
      <c r="M107" s="164"/>
    </row>
    <row r="108" spans="2:13" x14ac:dyDescent="0.2">
      <c r="B108" s="76"/>
      <c r="C108" s="73"/>
      <c r="D108" s="73"/>
      <c r="E108" s="75"/>
      <c r="F108" s="76"/>
      <c r="G108" s="162"/>
      <c r="H108" s="73"/>
      <c r="I108" s="162"/>
      <c r="J108" s="76"/>
      <c r="K108" s="162"/>
      <c r="L108" s="73"/>
      <c r="M108" s="164"/>
    </row>
    <row r="109" spans="2:13" x14ac:dyDescent="0.2">
      <c r="B109" s="76"/>
      <c r="C109" s="73"/>
      <c r="D109" s="73"/>
      <c r="E109" s="75"/>
      <c r="F109" s="76"/>
      <c r="G109" s="162"/>
      <c r="H109" s="73"/>
      <c r="I109" s="162"/>
      <c r="J109" s="76"/>
      <c r="K109" s="162"/>
      <c r="L109" s="73"/>
      <c r="M109" s="164"/>
    </row>
    <row r="110" spans="2:13" x14ac:dyDescent="0.2">
      <c r="B110" s="76"/>
      <c r="C110" s="73"/>
      <c r="D110" s="73"/>
      <c r="E110" s="75"/>
      <c r="F110" s="76"/>
      <c r="G110" s="162"/>
      <c r="H110" s="73"/>
      <c r="I110" s="162"/>
      <c r="J110" s="76"/>
      <c r="K110" s="162"/>
      <c r="L110" s="73"/>
      <c r="M110" s="164"/>
    </row>
    <row r="111" spans="2:13" x14ac:dyDescent="0.2">
      <c r="B111" s="76"/>
      <c r="C111" s="73"/>
      <c r="D111" s="73"/>
      <c r="E111" s="75"/>
      <c r="F111" s="76"/>
      <c r="G111" s="162"/>
      <c r="H111" s="73"/>
      <c r="I111" s="162"/>
      <c r="J111" s="76"/>
      <c r="K111" s="162"/>
      <c r="L111" s="73"/>
      <c r="M111" s="164"/>
    </row>
    <row r="112" spans="2:13" x14ac:dyDescent="0.2">
      <c r="B112" s="76"/>
      <c r="C112" s="73"/>
      <c r="D112" s="73"/>
      <c r="E112" s="75"/>
      <c r="F112" s="76"/>
      <c r="G112" s="162"/>
      <c r="H112" s="73"/>
      <c r="I112" s="162"/>
      <c r="J112" s="76"/>
      <c r="K112" s="162"/>
      <c r="L112" s="73"/>
      <c r="M112" s="164"/>
    </row>
    <row r="113" spans="2:13" x14ac:dyDescent="0.2">
      <c r="B113" s="76"/>
      <c r="C113" s="73"/>
      <c r="D113" s="73"/>
      <c r="E113" s="75"/>
      <c r="F113" s="76"/>
      <c r="G113" s="162"/>
      <c r="H113" s="73"/>
      <c r="I113" s="162"/>
      <c r="J113" s="76"/>
      <c r="K113" s="162"/>
      <c r="L113" s="73"/>
      <c r="M113" s="164"/>
    </row>
    <row r="114" spans="2:13" x14ac:dyDescent="0.2">
      <c r="B114" s="76"/>
      <c r="C114" s="73"/>
      <c r="D114" s="73"/>
      <c r="E114" s="75"/>
      <c r="F114" s="76"/>
      <c r="G114" s="162"/>
      <c r="H114" s="73"/>
      <c r="I114" s="162"/>
      <c r="J114" s="76"/>
      <c r="K114" s="162"/>
      <c r="L114" s="73"/>
      <c r="M114" s="164"/>
    </row>
    <row r="115" spans="2:13" x14ac:dyDescent="0.2">
      <c r="B115" s="76"/>
      <c r="C115" s="73"/>
      <c r="D115" s="73"/>
      <c r="E115" s="75"/>
      <c r="F115" s="76"/>
      <c r="G115" s="162"/>
      <c r="H115" s="73"/>
      <c r="I115" s="162"/>
      <c r="J115" s="76"/>
      <c r="K115" s="162"/>
      <c r="L115" s="73"/>
      <c r="M115" s="164"/>
    </row>
    <row r="116" spans="2:13" x14ac:dyDescent="0.2">
      <c r="B116" s="76"/>
      <c r="C116" s="73"/>
      <c r="D116" s="73"/>
      <c r="E116" s="75"/>
      <c r="F116" s="76"/>
      <c r="G116" s="162"/>
      <c r="H116" s="73"/>
      <c r="I116" s="162"/>
      <c r="J116" s="76"/>
      <c r="K116" s="162"/>
      <c r="L116" s="73"/>
      <c r="M116" s="164"/>
    </row>
    <row r="117" spans="2:13" x14ac:dyDescent="0.2">
      <c r="B117" s="76"/>
      <c r="C117" s="73"/>
      <c r="D117" s="73"/>
      <c r="E117" s="75"/>
      <c r="F117" s="76"/>
      <c r="G117" s="162"/>
      <c r="H117" s="73"/>
      <c r="I117" s="162"/>
      <c r="J117" s="76"/>
      <c r="K117" s="162"/>
      <c r="L117" s="73"/>
      <c r="M117" s="164"/>
    </row>
    <row r="118" spans="2:13" x14ac:dyDescent="0.2">
      <c r="B118" s="76"/>
      <c r="C118" s="73"/>
      <c r="D118" s="73"/>
      <c r="E118" s="75"/>
      <c r="F118" s="76"/>
      <c r="G118" s="162"/>
      <c r="H118" s="73"/>
      <c r="I118" s="162"/>
      <c r="J118" s="76"/>
      <c r="K118" s="162"/>
      <c r="L118" s="73"/>
      <c r="M118" s="164"/>
    </row>
    <row r="119" spans="2:13" x14ac:dyDescent="0.2">
      <c r="B119" s="76"/>
      <c r="C119" s="73"/>
      <c r="D119" s="73"/>
      <c r="E119" s="75"/>
      <c r="F119" s="76"/>
      <c r="G119" s="162"/>
      <c r="H119" s="73"/>
      <c r="I119" s="162"/>
      <c r="J119" s="76"/>
      <c r="K119" s="162"/>
      <c r="L119" s="73"/>
      <c r="M119" s="164"/>
    </row>
    <row r="120" spans="2:13" x14ac:dyDescent="0.2">
      <c r="B120" s="76"/>
      <c r="C120" s="73"/>
      <c r="D120" s="73"/>
      <c r="E120" s="75"/>
      <c r="F120" s="76"/>
      <c r="G120" s="162"/>
      <c r="H120" s="73"/>
      <c r="I120" s="162"/>
      <c r="J120" s="76"/>
      <c r="K120" s="162"/>
      <c r="L120" s="73"/>
      <c r="M120" s="164"/>
    </row>
    <row r="121" spans="2:13" x14ac:dyDescent="0.2">
      <c r="B121" s="76"/>
      <c r="C121" s="73"/>
      <c r="D121" s="73"/>
      <c r="E121" s="75"/>
      <c r="F121" s="76"/>
      <c r="G121" s="162"/>
      <c r="H121" s="73"/>
      <c r="I121" s="162"/>
      <c r="J121" s="76"/>
      <c r="K121" s="162"/>
      <c r="L121" s="73"/>
      <c r="M121" s="164"/>
    </row>
    <row r="122" spans="2:13" x14ac:dyDescent="0.2">
      <c r="B122" s="76"/>
      <c r="C122" s="73"/>
      <c r="D122" s="73"/>
      <c r="E122" s="75"/>
      <c r="F122" s="76"/>
      <c r="G122" s="162"/>
      <c r="H122" s="73"/>
      <c r="I122" s="162"/>
      <c r="J122" s="76"/>
      <c r="K122" s="162"/>
      <c r="L122" s="73"/>
      <c r="M122" s="164"/>
    </row>
    <row r="123" spans="2:13" x14ac:dyDescent="0.2">
      <c r="B123" s="76"/>
      <c r="C123" s="73"/>
      <c r="D123" s="73"/>
      <c r="E123" s="75"/>
      <c r="F123" s="76"/>
      <c r="G123" s="162"/>
      <c r="H123" s="73"/>
      <c r="I123" s="162"/>
      <c r="J123" s="76"/>
      <c r="K123" s="162"/>
      <c r="L123" s="73"/>
      <c r="M123" s="164"/>
    </row>
    <row r="124" spans="2:13" x14ac:dyDescent="0.2">
      <c r="B124" s="76"/>
      <c r="C124" s="73"/>
      <c r="D124" s="73"/>
      <c r="E124" s="75"/>
      <c r="F124" s="76"/>
      <c r="G124" s="162"/>
      <c r="H124" s="73"/>
      <c r="I124" s="162"/>
      <c r="J124" s="76"/>
      <c r="K124" s="162"/>
      <c r="L124" s="73"/>
      <c r="M124" s="164"/>
    </row>
    <row r="125" spans="2:13" x14ac:dyDescent="0.2">
      <c r="B125" s="76"/>
      <c r="C125" s="73"/>
      <c r="D125" s="73"/>
      <c r="E125" s="75"/>
      <c r="F125" s="76"/>
      <c r="G125" s="162"/>
      <c r="H125" s="73"/>
      <c r="I125" s="162"/>
      <c r="J125" s="76"/>
      <c r="K125" s="162"/>
      <c r="L125" s="73"/>
      <c r="M125" s="164"/>
    </row>
    <row r="126" spans="2:13" x14ac:dyDescent="0.2">
      <c r="B126" s="76"/>
      <c r="C126" s="73"/>
      <c r="D126" s="73"/>
      <c r="E126" s="75"/>
      <c r="F126" s="76"/>
      <c r="G126" s="162"/>
      <c r="H126" s="73"/>
      <c r="I126" s="162"/>
      <c r="J126" s="76"/>
      <c r="K126" s="162"/>
      <c r="L126" s="73"/>
      <c r="M126" s="164"/>
    </row>
    <row r="127" spans="2:13" x14ac:dyDescent="0.2">
      <c r="B127" s="76"/>
      <c r="C127" s="73"/>
      <c r="D127" s="73"/>
      <c r="E127" s="75"/>
      <c r="F127" s="76"/>
      <c r="G127" s="162"/>
      <c r="H127" s="73"/>
      <c r="I127" s="162"/>
      <c r="J127" s="76"/>
      <c r="K127" s="162"/>
      <c r="L127" s="73"/>
      <c r="M127" s="164"/>
    </row>
    <row r="128" spans="2:13" x14ac:dyDescent="0.2">
      <c r="B128" s="76"/>
      <c r="C128" s="73"/>
      <c r="D128" s="73"/>
      <c r="E128" s="75"/>
      <c r="F128" s="76"/>
      <c r="G128" s="162"/>
      <c r="H128" s="73"/>
      <c r="I128" s="162"/>
      <c r="J128" s="76"/>
      <c r="K128" s="162"/>
      <c r="L128" s="73"/>
      <c r="M128" s="164"/>
    </row>
    <row r="129" spans="2:13" x14ac:dyDescent="0.2">
      <c r="B129" s="76"/>
      <c r="C129" s="73"/>
      <c r="D129" s="73"/>
      <c r="E129" s="75"/>
      <c r="F129" s="76"/>
      <c r="G129" s="162"/>
      <c r="H129" s="73"/>
      <c r="I129" s="162"/>
      <c r="J129" s="76"/>
      <c r="K129" s="162"/>
      <c r="L129" s="73"/>
      <c r="M129" s="164"/>
    </row>
    <row r="130" spans="2:13" x14ac:dyDescent="0.2">
      <c r="B130" s="76"/>
      <c r="C130" s="73"/>
      <c r="D130" s="73"/>
      <c r="E130" s="75"/>
      <c r="F130" s="76"/>
      <c r="G130" s="162"/>
      <c r="H130" s="73"/>
      <c r="I130" s="162"/>
      <c r="J130" s="76"/>
      <c r="K130" s="162"/>
      <c r="L130" s="73"/>
      <c r="M130" s="164"/>
    </row>
    <row r="131" spans="2:13" x14ac:dyDescent="0.2">
      <c r="B131" s="76"/>
      <c r="C131" s="73"/>
      <c r="D131" s="73"/>
      <c r="E131" s="75"/>
      <c r="F131" s="76"/>
      <c r="G131" s="162"/>
      <c r="H131" s="73"/>
      <c r="I131" s="162"/>
      <c r="J131" s="76"/>
      <c r="K131" s="162"/>
      <c r="L131" s="73"/>
      <c r="M131" s="164"/>
    </row>
    <row r="132" spans="2:13" x14ac:dyDescent="0.2">
      <c r="B132" s="76"/>
      <c r="C132" s="73"/>
      <c r="D132" s="73"/>
      <c r="E132" s="75"/>
      <c r="F132" s="76"/>
      <c r="G132" s="162"/>
      <c r="H132" s="73"/>
      <c r="I132" s="162"/>
      <c r="J132" s="76"/>
      <c r="K132" s="162"/>
      <c r="L132" s="73"/>
      <c r="M132" s="164"/>
    </row>
    <row r="133" spans="2:13" x14ac:dyDescent="0.2">
      <c r="B133" s="76"/>
      <c r="C133" s="73"/>
      <c r="D133" s="73"/>
      <c r="E133" s="75"/>
      <c r="F133" s="76"/>
      <c r="G133" s="162"/>
      <c r="H133" s="73"/>
      <c r="I133" s="162"/>
      <c r="J133" s="76"/>
      <c r="K133" s="162"/>
      <c r="L133" s="73"/>
      <c r="M133" s="164"/>
    </row>
    <row r="134" spans="2:13" x14ac:dyDescent="0.2">
      <c r="B134" s="76"/>
      <c r="C134" s="73"/>
      <c r="D134" s="73"/>
      <c r="E134" s="75"/>
      <c r="F134" s="76"/>
      <c r="G134" s="162"/>
      <c r="H134" s="73"/>
      <c r="I134" s="162"/>
      <c r="J134" s="76"/>
      <c r="K134" s="162"/>
      <c r="L134" s="73"/>
      <c r="M134" s="164"/>
    </row>
    <row r="135" spans="2:13" x14ac:dyDescent="0.2">
      <c r="B135" s="76"/>
      <c r="C135" s="73"/>
      <c r="D135" s="73"/>
      <c r="E135" s="75"/>
      <c r="F135" s="76"/>
      <c r="G135" s="162"/>
      <c r="H135" s="73"/>
      <c r="I135" s="162"/>
      <c r="J135" s="76"/>
      <c r="K135" s="162"/>
      <c r="L135" s="73"/>
      <c r="M135" s="164"/>
    </row>
    <row r="136" spans="2:13" x14ac:dyDescent="0.2">
      <c r="B136" s="76"/>
      <c r="C136" s="73"/>
      <c r="D136" s="73"/>
      <c r="E136" s="75"/>
      <c r="F136" s="76"/>
      <c r="G136" s="162"/>
      <c r="H136" s="73"/>
      <c r="I136" s="162"/>
      <c r="J136" s="76"/>
      <c r="K136" s="162"/>
      <c r="L136" s="73"/>
      <c r="M136" s="164"/>
    </row>
    <row r="137" spans="2:13" x14ac:dyDescent="0.2">
      <c r="B137" s="76"/>
      <c r="C137" s="73"/>
      <c r="D137" s="73"/>
      <c r="E137" s="75"/>
      <c r="F137" s="76"/>
      <c r="G137" s="162"/>
      <c r="H137" s="73"/>
      <c r="I137" s="162"/>
      <c r="J137" s="76"/>
      <c r="K137" s="162"/>
      <c r="L137" s="73"/>
      <c r="M137" s="164"/>
    </row>
    <row r="138" spans="2:13" x14ac:dyDescent="0.2">
      <c r="B138" s="76"/>
      <c r="C138" s="73"/>
      <c r="D138" s="73"/>
      <c r="E138" s="75"/>
      <c r="F138" s="76"/>
      <c r="G138" s="162"/>
      <c r="H138" s="73"/>
      <c r="I138" s="162"/>
      <c r="J138" s="76"/>
      <c r="K138" s="162"/>
      <c r="L138" s="73"/>
      <c r="M138" s="164"/>
    </row>
    <row r="139" spans="2:13" x14ac:dyDescent="0.2">
      <c r="B139" s="76"/>
      <c r="C139" s="73"/>
      <c r="D139" s="73"/>
      <c r="E139" s="75"/>
      <c r="F139" s="76"/>
      <c r="G139" s="162"/>
      <c r="H139" s="73"/>
      <c r="I139" s="162"/>
      <c r="J139" s="76"/>
      <c r="K139" s="162"/>
      <c r="L139" s="73"/>
      <c r="M139" s="164"/>
    </row>
    <row r="140" spans="2:13" x14ac:dyDescent="0.2">
      <c r="B140" s="76"/>
      <c r="C140" s="73"/>
      <c r="D140" s="73"/>
      <c r="E140" s="75"/>
      <c r="F140" s="76"/>
      <c r="G140" s="162"/>
      <c r="H140" s="73"/>
      <c r="I140" s="162"/>
      <c r="J140" s="76"/>
      <c r="K140" s="162"/>
      <c r="L140" s="73"/>
      <c r="M140" s="164"/>
    </row>
    <row r="141" spans="2:13" x14ac:dyDescent="0.2">
      <c r="B141" s="76"/>
      <c r="C141" s="73"/>
      <c r="D141" s="73"/>
      <c r="E141" s="75"/>
      <c r="F141" s="76"/>
      <c r="G141" s="162"/>
      <c r="H141" s="73"/>
      <c r="I141" s="162"/>
      <c r="J141" s="76"/>
      <c r="K141" s="162"/>
      <c r="L141" s="73"/>
      <c r="M141" s="164"/>
    </row>
    <row r="142" spans="2:13" x14ac:dyDescent="0.2">
      <c r="B142" s="76"/>
      <c r="C142" s="73"/>
      <c r="D142" s="73"/>
      <c r="E142" s="75"/>
      <c r="F142" s="76"/>
      <c r="G142" s="162"/>
      <c r="H142" s="73"/>
      <c r="I142" s="162"/>
      <c r="J142" s="76"/>
      <c r="K142" s="162"/>
      <c r="L142" s="73"/>
      <c r="M142" s="164"/>
    </row>
    <row r="143" spans="2:13" x14ac:dyDescent="0.2">
      <c r="B143" s="76"/>
      <c r="C143" s="73"/>
      <c r="D143" s="73"/>
      <c r="E143" s="75"/>
      <c r="F143" s="76"/>
      <c r="G143" s="162"/>
      <c r="H143" s="73"/>
      <c r="I143" s="162"/>
      <c r="J143" s="76"/>
      <c r="K143" s="162"/>
      <c r="L143" s="73"/>
      <c r="M143" s="164"/>
    </row>
    <row r="144" spans="2:13" x14ac:dyDescent="0.2">
      <c r="B144" s="76"/>
      <c r="C144" s="73"/>
      <c r="D144" s="73"/>
      <c r="E144" s="75"/>
      <c r="F144" s="76"/>
      <c r="G144" s="162"/>
      <c r="H144" s="73"/>
      <c r="I144" s="162"/>
      <c r="J144" s="76"/>
      <c r="K144" s="162"/>
      <c r="L144" s="73"/>
      <c r="M144" s="164"/>
    </row>
    <row r="145" spans="2:13" x14ac:dyDescent="0.2">
      <c r="B145" s="76"/>
      <c r="C145" s="73"/>
      <c r="D145" s="73"/>
      <c r="E145" s="75"/>
      <c r="F145" s="76"/>
      <c r="G145" s="162"/>
      <c r="H145" s="73"/>
      <c r="I145" s="162"/>
      <c r="J145" s="76"/>
      <c r="K145" s="162"/>
      <c r="L145" s="73"/>
      <c r="M145" s="164"/>
    </row>
    <row r="146" spans="2:13" x14ac:dyDescent="0.2">
      <c r="B146" s="76"/>
      <c r="C146" s="73"/>
      <c r="D146" s="73"/>
      <c r="E146" s="75"/>
      <c r="F146" s="76"/>
      <c r="G146" s="162"/>
      <c r="H146" s="73"/>
      <c r="I146" s="162"/>
      <c r="J146" s="76"/>
      <c r="K146" s="162"/>
      <c r="L146" s="73"/>
      <c r="M146" s="164"/>
    </row>
    <row r="147" spans="2:13" x14ac:dyDescent="0.2">
      <c r="B147" s="76"/>
      <c r="C147" s="73"/>
      <c r="D147" s="73"/>
      <c r="E147" s="75"/>
      <c r="F147" s="76"/>
      <c r="G147" s="162"/>
      <c r="H147" s="73"/>
      <c r="I147" s="162"/>
      <c r="J147" s="76"/>
      <c r="K147" s="162"/>
      <c r="L147" s="73"/>
      <c r="M147" s="164"/>
    </row>
    <row r="148" spans="2:13" x14ac:dyDescent="0.2">
      <c r="B148" s="76"/>
      <c r="C148" s="73"/>
      <c r="D148" s="73"/>
      <c r="E148" s="75"/>
      <c r="F148" s="76"/>
      <c r="G148" s="162"/>
      <c r="H148" s="73"/>
      <c r="I148" s="162"/>
      <c r="J148" s="76"/>
      <c r="K148" s="162"/>
      <c r="L148" s="73"/>
      <c r="M148" s="164"/>
    </row>
    <row r="149" spans="2:13" x14ac:dyDescent="0.2">
      <c r="B149" s="76"/>
      <c r="C149" s="73"/>
      <c r="D149" s="73"/>
      <c r="E149" s="75"/>
      <c r="F149" s="76"/>
      <c r="G149" s="162"/>
      <c r="H149" s="73"/>
      <c r="I149" s="162"/>
      <c r="J149" s="76"/>
      <c r="K149" s="162"/>
      <c r="L149" s="73"/>
      <c r="M149" s="164"/>
    </row>
    <row r="150" spans="2:13" x14ac:dyDescent="0.2">
      <c r="B150" s="76"/>
      <c r="C150" s="73"/>
      <c r="D150" s="73"/>
      <c r="E150" s="75"/>
      <c r="F150" s="76"/>
      <c r="G150" s="162"/>
      <c r="H150" s="73"/>
      <c r="I150" s="162"/>
      <c r="J150" s="76"/>
      <c r="K150" s="162"/>
      <c r="L150" s="73"/>
      <c r="M150" s="164"/>
    </row>
    <row r="151" spans="2:13" x14ac:dyDescent="0.2">
      <c r="B151" s="76"/>
      <c r="C151" s="73"/>
      <c r="D151" s="73"/>
      <c r="E151" s="75"/>
      <c r="F151" s="76"/>
      <c r="G151" s="162"/>
      <c r="H151" s="73"/>
      <c r="I151" s="162"/>
      <c r="J151" s="76"/>
      <c r="K151" s="162"/>
      <c r="L151" s="73"/>
      <c r="M151" s="164"/>
    </row>
    <row r="152" spans="2:13" x14ac:dyDescent="0.2">
      <c r="B152" s="76"/>
      <c r="C152" s="73"/>
      <c r="D152" s="73"/>
      <c r="E152" s="75"/>
      <c r="F152" s="76"/>
      <c r="G152" s="162"/>
      <c r="H152" s="73"/>
      <c r="I152" s="162"/>
      <c r="J152" s="76"/>
      <c r="K152" s="162"/>
      <c r="L152" s="73"/>
      <c r="M152" s="164"/>
    </row>
    <row r="153" spans="2:13" x14ac:dyDescent="0.2">
      <c r="B153" s="76"/>
      <c r="C153" s="73"/>
      <c r="D153" s="73"/>
      <c r="E153" s="75"/>
      <c r="F153" s="76"/>
      <c r="G153" s="162"/>
      <c r="H153" s="73"/>
      <c r="I153" s="162"/>
      <c r="J153" s="76"/>
      <c r="K153" s="162"/>
      <c r="L153" s="73"/>
      <c r="M153" s="164"/>
    </row>
    <row r="154" spans="2:13" x14ac:dyDescent="0.2">
      <c r="B154" s="76"/>
      <c r="C154" s="73"/>
      <c r="D154" s="73"/>
      <c r="E154" s="75"/>
      <c r="F154" s="76"/>
      <c r="G154" s="162"/>
      <c r="H154" s="73"/>
      <c r="I154" s="162"/>
      <c r="J154" s="76"/>
      <c r="K154" s="162"/>
      <c r="L154" s="73"/>
      <c r="M154" s="164"/>
    </row>
    <row r="155" spans="2:13" x14ac:dyDescent="0.2">
      <c r="B155" s="76"/>
      <c r="C155" s="73"/>
      <c r="D155" s="73"/>
      <c r="E155" s="75"/>
      <c r="F155" s="76"/>
      <c r="G155" s="162"/>
      <c r="H155" s="73"/>
      <c r="I155" s="162"/>
      <c r="J155" s="76"/>
      <c r="K155" s="162"/>
      <c r="L155" s="73"/>
      <c r="M155" s="164"/>
    </row>
    <row r="156" spans="2:13" x14ac:dyDescent="0.2">
      <c r="B156" s="76"/>
      <c r="C156" s="73"/>
      <c r="D156" s="73"/>
      <c r="E156" s="75"/>
      <c r="F156" s="76"/>
      <c r="G156" s="162"/>
      <c r="H156" s="73"/>
      <c r="I156" s="162"/>
      <c r="J156" s="76"/>
      <c r="K156" s="162"/>
      <c r="L156" s="73"/>
      <c r="M156" s="164"/>
    </row>
    <row r="157" spans="2:13" x14ac:dyDescent="0.2">
      <c r="B157" s="76"/>
      <c r="C157" s="73"/>
      <c r="D157" s="73"/>
      <c r="E157" s="75"/>
      <c r="F157" s="76"/>
      <c r="G157" s="162"/>
      <c r="H157" s="73"/>
      <c r="I157" s="162"/>
      <c r="J157" s="76"/>
      <c r="K157" s="162"/>
      <c r="L157" s="73"/>
      <c r="M157" s="164"/>
    </row>
    <row r="158" spans="2:13" x14ac:dyDescent="0.2">
      <c r="B158" s="76"/>
      <c r="C158" s="73"/>
      <c r="D158" s="73"/>
      <c r="E158" s="75"/>
      <c r="F158" s="76"/>
      <c r="G158" s="162"/>
      <c r="H158" s="73"/>
      <c r="I158" s="162"/>
      <c r="J158" s="76"/>
      <c r="K158" s="162"/>
      <c r="L158" s="73"/>
      <c r="M158" s="164"/>
    </row>
    <row r="159" spans="2:13" x14ac:dyDescent="0.2">
      <c r="B159" s="76"/>
      <c r="C159" s="73"/>
      <c r="D159" s="73"/>
      <c r="E159" s="75"/>
      <c r="F159" s="76"/>
      <c r="G159" s="162"/>
      <c r="H159" s="73"/>
      <c r="I159" s="162"/>
      <c r="J159" s="76"/>
      <c r="K159" s="162"/>
      <c r="L159" s="73"/>
      <c r="M159" s="164"/>
    </row>
    <row r="160" spans="2:13" x14ac:dyDescent="0.2">
      <c r="B160" s="76"/>
      <c r="C160" s="73"/>
      <c r="D160" s="73"/>
      <c r="E160" s="75"/>
      <c r="F160" s="76"/>
      <c r="G160" s="162"/>
      <c r="H160" s="73"/>
      <c r="I160" s="162"/>
      <c r="J160" s="76"/>
      <c r="K160" s="162"/>
      <c r="L160" s="73"/>
      <c r="M160" s="164"/>
    </row>
    <row r="161" spans="2:13" x14ac:dyDescent="0.2">
      <c r="B161" s="76"/>
      <c r="C161" s="73"/>
      <c r="D161" s="73"/>
      <c r="E161" s="75"/>
      <c r="F161" s="76"/>
      <c r="G161" s="162"/>
      <c r="H161" s="73"/>
      <c r="I161" s="162"/>
      <c r="J161" s="76"/>
      <c r="K161" s="162"/>
      <c r="L161" s="73"/>
      <c r="M161" s="164"/>
    </row>
    <row r="162" spans="2:13" x14ac:dyDescent="0.2">
      <c r="B162" s="76"/>
      <c r="C162" s="73"/>
      <c r="D162" s="73"/>
      <c r="E162" s="75"/>
      <c r="F162" s="76"/>
      <c r="G162" s="162"/>
      <c r="H162" s="73"/>
      <c r="I162" s="162"/>
      <c r="J162" s="76"/>
      <c r="K162" s="162"/>
      <c r="L162" s="73"/>
      <c r="M162" s="164"/>
    </row>
    <row r="163" spans="2:13" x14ac:dyDescent="0.2">
      <c r="B163" s="76"/>
      <c r="C163" s="73"/>
      <c r="D163" s="73"/>
      <c r="E163" s="75"/>
      <c r="F163" s="76"/>
      <c r="G163" s="162"/>
      <c r="H163" s="73"/>
      <c r="I163" s="162"/>
      <c r="J163" s="76"/>
      <c r="K163" s="162"/>
      <c r="L163" s="73"/>
      <c r="M163" s="164"/>
    </row>
    <row r="164" spans="2:13" x14ac:dyDescent="0.2">
      <c r="B164" s="76"/>
      <c r="C164" s="73"/>
      <c r="D164" s="73"/>
      <c r="E164" s="75"/>
      <c r="F164" s="76"/>
      <c r="G164" s="162"/>
      <c r="H164" s="73"/>
      <c r="I164" s="162"/>
      <c r="J164" s="76"/>
      <c r="K164" s="162"/>
      <c r="L164" s="73"/>
      <c r="M164" s="164"/>
    </row>
    <row r="165" spans="2:13" x14ac:dyDescent="0.2">
      <c r="B165" s="76"/>
      <c r="C165" s="73"/>
      <c r="D165" s="73"/>
      <c r="E165" s="75"/>
      <c r="F165" s="76"/>
      <c r="G165" s="162"/>
      <c r="H165" s="73"/>
      <c r="I165" s="162"/>
      <c r="J165" s="76"/>
      <c r="K165" s="162"/>
      <c r="L165" s="73"/>
      <c r="M165" s="164"/>
    </row>
    <row r="166" spans="2:13" x14ac:dyDescent="0.2">
      <c r="B166" s="76"/>
      <c r="C166" s="73"/>
      <c r="D166" s="73"/>
      <c r="E166" s="75"/>
      <c r="F166" s="76"/>
      <c r="G166" s="162"/>
      <c r="H166" s="73"/>
      <c r="I166" s="162"/>
      <c r="J166" s="76"/>
      <c r="K166" s="162"/>
      <c r="L166" s="73"/>
      <c r="M166" s="164"/>
    </row>
    <row r="167" spans="2:13" x14ac:dyDescent="0.2">
      <c r="B167" s="76"/>
      <c r="C167" s="73"/>
      <c r="D167" s="73"/>
      <c r="E167" s="75"/>
      <c r="F167" s="76"/>
      <c r="G167" s="162"/>
      <c r="H167" s="73"/>
      <c r="I167" s="162"/>
      <c r="J167" s="76"/>
      <c r="K167" s="162"/>
      <c r="L167" s="73"/>
      <c r="M167" s="164"/>
    </row>
    <row r="168" spans="2:13" x14ac:dyDescent="0.2">
      <c r="B168" s="76"/>
      <c r="C168" s="73"/>
      <c r="D168" s="73"/>
      <c r="E168" s="75"/>
      <c r="F168" s="76"/>
      <c r="G168" s="162"/>
      <c r="H168" s="73"/>
      <c r="I168" s="162"/>
      <c r="J168" s="76"/>
      <c r="K168" s="162"/>
      <c r="L168" s="73"/>
      <c r="M168" s="164"/>
    </row>
    <row r="169" spans="2:13" x14ac:dyDescent="0.2">
      <c r="B169" s="76"/>
      <c r="C169" s="73"/>
      <c r="D169" s="73"/>
      <c r="E169" s="75"/>
      <c r="F169" s="76"/>
      <c r="G169" s="162"/>
      <c r="H169" s="73"/>
      <c r="I169" s="162"/>
      <c r="J169" s="76"/>
      <c r="K169" s="162"/>
      <c r="L169" s="73"/>
      <c r="M169" s="164"/>
    </row>
    <row r="170" spans="2:13" x14ac:dyDescent="0.2">
      <c r="B170" s="76"/>
      <c r="C170" s="73"/>
      <c r="D170" s="73"/>
      <c r="E170" s="75"/>
      <c r="F170" s="76"/>
      <c r="G170" s="162"/>
      <c r="H170" s="73"/>
      <c r="I170" s="162"/>
      <c r="J170" s="76"/>
      <c r="K170" s="162"/>
      <c r="L170" s="73"/>
      <c r="M170" s="164"/>
    </row>
    <row r="171" spans="2:13" x14ac:dyDescent="0.2">
      <c r="B171" s="76"/>
      <c r="C171" s="73"/>
      <c r="D171" s="73"/>
      <c r="E171" s="75"/>
      <c r="F171" s="76"/>
      <c r="G171" s="162"/>
      <c r="H171" s="73"/>
      <c r="I171" s="162"/>
      <c r="J171" s="76"/>
      <c r="K171" s="162"/>
      <c r="L171" s="73"/>
      <c r="M171" s="164"/>
    </row>
    <row r="172" spans="2:13" x14ac:dyDescent="0.2">
      <c r="B172" s="76"/>
      <c r="C172" s="73"/>
      <c r="D172" s="73"/>
      <c r="E172" s="75"/>
      <c r="F172" s="76"/>
      <c r="G172" s="162"/>
      <c r="H172" s="73"/>
      <c r="I172" s="162"/>
      <c r="J172" s="76"/>
      <c r="K172" s="162"/>
      <c r="L172" s="73"/>
      <c r="M172" s="164"/>
    </row>
    <row r="173" spans="2:13" x14ac:dyDescent="0.2">
      <c r="B173" s="76"/>
      <c r="C173" s="73"/>
      <c r="D173" s="73"/>
      <c r="E173" s="75"/>
      <c r="F173" s="76"/>
      <c r="G173" s="162"/>
      <c r="H173" s="73"/>
      <c r="I173" s="162"/>
      <c r="J173" s="76"/>
      <c r="K173" s="162"/>
      <c r="L173" s="73"/>
      <c r="M173" s="164"/>
    </row>
    <row r="174" spans="2:13" x14ac:dyDescent="0.2">
      <c r="B174" s="76"/>
      <c r="C174" s="73"/>
      <c r="D174" s="73"/>
      <c r="E174" s="75"/>
      <c r="F174" s="76"/>
      <c r="G174" s="162"/>
      <c r="H174" s="73"/>
      <c r="I174" s="162"/>
      <c r="J174" s="76"/>
      <c r="K174" s="162"/>
      <c r="L174" s="73"/>
      <c r="M174" s="164"/>
    </row>
    <row r="175" spans="2:13" x14ac:dyDescent="0.2">
      <c r="B175" s="76"/>
      <c r="C175" s="73"/>
      <c r="D175" s="73"/>
      <c r="E175" s="75"/>
      <c r="F175" s="76"/>
      <c r="G175" s="162"/>
      <c r="H175" s="73"/>
      <c r="I175" s="162"/>
      <c r="J175" s="76"/>
      <c r="K175" s="162"/>
      <c r="L175" s="73"/>
      <c r="M175" s="164"/>
    </row>
    <row r="176" spans="2:13" x14ac:dyDescent="0.2">
      <c r="B176" s="76"/>
      <c r="C176" s="73"/>
      <c r="D176" s="73"/>
      <c r="E176" s="75"/>
      <c r="F176" s="76"/>
      <c r="G176" s="162"/>
      <c r="H176" s="73"/>
      <c r="I176" s="162"/>
      <c r="J176" s="76"/>
      <c r="K176" s="162"/>
      <c r="L176" s="73"/>
      <c r="M176" s="164"/>
    </row>
    <row r="177" spans="2:13" x14ac:dyDescent="0.2">
      <c r="B177" s="76"/>
      <c r="C177" s="73"/>
      <c r="D177" s="73"/>
      <c r="E177" s="75"/>
      <c r="F177" s="76"/>
      <c r="G177" s="162"/>
      <c r="H177" s="73"/>
      <c r="I177" s="162"/>
      <c r="J177" s="76"/>
      <c r="K177" s="162"/>
      <c r="L177" s="73"/>
      <c r="M177" s="164"/>
    </row>
    <row r="178" spans="2:13" x14ac:dyDescent="0.2">
      <c r="B178" s="76"/>
      <c r="C178" s="73"/>
      <c r="D178" s="73"/>
      <c r="E178" s="77"/>
      <c r="F178" s="76"/>
      <c r="G178" s="162"/>
      <c r="H178" s="73"/>
      <c r="I178" s="162"/>
      <c r="J178" s="76"/>
      <c r="K178" s="162"/>
      <c r="L178" s="73"/>
      <c r="M178" s="164"/>
    </row>
    <row r="179" spans="2:13" x14ac:dyDescent="0.2">
      <c r="B179" s="76"/>
      <c r="C179" s="73"/>
      <c r="D179" s="73"/>
      <c r="E179" s="75"/>
      <c r="F179" s="76"/>
      <c r="G179" s="162"/>
      <c r="H179" s="73"/>
      <c r="I179" s="162"/>
      <c r="J179" s="76"/>
      <c r="K179" s="162"/>
      <c r="L179" s="73"/>
      <c r="M179" s="164"/>
    </row>
    <row r="180" spans="2:13" x14ac:dyDescent="0.2">
      <c r="B180" s="76"/>
      <c r="C180" s="73"/>
      <c r="D180" s="73"/>
      <c r="E180" s="75"/>
      <c r="F180" s="76"/>
      <c r="G180" s="162"/>
      <c r="H180" s="73"/>
      <c r="I180" s="162"/>
      <c r="J180" s="76"/>
      <c r="K180" s="162"/>
      <c r="L180" s="73"/>
      <c r="M180" s="164"/>
    </row>
    <row r="181" spans="2:13" x14ac:dyDescent="0.2">
      <c r="B181" s="76"/>
      <c r="C181" s="73"/>
      <c r="D181" s="73"/>
      <c r="E181" s="75"/>
      <c r="F181" s="76"/>
      <c r="G181" s="162"/>
      <c r="H181" s="73"/>
      <c r="I181" s="162"/>
      <c r="J181" s="76"/>
      <c r="K181" s="162"/>
      <c r="L181" s="73"/>
      <c r="M181" s="164"/>
    </row>
    <row r="182" spans="2:13" x14ac:dyDescent="0.2">
      <c r="B182" s="205"/>
      <c r="C182" s="62"/>
      <c r="D182" s="62"/>
      <c r="E182" s="206"/>
      <c r="F182" s="205"/>
      <c r="G182" s="166"/>
      <c r="H182" s="62"/>
      <c r="I182" s="166"/>
      <c r="J182" s="205"/>
      <c r="K182" s="166"/>
      <c r="L182" s="62"/>
      <c r="M182" s="42"/>
    </row>
    <row r="183" spans="2:13" x14ac:dyDescent="0.2">
      <c r="B183" s="205"/>
      <c r="C183" s="62"/>
      <c r="D183" s="62"/>
      <c r="E183" s="206"/>
      <c r="F183" s="205"/>
      <c r="G183" s="166"/>
      <c r="H183" s="62"/>
      <c r="I183" s="166"/>
      <c r="J183" s="205"/>
      <c r="K183" s="166"/>
      <c r="L183" s="62"/>
      <c r="M183" s="42"/>
    </row>
    <row r="184" spans="2:13" x14ac:dyDescent="0.2">
      <c r="B184" s="205"/>
      <c r="C184" s="62"/>
      <c r="D184" s="62"/>
      <c r="E184" s="206"/>
      <c r="F184" s="205"/>
      <c r="G184" s="166"/>
      <c r="H184" s="62"/>
      <c r="I184" s="166"/>
      <c r="J184" s="205"/>
      <c r="K184" s="166"/>
      <c r="L184" s="62"/>
      <c r="M184" s="42"/>
    </row>
    <row r="185" spans="2:13" x14ac:dyDescent="0.2">
      <c r="B185" s="205"/>
      <c r="C185" s="62"/>
      <c r="D185" s="62"/>
      <c r="E185" s="206"/>
      <c r="F185" s="205"/>
      <c r="G185" s="166"/>
      <c r="H185" s="62"/>
      <c r="I185" s="166"/>
      <c r="J185" s="205"/>
      <c r="K185" s="166"/>
      <c r="L185" s="62"/>
      <c r="M185" s="42"/>
    </row>
    <row r="186" spans="2:13" x14ac:dyDescent="0.2">
      <c r="B186" s="205"/>
      <c r="C186" s="62"/>
      <c r="D186" s="62"/>
      <c r="E186" s="206"/>
      <c r="F186" s="205"/>
      <c r="G186" s="166"/>
      <c r="H186" s="62"/>
      <c r="I186" s="166"/>
      <c r="J186" s="205"/>
      <c r="K186" s="166"/>
      <c r="L186" s="62"/>
      <c r="M186" s="42"/>
    </row>
    <row r="187" spans="2:13" x14ac:dyDescent="0.2">
      <c r="B187" s="205"/>
      <c r="C187" s="62"/>
      <c r="D187" s="62"/>
      <c r="E187" s="206"/>
      <c r="F187" s="205"/>
      <c r="G187" s="166"/>
      <c r="H187" s="62"/>
      <c r="I187" s="166"/>
      <c r="J187" s="205"/>
      <c r="K187" s="166"/>
      <c r="L187" s="62"/>
      <c r="M187" s="42"/>
    </row>
    <row r="188" spans="2:13" x14ac:dyDescent="0.2">
      <c r="B188" s="205"/>
      <c r="C188" s="62"/>
      <c r="D188" s="62"/>
      <c r="E188" s="206"/>
      <c r="F188" s="205"/>
      <c r="G188" s="166"/>
      <c r="H188" s="62"/>
      <c r="I188" s="166"/>
      <c r="J188" s="205"/>
      <c r="K188" s="166"/>
      <c r="L188" s="62"/>
      <c r="M188" s="42"/>
    </row>
    <row r="189" spans="2:13" x14ac:dyDescent="0.2">
      <c r="B189" s="205"/>
      <c r="C189" s="62"/>
      <c r="D189" s="62"/>
      <c r="E189" s="206"/>
      <c r="F189" s="205"/>
      <c r="G189" s="166"/>
      <c r="H189" s="62"/>
      <c r="I189" s="166"/>
      <c r="J189" s="205"/>
      <c r="K189" s="166"/>
      <c r="L189" s="62"/>
      <c r="M189" s="42"/>
    </row>
    <row r="190" spans="2:13" x14ac:dyDescent="0.2">
      <c r="B190" s="205"/>
      <c r="C190" s="62"/>
      <c r="D190" s="62"/>
      <c r="E190" s="206"/>
      <c r="F190" s="205"/>
      <c r="G190" s="166"/>
      <c r="H190" s="62"/>
      <c r="I190" s="166"/>
      <c r="J190" s="205"/>
      <c r="K190" s="166"/>
      <c r="L190" s="62"/>
      <c r="M190" s="42"/>
    </row>
    <row r="191" spans="2:13" x14ac:dyDescent="0.2">
      <c r="B191" s="205"/>
      <c r="C191" s="62"/>
      <c r="D191" s="62"/>
      <c r="E191" s="206"/>
      <c r="F191" s="205"/>
      <c r="G191" s="166"/>
      <c r="H191" s="62"/>
      <c r="I191" s="166"/>
      <c r="J191" s="205"/>
      <c r="K191" s="166"/>
      <c r="L191" s="62"/>
      <c r="M191" s="42"/>
    </row>
    <row r="192" spans="2:13" x14ac:dyDescent="0.2">
      <c r="B192" s="205"/>
      <c r="C192" s="62"/>
      <c r="D192" s="62"/>
      <c r="E192" s="206"/>
      <c r="F192" s="205"/>
      <c r="G192" s="166"/>
      <c r="H192" s="62"/>
      <c r="I192" s="166"/>
      <c r="J192" s="205"/>
      <c r="K192" s="166"/>
      <c r="L192" s="62"/>
      <c r="M192" s="42"/>
    </row>
    <row r="193" spans="2:13" x14ac:dyDescent="0.2">
      <c r="B193" s="205"/>
      <c r="C193" s="62"/>
      <c r="D193" s="62"/>
      <c r="E193" s="206"/>
      <c r="F193" s="205"/>
      <c r="G193" s="166"/>
      <c r="H193" s="62"/>
      <c r="I193" s="166"/>
      <c r="J193" s="205"/>
      <c r="K193" s="166"/>
      <c r="L193" s="62"/>
      <c r="M193" s="42"/>
    </row>
    <row r="194" spans="2:13" x14ac:dyDescent="0.2">
      <c r="B194" s="205"/>
      <c r="C194" s="62"/>
      <c r="D194" s="62"/>
      <c r="E194" s="206"/>
      <c r="F194" s="205"/>
      <c r="G194" s="166"/>
      <c r="H194" s="62"/>
      <c r="I194" s="166"/>
      <c r="J194" s="205"/>
      <c r="K194" s="166"/>
      <c r="L194" s="62"/>
      <c r="M194" s="42"/>
    </row>
    <row r="195" spans="2:13" x14ac:dyDescent="0.2">
      <c r="B195" s="205"/>
      <c r="C195" s="62"/>
      <c r="D195" s="62"/>
      <c r="E195" s="206"/>
      <c r="F195" s="205"/>
      <c r="G195" s="166"/>
      <c r="H195" s="62"/>
      <c r="I195" s="166"/>
      <c r="J195" s="205"/>
      <c r="K195" s="166"/>
      <c r="L195" s="62"/>
      <c r="M195" s="42"/>
    </row>
    <row r="196" spans="2:13" x14ac:dyDescent="0.2">
      <c r="B196" s="205"/>
      <c r="C196" s="62"/>
      <c r="D196" s="62"/>
      <c r="E196" s="206"/>
      <c r="F196" s="205"/>
      <c r="G196" s="166"/>
      <c r="H196" s="62"/>
      <c r="I196" s="166"/>
      <c r="J196" s="205"/>
      <c r="K196" s="166"/>
      <c r="L196" s="62"/>
      <c r="M196" s="42"/>
    </row>
    <row r="197" spans="2:13" x14ac:dyDescent="0.2">
      <c r="B197" s="205"/>
      <c r="C197" s="62"/>
      <c r="D197" s="62"/>
      <c r="E197" s="206"/>
      <c r="F197" s="205"/>
      <c r="G197" s="166"/>
      <c r="H197" s="62"/>
      <c r="I197" s="166"/>
      <c r="J197" s="205"/>
      <c r="K197" s="166"/>
      <c r="L197" s="62"/>
      <c r="M197" s="42"/>
    </row>
    <row r="198" spans="2:13" x14ac:dyDescent="0.2">
      <c r="B198" s="205"/>
      <c r="C198" s="62"/>
      <c r="D198" s="62"/>
      <c r="E198" s="206"/>
      <c r="F198" s="205"/>
      <c r="G198" s="166"/>
      <c r="H198" s="62"/>
      <c r="I198" s="166"/>
      <c r="J198" s="205"/>
      <c r="K198" s="166"/>
      <c r="L198" s="62"/>
      <c r="M198" s="42"/>
    </row>
    <row r="199" spans="2:13" x14ac:dyDescent="0.2">
      <c r="B199" s="205"/>
      <c r="C199" s="62"/>
      <c r="D199" s="62"/>
      <c r="E199" s="206"/>
      <c r="F199" s="205"/>
      <c r="G199" s="166"/>
      <c r="H199" s="62"/>
      <c r="I199" s="166"/>
      <c r="J199" s="205"/>
      <c r="K199" s="166"/>
      <c r="L199" s="62"/>
      <c r="M199" s="42"/>
    </row>
    <row r="200" spans="2:13" x14ac:dyDescent="0.2">
      <c r="B200" s="205"/>
      <c r="C200" s="62"/>
      <c r="D200" s="62"/>
      <c r="E200" s="206"/>
      <c r="F200" s="205"/>
      <c r="G200" s="166"/>
      <c r="H200" s="62"/>
      <c r="I200" s="166"/>
      <c r="J200" s="205"/>
      <c r="K200" s="166"/>
      <c r="L200" s="62"/>
      <c r="M200" s="42"/>
    </row>
    <row r="201" spans="2:13" x14ac:dyDescent="0.2">
      <c r="B201" s="205"/>
      <c r="C201" s="62"/>
      <c r="D201" s="62"/>
      <c r="E201" s="206"/>
      <c r="F201" s="205"/>
      <c r="G201" s="166"/>
      <c r="H201" s="62"/>
      <c r="I201" s="166"/>
      <c r="J201" s="205"/>
      <c r="K201" s="166"/>
      <c r="L201" s="62"/>
      <c r="M201" s="42"/>
    </row>
    <row r="202" spans="2:13" x14ac:dyDescent="0.2">
      <c r="B202" s="205"/>
      <c r="C202" s="62"/>
      <c r="D202" s="62"/>
      <c r="E202" s="206"/>
      <c r="F202" s="205"/>
      <c r="G202" s="166"/>
      <c r="H202" s="62"/>
      <c r="I202" s="166"/>
      <c r="J202" s="205"/>
      <c r="K202" s="166"/>
      <c r="L202" s="62"/>
      <c r="M202" s="42"/>
    </row>
    <row r="203" spans="2:13" x14ac:dyDescent="0.2">
      <c r="B203" s="205"/>
      <c r="C203" s="62"/>
      <c r="D203" s="62"/>
      <c r="E203" s="206"/>
      <c r="F203" s="205"/>
      <c r="G203" s="166"/>
      <c r="H203" s="62"/>
      <c r="I203" s="166"/>
      <c r="J203" s="205"/>
      <c r="K203" s="166"/>
      <c r="L203" s="62"/>
      <c r="M203" s="42"/>
    </row>
    <row r="204" spans="2:13" x14ac:dyDescent="0.2">
      <c r="B204" s="205"/>
      <c r="C204" s="62"/>
      <c r="D204" s="62"/>
      <c r="E204" s="206"/>
      <c r="F204" s="205"/>
      <c r="G204" s="166"/>
      <c r="H204" s="62"/>
      <c r="I204" s="166"/>
      <c r="J204" s="205"/>
      <c r="K204" s="166"/>
      <c r="L204" s="62"/>
      <c r="M204" s="42"/>
    </row>
    <row r="205" spans="2:13" x14ac:dyDescent="0.2">
      <c r="B205" s="205"/>
      <c r="C205" s="62"/>
      <c r="D205" s="62"/>
      <c r="E205" s="206"/>
      <c r="F205" s="205"/>
      <c r="G205" s="166"/>
      <c r="H205" s="62"/>
      <c r="I205" s="166"/>
      <c r="J205" s="205"/>
      <c r="K205" s="166"/>
      <c r="L205" s="62"/>
      <c r="M205" s="42"/>
    </row>
    <row r="206" spans="2:13" x14ac:dyDescent="0.2">
      <c r="B206" s="205"/>
      <c r="C206" s="62"/>
      <c r="D206" s="62"/>
      <c r="E206" s="206"/>
      <c r="F206" s="205"/>
      <c r="G206" s="166"/>
      <c r="H206" s="62"/>
      <c r="I206" s="166"/>
      <c r="J206" s="205"/>
      <c r="K206" s="166"/>
      <c r="L206" s="62"/>
      <c r="M206" s="42"/>
    </row>
    <row r="207" spans="2:13" x14ac:dyDescent="0.2">
      <c r="B207" s="205"/>
      <c r="C207" s="62"/>
      <c r="D207" s="62"/>
      <c r="E207" s="206"/>
      <c r="F207" s="205"/>
      <c r="G207" s="166"/>
      <c r="H207" s="62"/>
      <c r="I207" s="166"/>
      <c r="J207" s="205"/>
      <c r="K207" s="166"/>
      <c r="L207" s="62"/>
      <c r="M207" s="42"/>
    </row>
    <row r="208" spans="2:13" x14ac:dyDescent="0.2">
      <c r="B208" s="205"/>
      <c r="C208" s="62"/>
      <c r="D208" s="62"/>
      <c r="E208" s="206"/>
      <c r="F208" s="205"/>
      <c r="G208" s="166"/>
      <c r="H208" s="62"/>
      <c r="I208" s="166"/>
      <c r="J208" s="205"/>
      <c r="K208" s="166"/>
      <c r="L208" s="62"/>
      <c r="M208" s="42"/>
    </row>
    <row r="209" spans="2:13" x14ac:dyDescent="0.2">
      <c r="B209" s="205"/>
      <c r="C209" s="62"/>
      <c r="D209" s="62"/>
      <c r="E209" s="206"/>
      <c r="F209" s="205"/>
      <c r="G209" s="166"/>
      <c r="H209" s="62"/>
      <c r="I209" s="166"/>
      <c r="J209" s="205"/>
      <c r="K209" s="166"/>
      <c r="L209" s="62"/>
      <c r="M209" s="42"/>
    </row>
    <row r="210" spans="2:13" x14ac:dyDescent="0.2">
      <c r="B210" s="205"/>
      <c r="C210" s="62"/>
      <c r="D210" s="62"/>
      <c r="E210" s="206"/>
      <c r="F210" s="205"/>
      <c r="G210" s="166"/>
      <c r="H210" s="62"/>
      <c r="I210" s="166"/>
      <c r="J210" s="205"/>
      <c r="K210" s="166"/>
      <c r="L210" s="62"/>
      <c r="M210" s="42"/>
    </row>
    <row r="211" spans="2:13" x14ac:dyDescent="0.2">
      <c r="B211" s="205"/>
      <c r="C211" s="62"/>
      <c r="D211" s="62"/>
      <c r="E211" s="206"/>
      <c r="F211" s="205"/>
      <c r="G211" s="166"/>
      <c r="H211" s="62"/>
      <c r="I211" s="166"/>
      <c r="J211" s="205"/>
      <c r="K211" s="166"/>
      <c r="L211" s="62"/>
      <c r="M211" s="42"/>
    </row>
    <row r="212" spans="2:13" x14ac:dyDescent="0.2">
      <c r="B212" s="205"/>
      <c r="C212" s="62"/>
      <c r="D212" s="62"/>
      <c r="E212" s="206"/>
      <c r="F212" s="205"/>
      <c r="G212" s="166"/>
      <c r="H212" s="62"/>
      <c r="I212" s="166"/>
      <c r="J212" s="205"/>
      <c r="K212" s="166"/>
      <c r="L212" s="62"/>
      <c r="M212" s="42"/>
    </row>
    <row r="213" spans="2:13" x14ac:dyDescent="0.2">
      <c r="B213" s="205"/>
      <c r="C213" s="62"/>
      <c r="D213" s="62"/>
      <c r="E213" s="206"/>
      <c r="F213" s="205"/>
      <c r="G213" s="166"/>
      <c r="H213" s="62"/>
      <c r="I213" s="166"/>
      <c r="J213" s="205"/>
      <c r="K213" s="166"/>
      <c r="L213" s="62"/>
      <c r="M213" s="42"/>
    </row>
    <row r="214" spans="2:13" x14ac:dyDescent="0.2">
      <c r="B214" s="205"/>
      <c r="C214" s="62"/>
      <c r="D214" s="62"/>
      <c r="E214" s="206"/>
      <c r="F214" s="205"/>
      <c r="G214" s="166"/>
      <c r="H214" s="62"/>
      <c r="I214" s="166"/>
      <c r="J214" s="205"/>
      <c r="K214" s="166"/>
      <c r="L214" s="62"/>
      <c r="M214" s="42"/>
    </row>
    <row r="215" spans="2:13" x14ac:dyDescent="0.2">
      <c r="B215" s="205"/>
      <c r="C215" s="62"/>
      <c r="D215" s="62"/>
      <c r="E215" s="206"/>
      <c r="F215" s="205"/>
      <c r="G215" s="166"/>
      <c r="H215" s="62"/>
      <c r="I215" s="166"/>
      <c r="J215" s="205"/>
      <c r="K215" s="166"/>
      <c r="L215" s="62"/>
      <c r="M215" s="42"/>
    </row>
    <row r="216" spans="2:13" x14ac:dyDescent="0.2">
      <c r="B216" s="205"/>
      <c r="C216" s="62"/>
      <c r="D216" s="62"/>
      <c r="E216" s="206"/>
      <c r="F216" s="205"/>
      <c r="G216" s="166"/>
      <c r="H216" s="62"/>
      <c r="I216" s="166"/>
      <c r="J216" s="205"/>
      <c r="K216" s="166"/>
      <c r="L216" s="62"/>
      <c r="M216" s="42"/>
    </row>
    <row r="217" spans="2:13" x14ac:dyDescent="0.2">
      <c r="B217" s="205"/>
      <c r="C217" s="62"/>
      <c r="D217" s="62"/>
      <c r="E217" s="206"/>
      <c r="F217" s="205"/>
      <c r="G217" s="166"/>
      <c r="H217" s="62"/>
      <c r="I217" s="166"/>
      <c r="J217" s="205"/>
      <c r="K217" s="166"/>
      <c r="L217" s="62"/>
      <c r="M217" s="42"/>
    </row>
    <row r="218" spans="2:13" x14ac:dyDescent="0.2">
      <c r="B218" s="205"/>
      <c r="C218" s="62"/>
      <c r="D218" s="62"/>
      <c r="E218" s="206"/>
      <c r="F218" s="205"/>
      <c r="G218" s="166"/>
      <c r="H218" s="62"/>
      <c r="I218" s="166"/>
      <c r="J218" s="205"/>
      <c r="K218" s="166"/>
      <c r="L218" s="62"/>
      <c r="M218" s="42"/>
    </row>
    <row r="219" spans="2:13" x14ac:dyDescent="0.2">
      <c r="B219" s="205"/>
      <c r="C219" s="62"/>
      <c r="D219" s="62"/>
      <c r="E219" s="206"/>
      <c r="F219" s="205"/>
      <c r="G219" s="166"/>
      <c r="H219" s="62"/>
      <c r="I219" s="166"/>
      <c r="J219" s="205"/>
      <c r="K219" s="166"/>
      <c r="L219" s="62"/>
      <c r="M219" s="42"/>
    </row>
    <row r="220" spans="2:13" x14ac:dyDescent="0.2">
      <c r="B220" s="205"/>
      <c r="C220" s="62"/>
      <c r="D220" s="62"/>
      <c r="E220" s="206"/>
      <c r="F220" s="205"/>
      <c r="G220" s="166"/>
      <c r="H220" s="62"/>
      <c r="I220" s="166"/>
      <c r="J220" s="205"/>
      <c r="K220" s="166"/>
      <c r="L220" s="62"/>
      <c r="M220" s="42"/>
    </row>
    <row r="221" spans="2:13" x14ac:dyDescent="0.2">
      <c r="B221" s="205"/>
      <c r="C221" s="62"/>
      <c r="D221" s="62"/>
      <c r="E221" s="206"/>
      <c r="F221" s="205"/>
      <c r="G221" s="166"/>
      <c r="H221" s="62"/>
      <c r="I221" s="166"/>
      <c r="J221" s="205"/>
      <c r="K221" s="166"/>
      <c r="L221" s="62"/>
      <c r="M221" s="42"/>
    </row>
    <row r="222" spans="2:13" x14ac:dyDescent="0.2">
      <c r="B222" s="205"/>
      <c r="C222" s="62"/>
      <c r="D222" s="62"/>
      <c r="E222" s="206"/>
      <c r="F222" s="205"/>
      <c r="G222" s="166"/>
      <c r="H222" s="62"/>
      <c r="I222" s="166"/>
      <c r="J222" s="205"/>
      <c r="K222" s="166"/>
      <c r="L222" s="62"/>
      <c r="M222" s="42"/>
    </row>
    <row r="223" spans="2:13" x14ac:dyDescent="0.2">
      <c r="B223" s="205"/>
      <c r="C223" s="62"/>
      <c r="D223" s="62"/>
      <c r="E223" s="206"/>
      <c r="F223" s="205"/>
      <c r="G223" s="166"/>
      <c r="H223" s="62"/>
      <c r="I223" s="166"/>
      <c r="J223" s="205"/>
      <c r="K223" s="166"/>
      <c r="L223" s="62"/>
      <c r="M223" s="42"/>
    </row>
    <row r="224" spans="2:13" x14ac:dyDescent="0.2">
      <c r="B224" s="205"/>
      <c r="C224" s="62"/>
      <c r="D224" s="62"/>
      <c r="E224" s="206"/>
      <c r="F224" s="205"/>
      <c r="G224" s="166"/>
      <c r="H224" s="62"/>
      <c r="I224" s="166"/>
      <c r="J224" s="205"/>
      <c r="K224" s="166"/>
      <c r="L224" s="62"/>
      <c r="M224" s="42"/>
    </row>
    <row r="225" spans="2:13" x14ac:dyDescent="0.2">
      <c r="B225" s="205"/>
      <c r="C225" s="62"/>
      <c r="D225" s="62"/>
      <c r="E225" s="206"/>
      <c r="F225" s="205"/>
      <c r="G225" s="166"/>
      <c r="H225" s="62"/>
      <c r="I225" s="166"/>
      <c r="J225" s="205"/>
      <c r="K225" s="166"/>
      <c r="L225" s="62"/>
      <c r="M225" s="42"/>
    </row>
    <row r="226" spans="2:13" x14ac:dyDescent="0.2">
      <c r="B226" s="205"/>
      <c r="C226" s="62"/>
      <c r="D226" s="62"/>
      <c r="E226" s="206"/>
      <c r="F226" s="205"/>
      <c r="G226" s="166"/>
      <c r="H226" s="62"/>
      <c r="I226" s="166"/>
      <c r="J226" s="205"/>
      <c r="K226" s="166"/>
      <c r="L226" s="62"/>
      <c r="M226" s="42"/>
    </row>
    <row r="227" spans="2:13" x14ac:dyDescent="0.2">
      <c r="B227" s="205"/>
      <c r="C227" s="62"/>
      <c r="D227" s="62"/>
      <c r="E227" s="206"/>
      <c r="F227" s="205"/>
      <c r="G227" s="166"/>
      <c r="H227" s="62"/>
      <c r="I227" s="166"/>
      <c r="J227" s="205"/>
      <c r="K227" s="166"/>
      <c r="L227" s="62"/>
      <c r="M227" s="42"/>
    </row>
    <row r="228" spans="2:13" x14ac:dyDescent="0.2">
      <c r="B228" s="205"/>
      <c r="C228" s="62"/>
      <c r="D228" s="62"/>
      <c r="E228" s="206"/>
      <c r="F228" s="205"/>
      <c r="G228" s="166"/>
      <c r="H228" s="62"/>
      <c r="I228" s="166"/>
      <c r="J228" s="205"/>
      <c r="K228" s="166"/>
      <c r="L228" s="62"/>
      <c r="M228" s="42"/>
    </row>
    <row r="229" spans="2:13" x14ac:dyDescent="0.2">
      <c r="B229" s="205"/>
      <c r="C229" s="62"/>
      <c r="D229" s="62"/>
      <c r="E229" s="206"/>
      <c r="F229" s="205"/>
      <c r="G229" s="166"/>
      <c r="H229" s="62"/>
      <c r="I229" s="166"/>
      <c r="J229" s="205"/>
      <c r="K229" s="166"/>
      <c r="L229" s="62"/>
      <c r="M229" s="42"/>
    </row>
    <row r="230" spans="2:13" x14ac:dyDescent="0.2">
      <c r="B230" s="205"/>
      <c r="C230" s="62"/>
      <c r="D230" s="62"/>
      <c r="E230" s="206"/>
      <c r="F230" s="205"/>
      <c r="G230" s="166"/>
      <c r="H230" s="62"/>
      <c r="I230" s="166"/>
      <c r="J230" s="205"/>
      <c r="K230" s="166"/>
      <c r="L230" s="62"/>
      <c r="M230" s="42"/>
    </row>
    <row r="231" spans="2:13" x14ac:dyDescent="0.2">
      <c r="B231" s="205"/>
      <c r="C231" s="62"/>
      <c r="D231" s="62"/>
      <c r="E231" s="206"/>
      <c r="F231" s="205"/>
      <c r="G231" s="166"/>
      <c r="H231" s="62"/>
      <c r="I231" s="166"/>
      <c r="J231" s="205"/>
      <c r="K231" s="166"/>
      <c r="L231" s="62"/>
      <c r="M231" s="42"/>
    </row>
    <row r="232" spans="2:13" x14ac:dyDescent="0.2">
      <c r="B232" s="205"/>
      <c r="C232" s="62"/>
      <c r="D232" s="62"/>
      <c r="E232" s="206"/>
      <c r="F232" s="205"/>
      <c r="G232" s="166"/>
      <c r="H232" s="62"/>
      <c r="I232" s="166"/>
      <c r="J232" s="205"/>
      <c r="K232" s="166"/>
      <c r="L232" s="62"/>
      <c r="M232" s="42"/>
    </row>
    <row r="233" spans="2:13" x14ac:dyDescent="0.2">
      <c r="B233" s="205"/>
      <c r="C233" s="62"/>
      <c r="D233" s="62"/>
      <c r="E233" s="206"/>
      <c r="F233" s="205"/>
      <c r="G233" s="166"/>
      <c r="H233" s="62"/>
      <c r="I233" s="166"/>
      <c r="J233" s="205"/>
      <c r="K233" s="166"/>
      <c r="L233" s="62"/>
      <c r="M233" s="42"/>
    </row>
    <row r="234" spans="2:13" x14ac:dyDescent="0.2">
      <c r="B234" s="205"/>
      <c r="C234" s="62"/>
      <c r="D234" s="62"/>
      <c r="E234" s="206"/>
      <c r="F234" s="205"/>
      <c r="G234" s="166"/>
      <c r="H234" s="62"/>
      <c r="I234" s="166"/>
      <c r="J234" s="205"/>
      <c r="K234" s="166"/>
      <c r="L234" s="62"/>
      <c r="M234" s="42"/>
    </row>
    <row r="235" spans="2:13" x14ac:dyDescent="0.2">
      <c r="B235" s="205"/>
      <c r="C235" s="62"/>
      <c r="D235" s="62"/>
      <c r="E235" s="206"/>
      <c r="F235" s="205"/>
      <c r="G235" s="166"/>
      <c r="H235" s="62"/>
      <c r="I235" s="166"/>
      <c r="J235" s="205"/>
      <c r="K235" s="166"/>
      <c r="L235" s="62"/>
      <c r="M235" s="42"/>
    </row>
    <row r="236" spans="2:13" x14ac:dyDescent="0.2">
      <c r="B236" s="205"/>
      <c r="C236" s="62"/>
      <c r="D236" s="62"/>
      <c r="E236" s="206"/>
      <c r="F236" s="205"/>
      <c r="G236" s="166"/>
      <c r="H236" s="62"/>
      <c r="I236" s="166"/>
      <c r="J236" s="205"/>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topLeftCell="A88" workbookViewId="0">
      <selection activeCell="X123" sqref="X123"/>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69">
        <v>0</v>
      </c>
      <c r="C4" s="70">
        <v>0</v>
      </c>
      <c r="D4" s="70">
        <v>0</v>
      </c>
      <c r="E4" s="71">
        <v>0</v>
      </c>
      <c r="F4" s="69"/>
      <c r="G4" s="162"/>
      <c r="H4" s="70"/>
      <c r="I4" s="162"/>
      <c r="J4" s="69"/>
      <c r="K4" s="160"/>
      <c r="L4" s="70"/>
      <c r="M4" s="161"/>
    </row>
    <row r="5" spans="2:21" x14ac:dyDescent="0.2">
      <c r="B5" s="72">
        <v>4.9719999999999999E-3</v>
      </c>
      <c r="C5" s="73">
        <v>7.4869999999999997E-3</v>
      </c>
      <c r="D5" s="74">
        <v>5.738E-3</v>
      </c>
      <c r="E5" s="75">
        <v>-8.0540000000000004E-3</v>
      </c>
      <c r="F5" s="72"/>
      <c r="G5" s="162"/>
      <c r="H5" s="74"/>
      <c r="I5" s="162"/>
      <c r="J5" s="72"/>
      <c r="K5" s="162"/>
      <c r="L5" s="74"/>
      <c r="M5" s="164"/>
    </row>
    <row r="6" spans="2:21" x14ac:dyDescent="0.2">
      <c r="B6" s="76">
        <v>1.3688000000000001E-2</v>
      </c>
      <c r="C6" s="73">
        <v>1.2236E-2</v>
      </c>
      <c r="D6" s="74">
        <v>1.4869E-2</v>
      </c>
      <c r="E6" s="75">
        <v>-1.2585000000000001E-2</v>
      </c>
      <c r="F6" s="76"/>
      <c r="G6" s="162"/>
      <c r="H6" s="74"/>
      <c r="I6" s="162"/>
      <c r="J6" s="76"/>
      <c r="K6" s="162"/>
      <c r="L6" s="74"/>
      <c r="M6" s="164"/>
    </row>
    <row r="7" spans="2:21" x14ac:dyDescent="0.2">
      <c r="B7" s="76">
        <v>2.3192999999999998E-2</v>
      </c>
      <c r="C7" s="73">
        <v>1.5726E-2</v>
      </c>
      <c r="D7" s="73">
        <v>2.4576000000000001E-2</v>
      </c>
      <c r="E7" s="75">
        <v>-1.575E-2</v>
      </c>
      <c r="F7" s="76"/>
      <c r="G7" s="162"/>
      <c r="H7" s="73"/>
      <c r="I7" s="162"/>
      <c r="J7" s="76"/>
      <c r="K7" s="162"/>
      <c r="L7" s="73"/>
      <c r="M7" s="164"/>
    </row>
    <row r="8" spans="2:21" x14ac:dyDescent="0.2">
      <c r="B8" s="76">
        <v>3.2980000000000002E-2</v>
      </c>
      <c r="C8" s="73">
        <v>1.8582999999999999E-2</v>
      </c>
      <c r="D8" s="73">
        <v>3.4473999999999998E-2</v>
      </c>
      <c r="E8" s="75">
        <v>-1.8217000000000001E-2</v>
      </c>
      <c r="F8" s="76"/>
      <c r="G8" s="162"/>
      <c r="H8" s="73"/>
      <c r="I8" s="162"/>
      <c r="J8" s="76"/>
      <c r="K8" s="162"/>
      <c r="L8" s="73"/>
      <c r="M8" s="164"/>
    </row>
    <row r="9" spans="2:21" x14ac:dyDescent="0.2">
      <c r="B9" s="76">
        <v>4.2902999999999997E-2</v>
      </c>
      <c r="C9" s="73">
        <v>2.1048000000000001E-2</v>
      </c>
      <c r="D9" s="73">
        <v>4.4461000000000001E-2</v>
      </c>
      <c r="E9" s="75">
        <v>-2.0274E-2</v>
      </c>
      <c r="F9" s="76"/>
      <c r="G9" s="162"/>
      <c r="H9" s="73"/>
      <c r="I9" s="162"/>
      <c r="J9" s="76"/>
      <c r="K9" s="162"/>
      <c r="L9" s="73"/>
      <c r="M9" s="164"/>
    </row>
    <row r="10" spans="2:21" x14ac:dyDescent="0.2">
      <c r="B10" s="76">
        <v>5.2904E-2</v>
      </c>
      <c r="C10" s="73">
        <v>2.3243E-2</v>
      </c>
      <c r="D10" s="73">
        <v>5.4497999999999998E-2</v>
      </c>
      <c r="E10" s="75">
        <v>-2.2067E-2</v>
      </c>
      <c r="F10" s="76"/>
      <c r="G10" s="162"/>
      <c r="H10" s="73"/>
      <c r="I10" s="162"/>
      <c r="J10" s="76"/>
      <c r="K10" s="162"/>
      <c r="L10" s="73"/>
      <c r="M10" s="164"/>
    </row>
    <row r="11" spans="2:21" x14ac:dyDescent="0.2">
      <c r="B11" s="76">
        <v>6.2953999999999996E-2</v>
      </c>
      <c r="C11" s="73">
        <v>2.5238E-2</v>
      </c>
      <c r="D11" s="73">
        <v>6.4566999999999999E-2</v>
      </c>
      <c r="E11" s="75">
        <v>-2.3674000000000001E-2</v>
      </c>
      <c r="F11" s="76"/>
      <c r="G11" s="162"/>
      <c r="H11" s="73"/>
      <c r="I11" s="162"/>
      <c r="J11" s="76"/>
      <c r="K11" s="162"/>
      <c r="L11" s="73"/>
      <c r="M11" s="164"/>
    </row>
    <row r="12" spans="2:21" x14ac:dyDescent="0.2">
      <c r="B12" s="76">
        <v>7.3038000000000006E-2</v>
      </c>
      <c r="C12" s="73">
        <v>2.7074999999999998E-2</v>
      </c>
      <c r="D12" s="73">
        <v>7.4657000000000001E-2</v>
      </c>
      <c r="E12" s="75">
        <v>-2.5142999999999999E-2</v>
      </c>
      <c r="F12" s="76"/>
      <c r="G12" s="162"/>
      <c r="H12" s="73"/>
      <c r="I12" s="162"/>
      <c r="J12" s="76"/>
      <c r="K12" s="162"/>
      <c r="L12" s="73"/>
      <c r="M12" s="164"/>
    </row>
    <row r="13" spans="2:21" x14ac:dyDescent="0.2">
      <c r="B13" s="76">
        <v>8.3145999999999998E-2</v>
      </c>
      <c r="C13" s="73">
        <v>2.8781999999999999E-2</v>
      </c>
      <c r="D13" s="73">
        <v>8.4763000000000005E-2</v>
      </c>
      <c r="E13" s="75">
        <v>-2.6505000000000001E-2</v>
      </c>
      <c r="F13" s="76"/>
      <c r="G13" s="162"/>
      <c r="H13" s="73"/>
      <c r="I13" s="162"/>
      <c r="J13" s="76"/>
      <c r="K13" s="162"/>
      <c r="L13" s="73"/>
      <c r="M13" s="164"/>
    </row>
    <row r="14" spans="2:21" x14ac:dyDescent="0.2">
      <c r="B14" s="76">
        <v>9.3272999999999995E-2</v>
      </c>
      <c r="C14" s="73">
        <v>3.0380000000000001E-2</v>
      </c>
      <c r="D14" s="73">
        <v>9.4882999999999995E-2</v>
      </c>
      <c r="E14" s="75">
        <v>-2.7775000000000001E-2</v>
      </c>
      <c r="F14" s="76"/>
      <c r="G14" s="162"/>
      <c r="H14" s="73"/>
      <c r="I14" s="162"/>
      <c r="J14" s="76"/>
      <c r="K14" s="162"/>
      <c r="L14" s="73"/>
      <c r="M14" s="164"/>
    </row>
    <row r="15" spans="2:21" x14ac:dyDescent="0.2">
      <c r="B15" s="76">
        <v>0.10341500000000001</v>
      </c>
      <c r="C15" s="73">
        <v>3.1882000000000001E-2</v>
      </c>
      <c r="D15" s="73">
        <v>0.10501199999999999</v>
      </c>
      <c r="E15" s="75">
        <v>-2.8969000000000002E-2</v>
      </c>
      <c r="F15" s="76"/>
      <c r="G15" s="162"/>
      <c r="H15" s="73"/>
      <c r="I15" s="162"/>
      <c r="J15" s="76"/>
      <c r="K15" s="162"/>
      <c r="L15" s="73"/>
      <c r="M15" s="164"/>
    </row>
    <row r="16" spans="2:21" x14ac:dyDescent="0.2">
      <c r="B16" s="76">
        <v>0.113569</v>
      </c>
      <c r="C16" s="73">
        <v>3.3300000000000003E-2</v>
      </c>
      <c r="D16" s="73">
        <v>0.11515</v>
      </c>
      <c r="E16" s="75">
        <v>-3.0091E-2</v>
      </c>
      <c r="F16" s="76"/>
      <c r="G16" s="162"/>
      <c r="H16" s="73"/>
      <c r="I16" s="162"/>
      <c r="J16" s="76"/>
      <c r="K16" s="162"/>
      <c r="L16" s="73"/>
      <c r="M16" s="164"/>
    </row>
    <row r="17" spans="2:13" x14ac:dyDescent="0.2">
      <c r="B17" s="76">
        <v>0.12373199999999999</v>
      </c>
      <c r="C17" s="73">
        <v>3.4640999999999998E-2</v>
      </c>
      <c r="D17" s="73">
        <v>0.12529699999999999</v>
      </c>
      <c r="E17" s="75">
        <v>-3.1151999999999999E-2</v>
      </c>
      <c r="F17" s="76"/>
      <c r="G17" s="162"/>
      <c r="H17" s="73"/>
      <c r="I17" s="162"/>
      <c r="J17" s="76"/>
      <c r="K17" s="162"/>
      <c r="L17" s="73"/>
      <c r="M17" s="164"/>
    </row>
    <row r="18" spans="2:13" x14ac:dyDescent="0.2">
      <c r="B18" s="76">
        <v>0.133905</v>
      </c>
      <c r="C18" s="73">
        <v>3.5911999999999999E-2</v>
      </c>
      <c r="D18" s="73">
        <v>0.13544999999999999</v>
      </c>
      <c r="E18" s="75">
        <v>-3.2152E-2</v>
      </c>
      <c r="F18" s="76"/>
      <c r="G18" s="162"/>
      <c r="H18" s="73"/>
      <c r="I18" s="162"/>
      <c r="J18" s="76"/>
      <c r="K18" s="162"/>
      <c r="L18" s="73"/>
      <c r="M18" s="164"/>
    </row>
    <row r="19" spans="2:13" x14ac:dyDescent="0.2">
      <c r="B19" s="76">
        <v>0.14408399999999999</v>
      </c>
      <c r="C19" s="73">
        <v>3.712E-2</v>
      </c>
      <c r="D19" s="73">
        <v>0.14560899999999999</v>
      </c>
      <c r="E19" s="75">
        <v>-3.3096E-2</v>
      </c>
      <c r="F19" s="76"/>
      <c r="G19" s="162"/>
      <c r="H19" s="73"/>
      <c r="I19" s="162"/>
      <c r="J19" s="76"/>
      <c r="K19" s="162"/>
      <c r="L19" s="73"/>
      <c r="M19" s="164"/>
    </row>
    <row r="20" spans="2:13" x14ac:dyDescent="0.2">
      <c r="B20" s="76">
        <v>0.15426999999999999</v>
      </c>
      <c r="C20" s="73">
        <v>3.8268999999999997E-2</v>
      </c>
      <c r="D20" s="73">
        <v>0.155775</v>
      </c>
      <c r="E20" s="75">
        <v>-3.3986000000000002E-2</v>
      </c>
      <c r="F20" s="76"/>
      <c r="G20" s="162"/>
      <c r="H20" s="73"/>
      <c r="I20" s="162"/>
      <c r="J20" s="76"/>
      <c r="K20" s="162"/>
      <c r="L20" s="73"/>
      <c r="M20" s="164"/>
    </row>
    <row r="21" spans="2:13" x14ac:dyDescent="0.2">
      <c r="B21" s="76">
        <v>0.164461</v>
      </c>
      <c r="C21" s="73">
        <v>3.9363000000000002E-2</v>
      </c>
      <c r="D21" s="73">
        <v>0.16594500000000001</v>
      </c>
      <c r="E21" s="75">
        <v>-3.4825000000000002E-2</v>
      </c>
      <c r="F21" s="76"/>
      <c r="G21" s="162"/>
      <c r="H21" s="73"/>
      <c r="I21" s="162"/>
      <c r="J21" s="76"/>
      <c r="K21" s="162"/>
      <c r="L21" s="73"/>
      <c r="M21" s="164"/>
    </row>
    <row r="22" spans="2:13" x14ac:dyDescent="0.2">
      <c r="B22" s="76">
        <v>0.17465700000000001</v>
      </c>
      <c r="C22" s="73">
        <v>4.0405000000000003E-2</v>
      </c>
      <c r="D22" s="73">
        <v>0.17612</v>
      </c>
      <c r="E22" s="75">
        <v>-3.5612999999999999E-2</v>
      </c>
      <c r="F22" s="76"/>
      <c r="G22" s="162"/>
      <c r="H22" s="73"/>
      <c r="I22" s="162"/>
      <c r="J22" s="76"/>
      <c r="K22" s="162"/>
      <c r="L22" s="73"/>
      <c r="M22" s="164"/>
    </row>
    <row r="23" spans="2:13" x14ac:dyDescent="0.2">
      <c r="B23" s="76">
        <v>0.18485699999999999</v>
      </c>
      <c r="C23" s="73">
        <v>4.1398999999999998E-2</v>
      </c>
      <c r="D23" s="73">
        <v>0.18629899999999999</v>
      </c>
      <c r="E23" s="75">
        <v>-3.6353000000000003E-2</v>
      </c>
      <c r="F23" s="76"/>
      <c r="G23" s="162"/>
      <c r="H23" s="73"/>
      <c r="I23" s="162"/>
      <c r="J23" s="76"/>
      <c r="K23" s="162"/>
      <c r="L23" s="73"/>
      <c r="M23" s="164"/>
    </row>
    <row r="24" spans="2:13" x14ac:dyDescent="0.2">
      <c r="B24" s="76">
        <v>0.19506100000000001</v>
      </c>
      <c r="C24" s="73">
        <v>4.2347000000000003E-2</v>
      </c>
      <c r="D24" s="73">
        <v>0.19648199999999999</v>
      </c>
      <c r="E24" s="75">
        <v>-3.7044000000000001E-2</v>
      </c>
      <c r="F24" s="76"/>
      <c r="G24" s="162"/>
      <c r="H24" s="73"/>
      <c r="I24" s="162"/>
      <c r="J24" s="76"/>
      <c r="K24" s="162"/>
      <c r="L24" s="73"/>
      <c r="M24" s="164"/>
    </row>
    <row r="25" spans="2:13" x14ac:dyDescent="0.2">
      <c r="B25" s="76">
        <v>0.20526800000000001</v>
      </c>
      <c r="C25" s="73">
        <v>4.3250999999999998E-2</v>
      </c>
      <c r="D25" s="73">
        <v>0.20666899999999999</v>
      </c>
      <c r="E25" s="75">
        <v>-3.7689E-2</v>
      </c>
      <c r="F25" s="76"/>
      <c r="G25" s="162"/>
      <c r="H25" s="73"/>
      <c r="I25" s="162"/>
      <c r="J25" s="76"/>
      <c r="K25" s="162"/>
      <c r="L25" s="73"/>
      <c r="M25" s="164"/>
    </row>
    <row r="26" spans="2:13" x14ac:dyDescent="0.2">
      <c r="B26" s="76">
        <v>0.215478</v>
      </c>
      <c r="C26" s="73">
        <v>4.4112999999999999E-2</v>
      </c>
      <c r="D26" s="73">
        <v>0.216859</v>
      </c>
      <c r="E26" s="75">
        <v>-3.8287000000000002E-2</v>
      </c>
      <c r="F26" s="76"/>
      <c r="G26" s="162"/>
      <c r="H26" s="73"/>
      <c r="I26" s="162"/>
      <c r="J26" s="76"/>
      <c r="K26" s="162"/>
      <c r="L26" s="73"/>
      <c r="M26" s="164"/>
    </row>
    <row r="27" spans="2:13" x14ac:dyDescent="0.2">
      <c r="B27" s="76">
        <v>0.225692</v>
      </c>
      <c r="C27" s="73">
        <v>4.4935000000000003E-2</v>
      </c>
      <c r="D27" s="73">
        <v>0.227053</v>
      </c>
      <c r="E27" s="75">
        <v>-3.884E-2</v>
      </c>
      <c r="F27" s="76"/>
      <c r="G27" s="162"/>
      <c r="H27" s="73"/>
      <c r="I27" s="162"/>
      <c r="J27" s="76"/>
      <c r="K27" s="162"/>
      <c r="L27" s="73"/>
      <c r="M27" s="164"/>
    </row>
    <row r="28" spans="2:13" x14ac:dyDescent="0.2">
      <c r="B28" s="76">
        <v>0.23590700000000001</v>
      </c>
      <c r="C28" s="73">
        <v>4.5718000000000002E-2</v>
      </c>
      <c r="D28" s="73">
        <v>0.23724899999999999</v>
      </c>
      <c r="E28" s="75">
        <v>-3.9347E-2</v>
      </c>
      <c r="F28" s="76"/>
      <c r="G28" s="162"/>
      <c r="H28" s="73"/>
      <c r="I28" s="162"/>
      <c r="J28" s="76"/>
      <c r="K28" s="162"/>
      <c r="L28" s="73"/>
      <c r="M28" s="164"/>
    </row>
    <row r="29" spans="2:13" x14ac:dyDescent="0.2">
      <c r="B29" s="76">
        <v>0.24612600000000001</v>
      </c>
      <c r="C29" s="73">
        <v>4.6462999999999997E-2</v>
      </c>
      <c r="D29" s="73">
        <v>0.247447</v>
      </c>
      <c r="E29" s="75">
        <v>-3.9808999999999997E-2</v>
      </c>
      <c r="F29" s="76"/>
      <c r="G29" s="162"/>
      <c r="H29" s="73"/>
      <c r="I29" s="162"/>
      <c r="J29" s="76"/>
      <c r="K29" s="162"/>
      <c r="L29" s="73"/>
      <c r="M29" s="164"/>
    </row>
    <row r="30" spans="2:13" x14ac:dyDescent="0.2">
      <c r="B30" s="76">
        <v>0.25634600000000002</v>
      </c>
      <c r="C30" s="73">
        <v>4.7171999999999999E-2</v>
      </c>
      <c r="D30" s="73">
        <v>0.25764900000000002</v>
      </c>
      <c r="E30" s="75">
        <v>-4.0226999999999999E-2</v>
      </c>
      <c r="F30" s="76"/>
      <c r="G30" s="162"/>
      <c r="H30" s="73"/>
      <c r="I30" s="162"/>
      <c r="J30" s="76"/>
      <c r="K30" s="162"/>
      <c r="L30" s="73"/>
      <c r="M30" s="164"/>
    </row>
    <row r="31" spans="2:13" x14ac:dyDescent="0.2">
      <c r="B31" s="76">
        <v>0.266569</v>
      </c>
      <c r="C31" s="73">
        <v>4.7844999999999999E-2</v>
      </c>
      <c r="D31" s="73">
        <v>0.26785199999999998</v>
      </c>
      <c r="E31" s="75">
        <v>-4.0600999999999998E-2</v>
      </c>
      <c r="F31" s="76"/>
      <c r="G31" s="162"/>
      <c r="H31" s="73"/>
      <c r="I31" s="162"/>
      <c r="J31" s="76"/>
      <c r="K31" s="162"/>
      <c r="L31" s="73"/>
      <c r="M31" s="164"/>
    </row>
    <row r="32" spans="2:13" x14ac:dyDescent="0.2">
      <c r="B32" s="76">
        <v>0.27679300000000001</v>
      </c>
      <c r="C32" s="73">
        <v>4.8482999999999998E-2</v>
      </c>
      <c r="D32" s="73">
        <v>0.27805800000000003</v>
      </c>
      <c r="E32" s="75">
        <v>-4.0931000000000002E-2</v>
      </c>
      <c r="F32" s="76"/>
      <c r="G32" s="162"/>
      <c r="H32" s="73"/>
      <c r="I32" s="162"/>
      <c r="J32" s="76"/>
      <c r="K32" s="162"/>
      <c r="L32" s="73"/>
      <c r="M32" s="164"/>
    </row>
    <row r="33" spans="2:13" x14ac:dyDescent="0.2">
      <c r="B33" s="76">
        <v>0.28701900000000002</v>
      </c>
      <c r="C33" s="73">
        <v>4.9086999999999999E-2</v>
      </c>
      <c r="D33" s="73">
        <v>0.28826600000000002</v>
      </c>
      <c r="E33" s="75">
        <v>-4.1216000000000003E-2</v>
      </c>
      <c r="F33" s="76"/>
      <c r="G33" s="162"/>
      <c r="H33" s="73"/>
      <c r="I33" s="162"/>
      <c r="J33" s="76"/>
      <c r="K33" s="162"/>
      <c r="L33" s="73"/>
      <c r="M33" s="164"/>
    </row>
    <row r="34" spans="2:13" x14ac:dyDescent="0.2">
      <c r="B34" s="76">
        <v>0.29724699999999998</v>
      </c>
      <c r="C34" s="73">
        <v>4.9657E-2</v>
      </c>
      <c r="D34" s="73">
        <v>0.29847499999999999</v>
      </c>
      <c r="E34" s="75">
        <v>-4.1459000000000003E-2</v>
      </c>
      <c r="F34" s="76"/>
      <c r="G34" s="162"/>
      <c r="H34" s="73"/>
      <c r="I34" s="162"/>
      <c r="J34" s="76"/>
      <c r="K34" s="162"/>
      <c r="L34" s="73"/>
      <c r="M34" s="164"/>
    </row>
    <row r="35" spans="2:13" x14ac:dyDescent="0.2">
      <c r="B35" s="76">
        <v>0.30747600000000003</v>
      </c>
      <c r="C35" s="73">
        <v>5.0193000000000002E-2</v>
      </c>
      <c r="D35" s="73">
        <v>0.30868499999999999</v>
      </c>
      <c r="E35" s="75">
        <v>-4.1660000000000003E-2</v>
      </c>
      <c r="F35" s="76"/>
      <c r="G35" s="162"/>
      <c r="H35" s="73"/>
      <c r="I35" s="162"/>
      <c r="J35" s="76"/>
      <c r="K35" s="162"/>
      <c r="L35" s="73"/>
      <c r="M35" s="164"/>
    </row>
    <row r="36" spans="2:13" x14ac:dyDescent="0.2">
      <c r="B36" s="76">
        <v>0.31770700000000002</v>
      </c>
      <c r="C36" s="73">
        <v>5.0696999999999999E-2</v>
      </c>
      <c r="D36" s="73">
        <v>0.31889699999999999</v>
      </c>
      <c r="E36" s="75">
        <v>-4.1817E-2</v>
      </c>
      <c r="F36" s="76"/>
      <c r="G36" s="162"/>
      <c r="H36" s="73"/>
      <c r="I36" s="162"/>
      <c r="J36" s="76"/>
      <c r="K36" s="162"/>
      <c r="L36" s="73"/>
      <c r="M36" s="164"/>
    </row>
    <row r="37" spans="2:13" x14ac:dyDescent="0.2">
      <c r="B37" s="76">
        <v>0.32793899999999998</v>
      </c>
      <c r="C37" s="73">
        <v>5.1166999999999997E-2</v>
      </c>
      <c r="D37" s="73">
        <v>0.32911000000000001</v>
      </c>
      <c r="E37" s="75">
        <v>-4.1930000000000002E-2</v>
      </c>
      <c r="F37" s="76"/>
      <c r="G37" s="162"/>
      <c r="H37" s="73"/>
      <c r="I37" s="162"/>
      <c r="J37" s="76"/>
      <c r="K37" s="162"/>
      <c r="L37" s="73"/>
      <c r="M37" s="164"/>
    </row>
    <row r="38" spans="2:13" x14ac:dyDescent="0.2">
      <c r="B38" s="76">
        <v>0.33817199999999997</v>
      </c>
      <c r="C38" s="73">
        <v>5.1603999999999997E-2</v>
      </c>
      <c r="D38" s="73">
        <v>0.33932299999999999</v>
      </c>
      <c r="E38" s="75">
        <v>-4.2000999999999997E-2</v>
      </c>
      <c r="F38" s="76"/>
      <c r="G38" s="162"/>
      <c r="H38" s="73"/>
      <c r="I38" s="162"/>
      <c r="J38" s="76"/>
      <c r="K38" s="162"/>
      <c r="L38" s="73"/>
      <c r="M38" s="164"/>
    </row>
    <row r="39" spans="2:13" x14ac:dyDescent="0.2">
      <c r="B39" s="76">
        <v>0.34840599999999999</v>
      </c>
      <c r="C39" s="73">
        <v>5.2010000000000001E-2</v>
      </c>
      <c r="D39" s="73">
        <v>0.34953699999999999</v>
      </c>
      <c r="E39" s="75">
        <v>-4.2029999999999998E-2</v>
      </c>
      <c r="F39" s="76"/>
      <c r="G39" s="162"/>
      <c r="H39" s="73"/>
      <c r="I39" s="162"/>
      <c r="J39" s="76"/>
      <c r="K39" s="162"/>
      <c r="L39" s="73"/>
      <c r="M39" s="164"/>
    </row>
    <row r="40" spans="2:13" x14ac:dyDescent="0.2">
      <c r="B40" s="76">
        <v>0.35864099999999999</v>
      </c>
      <c r="C40" s="73">
        <v>5.2381999999999998E-2</v>
      </c>
      <c r="D40" s="73">
        <v>0.35975099999999999</v>
      </c>
      <c r="E40" s="75">
        <v>-4.2014999999999997E-2</v>
      </c>
      <c r="F40" s="76"/>
      <c r="G40" s="162"/>
      <c r="H40" s="73"/>
      <c r="I40" s="162"/>
      <c r="J40" s="76"/>
      <c r="K40" s="162"/>
      <c r="L40" s="73"/>
      <c r="M40" s="164"/>
    </row>
    <row r="41" spans="2:13" x14ac:dyDescent="0.2">
      <c r="B41" s="76">
        <v>0.36887700000000001</v>
      </c>
      <c r="C41" s="73">
        <v>5.2722999999999999E-2</v>
      </c>
      <c r="D41" s="73">
        <v>0.36996699999999999</v>
      </c>
      <c r="E41" s="75">
        <v>-4.1958000000000002E-2</v>
      </c>
      <c r="F41" s="76"/>
      <c r="G41" s="162"/>
      <c r="H41" s="73"/>
      <c r="I41" s="162"/>
      <c r="J41" s="76"/>
      <c r="K41" s="162"/>
      <c r="L41" s="73"/>
      <c r="M41" s="164"/>
    </row>
    <row r="42" spans="2:13" x14ac:dyDescent="0.2">
      <c r="B42" s="76">
        <v>0.37911400000000001</v>
      </c>
      <c r="C42" s="73">
        <v>5.3030000000000001E-2</v>
      </c>
      <c r="D42" s="73">
        <v>0.38018099999999999</v>
      </c>
      <c r="E42" s="75">
        <v>-4.1857999999999999E-2</v>
      </c>
      <c r="F42" s="76"/>
      <c r="G42" s="162"/>
      <c r="H42" s="73"/>
      <c r="I42" s="162"/>
      <c r="J42" s="76"/>
      <c r="K42" s="162"/>
      <c r="L42" s="73"/>
      <c r="M42" s="164"/>
    </row>
    <row r="43" spans="2:13" x14ac:dyDescent="0.2">
      <c r="B43" s="76">
        <v>0.389351</v>
      </c>
      <c r="C43" s="73">
        <v>5.3303999999999997E-2</v>
      </c>
      <c r="D43" s="73">
        <v>0.39039600000000002</v>
      </c>
      <c r="E43" s="75">
        <v>-4.1715000000000002E-2</v>
      </c>
      <c r="F43" s="76"/>
      <c r="G43" s="162"/>
      <c r="H43" s="73"/>
      <c r="I43" s="162"/>
      <c r="J43" s="76"/>
      <c r="K43" s="162"/>
      <c r="L43" s="73"/>
      <c r="M43" s="164"/>
    </row>
    <row r="44" spans="2:13" x14ac:dyDescent="0.2">
      <c r="B44" s="76">
        <v>0.39958900000000003</v>
      </c>
      <c r="C44" s="73">
        <v>5.3546000000000003E-2</v>
      </c>
      <c r="D44" s="73">
        <v>0.40061000000000002</v>
      </c>
      <c r="E44" s="75">
        <v>-4.1529999999999997E-2</v>
      </c>
      <c r="F44" s="76"/>
      <c r="G44" s="162"/>
      <c r="H44" s="73"/>
      <c r="I44" s="162"/>
      <c r="J44" s="76"/>
      <c r="K44" s="162"/>
      <c r="L44" s="73"/>
      <c r="M44" s="164"/>
    </row>
    <row r="45" spans="2:13" x14ac:dyDescent="0.2">
      <c r="B45" s="76">
        <v>0.409827</v>
      </c>
      <c r="C45" s="73">
        <v>5.3754999999999997E-2</v>
      </c>
      <c r="D45" s="73">
        <v>0.41082299999999999</v>
      </c>
      <c r="E45" s="75">
        <v>-4.1300999999999997E-2</v>
      </c>
      <c r="F45" s="76"/>
      <c r="G45" s="162"/>
      <c r="H45" s="73"/>
      <c r="I45" s="162"/>
      <c r="J45" s="76"/>
      <c r="K45" s="162"/>
      <c r="L45" s="73"/>
      <c r="M45" s="164"/>
    </row>
    <row r="46" spans="2:13" x14ac:dyDescent="0.2">
      <c r="B46" s="76">
        <v>0.42006599999999999</v>
      </c>
      <c r="C46" s="73">
        <v>5.3931E-2</v>
      </c>
      <c r="D46" s="73">
        <v>0.42103699999999999</v>
      </c>
      <c r="E46" s="75">
        <v>-4.1029000000000003E-2</v>
      </c>
      <c r="F46" s="76"/>
      <c r="G46" s="162"/>
      <c r="H46" s="73"/>
      <c r="I46" s="162"/>
      <c r="J46" s="76"/>
      <c r="K46" s="162"/>
      <c r="L46" s="73"/>
      <c r="M46" s="164"/>
    </row>
    <row r="47" spans="2:13" x14ac:dyDescent="0.2">
      <c r="B47" s="76">
        <v>0.43030499999999999</v>
      </c>
      <c r="C47" s="73">
        <v>5.4073000000000003E-2</v>
      </c>
      <c r="D47" s="73">
        <v>0.43124800000000002</v>
      </c>
      <c r="E47" s="75">
        <v>-4.0716000000000002E-2</v>
      </c>
      <c r="F47" s="76"/>
      <c r="G47" s="162"/>
      <c r="H47" s="73"/>
      <c r="I47" s="162"/>
      <c r="J47" s="76"/>
      <c r="K47" s="162"/>
      <c r="L47" s="73"/>
      <c r="M47" s="164"/>
    </row>
    <row r="48" spans="2:13" x14ac:dyDescent="0.2">
      <c r="B48" s="76">
        <v>0.44054399999999999</v>
      </c>
      <c r="C48" s="73">
        <v>5.4181E-2</v>
      </c>
      <c r="D48" s="73">
        <v>0.44145899999999999</v>
      </c>
      <c r="E48" s="75">
        <v>-4.0361000000000001E-2</v>
      </c>
      <c r="F48" s="76"/>
      <c r="G48" s="162"/>
      <c r="H48" s="73"/>
      <c r="I48" s="162"/>
      <c r="J48" s="76"/>
      <c r="K48" s="162"/>
      <c r="L48" s="73"/>
      <c r="M48" s="164"/>
    </row>
    <row r="49" spans="2:13" x14ac:dyDescent="0.2">
      <c r="B49" s="76">
        <v>0.45078400000000002</v>
      </c>
      <c r="C49" s="73">
        <v>5.4254999999999998E-2</v>
      </c>
      <c r="D49" s="73">
        <v>0.45166800000000001</v>
      </c>
      <c r="E49" s="75">
        <v>-3.9961999999999998E-2</v>
      </c>
      <c r="F49" s="76"/>
      <c r="G49" s="162"/>
      <c r="H49" s="73"/>
      <c r="I49" s="162"/>
      <c r="J49" s="76"/>
      <c r="K49" s="162"/>
      <c r="L49" s="73"/>
      <c r="M49" s="164"/>
    </row>
    <row r="50" spans="2:13" x14ac:dyDescent="0.2">
      <c r="B50" s="76">
        <v>0.46102300000000002</v>
      </c>
      <c r="C50" s="73">
        <v>5.4294000000000002E-2</v>
      </c>
      <c r="D50" s="73">
        <v>0.46187600000000001</v>
      </c>
      <c r="E50" s="75">
        <v>-3.9522000000000002E-2</v>
      </c>
      <c r="F50" s="76"/>
      <c r="G50" s="162"/>
      <c r="H50" s="73"/>
      <c r="I50" s="162"/>
      <c r="J50" s="76"/>
      <c r="K50" s="162"/>
      <c r="L50" s="73"/>
      <c r="M50" s="164"/>
    </row>
    <row r="51" spans="2:13" x14ac:dyDescent="0.2">
      <c r="B51" s="76">
        <v>0.47126200000000001</v>
      </c>
      <c r="C51" s="73">
        <v>5.4297999999999999E-2</v>
      </c>
      <c r="D51" s="73">
        <v>0.47208299999999997</v>
      </c>
      <c r="E51" s="75">
        <v>-3.9038999999999997E-2</v>
      </c>
      <c r="F51" s="76"/>
      <c r="G51" s="162"/>
      <c r="H51" s="73"/>
      <c r="I51" s="162"/>
      <c r="J51" s="76"/>
      <c r="K51" s="162"/>
      <c r="L51" s="73"/>
      <c r="M51" s="164"/>
    </row>
    <row r="52" spans="2:13" x14ac:dyDescent="0.2">
      <c r="B52" s="76">
        <v>0.48150100000000001</v>
      </c>
      <c r="C52" s="73">
        <v>5.4267000000000003E-2</v>
      </c>
      <c r="D52" s="73">
        <v>0.48228599999999999</v>
      </c>
      <c r="E52" s="75">
        <v>-3.8516000000000002E-2</v>
      </c>
      <c r="F52" s="76"/>
      <c r="G52" s="162"/>
      <c r="H52" s="73"/>
      <c r="I52" s="162"/>
      <c r="J52" s="76"/>
      <c r="K52" s="162"/>
      <c r="L52" s="73"/>
      <c r="M52" s="164"/>
    </row>
    <row r="53" spans="2:13" x14ac:dyDescent="0.2">
      <c r="B53" s="76">
        <v>0.49174000000000001</v>
      </c>
      <c r="C53" s="73">
        <v>5.4199999999999998E-2</v>
      </c>
      <c r="D53" s="73">
        <v>0.49248799999999998</v>
      </c>
      <c r="E53" s="75">
        <v>-3.7952E-2</v>
      </c>
      <c r="F53" s="76"/>
      <c r="G53" s="162"/>
      <c r="H53" s="73"/>
      <c r="I53" s="162"/>
      <c r="J53" s="76"/>
      <c r="K53" s="162"/>
      <c r="L53" s="73"/>
      <c r="M53" s="164"/>
    </row>
    <row r="54" spans="2:13" x14ac:dyDescent="0.2">
      <c r="B54" s="76">
        <v>0.50197800000000004</v>
      </c>
      <c r="C54" s="73">
        <v>5.4098E-2</v>
      </c>
      <c r="D54" s="73">
        <v>0.50268800000000002</v>
      </c>
      <c r="E54" s="75">
        <v>-3.7346999999999998E-2</v>
      </c>
      <c r="F54" s="76"/>
      <c r="G54" s="162"/>
      <c r="H54" s="73"/>
      <c r="I54" s="162"/>
      <c r="J54" s="76"/>
      <c r="K54" s="162"/>
      <c r="L54" s="73"/>
      <c r="M54" s="164"/>
    </row>
    <row r="55" spans="2:13" x14ac:dyDescent="0.2">
      <c r="B55" s="76">
        <v>0.512216</v>
      </c>
      <c r="C55" s="73">
        <v>5.3957999999999999E-2</v>
      </c>
      <c r="D55" s="73">
        <v>0.51288400000000001</v>
      </c>
      <c r="E55" s="75">
        <v>-3.6700999999999998E-2</v>
      </c>
      <c r="F55" s="76"/>
      <c r="G55" s="162"/>
      <c r="H55" s="73"/>
      <c r="I55" s="162"/>
      <c r="J55" s="76"/>
      <c r="K55" s="162"/>
      <c r="L55" s="73"/>
      <c r="M55" s="164"/>
    </row>
    <row r="56" spans="2:13" x14ac:dyDescent="0.2">
      <c r="B56" s="76">
        <v>0.52245299999999995</v>
      </c>
      <c r="C56" s="73">
        <v>5.3781000000000002E-2</v>
      </c>
      <c r="D56" s="73">
        <v>0.52307800000000004</v>
      </c>
      <c r="E56" s="75">
        <v>-3.6015999999999999E-2</v>
      </c>
      <c r="F56" s="76"/>
      <c r="G56" s="162"/>
      <c r="H56" s="73"/>
      <c r="I56" s="162"/>
      <c r="J56" s="76"/>
      <c r="K56" s="162"/>
      <c r="L56" s="73"/>
      <c r="M56" s="164"/>
    </row>
    <row r="57" spans="2:13" x14ac:dyDescent="0.2">
      <c r="B57" s="76">
        <v>0.53269</v>
      </c>
      <c r="C57" s="73">
        <v>5.3566000000000003E-2</v>
      </c>
      <c r="D57" s="73">
        <v>0.53326799999999996</v>
      </c>
      <c r="E57" s="75">
        <v>-3.5291000000000003E-2</v>
      </c>
      <c r="F57" s="76"/>
      <c r="G57" s="162"/>
      <c r="H57" s="73"/>
      <c r="I57" s="162"/>
      <c r="J57" s="76"/>
      <c r="K57" s="162"/>
      <c r="L57" s="73"/>
      <c r="M57" s="164"/>
    </row>
    <row r="58" spans="2:13" x14ac:dyDescent="0.2">
      <c r="B58" s="76">
        <v>0.54292600000000002</v>
      </c>
      <c r="C58" s="73">
        <v>5.3314E-2</v>
      </c>
      <c r="D58" s="73">
        <v>0.54345500000000002</v>
      </c>
      <c r="E58" s="75">
        <v>-3.4528000000000003E-2</v>
      </c>
      <c r="F58" s="76"/>
      <c r="G58" s="162"/>
      <c r="H58" s="73"/>
      <c r="I58" s="162"/>
      <c r="J58" s="76"/>
      <c r="K58" s="162"/>
      <c r="L58" s="73"/>
      <c r="M58" s="164"/>
    </row>
    <row r="59" spans="2:13" x14ac:dyDescent="0.2">
      <c r="B59" s="76">
        <v>0.55316100000000001</v>
      </c>
      <c r="C59" s="73">
        <v>5.3024000000000002E-2</v>
      </c>
      <c r="D59" s="73">
        <v>0.55363899999999999</v>
      </c>
      <c r="E59" s="75">
        <v>-3.3727E-2</v>
      </c>
      <c r="F59" s="76"/>
      <c r="G59" s="162"/>
      <c r="H59" s="73"/>
      <c r="I59" s="162"/>
      <c r="J59" s="76"/>
      <c r="K59" s="162"/>
      <c r="L59" s="73"/>
      <c r="M59" s="164"/>
    </row>
    <row r="60" spans="2:13" x14ac:dyDescent="0.2">
      <c r="B60" s="76">
        <v>0.56339499999999998</v>
      </c>
      <c r="C60" s="73">
        <v>5.2693999999999998E-2</v>
      </c>
      <c r="D60" s="73">
        <v>0.56381899999999996</v>
      </c>
      <c r="E60" s="75">
        <v>-3.2889000000000002E-2</v>
      </c>
      <c r="F60" s="76"/>
      <c r="G60" s="162"/>
      <c r="H60" s="73"/>
      <c r="I60" s="162"/>
      <c r="J60" s="76"/>
      <c r="K60" s="162"/>
      <c r="L60" s="73"/>
      <c r="M60" s="164"/>
    </row>
    <row r="61" spans="2:13" x14ac:dyDescent="0.2">
      <c r="B61" s="76">
        <v>0.57362800000000003</v>
      </c>
      <c r="C61" s="73">
        <v>5.2325000000000003E-2</v>
      </c>
      <c r="D61" s="73">
        <v>0.57399500000000003</v>
      </c>
      <c r="E61" s="75">
        <v>-3.2014000000000001E-2</v>
      </c>
      <c r="F61" s="76"/>
      <c r="G61" s="162"/>
      <c r="H61" s="73"/>
      <c r="I61" s="162"/>
      <c r="J61" s="76"/>
      <c r="K61" s="162"/>
      <c r="L61" s="73"/>
      <c r="M61" s="164"/>
    </row>
    <row r="62" spans="2:13" x14ac:dyDescent="0.2">
      <c r="B62" s="76">
        <v>0.58386000000000005</v>
      </c>
      <c r="C62" s="73">
        <v>5.1917999999999999E-2</v>
      </c>
      <c r="D62" s="73">
        <v>0.58416699999999999</v>
      </c>
      <c r="E62" s="75">
        <v>-3.1105000000000001E-2</v>
      </c>
      <c r="F62" s="76"/>
      <c r="G62" s="162"/>
      <c r="H62" s="73"/>
      <c r="I62" s="162"/>
      <c r="J62" s="76"/>
      <c r="K62" s="162"/>
      <c r="L62" s="73"/>
      <c r="M62" s="164"/>
    </row>
    <row r="63" spans="2:13" x14ac:dyDescent="0.2">
      <c r="B63" s="76">
        <v>0.59409000000000001</v>
      </c>
      <c r="C63" s="73">
        <v>5.1471999999999997E-2</v>
      </c>
      <c r="D63" s="73">
        <v>0.59433499999999995</v>
      </c>
      <c r="E63" s="75">
        <v>-3.0162999999999999E-2</v>
      </c>
      <c r="F63" s="76"/>
      <c r="G63" s="162"/>
      <c r="H63" s="73"/>
      <c r="I63" s="162"/>
      <c r="J63" s="76"/>
      <c r="K63" s="162"/>
      <c r="L63" s="73"/>
      <c r="M63" s="164"/>
    </row>
    <row r="64" spans="2:13" x14ac:dyDescent="0.2">
      <c r="B64" s="76">
        <v>0.60431900000000005</v>
      </c>
      <c r="C64" s="73">
        <v>5.0986999999999998E-2</v>
      </c>
      <c r="D64" s="73">
        <v>0.60449900000000001</v>
      </c>
      <c r="E64" s="75">
        <v>-2.9187000000000001E-2</v>
      </c>
      <c r="F64" s="76"/>
      <c r="G64" s="162"/>
      <c r="H64" s="73"/>
      <c r="I64" s="162"/>
      <c r="J64" s="76"/>
      <c r="K64" s="162"/>
      <c r="L64" s="73"/>
      <c r="M64" s="164"/>
    </row>
    <row r="65" spans="2:13" x14ac:dyDescent="0.2">
      <c r="B65" s="76">
        <v>0.61454699999999995</v>
      </c>
      <c r="C65" s="73">
        <v>5.0460999999999999E-2</v>
      </c>
      <c r="D65" s="73">
        <v>0.61465800000000004</v>
      </c>
      <c r="E65" s="75">
        <v>-2.8181000000000001E-2</v>
      </c>
      <c r="F65" s="76"/>
      <c r="G65" s="162"/>
      <c r="H65" s="73"/>
      <c r="I65" s="162"/>
      <c r="J65" s="76"/>
      <c r="K65" s="162"/>
      <c r="L65" s="73"/>
      <c r="M65" s="164"/>
    </row>
    <row r="66" spans="2:13" x14ac:dyDescent="0.2">
      <c r="B66" s="76">
        <v>0.62477199999999999</v>
      </c>
      <c r="C66" s="73">
        <v>4.9896000000000003E-2</v>
      </c>
      <c r="D66" s="73">
        <v>0.62481299999999995</v>
      </c>
      <c r="E66" s="75">
        <v>-2.7144000000000001E-2</v>
      </c>
      <c r="F66" s="76"/>
      <c r="G66" s="162"/>
      <c r="H66" s="73"/>
      <c r="I66" s="162"/>
      <c r="J66" s="76"/>
      <c r="K66" s="162"/>
      <c r="L66" s="73"/>
      <c r="M66" s="164"/>
    </row>
    <row r="67" spans="2:13" x14ac:dyDescent="0.2">
      <c r="B67" s="76">
        <v>0.63499499999999998</v>
      </c>
      <c r="C67" s="73">
        <v>4.929E-2</v>
      </c>
      <c r="D67" s="73">
        <v>0.63496300000000006</v>
      </c>
      <c r="E67" s="75">
        <v>-2.6079000000000001E-2</v>
      </c>
      <c r="F67" s="76"/>
      <c r="G67" s="162"/>
      <c r="H67" s="73"/>
      <c r="I67" s="162"/>
      <c r="J67" s="76"/>
      <c r="K67" s="162"/>
      <c r="L67" s="73"/>
      <c r="M67" s="164"/>
    </row>
    <row r="68" spans="2:13" x14ac:dyDescent="0.2">
      <c r="B68" s="76">
        <v>0.64521700000000004</v>
      </c>
      <c r="C68" s="73">
        <v>4.8644E-2</v>
      </c>
      <c r="D68" s="73">
        <v>0.64510800000000001</v>
      </c>
      <c r="E68" s="75">
        <v>-2.4986999999999999E-2</v>
      </c>
      <c r="F68" s="76"/>
      <c r="G68" s="162"/>
      <c r="H68" s="73"/>
      <c r="I68" s="162"/>
      <c r="J68" s="76"/>
      <c r="K68" s="162"/>
      <c r="L68" s="73"/>
      <c r="M68" s="164"/>
    </row>
    <row r="69" spans="2:13" x14ac:dyDescent="0.2">
      <c r="B69" s="76">
        <v>0.65543499999999999</v>
      </c>
      <c r="C69" s="73">
        <v>4.7958000000000001E-2</v>
      </c>
      <c r="D69" s="73">
        <v>0.65524899999999997</v>
      </c>
      <c r="E69" s="75">
        <v>-2.3871E-2</v>
      </c>
      <c r="F69" s="76"/>
      <c r="G69" s="162"/>
      <c r="H69" s="73"/>
      <c r="I69" s="162"/>
      <c r="J69" s="76"/>
      <c r="K69" s="162"/>
      <c r="L69" s="73"/>
      <c r="M69" s="164"/>
    </row>
    <row r="70" spans="2:13" x14ac:dyDescent="0.2">
      <c r="B70" s="76">
        <v>0.66565099999999999</v>
      </c>
      <c r="C70" s="73">
        <v>4.7231000000000002E-2</v>
      </c>
      <c r="D70" s="73">
        <v>0.66538600000000003</v>
      </c>
      <c r="E70" s="75">
        <v>-2.2731999999999999E-2</v>
      </c>
      <c r="F70" s="76"/>
      <c r="G70" s="162"/>
      <c r="H70" s="73"/>
      <c r="I70" s="162"/>
      <c r="J70" s="76"/>
      <c r="K70" s="162"/>
      <c r="L70" s="73"/>
      <c r="M70" s="164"/>
    </row>
    <row r="71" spans="2:13" x14ac:dyDescent="0.2">
      <c r="B71" s="76">
        <v>0.67586400000000002</v>
      </c>
      <c r="C71" s="73">
        <v>4.6462000000000003E-2</v>
      </c>
      <c r="D71" s="73">
        <v>0.67551899999999998</v>
      </c>
      <c r="E71" s="75">
        <v>-2.1572000000000001E-2</v>
      </c>
      <c r="F71" s="76"/>
      <c r="G71" s="162"/>
      <c r="H71" s="73"/>
      <c r="I71" s="162"/>
      <c r="J71" s="76"/>
      <c r="K71" s="162"/>
      <c r="L71" s="73"/>
      <c r="M71" s="164"/>
    </row>
    <row r="72" spans="2:13" x14ac:dyDescent="0.2">
      <c r="B72" s="76">
        <v>0.68607399999999996</v>
      </c>
      <c r="C72" s="73">
        <v>4.5654E-2</v>
      </c>
      <c r="D72" s="73">
        <v>0.68564800000000004</v>
      </c>
      <c r="E72" s="75">
        <v>-2.0395E-2</v>
      </c>
      <c r="F72" s="76"/>
      <c r="G72" s="162"/>
      <c r="H72" s="73"/>
      <c r="I72" s="162"/>
      <c r="J72" s="76"/>
      <c r="K72" s="162"/>
      <c r="L72" s="73"/>
      <c r="M72" s="164"/>
    </row>
    <row r="73" spans="2:13" x14ac:dyDescent="0.2">
      <c r="B73" s="76">
        <v>0.69628100000000004</v>
      </c>
      <c r="C73" s="73">
        <v>4.4804999999999998E-2</v>
      </c>
      <c r="D73" s="73">
        <v>0.69577299999999997</v>
      </c>
      <c r="E73" s="75">
        <v>-1.9202E-2</v>
      </c>
      <c r="F73" s="76"/>
      <c r="G73" s="162"/>
      <c r="H73" s="73"/>
      <c r="I73" s="162"/>
      <c r="J73" s="76"/>
      <c r="K73" s="162"/>
      <c r="L73" s="73"/>
      <c r="M73" s="164"/>
    </row>
    <row r="74" spans="2:13" x14ac:dyDescent="0.2">
      <c r="B74" s="76">
        <v>0.706484</v>
      </c>
      <c r="C74" s="73">
        <v>4.3915000000000003E-2</v>
      </c>
      <c r="D74" s="73">
        <v>0.70589500000000005</v>
      </c>
      <c r="E74" s="75">
        <v>-1.7996000000000002E-2</v>
      </c>
      <c r="F74" s="76"/>
      <c r="G74" s="162"/>
      <c r="H74" s="73"/>
      <c r="I74" s="162"/>
      <c r="J74" s="76"/>
      <c r="K74" s="162"/>
      <c r="L74" s="73"/>
      <c r="M74" s="164"/>
    </row>
    <row r="75" spans="2:13" x14ac:dyDescent="0.2">
      <c r="B75" s="76">
        <v>0.71668299999999996</v>
      </c>
      <c r="C75" s="73">
        <v>4.2985000000000002E-2</v>
      </c>
      <c r="D75" s="73">
        <v>0.71601499999999996</v>
      </c>
      <c r="E75" s="75">
        <v>-1.6781000000000001E-2</v>
      </c>
      <c r="F75" s="76"/>
      <c r="G75" s="162"/>
      <c r="H75" s="73"/>
      <c r="I75" s="162"/>
      <c r="J75" s="76"/>
      <c r="K75" s="162"/>
      <c r="L75" s="73"/>
      <c r="M75" s="164"/>
    </row>
    <row r="76" spans="2:13" x14ac:dyDescent="0.2">
      <c r="B76" s="76">
        <v>0.72687900000000005</v>
      </c>
      <c r="C76" s="73">
        <v>4.2015999999999998E-2</v>
      </c>
      <c r="D76" s="73">
        <v>0.726132</v>
      </c>
      <c r="E76" s="75">
        <v>-1.5558000000000001E-2</v>
      </c>
      <c r="F76" s="76"/>
      <c r="G76" s="162"/>
      <c r="H76" s="73"/>
      <c r="I76" s="162"/>
      <c r="J76" s="76"/>
      <c r="K76" s="162"/>
      <c r="L76" s="73"/>
      <c r="M76" s="164"/>
    </row>
    <row r="77" spans="2:13" x14ac:dyDescent="0.2">
      <c r="B77" s="76">
        <v>0.73707</v>
      </c>
      <c r="C77" s="73">
        <v>4.1008999999999997E-2</v>
      </c>
      <c r="D77" s="73">
        <v>0.73624800000000001</v>
      </c>
      <c r="E77" s="75">
        <v>-1.4333E-2</v>
      </c>
      <c r="F77" s="76"/>
      <c r="G77" s="162"/>
      <c r="H77" s="73"/>
      <c r="I77" s="162"/>
      <c r="J77" s="76"/>
      <c r="K77" s="162"/>
      <c r="L77" s="73"/>
      <c r="M77" s="164"/>
    </row>
    <row r="78" spans="2:13" x14ac:dyDescent="0.2">
      <c r="B78" s="76">
        <v>0.74725699999999995</v>
      </c>
      <c r="C78" s="73">
        <v>3.9964E-2</v>
      </c>
      <c r="D78" s="73">
        <v>0.746363</v>
      </c>
      <c r="E78" s="75">
        <v>-1.3109000000000001E-2</v>
      </c>
      <c r="F78" s="76"/>
      <c r="G78" s="162"/>
      <c r="H78" s="73"/>
      <c r="I78" s="162"/>
      <c r="J78" s="76"/>
      <c r="K78" s="162"/>
      <c r="L78" s="73"/>
      <c r="M78" s="164"/>
    </row>
    <row r="79" spans="2:13" x14ac:dyDescent="0.2">
      <c r="B79" s="76">
        <v>0.75744100000000003</v>
      </c>
      <c r="C79" s="73">
        <v>3.8880999999999999E-2</v>
      </c>
      <c r="D79" s="73">
        <v>0.75647699999999996</v>
      </c>
      <c r="E79" s="75">
        <v>-1.189E-2</v>
      </c>
      <c r="F79" s="76"/>
      <c r="G79" s="162"/>
      <c r="H79" s="73"/>
      <c r="I79" s="162"/>
      <c r="J79" s="76"/>
      <c r="K79" s="162"/>
      <c r="L79" s="73"/>
      <c r="M79" s="164"/>
    </row>
    <row r="80" spans="2:13" x14ac:dyDescent="0.2">
      <c r="B80" s="76">
        <v>0.76761999999999997</v>
      </c>
      <c r="C80" s="73">
        <v>3.7763999999999999E-2</v>
      </c>
      <c r="D80" s="73">
        <v>0.76659100000000002</v>
      </c>
      <c r="E80" s="75">
        <v>-1.068E-2</v>
      </c>
      <c r="F80" s="76"/>
      <c r="G80" s="162"/>
      <c r="H80" s="73"/>
      <c r="I80" s="162"/>
      <c r="J80" s="76"/>
      <c r="K80" s="162"/>
      <c r="L80" s="73"/>
      <c r="M80" s="164"/>
    </row>
    <row r="81" spans="2:13" x14ac:dyDescent="0.2">
      <c r="B81" s="76">
        <v>0.77779600000000004</v>
      </c>
      <c r="C81" s="73">
        <v>3.6610999999999998E-2</v>
      </c>
      <c r="D81" s="73">
        <v>0.77670700000000004</v>
      </c>
      <c r="E81" s="75">
        <v>-9.4830000000000001E-3</v>
      </c>
      <c r="F81" s="76"/>
      <c r="G81" s="162"/>
      <c r="H81" s="73"/>
      <c r="I81" s="162"/>
      <c r="J81" s="76"/>
      <c r="K81" s="162"/>
      <c r="L81" s="73"/>
      <c r="M81" s="164"/>
    </row>
    <row r="82" spans="2:13" x14ac:dyDescent="0.2">
      <c r="B82" s="76">
        <v>0.787968</v>
      </c>
      <c r="C82" s="73">
        <v>3.5427E-2</v>
      </c>
      <c r="D82" s="73">
        <v>0.78682399999999997</v>
      </c>
      <c r="E82" s="75">
        <v>-8.3049999999999999E-3</v>
      </c>
      <c r="F82" s="76"/>
      <c r="G82" s="162"/>
      <c r="H82" s="73"/>
      <c r="I82" s="162"/>
      <c r="J82" s="76"/>
      <c r="K82" s="162"/>
      <c r="L82" s="73"/>
      <c r="M82" s="164"/>
    </row>
    <row r="83" spans="2:13" x14ac:dyDescent="0.2">
      <c r="B83" s="76">
        <v>0.79813699999999999</v>
      </c>
      <c r="C83" s="73">
        <v>3.4210999999999998E-2</v>
      </c>
      <c r="D83" s="73">
        <v>0.79694399999999999</v>
      </c>
      <c r="E83" s="75">
        <v>-7.1510000000000002E-3</v>
      </c>
      <c r="F83" s="76"/>
      <c r="G83" s="162"/>
      <c r="H83" s="73"/>
      <c r="I83" s="162"/>
      <c r="J83" s="76"/>
      <c r="K83" s="162"/>
      <c r="L83" s="73"/>
      <c r="M83" s="164"/>
    </row>
    <row r="84" spans="2:13" x14ac:dyDescent="0.2">
      <c r="B84" s="76">
        <v>0.80830199999999996</v>
      </c>
      <c r="C84" s="73">
        <v>3.2965000000000001E-2</v>
      </c>
      <c r="D84" s="73">
        <v>0.80706699999999998</v>
      </c>
      <c r="E84" s="75">
        <v>-6.025E-3</v>
      </c>
      <c r="F84" s="76"/>
      <c r="G84" s="162"/>
      <c r="H84" s="73"/>
      <c r="I84" s="162"/>
      <c r="J84" s="76"/>
      <c r="K84" s="162"/>
      <c r="L84" s="73"/>
      <c r="M84" s="164"/>
    </row>
    <row r="85" spans="2:13" x14ac:dyDescent="0.2">
      <c r="B85" s="76">
        <v>0.818465</v>
      </c>
      <c r="C85" s="73">
        <v>3.1691999999999998E-2</v>
      </c>
      <c r="D85" s="73">
        <v>0.81719399999999998</v>
      </c>
      <c r="E85" s="75">
        <v>-4.934E-3</v>
      </c>
      <c r="F85" s="76"/>
      <c r="G85" s="162"/>
      <c r="H85" s="73"/>
      <c r="I85" s="162"/>
      <c r="J85" s="76"/>
      <c r="K85" s="162"/>
      <c r="L85" s="73"/>
      <c r="M85" s="164"/>
    </row>
    <row r="86" spans="2:13" x14ac:dyDescent="0.2">
      <c r="B86" s="76">
        <v>0.82862599999999997</v>
      </c>
      <c r="C86" s="73">
        <v>3.0394000000000001E-2</v>
      </c>
      <c r="D86" s="73">
        <v>0.82732499999999998</v>
      </c>
      <c r="E86" s="75">
        <v>-3.8830000000000002E-3</v>
      </c>
      <c r="F86" s="76"/>
      <c r="G86" s="162"/>
      <c r="H86" s="73"/>
      <c r="I86" s="162"/>
      <c r="J86" s="76"/>
      <c r="K86" s="162"/>
      <c r="L86" s="73"/>
      <c r="M86" s="164"/>
    </row>
    <row r="87" spans="2:13" x14ac:dyDescent="0.2">
      <c r="B87" s="76">
        <v>0.838785</v>
      </c>
      <c r="C87" s="73">
        <v>2.9072000000000001E-2</v>
      </c>
      <c r="D87" s="73">
        <v>0.83746299999999996</v>
      </c>
      <c r="E87" s="75">
        <v>-2.8800000000000002E-3</v>
      </c>
      <c r="F87" s="76"/>
      <c r="G87" s="162"/>
      <c r="H87" s="73"/>
      <c r="I87" s="162"/>
      <c r="J87" s="76"/>
      <c r="K87" s="162"/>
      <c r="L87" s="73"/>
      <c r="M87" s="164"/>
    </row>
    <row r="88" spans="2:13" x14ac:dyDescent="0.2">
      <c r="B88" s="76">
        <v>0.848943</v>
      </c>
      <c r="C88" s="73">
        <v>2.7730999999999999E-2</v>
      </c>
      <c r="D88" s="73">
        <v>0.847607</v>
      </c>
      <c r="E88" s="75">
        <v>-1.9289999999999999E-3</v>
      </c>
      <c r="F88" s="76"/>
      <c r="G88" s="162"/>
      <c r="H88" s="73"/>
      <c r="I88" s="162"/>
      <c r="J88" s="76"/>
      <c r="K88" s="162"/>
      <c r="L88" s="73"/>
      <c r="M88" s="164"/>
    </row>
    <row r="89" spans="2:13" x14ac:dyDescent="0.2">
      <c r="B89" s="76">
        <v>0.85909999999999997</v>
      </c>
      <c r="C89" s="73">
        <v>2.6373000000000001E-2</v>
      </c>
      <c r="D89" s="73">
        <v>0.85775599999999996</v>
      </c>
      <c r="E89" s="75">
        <v>-1.0380000000000001E-3</v>
      </c>
      <c r="F89" s="76"/>
      <c r="G89" s="162"/>
      <c r="H89" s="73"/>
      <c r="I89" s="162"/>
      <c r="J89" s="76"/>
      <c r="K89" s="162"/>
      <c r="L89" s="73"/>
      <c r="M89" s="164"/>
    </row>
    <row r="90" spans="2:13" x14ac:dyDescent="0.2">
      <c r="B90" s="76">
        <v>0.869255</v>
      </c>
      <c r="C90" s="73">
        <v>2.4996999999999998E-2</v>
      </c>
      <c r="D90" s="73">
        <v>0.86791499999999999</v>
      </c>
      <c r="E90" s="75">
        <v>-2.1599999999999999E-4</v>
      </c>
      <c r="F90" s="76"/>
      <c r="G90" s="162"/>
      <c r="H90" s="73"/>
      <c r="I90" s="162"/>
      <c r="J90" s="76"/>
      <c r="K90" s="162"/>
      <c r="L90" s="73"/>
      <c r="M90" s="164"/>
    </row>
    <row r="91" spans="2:13" x14ac:dyDescent="0.2">
      <c r="B91" s="76">
        <v>0.87941000000000003</v>
      </c>
      <c r="C91" s="73">
        <v>2.3599999999999999E-2</v>
      </c>
      <c r="D91" s="73">
        <v>0.878081</v>
      </c>
      <c r="E91" s="75">
        <v>5.2800000000000004E-4</v>
      </c>
      <c r="F91" s="76"/>
      <c r="G91" s="162"/>
      <c r="H91" s="73"/>
      <c r="I91" s="162"/>
      <c r="J91" s="76"/>
      <c r="K91" s="162"/>
      <c r="L91" s="73"/>
      <c r="M91" s="164"/>
    </row>
    <row r="92" spans="2:13" x14ac:dyDescent="0.2">
      <c r="B92" s="76">
        <v>0.88956299999999999</v>
      </c>
      <c r="C92" s="73">
        <v>2.2186000000000001E-2</v>
      </c>
      <c r="D92" s="73">
        <v>0.88825600000000005</v>
      </c>
      <c r="E92" s="75">
        <v>1.1850000000000001E-3</v>
      </c>
      <c r="F92" s="76"/>
      <c r="G92" s="162"/>
      <c r="H92" s="73"/>
      <c r="I92" s="162"/>
      <c r="J92" s="76"/>
      <c r="K92" s="162"/>
      <c r="L92" s="73"/>
      <c r="M92" s="164"/>
    </row>
    <row r="93" spans="2:13" x14ac:dyDescent="0.2">
      <c r="B93" s="76">
        <v>0.89971299999999998</v>
      </c>
      <c r="C93" s="73">
        <v>2.0750999999999999E-2</v>
      </c>
      <c r="D93" s="73">
        <v>0.89844000000000002</v>
      </c>
      <c r="E93" s="75">
        <v>1.7459999999999999E-3</v>
      </c>
      <c r="F93" s="76"/>
      <c r="G93" s="162"/>
      <c r="H93" s="73"/>
      <c r="I93" s="162"/>
      <c r="J93" s="76"/>
      <c r="K93" s="162"/>
      <c r="L93" s="73"/>
      <c r="M93" s="164"/>
    </row>
    <row r="94" spans="2:13" x14ac:dyDescent="0.2">
      <c r="B94" s="76">
        <v>0.90986</v>
      </c>
      <c r="C94" s="73">
        <v>1.9283999999999999E-2</v>
      </c>
      <c r="D94" s="73">
        <v>0.90863300000000002</v>
      </c>
      <c r="E94" s="75">
        <v>2.1940000000000002E-3</v>
      </c>
      <c r="F94" s="76"/>
      <c r="G94" s="162"/>
      <c r="H94" s="73"/>
      <c r="I94" s="162"/>
      <c r="J94" s="76"/>
      <c r="K94" s="162"/>
      <c r="L94" s="73"/>
      <c r="M94" s="164"/>
    </row>
    <row r="95" spans="2:13" x14ac:dyDescent="0.2">
      <c r="B95" s="76">
        <v>0.92</v>
      </c>
      <c r="C95" s="73">
        <v>1.7784999999999999E-2</v>
      </c>
      <c r="D95" s="73">
        <v>0.91883400000000004</v>
      </c>
      <c r="E95" s="75">
        <v>2.5200000000000001E-3</v>
      </c>
      <c r="F95" s="76"/>
      <c r="G95" s="162"/>
      <c r="H95" s="73"/>
      <c r="I95" s="162"/>
      <c r="J95" s="76"/>
      <c r="K95" s="162"/>
      <c r="L95" s="73"/>
      <c r="M95" s="164"/>
    </row>
    <row r="96" spans="2:13" x14ac:dyDescent="0.2">
      <c r="B96" s="76">
        <v>0.93013100000000004</v>
      </c>
      <c r="C96" s="73">
        <v>1.6233000000000001E-2</v>
      </c>
      <c r="D96" s="73">
        <v>0.92904100000000001</v>
      </c>
      <c r="E96" s="75">
        <v>2.7070000000000002E-3</v>
      </c>
      <c r="F96" s="76"/>
      <c r="G96" s="162"/>
      <c r="H96" s="73"/>
      <c r="I96" s="162"/>
      <c r="J96" s="76"/>
      <c r="K96" s="162"/>
      <c r="L96" s="73"/>
      <c r="M96" s="164"/>
    </row>
    <row r="97" spans="2:13" x14ac:dyDescent="0.2">
      <c r="B97" s="76">
        <v>0.94024700000000005</v>
      </c>
      <c r="C97" s="73">
        <v>1.4621E-2</v>
      </c>
      <c r="D97" s="73">
        <v>0.93925199999999998</v>
      </c>
      <c r="E97" s="75">
        <v>2.7409999999999999E-3</v>
      </c>
      <c r="F97" s="76"/>
      <c r="G97" s="162"/>
      <c r="H97" s="73"/>
      <c r="I97" s="162"/>
      <c r="J97" s="76"/>
      <c r="K97" s="162"/>
      <c r="L97" s="73"/>
      <c r="M97" s="164"/>
    </row>
    <row r="98" spans="2:13" x14ac:dyDescent="0.2">
      <c r="B98" s="76">
        <v>0.95034300000000005</v>
      </c>
      <c r="C98" s="73">
        <v>1.2930000000000001E-2</v>
      </c>
      <c r="D98" s="73">
        <v>0.94946200000000003</v>
      </c>
      <c r="E98" s="75">
        <v>2.5990000000000002E-3</v>
      </c>
      <c r="F98" s="76"/>
      <c r="G98" s="162"/>
      <c r="H98" s="73"/>
      <c r="I98" s="162"/>
      <c r="J98" s="76"/>
      <c r="K98" s="162"/>
      <c r="L98" s="73"/>
      <c r="M98" s="164"/>
    </row>
    <row r="99" spans="2:13" x14ac:dyDescent="0.2">
      <c r="B99" s="76">
        <v>0.96041200000000004</v>
      </c>
      <c r="C99" s="73">
        <v>1.1136999999999999E-2</v>
      </c>
      <c r="D99" s="73">
        <v>0.95966300000000004</v>
      </c>
      <c r="E99" s="75">
        <v>2.2620000000000001E-3</v>
      </c>
      <c r="F99" s="76"/>
      <c r="G99" s="162"/>
      <c r="H99" s="73"/>
      <c r="I99" s="162"/>
      <c r="J99" s="76"/>
      <c r="K99" s="162"/>
      <c r="L99" s="73"/>
      <c r="M99" s="164"/>
    </row>
    <row r="100" spans="2:13" x14ac:dyDescent="0.2">
      <c r="B100" s="76">
        <v>0.970441</v>
      </c>
      <c r="C100" s="73">
        <v>9.2200000000000008E-3</v>
      </c>
      <c r="D100" s="73">
        <v>0.96984700000000001</v>
      </c>
      <c r="E100" s="75">
        <v>1.702E-3</v>
      </c>
      <c r="F100" s="76"/>
      <c r="G100" s="162"/>
      <c r="H100" s="73"/>
      <c r="I100" s="162"/>
      <c r="J100" s="76"/>
      <c r="K100" s="162"/>
      <c r="L100" s="73"/>
      <c r="M100" s="164"/>
    </row>
    <row r="101" spans="2:13" x14ac:dyDescent="0.2">
      <c r="B101" s="76">
        <v>0.98041199999999995</v>
      </c>
      <c r="C101" s="73">
        <v>7.1440000000000002E-3</v>
      </c>
      <c r="D101" s="73">
        <v>0.97999599999999998</v>
      </c>
      <c r="E101" s="75">
        <v>8.7299999999999997E-4</v>
      </c>
      <c r="F101" s="76"/>
      <c r="G101" s="162"/>
      <c r="H101" s="73"/>
      <c r="I101" s="162"/>
      <c r="J101" s="76"/>
      <c r="K101" s="162"/>
      <c r="L101" s="73"/>
      <c r="M101" s="164"/>
    </row>
    <row r="102" spans="2:13" x14ac:dyDescent="0.2">
      <c r="B102" s="76">
        <v>0.99029100000000003</v>
      </c>
      <c r="C102" s="73">
        <v>4.8370000000000002E-3</v>
      </c>
      <c r="D102" s="73">
        <v>0.99007900000000004</v>
      </c>
      <c r="E102" s="75">
        <v>-3.0200000000000002E-4</v>
      </c>
      <c r="F102" s="76"/>
      <c r="G102" s="162"/>
      <c r="H102" s="73"/>
      <c r="I102" s="162"/>
      <c r="J102" s="76"/>
      <c r="K102" s="162"/>
      <c r="L102" s="73"/>
      <c r="M102" s="164"/>
    </row>
    <row r="103" spans="2:13" x14ac:dyDescent="0.2">
      <c r="B103" s="76">
        <v>1</v>
      </c>
      <c r="C103" s="73">
        <v>2.0539999999999998E-3</v>
      </c>
      <c r="D103" s="73">
        <v>1</v>
      </c>
      <c r="E103" s="75">
        <v>-2.0539999999999998E-3</v>
      </c>
      <c r="F103" s="76"/>
      <c r="G103" s="162"/>
      <c r="H103" s="73"/>
      <c r="I103" s="162"/>
      <c r="J103" s="76"/>
      <c r="K103" s="162"/>
      <c r="L103" s="73"/>
      <c r="M103" s="164"/>
    </row>
    <row r="104" spans="2:13" x14ac:dyDescent="0.2">
      <c r="B104" s="76"/>
      <c r="C104" s="73"/>
      <c r="D104" s="73"/>
      <c r="E104" s="75"/>
      <c r="F104" s="76"/>
      <c r="G104" s="162"/>
      <c r="H104" s="73"/>
      <c r="I104" s="162"/>
      <c r="J104" s="76"/>
      <c r="K104" s="162"/>
      <c r="L104" s="73"/>
      <c r="M104" s="164"/>
    </row>
    <row r="105" spans="2:13" x14ac:dyDescent="0.2">
      <c r="B105" s="76"/>
      <c r="C105" s="73"/>
      <c r="D105" s="73"/>
      <c r="E105" s="75"/>
      <c r="F105" s="76"/>
      <c r="G105" s="162"/>
      <c r="H105" s="73"/>
      <c r="I105" s="162"/>
      <c r="J105" s="76"/>
      <c r="K105" s="162"/>
      <c r="L105" s="73"/>
      <c r="M105" s="164"/>
    </row>
    <row r="106" spans="2:13" x14ac:dyDescent="0.2">
      <c r="B106" s="76"/>
      <c r="C106" s="73"/>
      <c r="D106" s="73"/>
      <c r="E106" s="75"/>
      <c r="F106" s="76"/>
      <c r="G106" s="162"/>
      <c r="H106" s="73"/>
      <c r="I106" s="162"/>
      <c r="J106" s="76"/>
      <c r="K106" s="162"/>
      <c r="L106" s="73"/>
      <c r="M106" s="164"/>
    </row>
    <row r="107" spans="2:13" x14ac:dyDescent="0.2">
      <c r="B107" s="76"/>
      <c r="C107" s="73"/>
      <c r="D107" s="73"/>
      <c r="E107" s="75"/>
      <c r="F107" s="76"/>
      <c r="G107" s="162"/>
      <c r="H107" s="73"/>
      <c r="I107" s="162"/>
      <c r="J107" s="76"/>
      <c r="K107" s="162"/>
      <c r="L107" s="73"/>
      <c r="M107" s="164"/>
    </row>
    <row r="108" spans="2:13" x14ac:dyDescent="0.2">
      <c r="B108" s="76"/>
      <c r="C108" s="73"/>
      <c r="D108" s="73"/>
      <c r="E108" s="75"/>
      <c r="F108" s="76"/>
      <c r="G108" s="162"/>
      <c r="H108" s="73"/>
      <c r="I108" s="162"/>
      <c r="J108" s="76"/>
      <c r="K108" s="162"/>
      <c r="L108" s="73"/>
      <c r="M108" s="164"/>
    </row>
    <row r="109" spans="2:13" x14ac:dyDescent="0.2">
      <c r="B109" s="76"/>
      <c r="C109" s="73"/>
      <c r="D109" s="73"/>
      <c r="E109" s="75"/>
      <c r="F109" s="76"/>
      <c r="G109" s="162"/>
      <c r="H109" s="73"/>
      <c r="I109" s="162"/>
      <c r="J109" s="76"/>
      <c r="K109" s="162"/>
      <c r="L109" s="73"/>
      <c r="M109" s="164"/>
    </row>
    <row r="110" spans="2:13" x14ac:dyDescent="0.2">
      <c r="B110" s="76"/>
      <c r="C110" s="73"/>
      <c r="D110" s="73"/>
      <c r="E110" s="75"/>
      <c r="F110" s="76"/>
      <c r="G110" s="162"/>
      <c r="H110" s="73"/>
      <c r="I110" s="162"/>
      <c r="J110" s="76"/>
      <c r="K110" s="162"/>
      <c r="L110" s="73"/>
      <c r="M110" s="164"/>
    </row>
    <row r="111" spans="2:13" x14ac:dyDescent="0.2">
      <c r="B111" s="76"/>
      <c r="C111" s="73"/>
      <c r="D111" s="73"/>
      <c r="E111" s="75"/>
      <c r="F111" s="76"/>
      <c r="G111" s="162"/>
      <c r="H111" s="73"/>
      <c r="I111" s="162"/>
      <c r="J111" s="76"/>
      <c r="K111" s="162"/>
      <c r="L111" s="73"/>
      <c r="M111" s="164"/>
    </row>
    <row r="112" spans="2:13" x14ac:dyDescent="0.2">
      <c r="B112" s="76"/>
      <c r="C112" s="73"/>
      <c r="D112" s="73"/>
      <c r="E112" s="75"/>
      <c r="F112" s="76"/>
      <c r="G112" s="162"/>
      <c r="H112" s="73"/>
      <c r="I112" s="162"/>
      <c r="J112" s="76"/>
      <c r="K112" s="162"/>
      <c r="L112" s="73"/>
      <c r="M112" s="164"/>
    </row>
    <row r="113" spans="2:13" x14ac:dyDescent="0.2">
      <c r="B113" s="76"/>
      <c r="C113" s="73"/>
      <c r="D113" s="73"/>
      <c r="E113" s="75"/>
      <c r="F113" s="76"/>
      <c r="G113" s="162"/>
      <c r="H113" s="73"/>
      <c r="I113" s="162"/>
      <c r="J113" s="76"/>
      <c r="K113" s="162"/>
      <c r="L113" s="73"/>
      <c r="M113" s="164"/>
    </row>
    <row r="114" spans="2:13" x14ac:dyDescent="0.2">
      <c r="B114" s="76"/>
      <c r="C114" s="73"/>
      <c r="D114" s="73"/>
      <c r="E114" s="75"/>
      <c r="F114" s="76"/>
      <c r="G114" s="162"/>
      <c r="H114" s="73"/>
      <c r="I114" s="162"/>
      <c r="J114" s="76"/>
      <c r="K114" s="162"/>
      <c r="L114" s="73"/>
      <c r="M114" s="164"/>
    </row>
    <row r="115" spans="2:13" x14ac:dyDescent="0.2">
      <c r="B115" s="76"/>
      <c r="C115" s="73"/>
      <c r="D115" s="73"/>
      <c r="E115" s="75"/>
      <c r="F115" s="76"/>
      <c r="G115" s="162"/>
      <c r="H115" s="73"/>
      <c r="I115" s="162"/>
      <c r="J115" s="76"/>
      <c r="K115" s="162"/>
      <c r="L115" s="73"/>
      <c r="M115" s="164"/>
    </row>
    <row r="116" spans="2:13" x14ac:dyDescent="0.2">
      <c r="B116" s="76"/>
      <c r="C116" s="73"/>
      <c r="D116" s="73"/>
      <c r="E116" s="75"/>
      <c r="F116" s="76"/>
      <c r="G116" s="162"/>
      <c r="H116" s="73"/>
      <c r="I116" s="162"/>
      <c r="J116" s="76"/>
      <c r="K116" s="162"/>
      <c r="L116" s="73"/>
      <c r="M116" s="164"/>
    </row>
    <row r="117" spans="2:13" x14ac:dyDescent="0.2">
      <c r="B117" s="76"/>
      <c r="C117" s="73"/>
      <c r="D117" s="73"/>
      <c r="E117" s="75"/>
      <c r="F117" s="76"/>
      <c r="G117" s="162"/>
      <c r="H117" s="73"/>
      <c r="I117" s="162"/>
      <c r="J117" s="76"/>
      <c r="K117" s="162"/>
      <c r="L117" s="73"/>
      <c r="M117" s="164"/>
    </row>
    <row r="118" spans="2:13" x14ac:dyDescent="0.2">
      <c r="B118" s="76"/>
      <c r="C118" s="73"/>
      <c r="D118" s="73"/>
      <c r="E118" s="75"/>
      <c r="F118" s="76"/>
      <c r="G118" s="162"/>
      <c r="H118" s="73"/>
      <c r="I118" s="162"/>
      <c r="J118" s="76"/>
      <c r="K118" s="162"/>
      <c r="L118" s="73"/>
      <c r="M118" s="164"/>
    </row>
    <row r="119" spans="2:13" x14ac:dyDescent="0.2">
      <c r="B119" s="76"/>
      <c r="C119" s="73"/>
      <c r="D119" s="73"/>
      <c r="E119" s="75"/>
      <c r="F119" s="76"/>
      <c r="G119" s="162"/>
      <c r="H119" s="73"/>
      <c r="I119" s="162"/>
      <c r="J119" s="76"/>
      <c r="K119" s="162"/>
      <c r="L119" s="73"/>
      <c r="M119" s="164"/>
    </row>
    <row r="120" spans="2:13" x14ac:dyDescent="0.2">
      <c r="B120" s="76"/>
      <c r="C120" s="73"/>
      <c r="D120" s="73"/>
      <c r="E120" s="75"/>
      <c r="F120" s="76"/>
      <c r="G120" s="162"/>
      <c r="H120" s="73"/>
      <c r="I120" s="162"/>
      <c r="J120" s="76"/>
      <c r="K120" s="162"/>
      <c r="L120" s="73"/>
      <c r="M120" s="164"/>
    </row>
    <row r="121" spans="2:13" x14ac:dyDescent="0.2">
      <c r="B121" s="76"/>
      <c r="C121" s="73"/>
      <c r="D121" s="73"/>
      <c r="E121" s="75"/>
      <c r="F121" s="76"/>
      <c r="G121" s="162"/>
      <c r="H121" s="73"/>
      <c r="I121" s="162"/>
      <c r="J121" s="76"/>
      <c r="K121" s="162"/>
      <c r="L121" s="73"/>
      <c r="M121" s="164"/>
    </row>
    <row r="122" spans="2:13" x14ac:dyDescent="0.2">
      <c r="B122" s="76"/>
      <c r="C122" s="73"/>
      <c r="D122" s="73"/>
      <c r="E122" s="75"/>
      <c r="F122" s="76"/>
      <c r="G122" s="162"/>
      <c r="H122" s="73"/>
      <c r="I122" s="162"/>
      <c r="J122" s="76"/>
      <c r="K122" s="162"/>
      <c r="L122" s="73"/>
      <c r="M122" s="164"/>
    </row>
    <row r="123" spans="2:13" x14ac:dyDescent="0.2">
      <c r="B123" s="76"/>
      <c r="C123" s="73"/>
      <c r="D123" s="73"/>
      <c r="E123" s="75"/>
      <c r="F123" s="76"/>
      <c r="G123" s="162"/>
      <c r="H123" s="73"/>
      <c r="I123" s="162"/>
      <c r="J123" s="76"/>
      <c r="K123" s="162"/>
      <c r="L123" s="73"/>
      <c r="M123" s="164"/>
    </row>
    <row r="124" spans="2:13" x14ac:dyDescent="0.2">
      <c r="B124" s="76"/>
      <c r="C124" s="73"/>
      <c r="D124" s="73"/>
      <c r="E124" s="75"/>
      <c r="F124" s="76"/>
      <c r="G124" s="162"/>
      <c r="H124" s="73"/>
      <c r="I124" s="162"/>
      <c r="J124" s="76"/>
      <c r="K124" s="162"/>
      <c r="L124" s="73"/>
      <c r="M124" s="164"/>
    </row>
    <row r="125" spans="2:13" x14ac:dyDescent="0.2">
      <c r="B125" s="76"/>
      <c r="C125" s="73"/>
      <c r="D125" s="73"/>
      <c r="E125" s="75"/>
      <c r="F125" s="76"/>
      <c r="G125" s="162"/>
      <c r="H125" s="73"/>
      <c r="I125" s="162"/>
      <c r="J125" s="76"/>
      <c r="K125" s="162"/>
      <c r="L125" s="73"/>
      <c r="M125" s="164"/>
    </row>
    <row r="126" spans="2:13" x14ac:dyDescent="0.2">
      <c r="B126" s="76"/>
      <c r="C126" s="73"/>
      <c r="D126" s="73"/>
      <c r="E126" s="75"/>
      <c r="F126" s="76"/>
      <c r="G126" s="162"/>
      <c r="H126" s="73"/>
      <c r="I126" s="162"/>
      <c r="J126" s="76"/>
      <c r="K126" s="162"/>
      <c r="L126" s="73"/>
      <c r="M126" s="164"/>
    </row>
    <row r="127" spans="2:13" x14ac:dyDescent="0.2">
      <c r="B127" s="76"/>
      <c r="C127" s="73"/>
      <c r="D127" s="73"/>
      <c r="E127" s="75"/>
      <c r="F127" s="76"/>
      <c r="G127" s="162"/>
      <c r="H127" s="73"/>
      <c r="I127" s="162"/>
      <c r="J127" s="76"/>
      <c r="K127" s="162"/>
      <c r="L127" s="73"/>
      <c r="M127" s="164"/>
    </row>
    <row r="128" spans="2:13" x14ac:dyDescent="0.2">
      <c r="B128" s="76"/>
      <c r="C128" s="73"/>
      <c r="D128" s="73"/>
      <c r="E128" s="75"/>
      <c r="F128" s="76"/>
      <c r="G128" s="162"/>
      <c r="H128" s="73"/>
      <c r="I128" s="162"/>
      <c r="J128" s="76"/>
      <c r="K128" s="162"/>
      <c r="L128" s="73"/>
      <c r="M128" s="164"/>
    </row>
    <row r="129" spans="2:13" x14ac:dyDescent="0.2">
      <c r="B129" s="76"/>
      <c r="C129" s="73"/>
      <c r="D129" s="73"/>
      <c r="E129" s="75"/>
      <c r="F129" s="76"/>
      <c r="G129" s="162"/>
      <c r="H129" s="73"/>
      <c r="I129" s="162"/>
      <c r="J129" s="76"/>
      <c r="K129" s="162"/>
      <c r="L129" s="73"/>
      <c r="M129" s="164"/>
    </row>
    <row r="130" spans="2:13" x14ac:dyDescent="0.2">
      <c r="B130" s="76"/>
      <c r="C130" s="73"/>
      <c r="D130" s="73"/>
      <c r="E130" s="75"/>
      <c r="F130" s="76"/>
      <c r="G130" s="162"/>
      <c r="H130" s="73"/>
      <c r="I130" s="162"/>
      <c r="J130" s="76"/>
      <c r="K130" s="162"/>
      <c r="L130" s="73"/>
      <c r="M130" s="164"/>
    </row>
    <row r="131" spans="2:13" x14ac:dyDescent="0.2">
      <c r="B131" s="76"/>
      <c r="C131" s="73"/>
      <c r="D131" s="73"/>
      <c r="E131" s="75"/>
      <c r="F131" s="76"/>
      <c r="G131" s="162"/>
      <c r="H131" s="73"/>
      <c r="I131" s="162"/>
      <c r="J131" s="76"/>
      <c r="K131" s="162"/>
      <c r="L131" s="73"/>
      <c r="M131" s="164"/>
    </row>
    <row r="132" spans="2:13" x14ac:dyDescent="0.2">
      <c r="B132" s="76"/>
      <c r="C132" s="73"/>
      <c r="D132" s="73"/>
      <c r="E132" s="75"/>
      <c r="F132" s="76"/>
      <c r="G132" s="162"/>
      <c r="H132" s="73"/>
      <c r="I132" s="162"/>
      <c r="J132" s="76"/>
      <c r="K132" s="162"/>
      <c r="L132" s="73"/>
      <c r="M132" s="164"/>
    </row>
    <row r="133" spans="2:13" x14ac:dyDescent="0.2">
      <c r="B133" s="76"/>
      <c r="C133" s="73"/>
      <c r="D133" s="73"/>
      <c r="E133" s="75"/>
      <c r="F133" s="76"/>
      <c r="G133" s="162"/>
      <c r="H133" s="73"/>
      <c r="I133" s="162"/>
      <c r="J133" s="76"/>
      <c r="K133" s="162"/>
      <c r="L133" s="73"/>
      <c r="M133" s="164"/>
    </row>
    <row r="134" spans="2:13" x14ac:dyDescent="0.2">
      <c r="B134" s="76"/>
      <c r="C134" s="73"/>
      <c r="D134" s="73"/>
      <c r="E134" s="75"/>
      <c r="F134" s="76"/>
      <c r="G134" s="162"/>
      <c r="H134" s="73"/>
      <c r="I134" s="162"/>
      <c r="J134" s="76"/>
      <c r="K134" s="162"/>
      <c r="L134" s="73"/>
      <c r="M134" s="164"/>
    </row>
    <row r="135" spans="2:13" x14ac:dyDescent="0.2">
      <c r="B135" s="76"/>
      <c r="C135" s="73"/>
      <c r="D135" s="73"/>
      <c r="E135" s="75"/>
      <c r="F135" s="76"/>
      <c r="G135" s="162"/>
      <c r="H135" s="73"/>
      <c r="I135" s="162"/>
      <c r="J135" s="76"/>
      <c r="K135" s="162"/>
      <c r="L135" s="73"/>
      <c r="M135" s="164"/>
    </row>
    <row r="136" spans="2:13" x14ac:dyDescent="0.2">
      <c r="B136" s="76"/>
      <c r="C136" s="73"/>
      <c r="D136" s="73"/>
      <c r="E136" s="75"/>
      <c r="F136" s="76"/>
      <c r="G136" s="162"/>
      <c r="H136" s="73"/>
      <c r="I136" s="162"/>
      <c r="J136" s="76"/>
      <c r="K136" s="162"/>
      <c r="L136" s="73"/>
      <c r="M136" s="164"/>
    </row>
    <row r="137" spans="2:13" x14ac:dyDescent="0.2">
      <c r="B137" s="76"/>
      <c r="C137" s="73"/>
      <c r="D137" s="73"/>
      <c r="E137" s="75"/>
      <c r="F137" s="76"/>
      <c r="G137" s="162"/>
      <c r="H137" s="73"/>
      <c r="I137" s="162"/>
      <c r="J137" s="76"/>
      <c r="K137" s="162"/>
      <c r="L137" s="73"/>
      <c r="M137" s="164"/>
    </row>
    <row r="138" spans="2:13" x14ac:dyDescent="0.2">
      <c r="B138" s="76"/>
      <c r="C138" s="73"/>
      <c r="D138" s="73"/>
      <c r="E138" s="75"/>
      <c r="F138" s="76"/>
      <c r="G138" s="162"/>
      <c r="H138" s="73"/>
      <c r="I138" s="162"/>
      <c r="J138" s="76"/>
      <c r="K138" s="162"/>
      <c r="L138" s="73"/>
      <c r="M138" s="164"/>
    </row>
    <row r="139" spans="2:13" x14ac:dyDescent="0.2">
      <c r="B139" s="76"/>
      <c r="C139" s="73"/>
      <c r="D139" s="73"/>
      <c r="E139" s="75"/>
      <c r="F139" s="76"/>
      <c r="G139" s="162"/>
      <c r="H139" s="73"/>
      <c r="I139" s="162"/>
      <c r="J139" s="76"/>
      <c r="K139" s="162"/>
      <c r="L139" s="73"/>
      <c r="M139" s="164"/>
    </row>
    <row r="140" spans="2:13" x14ac:dyDescent="0.2">
      <c r="B140" s="76"/>
      <c r="C140" s="73"/>
      <c r="D140" s="73"/>
      <c r="E140" s="75"/>
      <c r="F140" s="76"/>
      <c r="G140" s="162"/>
      <c r="H140" s="73"/>
      <c r="I140" s="162"/>
      <c r="J140" s="76"/>
      <c r="K140" s="162"/>
      <c r="L140" s="73"/>
      <c r="M140" s="164"/>
    </row>
    <row r="141" spans="2:13" x14ac:dyDescent="0.2">
      <c r="B141" s="76"/>
      <c r="C141" s="73"/>
      <c r="D141" s="73"/>
      <c r="E141" s="75"/>
      <c r="F141" s="76"/>
      <c r="G141" s="162"/>
      <c r="H141" s="73"/>
      <c r="I141" s="162"/>
      <c r="J141" s="76"/>
      <c r="K141" s="162"/>
      <c r="L141" s="73"/>
      <c r="M141" s="164"/>
    </row>
    <row r="142" spans="2:13" x14ac:dyDescent="0.2">
      <c r="B142" s="76"/>
      <c r="C142" s="73"/>
      <c r="D142" s="73"/>
      <c r="E142" s="75"/>
      <c r="F142" s="76"/>
      <c r="G142" s="162"/>
      <c r="H142" s="73"/>
      <c r="I142" s="162"/>
      <c r="J142" s="76"/>
      <c r="K142" s="162"/>
      <c r="L142" s="73"/>
      <c r="M142" s="164"/>
    </row>
    <row r="143" spans="2:13" x14ac:dyDescent="0.2">
      <c r="B143" s="76"/>
      <c r="C143" s="73"/>
      <c r="D143" s="73"/>
      <c r="E143" s="75"/>
      <c r="F143" s="76"/>
      <c r="G143" s="162"/>
      <c r="H143" s="73"/>
      <c r="I143" s="162"/>
      <c r="J143" s="76"/>
      <c r="K143" s="162"/>
      <c r="L143" s="73"/>
      <c r="M143" s="164"/>
    </row>
    <row r="144" spans="2:13" x14ac:dyDescent="0.2">
      <c r="B144" s="76"/>
      <c r="C144" s="73"/>
      <c r="D144" s="73"/>
      <c r="E144" s="75"/>
      <c r="F144" s="76"/>
      <c r="G144" s="162"/>
      <c r="H144" s="73"/>
      <c r="I144" s="162"/>
      <c r="J144" s="76"/>
      <c r="K144" s="162"/>
      <c r="L144" s="73"/>
      <c r="M144" s="164"/>
    </row>
    <row r="145" spans="2:13" x14ac:dyDescent="0.2">
      <c r="B145" s="76"/>
      <c r="C145" s="73"/>
      <c r="D145" s="73"/>
      <c r="E145" s="75"/>
      <c r="F145" s="76"/>
      <c r="G145" s="162"/>
      <c r="H145" s="73"/>
      <c r="I145" s="162"/>
      <c r="J145" s="76"/>
      <c r="K145" s="162"/>
      <c r="L145" s="73"/>
      <c r="M145" s="164"/>
    </row>
    <row r="146" spans="2:13" x14ac:dyDescent="0.2">
      <c r="B146" s="76"/>
      <c r="C146" s="73"/>
      <c r="D146" s="73"/>
      <c r="E146" s="75"/>
      <c r="F146" s="76"/>
      <c r="G146" s="162"/>
      <c r="H146" s="73"/>
      <c r="I146" s="162"/>
      <c r="J146" s="76"/>
      <c r="K146" s="162"/>
      <c r="L146" s="73"/>
      <c r="M146" s="164"/>
    </row>
    <row r="147" spans="2:13" x14ac:dyDescent="0.2">
      <c r="B147" s="76"/>
      <c r="C147" s="73"/>
      <c r="D147" s="73"/>
      <c r="E147" s="75"/>
      <c r="F147" s="76"/>
      <c r="G147" s="162"/>
      <c r="H147" s="73"/>
      <c r="I147" s="162"/>
      <c r="J147" s="76"/>
      <c r="K147" s="162"/>
      <c r="L147" s="73"/>
      <c r="M147" s="164"/>
    </row>
    <row r="148" spans="2:13" x14ac:dyDescent="0.2">
      <c r="B148" s="76"/>
      <c r="C148" s="73"/>
      <c r="D148" s="73"/>
      <c r="E148" s="75"/>
      <c r="F148" s="76"/>
      <c r="G148" s="162"/>
      <c r="H148" s="73"/>
      <c r="I148" s="162"/>
      <c r="J148" s="76"/>
      <c r="K148" s="162"/>
      <c r="L148" s="73"/>
      <c r="M148" s="164"/>
    </row>
    <row r="149" spans="2:13" x14ac:dyDescent="0.2">
      <c r="B149" s="76"/>
      <c r="C149" s="73"/>
      <c r="D149" s="73"/>
      <c r="E149" s="75"/>
      <c r="F149" s="76"/>
      <c r="G149" s="162"/>
      <c r="H149" s="73"/>
      <c r="I149" s="162"/>
      <c r="J149" s="76"/>
      <c r="K149" s="162"/>
      <c r="L149" s="73"/>
      <c r="M149" s="164"/>
    </row>
    <row r="150" spans="2:13" x14ac:dyDescent="0.2">
      <c r="B150" s="76"/>
      <c r="C150" s="73"/>
      <c r="D150" s="73"/>
      <c r="E150" s="75"/>
      <c r="F150" s="76"/>
      <c r="G150" s="162"/>
      <c r="H150" s="73"/>
      <c r="I150" s="162"/>
      <c r="J150" s="76"/>
      <c r="K150" s="162"/>
      <c r="L150" s="73"/>
      <c r="M150" s="164"/>
    </row>
    <row r="151" spans="2:13" x14ac:dyDescent="0.2">
      <c r="B151" s="76"/>
      <c r="C151" s="73"/>
      <c r="D151" s="73"/>
      <c r="E151" s="75"/>
      <c r="F151" s="76"/>
      <c r="G151" s="162"/>
      <c r="H151" s="73"/>
      <c r="I151" s="162"/>
      <c r="J151" s="76"/>
      <c r="K151" s="162"/>
      <c r="L151" s="73"/>
      <c r="M151" s="164"/>
    </row>
    <row r="152" spans="2:13" x14ac:dyDescent="0.2">
      <c r="B152" s="76"/>
      <c r="C152" s="73"/>
      <c r="D152" s="73"/>
      <c r="E152" s="75"/>
      <c r="F152" s="76"/>
      <c r="G152" s="162"/>
      <c r="H152" s="73"/>
      <c r="I152" s="162"/>
      <c r="J152" s="76"/>
      <c r="K152" s="162"/>
      <c r="L152" s="73"/>
      <c r="M152" s="164"/>
    </row>
    <row r="153" spans="2:13" x14ac:dyDescent="0.2">
      <c r="B153" s="76"/>
      <c r="C153" s="73"/>
      <c r="D153" s="73"/>
      <c r="E153" s="75"/>
      <c r="F153" s="76"/>
      <c r="G153" s="162"/>
      <c r="H153" s="73"/>
      <c r="I153" s="162"/>
      <c r="J153" s="76"/>
      <c r="K153" s="162"/>
      <c r="L153" s="73"/>
      <c r="M153" s="164"/>
    </row>
    <row r="154" spans="2:13" x14ac:dyDescent="0.2">
      <c r="B154" s="76"/>
      <c r="C154" s="73"/>
      <c r="D154" s="73"/>
      <c r="E154" s="75"/>
      <c r="F154" s="76"/>
      <c r="G154" s="162"/>
      <c r="H154" s="73"/>
      <c r="I154" s="162"/>
      <c r="J154" s="76"/>
      <c r="K154" s="162"/>
      <c r="L154" s="73"/>
      <c r="M154" s="164"/>
    </row>
    <row r="155" spans="2:13" x14ac:dyDescent="0.2">
      <c r="B155" s="76"/>
      <c r="C155" s="73"/>
      <c r="D155" s="73"/>
      <c r="E155" s="75"/>
      <c r="F155" s="76"/>
      <c r="G155" s="162"/>
      <c r="H155" s="73"/>
      <c r="I155" s="162"/>
      <c r="J155" s="76"/>
      <c r="K155" s="162"/>
      <c r="L155" s="73"/>
      <c r="M155" s="164"/>
    </row>
    <row r="156" spans="2:13" x14ac:dyDescent="0.2">
      <c r="B156" s="76"/>
      <c r="C156" s="73"/>
      <c r="D156" s="73"/>
      <c r="E156" s="75"/>
      <c r="F156" s="76"/>
      <c r="G156" s="162"/>
      <c r="H156" s="73"/>
      <c r="I156" s="162"/>
      <c r="J156" s="76"/>
      <c r="K156" s="162"/>
      <c r="L156" s="73"/>
      <c r="M156" s="164"/>
    </row>
    <row r="157" spans="2:13" x14ac:dyDescent="0.2">
      <c r="B157" s="76"/>
      <c r="C157" s="73"/>
      <c r="D157" s="73"/>
      <c r="E157" s="75"/>
      <c r="F157" s="76"/>
      <c r="G157" s="162"/>
      <c r="H157" s="73"/>
      <c r="I157" s="162"/>
      <c r="J157" s="76"/>
      <c r="K157" s="162"/>
      <c r="L157" s="73"/>
      <c r="M157" s="164"/>
    </row>
    <row r="158" spans="2:13" x14ac:dyDescent="0.2">
      <c r="B158" s="76"/>
      <c r="C158" s="73"/>
      <c r="D158" s="73"/>
      <c r="E158" s="75"/>
      <c r="F158" s="76"/>
      <c r="G158" s="162"/>
      <c r="H158" s="73"/>
      <c r="I158" s="162"/>
      <c r="J158" s="76"/>
      <c r="K158" s="162"/>
      <c r="L158" s="73"/>
      <c r="M158" s="164"/>
    </row>
    <row r="159" spans="2:13" x14ac:dyDescent="0.2">
      <c r="B159" s="76"/>
      <c r="C159" s="73"/>
      <c r="D159" s="73"/>
      <c r="E159" s="75"/>
      <c r="F159" s="76"/>
      <c r="G159" s="162"/>
      <c r="H159" s="73"/>
      <c r="I159" s="162"/>
      <c r="J159" s="76"/>
      <c r="K159" s="162"/>
      <c r="L159" s="73"/>
      <c r="M159" s="164"/>
    </row>
    <row r="160" spans="2:13" x14ac:dyDescent="0.2">
      <c r="B160" s="76"/>
      <c r="C160" s="73"/>
      <c r="D160" s="73"/>
      <c r="E160" s="75"/>
      <c r="F160" s="76"/>
      <c r="G160" s="162"/>
      <c r="H160" s="73"/>
      <c r="I160" s="162"/>
      <c r="J160" s="76"/>
      <c r="K160" s="162"/>
      <c r="L160" s="73"/>
      <c r="M160" s="164"/>
    </row>
    <row r="161" spans="2:13" x14ac:dyDescent="0.2">
      <c r="B161" s="76"/>
      <c r="C161" s="73"/>
      <c r="D161" s="73"/>
      <c r="E161" s="75"/>
      <c r="F161" s="76"/>
      <c r="G161" s="162"/>
      <c r="H161" s="73"/>
      <c r="I161" s="162"/>
      <c r="J161" s="76"/>
      <c r="K161" s="162"/>
      <c r="L161" s="73"/>
      <c r="M161" s="164"/>
    </row>
    <row r="162" spans="2:13" x14ac:dyDescent="0.2">
      <c r="B162" s="76"/>
      <c r="C162" s="73"/>
      <c r="D162" s="73"/>
      <c r="E162" s="75"/>
      <c r="F162" s="76"/>
      <c r="G162" s="162"/>
      <c r="H162" s="73"/>
      <c r="I162" s="162"/>
      <c r="J162" s="76"/>
      <c r="K162" s="162"/>
      <c r="L162" s="73"/>
      <c r="M162" s="164"/>
    </row>
    <row r="163" spans="2:13" x14ac:dyDescent="0.2">
      <c r="B163" s="76"/>
      <c r="C163" s="73"/>
      <c r="D163" s="73"/>
      <c r="E163" s="75"/>
      <c r="F163" s="76"/>
      <c r="G163" s="162"/>
      <c r="H163" s="73"/>
      <c r="I163" s="162"/>
      <c r="J163" s="76"/>
      <c r="K163" s="162"/>
      <c r="L163" s="73"/>
      <c r="M163" s="164"/>
    </row>
    <row r="164" spans="2:13" x14ac:dyDescent="0.2">
      <c r="B164" s="76"/>
      <c r="C164" s="73"/>
      <c r="D164" s="73"/>
      <c r="E164" s="75"/>
      <c r="F164" s="76"/>
      <c r="G164" s="162"/>
      <c r="H164" s="73"/>
      <c r="I164" s="162"/>
      <c r="J164" s="76"/>
      <c r="K164" s="162"/>
      <c r="L164" s="73"/>
      <c r="M164" s="164"/>
    </row>
    <row r="165" spans="2:13" x14ac:dyDescent="0.2">
      <c r="B165" s="76"/>
      <c r="C165" s="73"/>
      <c r="D165" s="73"/>
      <c r="E165" s="75"/>
      <c r="F165" s="76"/>
      <c r="G165" s="162"/>
      <c r="H165" s="73"/>
      <c r="I165" s="162"/>
      <c r="J165" s="76"/>
      <c r="K165" s="162"/>
      <c r="L165" s="73"/>
      <c r="M165" s="164"/>
    </row>
    <row r="166" spans="2:13" x14ac:dyDescent="0.2">
      <c r="B166" s="76"/>
      <c r="C166" s="73"/>
      <c r="D166" s="73"/>
      <c r="E166" s="75"/>
      <c r="F166" s="76"/>
      <c r="G166" s="162"/>
      <c r="H166" s="73"/>
      <c r="I166" s="162"/>
      <c r="J166" s="76"/>
      <c r="K166" s="162"/>
      <c r="L166" s="73"/>
      <c r="M166" s="164"/>
    </row>
    <row r="167" spans="2:13" x14ac:dyDescent="0.2">
      <c r="B167" s="76"/>
      <c r="C167" s="73"/>
      <c r="D167" s="73"/>
      <c r="E167" s="75"/>
      <c r="F167" s="76"/>
      <c r="G167" s="162"/>
      <c r="H167" s="73"/>
      <c r="I167" s="162"/>
      <c r="J167" s="76"/>
      <c r="K167" s="162"/>
      <c r="L167" s="73"/>
      <c r="M167" s="164"/>
    </row>
    <row r="168" spans="2:13" x14ac:dyDescent="0.2">
      <c r="B168" s="76"/>
      <c r="C168" s="73"/>
      <c r="D168" s="73"/>
      <c r="E168" s="75"/>
      <c r="F168" s="76"/>
      <c r="G168" s="162"/>
      <c r="H168" s="73"/>
      <c r="I168" s="162"/>
      <c r="J168" s="76"/>
      <c r="K168" s="162"/>
      <c r="L168" s="73"/>
      <c r="M168" s="164"/>
    </row>
    <row r="169" spans="2:13" x14ac:dyDescent="0.2">
      <c r="B169" s="76"/>
      <c r="C169" s="73"/>
      <c r="D169" s="73"/>
      <c r="E169" s="75"/>
      <c r="F169" s="76"/>
      <c r="G169" s="162"/>
      <c r="H169" s="73"/>
      <c r="I169" s="162"/>
      <c r="J169" s="76"/>
      <c r="K169" s="162"/>
      <c r="L169" s="73"/>
      <c r="M169" s="164"/>
    </row>
    <row r="170" spans="2:13" x14ac:dyDescent="0.2">
      <c r="B170" s="76"/>
      <c r="C170" s="73"/>
      <c r="D170" s="73"/>
      <c r="E170" s="75"/>
      <c r="F170" s="76"/>
      <c r="G170" s="162"/>
      <c r="H170" s="73"/>
      <c r="I170" s="162"/>
      <c r="J170" s="76"/>
      <c r="K170" s="162"/>
      <c r="L170" s="73"/>
      <c r="M170" s="164"/>
    </row>
    <row r="171" spans="2:13" x14ac:dyDescent="0.2">
      <c r="B171" s="76"/>
      <c r="C171" s="73"/>
      <c r="D171" s="73"/>
      <c r="E171" s="75"/>
      <c r="F171" s="76"/>
      <c r="G171" s="162"/>
      <c r="H171" s="73"/>
      <c r="I171" s="162"/>
      <c r="J171" s="76"/>
      <c r="K171" s="162"/>
      <c r="L171" s="73"/>
      <c r="M171" s="164"/>
    </row>
    <row r="172" spans="2:13" x14ac:dyDescent="0.2">
      <c r="B172" s="76"/>
      <c r="C172" s="73"/>
      <c r="D172" s="73"/>
      <c r="E172" s="75"/>
      <c r="F172" s="76"/>
      <c r="G172" s="162"/>
      <c r="H172" s="73"/>
      <c r="I172" s="162"/>
      <c r="J172" s="76"/>
      <c r="K172" s="162"/>
      <c r="L172" s="73"/>
      <c r="M172" s="164"/>
    </row>
    <row r="173" spans="2:13" x14ac:dyDescent="0.2">
      <c r="B173" s="76"/>
      <c r="C173" s="73"/>
      <c r="D173" s="73"/>
      <c r="E173" s="75"/>
      <c r="F173" s="76"/>
      <c r="G173" s="162"/>
      <c r="H173" s="73"/>
      <c r="I173" s="162"/>
      <c r="J173" s="76"/>
      <c r="K173" s="162"/>
      <c r="L173" s="73"/>
      <c r="M173" s="164"/>
    </row>
    <row r="174" spans="2:13" x14ac:dyDescent="0.2">
      <c r="B174" s="76"/>
      <c r="C174" s="73"/>
      <c r="D174" s="73"/>
      <c r="E174" s="75"/>
      <c r="F174" s="76"/>
      <c r="G174" s="162"/>
      <c r="H174" s="73"/>
      <c r="I174" s="162"/>
      <c r="J174" s="76"/>
      <c r="K174" s="162"/>
      <c r="L174" s="73"/>
      <c r="M174" s="164"/>
    </row>
    <row r="175" spans="2:13" x14ac:dyDescent="0.2">
      <c r="B175" s="76"/>
      <c r="C175" s="73"/>
      <c r="D175" s="73"/>
      <c r="E175" s="75"/>
      <c r="F175" s="76"/>
      <c r="G175" s="162"/>
      <c r="H175" s="73"/>
      <c r="I175" s="162"/>
      <c r="J175" s="76"/>
      <c r="K175" s="162"/>
      <c r="L175" s="73"/>
      <c r="M175" s="164"/>
    </row>
    <row r="176" spans="2:13" x14ac:dyDescent="0.2">
      <c r="B176" s="76"/>
      <c r="C176" s="73"/>
      <c r="D176" s="73"/>
      <c r="E176" s="75"/>
      <c r="F176" s="76"/>
      <c r="G176" s="162"/>
      <c r="H176" s="73"/>
      <c r="I176" s="162"/>
      <c r="J176" s="76"/>
      <c r="K176" s="162"/>
      <c r="L176" s="73"/>
      <c r="M176" s="164"/>
    </row>
    <row r="177" spans="2:13" x14ac:dyDescent="0.2">
      <c r="B177" s="76"/>
      <c r="C177" s="73"/>
      <c r="D177" s="73"/>
      <c r="E177" s="75"/>
      <c r="F177" s="76"/>
      <c r="G177" s="162"/>
      <c r="H177" s="73"/>
      <c r="I177" s="162"/>
      <c r="J177" s="76"/>
      <c r="K177" s="162"/>
      <c r="L177" s="73"/>
      <c r="M177" s="164"/>
    </row>
    <row r="178" spans="2:13" x14ac:dyDescent="0.2">
      <c r="B178" s="76"/>
      <c r="C178" s="73"/>
      <c r="D178" s="73"/>
      <c r="E178" s="77"/>
      <c r="F178" s="76"/>
      <c r="G178" s="162"/>
      <c r="H178" s="73"/>
      <c r="I178" s="162"/>
      <c r="J178" s="76"/>
      <c r="K178" s="162"/>
      <c r="L178" s="73"/>
      <c r="M178" s="164"/>
    </row>
    <row r="179" spans="2:13" x14ac:dyDescent="0.2">
      <c r="B179" s="76"/>
      <c r="C179" s="73"/>
      <c r="D179" s="73"/>
      <c r="E179" s="75"/>
      <c r="F179" s="76"/>
      <c r="G179" s="162"/>
      <c r="H179" s="73"/>
      <c r="I179" s="162"/>
      <c r="J179" s="76"/>
      <c r="K179" s="162"/>
      <c r="L179" s="73"/>
      <c r="M179" s="164"/>
    </row>
    <row r="180" spans="2:13" x14ac:dyDescent="0.2">
      <c r="B180" s="76"/>
      <c r="C180" s="73"/>
      <c r="D180" s="73"/>
      <c r="E180" s="75"/>
      <c r="F180" s="76"/>
      <c r="G180" s="162"/>
      <c r="H180" s="73"/>
      <c r="I180" s="162"/>
      <c r="J180" s="76"/>
      <c r="K180" s="162"/>
      <c r="L180" s="73"/>
      <c r="M180" s="164"/>
    </row>
    <row r="181" spans="2:13" x14ac:dyDescent="0.2">
      <c r="B181" s="76"/>
      <c r="C181" s="73"/>
      <c r="D181" s="73"/>
      <c r="E181" s="75"/>
      <c r="F181" s="76"/>
      <c r="G181" s="162"/>
      <c r="H181" s="73"/>
      <c r="I181" s="162"/>
      <c r="J181" s="76"/>
      <c r="K181" s="162"/>
      <c r="L181" s="73"/>
      <c r="M181" s="164"/>
    </row>
    <row r="182" spans="2:13" x14ac:dyDescent="0.2">
      <c r="B182" s="205"/>
      <c r="C182" s="62"/>
      <c r="D182" s="62"/>
      <c r="E182" s="206"/>
      <c r="F182" s="205"/>
      <c r="G182" s="166"/>
      <c r="H182" s="62"/>
      <c r="I182" s="166"/>
      <c r="J182" s="205"/>
      <c r="K182" s="166"/>
      <c r="L182" s="62"/>
      <c r="M182" s="42"/>
    </row>
    <row r="183" spans="2:13" x14ac:dyDescent="0.2">
      <c r="B183" s="205"/>
      <c r="C183" s="62"/>
      <c r="D183" s="62"/>
      <c r="E183" s="206"/>
      <c r="F183" s="205"/>
      <c r="G183" s="166"/>
      <c r="H183" s="62"/>
      <c r="I183" s="166"/>
      <c r="J183" s="205"/>
      <c r="K183" s="166"/>
      <c r="L183" s="62"/>
      <c r="M183" s="42"/>
    </row>
    <row r="184" spans="2:13" x14ac:dyDescent="0.2">
      <c r="B184" s="205"/>
      <c r="C184" s="62"/>
      <c r="D184" s="62"/>
      <c r="E184" s="206"/>
      <c r="F184" s="205"/>
      <c r="G184" s="166"/>
      <c r="H184" s="62"/>
      <c r="I184" s="166"/>
      <c r="J184" s="205"/>
      <c r="K184" s="166"/>
      <c r="L184" s="62"/>
      <c r="M184" s="42"/>
    </row>
    <row r="185" spans="2:13" x14ac:dyDescent="0.2">
      <c r="B185" s="205"/>
      <c r="C185" s="62"/>
      <c r="D185" s="62"/>
      <c r="E185" s="206"/>
      <c r="F185" s="205"/>
      <c r="G185" s="166"/>
      <c r="H185" s="62"/>
      <c r="I185" s="166"/>
      <c r="J185" s="205"/>
      <c r="K185" s="166"/>
      <c r="L185" s="62"/>
      <c r="M185" s="42"/>
    </row>
    <row r="186" spans="2:13" x14ac:dyDescent="0.2">
      <c r="B186" s="205"/>
      <c r="C186" s="62"/>
      <c r="D186" s="62"/>
      <c r="E186" s="206"/>
      <c r="F186" s="205"/>
      <c r="G186" s="166"/>
      <c r="H186" s="62"/>
      <c r="I186" s="166"/>
      <c r="J186" s="205"/>
      <c r="K186" s="166"/>
      <c r="L186" s="62"/>
      <c r="M186" s="42"/>
    </row>
    <row r="187" spans="2:13" x14ac:dyDescent="0.2">
      <c r="B187" s="205"/>
      <c r="C187" s="62"/>
      <c r="D187" s="62"/>
      <c r="E187" s="206"/>
      <c r="F187" s="205"/>
      <c r="G187" s="166"/>
      <c r="H187" s="62"/>
      <c r="I187" s="166"/>
      <c r="J187" s="205"/>
      <c r="K187" s="166"/>
      <c r="L187" s="62"/>
      <c r="M187" s="42"/>
    </row>
    <row r="188" spans="2:13" x14ac:dyDescent="0.2">
      <c r="B188" s="205"/>
      <c r="C188" s="62"/>
      <c r="D188" s="62"/>
      <c r="E188" s="206"/>
      <c r="F188" s="205"/>
      <c r="G188" s="166"/>
      <c r="H188" s="62"/>
      <c r="I188" s="166"/>
      <c r="J188" s="205"/>
      <c r="K188" s="166"/>
      <c r="L188" s="62"/>
      <c r="M188" s="42"/>
    </row>
    <row r="189" spans="2:13" x14ac:dyDescent="0.2">
      <c r="B189" s="205"/>
      <c r="C189" s="62"/>
      <c r="D189" s="62"/>
      <c r="E189" s="206"/>
      <c r="F189" s="205"/>
      <c r="G189" s="166"/>
      <c r="H189" s="62"/>
      <c r="I189" s="166"/>
      <c r="J189" s="205"/>
      <c r="K189" s="166"/>
      <c r="L189" s="62"/>
      <c r="M189" s="42"/>
    </row>
    <row r="190" spans="2:13" x14ac:dyDescent="0.2">
      <c r="B190" s="205"/>
      <c r="C190" s="62"/>
      <c r="D190" s="62"/>
      <c r="E190" s="206"/>
      <c r="F190" s="205"/>
      <c r="G190" s="166"/>
      <c r="H190" s="62"/>
      <c r="I190" s="166"/>
      <c r="J190" s="205"/>
      <c r="K190" s="166"/>
      <c r="L190" s="62"/>
      <c r="M190" s="42"/>
    </row>
    <row r="191" spans="2:13" x14ac:dyDescent="0.2">
      <c r="B191" s="205"/>
      <c r="C191" s="62"/>
      <c r="D191" s="62"/>
      <c r="E191" s="206"/>
      <c r="F191" s="205"/>
      <c r="G191" s="166"/>
      <c r="H191" s="62"/>
      <c r="I191" s="166"/>
      <c r="J191" s="205"/>
      <c r="K191" s="166"/>
      <c r="L191" s="62"/>
      <c r="M191" s="42"/>
    </row>
    <row r="192" spans="2:13" x14ac:dyDescent="0.2">
      <c r="B192" s="205"/>
      <c r="C192" s="62"/>
      <c r="D192" s="62"/>
      <c r="E192" s="206"/>
      <c r="F192" s="205"/>
      <c r="G192" s="166"/>
      <c r="H192" s="62"/>
      <c r="I192" s="166"/>
      <c r="J192" s="205"/>
      <c r="K192" s="166"/>
      <c r="L192" s="62"/>
      <c r="M192" s="42"/>
    </row>
    <row r="193" spans="2:13" x14ac:dyDescent="0.2">
      <c r="B193" s="205"/>
      <c r="C193" s="62"/>
      <c r="D193" s="62"/>
      <c r="E193" s="206"/>
      <c r="F193" s="205"/>
      <c r="G193" s="166"/>
      <c r="H193" s="62"/>
      <c r="I193" s="166"/>
      <c r="J193" s="205"/>
      <c r="K193" s="166"/>
      <c r="L193" s="62"/>
      <c r="M193" s="42"/>
    </row>
    <row r="194" spans="2:13" x14ac:dyDescent="0.2">
      <c r="B194" s="205"/>
      <c r="C194" s="62"/>
      <c r="D194" s="62"/>
      <c r="E194" s="206"/>
      <c r="F194" s="205"/>
      <c r="G194" s="166"/>
      <c r="H194" s="62"/>
      <c r="I194" s="166"/>
      <c r="J194" s="205"/>
      <c r="K194" s="166"/>
      <c r="L194" s="62"/>
      <c r="M194" s="42"/>
    </row>
    <row r="195" spans="2:13" x14ac:dyDescent="0.2">
      <c r="B195" s="205"/>
      <c r="C195" s="62"/>
      <c r="D195" s="62"/>
      <c r="E195" s="206"/>
      <c r="F195" s="205"/>
      <c r="G195" s="166"/>
      <c r="H195" s="62"/>
      <c r="I195" s="166"/>
      <c r="J195" s="205"/>
      <c r="K195" s="166"/>
      <c r="L195" s="62"/>
      <c r="M195" s="42"/>
    </row>
    <row r="196" spans="2:13" x14ac:dyDescent="0.2">
      <c r="B196" s="205"/>
      <c r="C196" s="62"/>
      <c r="D196" s="62"/>
      <c r="E196" s="206"/>
      <c r="F196" s="205"/>
      <c r="G196" s="166"/>
      <c r="H196" s="62"/>
      <c r="I196" s="166"/>
      <c r="J196" s="205"/>
      <c r="K196" s="166"/>
      <c r="L196" s="62"/>
      <c r="M196" s="42"/>
    </row>
    <row r="197" spans="2:13" x14ac:dyDescent="0.2">
      <c r="B197" s="205"/>
      <c r="C197" s="62"/>
      <c r="D197" s="62"/>
      <c r="E197" s="206"/>
      <c r="F197" s="205"/>
      <c r="G197" s="166"/>
      <c r="H197" s="62"/>
      <c r="I197" s="166"/>
      <c r="J197" s="205"/>
      <c r="K197" s="166"/>
      <c r="L197" s="62"/>
      <c r="M197" s="42"/>
    </row>
    <row r="198" spans="2:13" x14ac:dyDescent="0.2">
      <c r="B198" s="205"/>
      <c r="C198" s="62"/>
      <c r="D198" s="62"/>
      <c r="E198" s="206"/>
      <c r="F198" s="205"/>
      <c r="G198" s="166"/>
      <c r="H198" s="62"/>
      <c r="I198" s="166"/>
      <c r="J198" s="205"/>
      <c r="K198" s="166"/>
      <c r="L198" s="62"/>
      <c r="M198" s="42"/>
    </row>
    <row r="199" spans="2:13" x14ac:dyDescent="0.2">
      <c r="B199" s="205"/>
      <c r="C199" s="62"/>
      <c r="D199" s="62"/>
      <c r="E199" s="206"/>
      <c r="F199" s="205"/>
      <c r="G199" s="166"/>
      <c r="H199" s="62"/>
      <c r="I199" s="166"/>
      <c r="J199" s="205"/>
      <c r="K199" s="166"/>
      <c r="L199" s="62"/>
      <c r="M199" s="42"/>
    </row>
    <row r="200" spans="2:13" x14ac:dyDescent="0.2">
      <c r="B200" s="205"/>
      <c r="C200" s="62"/>
      <c r="D200" s="62"/>
      <c r="E200" s="206"/>
      <c r="F200" s="205"/>
      <c r="G200" s="166"/>
      <c r="H200" s="62"/>
      <c r="I200" s="166"/>
      <c r="J200" s="205"/>
      <c r="K200" s="166"/>
      <c r="L200" s="62"/>
      <c r="M200" s="42"/>
    </row>
    <row r="201" spans="2:13" x14ac:dyDescent="0.2">
      <c r="B201" s="205"/>
      <c r="C201" s="62"/>
      <c r="D201" s="62"/>
      <c r="E201" s="206"/>
      <c r="F201" s="205"/>
      <c r="G201" s="166"/>
      <c r="H201" s="62"/>
      <c r="I201" s="166"/>
      <c r="J201" s="205"/>
      <c r="K201" s="166"/>
      <c r="L201" s="62"/>
      <c r="M201" s="42"/>
    </row>
    <row r="202" spans="2:13" x14ac:dyDescent="0.2">
      <c r="B202" s="205"/>
      <c r="C202" s="62"/>
      <c r="D202" s="62"/>
      <c r="E202" s="206"/>
      <c r="F202" s="205"/>
      <c r="G202" s="166"/>
      <c r="H202" s="62"/>
      <c r="I202" s="166"/>
      <c r="J202" s="205"/>
      <c r="K202" s="166"/>
      <c r="L202" s="62"/>
      <c r="M202" s="42"/>
    </row>
    <row r="203" spans="2:13" x14ac:dyDescent="0.2">
      <c r="B203" s="205"/>
      <c r="C203" s="62"/>
      <c r="D203" s="62"/>
      <c r="E203" s="206"/>
      <c r="F203" s="205"/>
      <c r="G203" s="166"/>
      <c r="H203" s="62"/>
      <c r="I203" s="166"/>
      <c r="J203" s="205"/>
      <c r="K203" s="166"/>
      <c r="L203" s="62"/>
      <c r="M203" s="42"/>
    </row>
    <row r="204" spans="2:13" x14ac:dyDescent="0.2">
      <c r="B204" s="205"/>
      <c r="C204" s="62"/>
      <c r="D204" s="62"/>
      <c r="E204" s="206"/>
      <c r="F204" s="205"/>
      <c r="G204" s="166"/>
      <c r="H204" s="62"/>
      <c r="I204" s="166"/>
      <c r="J204" s="205"/>
      <c r="K204" s="166"/>
      <c r="L204" s="62"/>
      <c r="M204" s="42"/>
    </row>
    <row r="205" spans="2:13" x14ac:dyDescent="0.2">
      <c r="B205" s="205"/>
      <c r="C205" s="62"/>
      <c r="D205" s="62"/>
      <c r="E205" s="206"/>
      <c r="F205" s="205"/>
      <c r="G205" s="166"/>
      <c r="H205" s="62"/>
      <c r="I205" s="166"/>
      <c r="J205" s="205"/>
      <c r="K205" s="166"/>
      <c r="L205" s="62"/>
      <c r="M205" s="42"/>
    </row>
    <row r="206" spans="2:13" x14ac:dyDescent="0.2">
      <c r="B206" s="205"/>
      <c r="C206" s="62"/>
      <c r="D206" s="62"/>
      <c r="E206" s="206"/>
      <c r="F206" s="205"/>
      <c r="G206" s="166"/>
      <c r="H206" s="62"/>
      <c r="I206" s="166"/>
      <c r="J206" s="205"/>
      <c r="K206" s="166"/>
      <c r="L206" s="62"/>
      <c r="M206" s="42"/>
    </row>
    <row r="207" spans="2:13" x14ac:dyDescent="0.2">
      <c r="B207" s="205"/>
      <c r="C207" s="62"/>
      <c r="D207" s="62"/>
      <c r="E207" s="206"/>
      <c r="F207" s="205"/>
      <c r="G207" s="166"/>
      <c r="H207" s="62"/>
      <c r="I207" s="166"/>
      <c r="J207" s="205"/>
      <c r="K207" s="166"/>
      <c r="L207" s="62"/>
      <c r="M207" s="42"/>
    </row>
    <row r="208" spans="2:13" x14ac:dyDescent="0.2">
      <c r="B208" s="205"/>
      <c r="C208" s="62"/>
      <c r="D208" s="62"/>
      <c r="E208" s="206"/>
      <c r="F208" s="205"/>
      <c r="G208" s="166"/>
      <c r="H208" s="62"/>
      <c r="I208" s="166"/>
      <c r="J208" s="205"/>
      <c r="K208" s="166"/>
      <c r="L208" s="62"/>
      <c r="M208" s="42"/>
    </row>
    <row r="209" spans="2:13" x14ac:dyDescent="0.2">
      <c r="B209" s="205"/>
      <c r="C209" s="62"/>
      <c r="D209" s="62"/>
      <c r="E209" s="206"/>
      <c r="F209" s="205"/>
      <c r="G209" s="166"/>
      <c r="H209" s="62"/>
      <c r="I209" s="166"/>
      <c r="J209" s="205"/>
      <c r="K209" s="166"/>
      <c r="L209" s="62"/>
      <c r="M209" s="42"/>
    </row>
    <row r="210" spans="2:13" x14ac:dyDescent="0.2">
      <c r="B210" s="205"/>
      <c r="C210" s="62"/>
      <c r="D210" s="62"/>
      <c r="E210" s="206"/>
      <c r="F210" s="205"/>
      <c r="G210" s="166"/>
      <c r="H210" s="62"/>
      <c r="I210" s="166"/>
      <c r="J210" s="205"/>
      <c r="K210" s="166"/>
      <c r="L210" s="62"/>
      <c r="M210" s="42"/>
    </row>
    <row r="211" spans="2:13" x14ac:dyDescent="0.2">
      <c r="B211" s="205"/>
      <c r="C211" s="62"/>
      <c r="D211" s="62"/>
      <c r="E211" s="206"/>
      <c r="F211" s="205"/>
      <c r="G211" s="166"/>
      <c r="H211" s="62"/>
      <c r="I211" s="166"/>
      <c r="J211" s="205"/>
      <c r="K211" s="166"/>
      <c r="L211" s="62"/>
      <c r="M211" s="42"/>
    </row>
    <row r="212" spans="2:13" x14ac:dyDescent="0.2">
      <c r="B212" s="205"/>
      <c r="C212" s="62"/>
      <c r="D212" s="62"/>
      <c r="E212" s="206"/>
      <c r="F212" s="205"/>
      <c r="G212" s="166"/>
      <c r="H212" s="62"/>
      <c r="I212" s="166"/>
      <c r="J212" s="205"/>
      <c r="K212" s="166"/>
      <c r="L212" s="62"/>
      <c r="M212" s="42"/>
    </row>
    <row r="213" spans="2:13" x14ac:dyDescent="0.2">
      <c r="B213" s="205"/>
      <c r="C213" s="62"/>
      <c r="D213" s="62"/>
      <c r="E213" s="206"/>
      <c r="F213" s="205"/>
      <c r="G213" s="166"/>
      <c r="H213" s="62"/>
      <c r="I213" s="166"/>
      <c r="J213" s="205"/>
      <c r="K213" s="166"/>
      <c r="L213" s="62"/>
      <c r="M213" s="42"/>
    </row>
    <row r="214" spans="2:13" x14ac:dyDescent="0.2">
      <c r="B214" s="205"/>
      <c r="C214" s="62"/>
      <c r="D214" s="62"/>
      <c r="E214" s="206"/>
      <c r="F214" s="205"/>
      <c r="G214" s="166"/>
      <c r="H214" s="62"/>
      <c r="I214" s="166"/>
      <c r="J214" s="205"/>
      <c r="K214" s="166"/>
      <c r="L214" s="62"/>
      <c r="M214" s="42"/>
    </row>
    <row r="215" spans="2:13" x14ac:dyDescent="0.2">
      <c r="B215" s="205"/>
      <c r="C215" s="62"/>
      <c r="D215" s="62"/>
      <c r="E215" s="206"/>
      <c r="F215" s="205"/>
      <c r="G215" s="166"/>
      <c r="H215" s="62"/>
      <c r="I215" s="166"/>
      <c r="J215" s="205"/>
      <c r="K215" s="166"/>
      <c r="L215" s="62"/>
      <c r="M215" s="42"/>
    </row>
    <row r="216" spans="2:13" x14ac:dyDescent="0.2">
      <c r="B216" s="205"/>
      <c r="C216" s="62"/>
      <c r="D216" s="62"/>
      <c r="E216" s="206"/>
      <c r="F216" s="205"/>
      <c r="G216" s="166"/>
      <c r="H216" s="62"/>
      <c r="I216" s="166"/>
      <c r="J216" s="205"/>
      <c r="K216" s="166"/>
      <c r="L216" s="62"/>
      <c r="M216" s="42"/>
    </row>
    <row r="217" spans="2:13" x14ac:dyDescent="0.2">
      <c r="B217" s="205"/>
      <c r="C217" s="62"/>
      <c r="D217" s="62"/>
      <c r="E217" s="206"/>
      <c r="F217" s="205"/>
      <c r="G217" s="166"/>
      <c r="H217" s="62"/>
      <c r="I217" s="166"/>
      <c r="J217" s="205"/>
      <c r="K217" s="166"/>
      <c r="L217" s="62"/>
      <c r="M217" s="42"/>
    </row>
    <row r="218" spans="2:13" x14ac:dyDescent="0.2">
      <c r="B218" s="205"/>
      <c r="C218" s="62"/>
      <c r="D218" s="62"/>
      <c r="E218" s="206"/>
      <c r="F218" s="205"/>
      <c r="G218" s="166"/>
      <c r="H218" s="62"/>
      <c r="I218" s="166"/>
      <c r="J218" s="205"/>
      <c r="K218" s="166"/>
      <c r="L218" s="62"/>
      <c r="M218" s="42"/>
    </row>
    <row r="219" spans="2:13" x14ac:dyDescent="0.2">
      <c r="B219" s="205"/>
      <c r="C219" s="62"/>
      <c r="D219" s="62"/>
      <c r="E219" s="206"/>
      <c r="F219" s="205"/>
      <c r="G219" s="166"/>
      <c r="H219" s="62"/>
      <c r="I219" s="166"/>
      <c r="J219" s="205"/>
      <c r="K219" s="166"/>
      <c r="L219" s="62"/>
      <c r="M219" s="42"/>
    </row>
    <row r="220" spans="2:13" x14ac:dyDescent="0.2">
      <c r="B220" s="205"/>
      <c r="C220" s="62"/>
      <c r="D220" s="62"/>
      <c r="E220" s="206"/>
      <c r="F220" s="205"/>
      <c r="G220" s="166"/>
      <c r="H220" s="62"/>
      <c r="I220" s="166"/>
      <c r="J220" s="205"/>
      <c r="K220" s="166"/>
      <c r="L220" s="62"/>
      <c r="M220" s="42"/>
    </row>
    <row r="221" spans="2:13" x14ac:dyDescent="0.2">
      <c r="B221" s="205"/>
      <c r="C221" s="62"/>
      <c r="D221" s="62"/>
      <c r="E221" s="206"/>
      <c r="F221" s="205"/>
      <c r="G221" s="166"/>
      <c r="H221" s="62"/>
      <c r="I221" s="166"/>
      <c r="J221" s="205"/>
      <c r="K221" s="166"/>
      <c r="L221" s="62"/>
      <c r="M221" s="42"/>
    </row>
    <row r="222" spans="2:13" x14ac:dyDescent="0.2">
      <c r="B222" s="205"/>
      <c r="C222" s="62"/>
      <c r="D222" s="62"/>
      <c r="E222" s="206"/>
      <c r="F222" s="205"/>
      <c r="G222" s="166"/>
      <c r="H222" s="62"/>
      <c r="I222" s="166"/>
      <c r="J222" s="205"/>
      <c r="K222" s="166"/>
      <c r="L222" s="62"/>
      <c r="M222" s="42"/>
    </row>
    <row r="223" spans="2:13" x14ac:dyDescent="0.2">
      <c r="B223" s="205"/>
      <c r="C223" s="62"/>
      <c r="D223" s="62"/>
      <c r="E223" s="206"/>
      <c r="F223" s="205"/>
      <c r="G223" s="166"/>
      <c r="H223" s="62"/>
      <c r="I223" s="166"/>
      <c r="J223" s="205"/>
      <c r="K223" s="166"/>
      <c r="L223" s="62"/>
      <c r="M223" s="42"/>
    </row>
    <row r="224" spans="2:13" x14ac:dyDescent="0.2">
      <c r="B224" s="205"/>
      <c r="C224" s="62"/>
      <c r="D224" s="62"/>
      <c r="E224" s="206"/>
      <c r="F224" s="205"/>
      <c r="G224" s="166"/>
      <c r="H224" s="62"/>
      <c r="I224" s="166"/>
      <c r="J224" s="205"/>
      <c r="K224" s="166"/>
      <c r="L224" s="62"/>
      <c r="M224" s="42"/>
    </row>
    <row r="225" spans="2:13" x14ac:dyDescent="0.2">
      <c r="B225" s="205"/>
      <c r="C225" s="62"/>
      <c r="D225" s="62"/>
      <c r="E225" s="206"/>
      <c r="F225" s="205"/>
      <c r="G225" s="166"/>
      <c r="H225" s="62"/>
      <c r="I225" s="166"/>
      <c r="J225" s="205"/>
      <c r="K225" s="166"/>
      <c r="L225" s="62"/>
      <c r="M225" s="42"/>
    </row>
    <row r="226" spans="2:13" x14ac:dyDescent="0.2">
      <c r="B226" s="205"/>
      <c r="C226" s="62"/>
      <c r="D226" s="62"/>
      <c r="E226" s="206"/>
      <c r="F226" s="205"/>
      <c r="G226" s="166"/>
      <c r="H226" s="62"/>
      <c r="I226" s="166"/>
      <c r="J226" s="205"/>
      <c r="K226" s="166"/>
      <c r="L226" s="62"/>
      <c r="M226" s="42"/>
    </row>
    <row r="227" spans="2:13" x14ac:dyDescent="0.2">
      <c r="B227" s="205"/>
      <c r="C227" s="62"/>
      <c r="D227" s="62"/>
      <c r="E227" s="206"/>
      <c r="F227" s="205"/>
      <c r="G227" s="166"/>
      <c r="H227" s="62"/>
      <c r="I227" s="166"/>
      <c r="J227" s="205"/>
      <c r="K227" s="166"/>
      <c r="L227" s="62"/>
      <c r="M227" s="42"/>
    </row>
    <row r="228" spans="2:13" x14ac:dyDescent="0.2">
      <c r="B228" s="205"/>
      <c r="C228" s="62"/>
      <c r="D228" s="62"/>
      <c r="E228" s="206"/>
      <c r="F228" s="205"/>
      <c r="G228" s="166"/>
      <c r="H228" s="62"/>
      <c r="I228" s="166"/>
      <c r="J228" s="205"/>
      <c r="K228" s="166"/>
      <c r="L228" s="62"/>
      <c r="M228" s="42"/>
    </row>
    <row r="229" spans="2:13" x14ac:dyDescent="0.2">
      <c r="B229" s="205"/>
      <c r="C229" s="62"/>
      <c r="D229" s="62"/>
      <c r="E229" s="206"/>
      <c r="F229" s="205"/>
      <c r="G229" s="166"/>
      <c r="H229" s="62"/>
      <c r="I229" s="166"/>
      <c r="J229" s="205"/>
      <c r="K229" s="166"/>
      <c r="L229" s="62"/>
      <c r="M229" s="42"/>
    </row>
    <row r="230" spans="2:13" x14ac:dyDescent="0.2">
      <c r="B230" s="205"/>
      <c r="C230" s="62"/>
      <c r="D230" s="62"/>
      <c r="E230" s="206"/>
      <c r="F230" s="205"/>
      <c r="G230" s="166"/>
      <c r="H230" s="62"/>
      <c r="I230" s="166"/>
      <c r="J230" s="205"/>
      <c r="K230" s="166"/>
      <c r="L230" s="62"/>
      <c r="M230" s="42"/>
    </row>
    <row r="231" spans="2:13" x14ac:dyDescent="0.2">
      <c r="B231" s="205"/>
      <c r="C231" s="62"/>
      <c r="D231" s="62"/>
      <c r="E231" s="206"/>
      <c r="F231" s="205"/>
      <c r="G231" s="166"/>
      <c r="H231" s="62"/>
      <c r="I231" s="166"/>
      <c r="J231" s="205"/>
      <c r="K231" s="166"/>
      <c r="L231" s="62"/>
      <c r="M231" s="42"/>
    </row>
    <row r="232" spans="2:13" x14ac:dyDescent="0.2">
      <c r="B232" s="205"/>
      <c r="C232" s="62"/>
      <c r="D232" s="62"/>
      <c r="E232" s="206"/>
      <c r="F232" s="205"/>
      <c r="G232" s="166"/>
      <c r="H232" s="62"/>
      <c r="I232" s="166"/>
      <c r="J232" s="205"/>
      <c r="K232" s="166"/>
      <c r="L232" s="62"/>
      <c r="M232" s="42"/>
    </row>
    <row r="233" spans="2:13" x14ac:dyDescent="0.2">
      <c r="B233" s="205"/>
      <c r="C233" s="62"/>
      <c r="D233" s="62"/>
      <c r="E233" s="206"/>
      <c r="F233" s="205"/>
      <c r="G233" s="166"/>
      <c r="H233" s="62"/>
      <c r="I233" s="166"/>
      <c r="J233" s="205"/>
      <c r="K233" s="166"/>
      <c r="L233" s="62"/>
      <c r="M233" s="42"/>
    </row>
    <row r="234" spans="2:13" x14ac:dyDescent="0.2">
      <c r="B234" s="205"/>
      <c r="C234" s="62"/>
      <c r="D234" s="62"/>
      <c r="E234" s="206"/>
      <c r="F234" s="205"/>
      <c r="G234" s="166"/>
      <c r="H234" s="62"/>
      <c r="I234" s="166"/>
      <c r="J234" s="205"/>
      <c r="K234" s="166"/>
      <c r="L234" s="62"/>
      <c r="M234" s="42"/>
    </row>
    <row r="235" spans="2:13" x14ac:dyDescent="0.2">
      <c r="B235" s="205"/>
      <c r="C235" s="62"/>
      <c r="D235" s="62"/>
      <c r="E235" s="206"/>
      <c r="F235" s="205"/>
      <c r="G235" s="166"/>
      <c r="H235" s="62"/>
      <c r="I235" s="166"/>
      <c r="J235" s="205"/>
      <c r="K235" s="166"/>
      <c r="L235" s="62"/>
      <c r="M235" s="42"/>
    </row>
    <row r="236" spans="2:13" x14ac:dyDescent="0.2">
      <c r="B236" s="205"/>
      <c r="C236" s="62"/>
      <c r="D236" s="62"/>
      <c r="E236" s="206"/>
      <c r="F236" s="205"/>
      <c r="G236" s="166"/>
      <c r="H236" s="62"/>
      <c r="I236" s="166"/>
      <c r="J236" s="205"/>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37"/>
  <sheetViews>
    <sheetView workbookViewId="0">
      <selection activeCell="B4" sqref="B4"/>
    </sheetView>
  </sheetViews>
  <sheetFormatPr baseColWidth="10" defaultColWidth="8.83203125" defaultRowHeight="15" x14ac:dyDescent="0.2"/>
  <cols>
    <col min="1" max="1" width="8.83203125" style="67"/>
    <col min="2" max="4" width="9.1640625" style="154" bestFit="1" customWidth="1"/>
    <col min="5" max="5" width="9.83203125" style="154" bestFit="1" customWidth="1"/>
    <col min="6" max="13" width="8.83203125" style="155"/>
    <col min="14" max="40" width="8.83203125" style="67"/>
    <col min="41" max="16384" width="8.83203125" style="53"/>
  </cols>
  <sheetData>
    <row r="1" spans="2:13" ht="16" thickBot="1" x14ac:dyDescent="0.25"/>
    <row r="2" spans="2:13" s="67" customFormat="1" ht="16" thickBot="1" x14ac:dyDescent="0.25">
      <c r="B2" s="260" t="s">
        <v>165</v>
      </c>
      <c r="C2" s="258"/>
      <c r="D2" s="258">
        <v>0</v>
      </c>
      <c r="E2" s="259"/>
      <c r="F2" s="260"/>
      <c r="G2" s="258"/>
      <c r="H2" s="258"/>
      <c r="I2" s="259"/>
      <c r="J2" s="260"/>
      <c r="K2" s="258"/>
      <c r="L2" s="258"/>
      <c r="M2" s="259"/>
    </row>
    <row r="3" spans="2:13" ht="16" thickBot="1" x14ac:dyDescent="0.25">
      <c r="B3" s="156" t="s">
        <v>0</v>
      </c>
      <c r="C3" s="157" t="s">
        <v>1</v>
      </c>
      <c r="D3" s="157" t="s">
        <v>2</v>
      </c>
      <c r="E3" s="158" t="s">
        <v>3</v>
      </c>
      <c r="F3" s="156"/>
      <c r="G3" s="157"/>
      <c r="H3" s="157"/>
      <c r="I3" s="158"/>
      <c r="J3" s="170"/>
      <c r="K3" s="171"/>
      <c r="L3" s="171"/>
      <c r="M3" s="172"/>
    </row>
    <row r="4" spans="2:13" x14ac:dyDescent="0.2">
      <c r="B4" s="159">
        <v>0</v>
      </c>
      <c r="C4" s="160">
        <v>0</v>
      </c>
      <c r="D4" s="160">
        <v>0</v>
      </c>
      <c r="E4" s="161">
        <v>0</v>
      </c>
      <c r="F4" s="159"/>
      <c r="G4" s="162"/>
      <c r="H4" s="160"/>
      <c r="I4" s="162"/>
      <c r="J4" s="159"/>
      <c r="K4" s="160"/>
      <c r="L4" s="160"/>
      <c r="M4" s="161"/>
    </row>
    <row r="5" spans="2:13" x14ac:dyDescent="0.2">
      <c r="B5" s="163">
        <v>4.9779999999999998E-3</v>
      </c>
      <c r="C5" s="162">
        <v>5.6360000000000004E-3</v>
      </c>
      <c r="D5" s="162">
        <v>5.6629999999999996E-3</v>
      </c>
      <c r="E5" s="164">
        <v>-8.4690000000000008E-3</v>
      </c>
      <c r="F5" s="163"/>
      <c r="G5" s="162"/>
      <c r="H5" s="162"/>
      <c r="I5" s="162"/>
      <c r="J5" s="163"/>
      <c r="K5" s="162"/>
      <c r="L5" s="162"/>
      <c r="M5" s="164"/>
    </row>
    <row r="6" spans="2:13" x14ac:dyDescent="0.2">
      <c r="B6" s="163">
        <v>1.3693E-2</v>
      </c>
      <c r="C6" s="162">
        <v>9.1020000000000007E-3</v>
      </c>
      <c r="D6" s="162">
        <v>1.4795000000000001E-2</v>
      </c>
      <c r="E6" s="164">
        <v>-1.3465E-2</v>
      </c>
      <c r="F6" s="163"/>
      <c r="G6" s="162"/>
      <c r="H6" s="162"/>
      <c r="I6" s="162"/>
      <c r="J6" s="163"/>
      <c r="K6" s="162"/>
      <c r="L6" s="162"/>
      <c r="M6" s="164"/>
    </row>
    <row r="7" spans="2:13" x14ac:dyDescent="0.2">
      <c r="B7" s="163">
        <v>2.3192000000000001E-2</v>
      </c>
      <c r="C7" s="162">
        <v>1.1613E-2</v>
      </c>
      <c r="D7" s="162">
        <v>2.4496E-2</v>
      </c>
      <c r="E7" s="164">
        <v>-1.7101000000000002E-2</v>
      </c>
      <c r="F7" s="163"/>
      <c r="G7" s="162"/>
      <c r="H7" s="162"/>
      <c r="I7" s="162"/>
      <c r="J7" s="163"/>
      <c r="K7" s="162"/>
      <c r="L7" s="162"/>
      <c r="M7" s="164"/>
    </row>
    <row r="8" spans="2:13" x14ac:dyDescent="0.2">
      <c r="B8" s="163">
        <v>3.2974999999999997E-2</v>
      </c>
      <c r="C8" s="162">
        <v>1.3643000000000001E-2</v>
      </c>
      <c r="D8" s="162">
        <v>3.4390999999999998E-2</v>
      </c>
      <c r="E8" s="164">
        <v>-2.0066000000000001E-2</v>
      </c>
      <c r="F8" s="163"/>
      <c r="G8" s="162"/>
      <c r="H8" s="162"/>
      <c r="I8" s="162"/>
      <c r="J8" s="163"/>
      <c r="K8" s="162"/>
      <c r="L8" s="162"/>
      <c r="M8" s="164"/>
    </row>
    <row r="9" spans="2:13" x14ac:dyDescent="0.2">
      <c r="B9" s="163">
        <v>4.2895999999999997E-2</v>
      </c>
      <c r="C9" s="162">
        <v>1.538E-2</v>
      </c>
      <c r="D9" s="162">
        <v>4.4377E-2</v>
      </c>
      <c r="E9" s="164">
        <v>-2.2636E-2</v>
      </c>
      <c r="F9" s="163"/>
      <c r="G9" s="162"/>
      <c r="H9" s="162"/>
      <c r="I9" s="162"/>
      <c r="J9" s="163"/>
      <c r="K9" s="162"/>
      <c r="L9" s="162"/>
      <c r="M9" s="164"/>
    </row>
    <row r="10" spans="2:13" x14ac:dyDescent="0.2">
      <c r="B10" s="163">
        <v>5.2893999999999997E-2</v>
      </c>
      <c r="C10" s="162">
        <v>1.6916E-2</v>
      </c>
      <c r="D10" s="162">
        <v>5.4413000000000003E-2</v>
      </c>
      <c r="E10" s="164">
        <v>-2.495E-2</v>
      </c>
      <c r="F10" s="163"/>
      <c r="G10" s="162"/>
      <c r="H10" s="162"/>
      <c r="I10" s="162"/>
      <c r="J10" s="163"/>
      <c r="K10" s="162"/>
      <c r="L10" s="162"/>
      <c r="M10" s="164"/>
    </row>
    <row r="11" spans="2:13" x14ac:dyDescent="0.2">
      <c r="B11" s="163">
        <v>6.2942999999999999E-2</v>
      </c>
      <c r="C11" s="162">
        <v>1.83E-2</v>
      </c>
      <c r="D11" s="162">
        <v>6.4480999999999997E-2</v>
      </c>
      <c r="E11" s="164">
        <v>-2.7085999999999999E-2</v>
      </c>
      <c r="F11" s="163"/>
      <c r="G11" s="162"/>
      <c r="H11" s="162"/>
      <c r="I11" s="162"/>
      <c r="J11" s="163"/>
      <c r="K11" s="162"/>
      <c r="L11" s="162"/>
      <c r="M11" s="164"/>
    </row>
    <row r="12" spans="2:13" x14ac:dyDescent="0.2">
      <c r="B12" s="163">
        <v>7.3025000000000007E-2</v>
      </c>
      <c r="C12" s="162">
        <v>1.9566E-2</v>
      </c>
      <c r="D12" s="162">
        <v>7.4569999999999997E-2</v>
      </c>
      <c r="E12" s="164">
        <v>-2.9092E-2</v>
      </c>
      <c r="F12" s="163"/>
      <c r="G12" s="162"/>
      <c r="H12" s="162"/>
      <c r="I12" s="162"/>
      <c r="J12" s="163"/>
      <c r="K12" s="162"/>
      <c r="L12" s="162"/>
      <c r="M12" s="164"/>
    </row>
    <row r="13" spans="2:13" x14ac:dyDescent="0.2">
      <c r="B13" s="163">
        <v>8.3131999999999998E-2</v>
      </c>
      <c r="C13" s="162">
        <v>2.0735E-2</v>
      </c>
      <c r="D13" s="162">
        <v>8.4677000000000002E-2</v>
      </c>
      <c r="E13" s="164">
        <v>-3.0995000000000002E-2</v>
      </c>
      <c r="F13" s="163"/>
      <c r="G13" s="162"/>
      <c r="H13" s="162"/>
      <c r="I13" s="162"/>
      <c r="J13" s="163"/>
      <c r="K13" s="162"/>
      <c r="L13" s="162"/>
      <c r="M13" s="164"/>
    </row>
    <row r="14" spans="2:13" x14ac:dyDescent="0.2">
      <c r="B14" s="163">
        <v>9.3257999999999994E-2</v>
      </c>
      <c r="C14" s="162">
        <v>2.1822999999999999E-2</v>
      </c>
      <c r="D14" s="162">
        <v>9.4796000000000005E-2</v>
      </c>
      <c r="E14" s="164">
        <v>-3.2814000000000003E-2</v>
      </c>
      <c r="F14" s="163"/>
      <c r="G14" s="162"/>
      <c r="H14" s="162"/>
      <c r="I14" s="162"/>
      <c r="J14" s="163"/>
      <c r="K14" s="162"/>
      <c r="L14" s="162"/>
      <c r="M14" s="164"/>
    </row>
    <row r="15" spans="2:13" x14ac:dyDescent="0.2">
      <c r="B15" s="163">
        <v>0.103399</v>
      </c>
      <c r="C15" s="162">
        <v>2.2839999999999999E-2</v>
      </c>
      <c r="D15" s="162">
        <v>0.10492600000000001</v>
      </c>
      <c r="E15" s="164">
        <v>-3.4558999999999999E-2</v>
      </c>
      <c r="F15" s="163"/>
      <c r="G15" s="162"/>
      <c r="H15" s="162"/>
      <c r="I15" s="162"/>
      <c r="J15" s="163"/>
      <c r="K15" s="162"/>
      <c r="L15" s="162"/>
      <c r="M15" s="164"/>
    </row>
    <row r="16" spans="2:13" x14ac:dyDescent="0.2">
      <c r="B16" s="163">
        <v>0.113553</v>
      </c>
      <c r="C16" s="162">
        <v>2.3796000000000001E-2</v>
      </c>
      <c r="D16" s="162">
        <v>0.115064</v>
      </c>
      <c r="E16" s="164">
        <v>-3.6236999999999998E-2</v>
      </c>
      <c r="F16" s="163"/>
      <c r="G16" s="162"/>
      <c r="H16" s="162"/>
      <c r="I16" s="162"/>
      <c r="J16" s="163"/>
      <c r="K16" s="162"/>
      <c r="L16" s="162"/>
      <c r="M16" s="164"/>
    </row>
    <row r="17" spans="2:13" x14ac:dyDescent="0.2">
      <c r="B17" s="163">
        <v>0.12371699999999999</v>
      </c>
      <c r="C17" s="162">
        <v>2.4695000000000002E-2</v>
      </c>
      <c r="D17" s="162">
        <v>0.12521099999999999</v>
      </c>
      <c r="E17" s="164">
        <v>-3.7851999999999997E-2</v>
      </c>
      <c r="F17" s="163"/>
      <c r="G17" s="162"/>
      <c r="H17" s="162"/>
      <c r="I17" s="162"/>
      <c r="J17" s="163"/>
      <c r="K17" s="162"/>
      <c r="L17" s="162"/>
      <c r="M17" s="164"/>
    </row>
    <row r="18" spans="2:13" x14ac:dyDescent="0.2">
      <c r="B18" s="163">
        <v>0.13388800000000001</v>
      </c>
      <c r="C18" s="162">
        <v>2.5545000000000002E-2</v>
      </c>
      <c r="D18" s="162">
        <v>0.13536500000000001</v>
      </c>
      <c r="E18" s="164">
        <v>-3.9406999999999998E-2</v>
      </c>
      <c r="F18" s="163"/>
      <c r="G18" s="162"/>
      <c r="H18" s="162"/>
      <c r="I18" s="162"/>
      <c r="J18" s="163"/>
      <c r="K18" s="162"/>
      <c r="L18" s="162"/>
      <c r="M18" s="164"/>
    </row>
    <row r="19" spans="2:13" x14ac:dyDescent="0.2">
      <c r="B19" s="163">
        <v>0.144068</v>
      </c>
      <c r="C19" s="162">
        <v>2.6348E-2</v>
      </c>
      <c r="D19" s="162">
        <v>0.14552499999999999</v>
      </c>
      <c r="E19" s="164">
        <v>-4.0902000000000001E-2</v>
      </c>
      <c r="F19" s="163"/>
      <c r="G19" s="162"/>
      <c r="H19" s="162"/>
      <c r="I19" s="162"/>
      <c r="J19" s="163"/>
      <c r="K19" s="162"/>
      <c r="L19" s="162"/>
      <c r="M19" s="164"/>
    </row>
    <row r="20" spans="2:13" x14ac:dyDescent="0.2">
      <c r="B20" s="163">
        <v>0.154253</v>
      </c>
      <c r="C20" s="162">
        <v>2.7109000000000001E-2</v>
      </c>
      <c r="D20" s="162">
        <v>0.15569</v>
      </c>
      <c r="E20" s="164">
        <v>-4.2339000000000002E-2</v>
      </c>
      <c r="F20" s="163"/>
      <c r="G20" s="162"/>
      <c r="H20" s="162"/>
      <c r="I20" s="162"/>
      <c r="J20" s="163"/>
      <c r="K20" s="162"/>
      <c r="L20" s="162"/>
      <c r="M20" s="164"/>
    </row>
    <row r="21" spans="2:13" x14ac:dyDescent="0.2">
      <c r="B21" s="163">
        <v>0.16444400000000001</v>
      </c>
      <c r="C21" s="162">
        <v>2.7829E-2</v>
      </c>
      <c r="D21" s="162">
        <v>0.16586100000000001</v>
      </c>
      <c r="E21" s="164">
        <v>-4.3716999999999999E-2</v>
      </c>
      <c r="F21" s="163"/>
      <c r="G21" s="162"/>
      <c r="H21" s="162"/>
      <c r="I21" s="162"/>
      <c r="J21" s="163"/>
      <c r="K21" s="162"/>
      <c r="L21" s="162"/>
      <c r="M21" s="164"/>
    </row>
    <row r="22" spans="2:13" x14ac:dyDescent="0.2">
      <c r="B22" s="163">
        <v>0.17463999999999999</v>
      </c>
      <c r="C22" s="162">
        <v>2.8511999999999999E-2</v>
      </c>
      <c r="D22" s="162">
        <v>0.176037</v>
      </c>
      <c r="E22" s="164">
        <v>-4.5036E-2</v>
      </c>
      <c r="F22" s="163"/>
      <c r="G22" s="162"/>
      <c r="H22" s="162"/>
      <c r="I22" s="162"/>
      <c r="J22" s="163"/>
      <c r="K22" s="162"/>
      <c r="L22" s="162"/>
      <c r="M22" s="164"/>
    </row>
    <row r="23" spans="2:13" x14ac:dyDescent="0.2">
      <c r="B23" s="163">
        <v>0.18484</v>
      </c>
      <c r="C23" s="162">
        <v>2.9159999999999998E-2</v>
      </c>
      <c r="D23" s="162">
        <v>0.18621599999999999</v>
      </c>
      <c r="E23" s="164">
        <v>-4.6296999999999998E-2</v>
      </c>
      <c r="F23" s="163"/>
      <c r="G23" s="162"/>
      <c r="H23" s="162"/>
      <c r="I23" s="162"/>
      <c r="J23" s="163"/>
      <c r="K23" s="162"/>
      <c r="L23" s="162"/>
      <c r="M23" s="164"/>
    </row>
    <row r="24" spans="2:13" x14ac:dyDescent="0.2">
      <c r="B24" s="163">
        <v>0.195044</v>
      </c>
      <c r="C24" s="162">
        <v>2.9774999999999999E-2</v>
      </c>
      <c r="D24" s="162">
        <v>0.19639999999999999</v>
      </c>
      <c r="E24" s="164">
        <v>-4.7500000000000001E-2</v>
      </c>
      <c r="F24" s="163"/>
      <c r="G24" s="162"/>
      <c r="H24" s="162"/>
      <c r="I24" s="162"/>
      <c r="J24" s="163"/>
      <c r="K24" s="162"/>
      <c r="L24" s="162"/>
      <c r="M24" s="164"/>
    </row>
    <row r="25" spans="2:13" x14ac:dyDescent="0.2">
      <c r="B25" s="163">
        <v>0.20525199999999999</v>
      </c>
      <c r="C25" s="162">
        <v>3.0358E-2</v>
      </c>
      <c r="D25" s="162">
        <v>0.20658799999999999</v>
      </c>
      <c r="E25" s="164">
        <v>-4.8642999999999999E-2</v>
      </c>
      <c r="F25" s="163"/>
      <c r="G25" s="162"/>
      <c r="H25" s="162"/>
      <c r="I25" s="162"/>
      <c r="J25" s="163"/>
      <c r="K25" s="162"/>
      <c r="L25" s="162"/>
      <c r="M25" s="164"/>
    </row>
    <row r="26" spans="2:13" x14ac:dyDescent="0.2">
      <c r="B26" s="163">
        <v>0.21546299999999999</v>
      </c>
      <c r="C26" s="162">
        <v>3.091E-2</v>
      </c>
      <c r="D26" s="162">
        <v>0.216779</v>
      </c>
      <c r="E26" s="164">
        <v>-4.9728000000000001E-2</v>
      </c>
      <c r="F26" s="163"/>
      <c r="G26" s="162"/>
      <c r="H26" s="162"/>
      <c r="I26" s="162"/>
      <c r="J26" s="163"/>
      <c r="K26" s="162"/>
      <c r="L26" s="162"/>
      <c r="M26" s="164"/>
    </row>
    <row r="27" spans="2:13" x14ac:dyDescent="0.2">
      <c r="B27" s="163">
        <v>0.22567599999999999</v>
      </c>
      <c r="C27" s="162">
        <v>3.1433999999999997E-2</v>
      </c>
      <c r="D27" s="162">
        <v>0.22697300000000001</v>
      </c>
      <c r="E27" s="164">
        <v>-5.0751999999999999E-2</v>
      </c>
      <c r="F27" s="163"/>
      <c r="G27" s="162"/>
      <c r="H27" s="162"/>
      <c r="I27" s="162"/>
      <c r="J27" s="163"/>
      <c r="K27" s="162"/>
      <c r="L27" s="162"/>
      <c r="M27" s="164"/>
    </row>
    <row r="28" spans="2:13" x14ac:dyDescent="0.2">
      <c r="B28" s="163">
        <v>0.23589199999999999</v>
      </c>
      <c r="C28" s="162">
        <v>3.193E-2</v>
      </c>
      <c r="D28" s="162">
        <v>0.23716999999999999</v>
      </c>
      <c r="E28" s="164">
        <v>-5.1716999999999999E-2</v>
      </c>
      <c r="F28" s="163"/>
      <c r="G28" s="162"/>
      <c r="H28" s="162"/>
      <c r="I28" s="162"/>
      <c r="J28" s="163"/>
      <c r="K28" s="162"/>
      <c r="L28" s="162"/>
      <c r="M28" s="164"/>
    </row>
    <row r="29" spans="2:13" x14ac:dyDescent="0.2">
      <c r="B29" s="163">
        <v>0.246111</v>
      </c>
      <c r="C29" s="162">
        <v>3.2398999999999997E-2</v>
      </c>
      <c r="D29" s="162">
        <v>0.24737000000000001</v>
      </c>
      <c r="E29" s="164">
        <v>-5.2621000000000001E-2</v>
      </c>
      <c r="F29" s="163"/>
      <c r="G29" s="162"/>
      <c r="H29" s="162"/>
      <c r="I29" s="162"/>
      <c r="J29" s="163"/>
      <c r="K29" s="162"/>
      <c r="L29" s="162"/>
      <c r="M29" s="164"/>
    </row>
    <row r="30" spans="2:13" x14ac:dyDescent="0.2">
      <c r="B30" s="163">
        <v>0.256332</v>
      </c>
      <c r="C30" s="162">
        <v>3.2841000000000002E-2</v>
      </c>
      <c r="D30" s="162">
        <v>0.257573</v>
      </c>
      <c r="E30" s="164">
        <v>-5.3464999999999999E-2</v>
      </c>
      <c r="F30" s="163"/>
      <c r="G30" s="162"/>
      <c r="H30" s="162"/>
      <c r="I30" s="162"/>
      <c r="J30" s="163"/>
      <c r="K30" s="162"/>
      <c r="L30" s="162"/>
      <c r="M30" s="164"/>
    </row>
    <row r="31" spans="2:13" x14ac:dyDescent="0.2">
      <c r="B31" s="163">
        <v>0.26655400000000001</v>
      </c>
      <c r="C31" s="162">
        <v>3.3257000000000002E-2</v>
      </c>
      <c r="D31" s="162">
        <v>0.26777699999999999</v>
      </c>
      <c r="E31" s="164">
        <v>-5.4247999999999998E-2</v>
      </c>
      <c r="F31" s="163"/>
      <c r="G31" s="162"/>
      <c r="H31" s="162"/>
      <c r="I31" s="162"/>
      <c r="J31" s="163"/>
      <c r="K31" s="162"/>
      <c r="L31" s="162"/>
      <c r="M31" s="164"/>
    </row>
    <row r="32" spans="2:13" x14ac:dyDescent="0.2">
      <c r="B32" s="163">
        <v>0.276779</v>
      </c>
      <c r="C32" s="162">
        <v>3.3647999999999997E-2</v>
      </c>
      <c r="D32" s="162">
        <v>0.27798299999999998</v>
      </c>
      <c r="E32" s="164">
        <v>-5.4968999999999997E-2</v>
      </c>
      <c r="F32" s="163"/>
      <c r="G32" s="162"/>
      <c r="H32" s="162"/>
      <c r="I32" s="162"/>
      <c r="J32" s="163"/>
      <c r="K32" s="162"/>
      <c r="L32" s="162"/>
      <c r="M32" s="164"/>
    </row>
    <row r="33" spans="2:13" x14ac:dyDescent="0.2">
      <c r="B33" s="163">
        <v>0.28700599999999998</v>
      </c>
      <c r="C33" s="162">
        <v>3.4013000000000002E-2</v>
      </c>
      <c r="D33" s="162">
        <v>0.288192</v>
      </c>
      <c r="E33" s="164">
        <v>-5.5627000000000003E-2</v>
      </c>
      <c r="F33" s="163"/>
      <c r="G33" s="162"/>
      <c r="H33" s="162"/>
      <c r="I33" s="162"/>
      <c r="J33" s="163"/>
      <c r="K33" s="162"/>
      <c r="L33" s="162"/>
      <c r="M33" s="164"/>
    </row>
    <row r="34" spans="2:13" x14ac:dyDescent="0.2">
      <c r="B34" s="163">
        <v>0.297234</v>
      </c>
      <c r="C34" s="162">
        <v>3.4353000000000002E-2</v>
      </c>
      <c r="D34" s="162">
        <v>0.298402</v>
      </c>
      <c r="E34" s="164">
        <v>-5.6223000000000002E-2</v>
      </c>
      <c r="F34" s="163"/>
      <c r="G34" s="162"/>
      <c r="H34" s="162"/>
      <c r="I34" s="162"/>
      <c r="J34" s="163"/>
      <c r="K34" s="162"/>
      <c r="L34" s="162"/>
      <c r="M34" s="164"/>
    </row>
    <row r="35" spans="2:13" x14ac:dyDescent="0.2">
      <c r="B35" s="163">
        <v>0.30746400000000002</v>
      </c>
      <c r="C35" s="162">
        <v>3.4667000000000003E-2</v>
      </c>
      <c r="D35" s="162">
        <v>0.30861300000000003</v>
      </c>
      <c r="E35" s="164">
        <v>-5.6756000000000001E-2</v>
      </c>
      <c r="F35" s="163"/>
      <c r="G35" s="162"/>
      <c r="H35" s="162"/>
      <c r="I35" s="162"/>
      <c r="J35" s="163"/>
      <c r="K35" s="162"/>
      <c r="L35" s="162"/>
      <c r="M35" s="164"/>
    </row>
    <row r="36" spans="2:13" x14ac:dyDescent="0.2">
      <c r="B36" s="163">
        <v>0.31769500000000001</v>
      </c>
      <c r="C36" s="162">
        <v>3.4956000000000001E-2</v>
      </c>
      <c r="D36" s="162">
        <v>0.318826</v>
      </c>
      <c r="E36" s="164">
        <v>-5.7225999999999999E-2</v>
      </c>
      <c r="F36" s="163"/>
      <c r="G36" s="162"/>
      <c r="H36" s="162"/>
      <c r="I36" s="162"/>
      <c r="J36" s="163"/>
      <c r="K36" s="162"/>
      <c r="L36" s="162"/>
      <c r="M36" s="164"/>
    </row>
    <row r="37" spans="2:13" x14ac:dyDescent="0.2">
      <c r="B37" s="163">
        <v>0.32792700000000002</v>
      </c>
      <c r="C37" s="162">
        <v>3.5219E-2</v>
      </c>
      <c r="D37" s="162">
        <v>0.32904</v>
      </c>
      <c r="E37" s="164">
        <v>-5.7631000000000002E-2</v>
      </c>
      <c r="F37" s="163"/>
      <c r="G37" s="162"/>
      <c r="H37" s="162"/>
      <c r="I37" s="162"/>
      <c r="J37" s="163"/>
      <c r="K37" s="162"/>
      <c r="L37" s="162"/>
      <c r="M37" s="164"/>
    </row>
    <row r="38" spans="2:13" x14ac:dyDescent="0.2">
      <c r="B38" s="163">
        <v>0.33816099999999999</v>
      </c>
      <c r="C38" s="162">
        <v>3.5456000000000001E-2</v>
      </c>
      <c r="D38" s="162">
        <v>0.339254</v>
      </c>
      <c r="E38" s="164">
        <v>-5.7971000000000002E-2</v>
      </c>
      <c r="F38" s="163"/>
      <c r="G38" s="162"/>
      <c r="H38" s="162"/>
      <c r="I38" s="162"/>
      <c r="J38" s="163"/>
      <c r="K38" s="162"/>
      <c r="L38" s="162"/>
      <c r="M38" s="164"/>
    </row>
    <row r="39" spans="2:13" x14ac:dyDescent="0.2">
      <c r="B39" s="163">
        <v>0.34839500000000001</v>
      </c>
      <c r="C39" s="162">
        <v>3.5666999999999997E-2</v>
      </c>
      <c r="D39" s="162">
        <v>0.34946899999999997</v>
      </c>
      <c r="E39" s="164">
        <v>-5.8248000000000001E-2</v>
      </c>
      <c r="F39" s="163"/>
      <c r="G39" s="162"/>
      <c r="H39" s="162"/>
      <c r="I39" s="162"/>
      <c r="J39" s="163"/>
      <c r="K39" s="162"/>
      <c r="L39" s="162"/>
      <c r="M39" s="164"/>
    </row>
    <row r="40" spans="2:13" x14ac:dyDescent="0.2">
      <c r="B40" s="163">
        <v>0.35863099999999998</v>
      </c>
      <c r="C40" s="162">
        <v>3.5851000000000001E-2</v>
      </c>
      <c r="D40" s="162">
        <v>0.35968499999999998</v>
      </c>
      <c r="E40" s="164">
        <v>-5.8463000000000001E-2</v>
      </c>
      <c r="F40" s="163"/>
      <c r="G40" s="162"/>
      <c r="H40" s="162"/>
      <c r="I40" s="162"/>
      <c r="J40" s="163"/>
      <c r="K40" s="162"/>
      <c r="L40" s="162"/>
      <c r="M40" s="164"/>
    </row>
    <row r="41" spans="2:13" x14ac:dyDescent="0.2">
      <c r="B41" s="163">
        <v>0.36886799999999997</v>
      </c>
      <c r="C41" s="162">
        <v>3.6008999999999999E-2</v>
      </c>
      <c r="D41" s="162">
        <v>0.36990000000000001</v>
      </c>
      <c r="E41" s="164">
        <v>-5.8611999999999997E-2</v>
      </c>
      <c r="F41" s="163"/>
      <c r="G41" s="162"/>
      <c r="H41" s="162"/>
      <c r="I41" s="162"/>
      <c r="J41" s="163"/>
      <c r="K41" s="162"/>
      <c r="L41" s="162"/>
      <c r="M41" s="164"/>
    </row>
    <row r="42" spans="2:13" x14ac:dyDescent="0.2">
      <c r="B42" s="163">
        <v>0.37910500000000003</v>
      </c>
      <c r="C42" s="162">
        <v>3.6138000000000003E-2</v>
      </c>
      <c r="D42" s="162">
        <v>0.38011600000000001</v>
      </c>
      <c r="E42" s="164">
        <v>-5.8695999999999998E-2</v>
      </c>
      <c r="F42" s="163"/>
      <c r="G42" s="162"/>
      <c r="H42" s="162"/>
      <c r="I42" s="162"/>
      <c r="J42" s="163"/>
      <c r="K42" s="162"/>
      <c r="L42" s="162"/>
      <c r="M42" s="164"/>
    </row>
    <row r="43" spans="2:13" x14ac:dyDescent="0.2">
      <c r="B43" s="163">
        <v>0.38934299999999999</v>
      </c>
      <c r="C43" s="162">
        <v>3.6240000000000001E-2</v>
      </c>
      <c r="D43" s="162">
        <v>0.39033099999999998</v>
      </c>
      <c r="E43" s="164">
        <v>-5.8719E-2</v>
      </c>
      <c r="F43" s="163"/>
      <c r="G43" s="162"/>
      <c r="H43" s="162"/>
      <c r="I43" s="162"/>
      <c r="J43" s="163"/>
      <c r="K43" s="162"/>
      <c r="L43" s="162"/>
      <c r="M43" s="164"/>
    </row>
    <row r="44" spans="2:13" x14ac:dyDescent="0.2">
      <c r="B44" s="163">
        <v>0.39958100000000002</v>
      </c>
      <c r="C44" s="162">
        <v>3.6312999999999998E-2</v>
      </c>
      <c r="D44" s="162">
        <v>0.40054600000000001</v>
      </c>
      <c r="E44" s="164">
        <v>-5.8680000000000003E-2</v>
      </c>
      <c r="F44" s="163"/>
      <c r="G44" s="162"/>
      <c r="H44" s="162"/>
      <c r="I44" s="162"/>
      <c r="J44" s="163"/>
      <c r="K44" s="162"/>
      <c r="L44" s="162"/>
      <c r="M44" s="164"/>
    </row>
    <row r="45" spans="2:13" x14ac:dyDescent="0.2">
      <c r="B45" s="163">
        <v>0.40982000000000002</v>
      </c>
      <c r="C45" s="162">
        <v>3.6358000000000001E-2</v>
      </c>
      <c r="D45" s="162">
        <v>0.41076099999999999</v>
      </c>
      <c r="E45" s="164">
        <v>-5.8576000000000003E-2</v>
      </c>
      <c r="F45" s="163"/>
      <c r="G45" s="162"/>
      <c r="H45" s="162"/>
      <c r="I45" s="162"/>
      <c r="J45" s="163"/>
      <c r="K45" s="162"/>
      <c r="L45" s="162"/>
      <c r="M45" s="164"/>
    </row>
    <row r="46" spans="2:13" x14ac:dyDescent="0.2">
      <c r="B46" s="163">
        <v>0.42005999999999999</v>
      </c>
      <c r="C46" s="162">
        <v>3.6373000000000003E-2</v>
      </c>
      <c r="D46" s="162">
        <v>0.42097499999999999</v>
      </c>
      <c r="E46" s="164">
        <v>-5.8410999999999998E-2</v>
      </c>
      <c r="F46" s="163"/>
      <c r="G46" s="162"/>
      <c r="H46" s="162"/>
      <c r="I46" s="162"/>
      <c r="J46" s="163"/>
      <c r="K46" s="162"/>
      <c r="L46" s="162"/>
      <c r="M46" s="164"/>
    </row>
    <row r="47" spans="2:13" x14ac:dyDescent="0.2">
      <c r="B47" s="163">
        <v>0.43029899999999999</v>
      </c>
      <c r="C47" s="162">
        <v>3.6358000000000001E-2</v>
      </c>
      <c r="D47" s="162">
        <v>0.43118800000000002</v>
      </c>
      <c r="E47" s="164">
        <v>-5.8187000000000003E-2</v>
      </c>
      <c r="F47" s="163"/>
      <c r="G47" s="162"/>
      <c r="H47" s="162"/>
      <c r="I47" s="162"/>
      <c r="J47" s="163"/>
      <c r="K47" s="162"/>
      <c r="L47" s="162"/>
      <c r="M47" s="164"/>
    </row>
    <row r="48" spans="2:13" x14ac:dyDescent="0.2">
      <c r="B48" s="163">
        <v>0.44053900000000001</v>
      </c>
      <c r="C48" s="162">
        <v>3.6312999999999998E-2</v>
      </c>
      <c r="D48" s="162">
        <v>0.44140000000000001</v>
      </c>
      <c r="E48" s="164">
        <v>-5.7903000000000003E-2</v>
      </c>
      <c r="F48" s="163"/>
      <c r="G48" s="162"/>
      <c r="H48" s="162"/>
      <c r="I48" s="162"/>
      <c r="J48" s="163"/>
      <c r="K48" s="162"/>
      <c r="L48" s="162"/>
      <c r="M48" s="164"/>
    </row>
    <row r="49" spans="2:13" x14ac:dyDescent="0.2">
      <c r="B49" s="163">
        <v>0.45077899999999999</v>
      </c>
      <c r="C49" s="162">
        <v>3.6236999999999998E-2</v>
      </c>
      <c r="D49" s="162">
        <v>0.45161099999999998</v>
      </c>
      <c r="E49" s="164">
        <v>-5.7558999999999999E-2</v>
      </c>
      <c r="F49" s="163"/>
      <c r="G49" s="162"/>
      <c r="H49" s="162"/>
      <c r="I49" s="162"/>
      <c r="J49" s="163"/>
      <c r="K49" s="162"/>
      <c r="L49" s="162"/>
      <c r="M49" s="164"/>
    </row>
    <row r="50" spans="2:13" x14ac:dyDescent="0.2">
      <c r="B50" s="163">
        <v>0.46101900000000001</v>
      </c>
      <c r="C50" s="162">
        <v>3.6129000000000001E-2</v>
      </c>
      <c r="D50" s="162">
        <v>0.46181899999999998</v>
      </c>
      <c r="E50" s="164">
        <v>-5.7154999999999997E-2</v>
      </c>
      <c r="F50" s="163"/>
      <c r="G50" s="162"/>
      <c r="H50" s="162"/>
      <c r="I50" s="162"/>
      <c r="J50" s="163"/>
      <c r="K50" s="162"/>
      <c r="L50" s="162"/>
      <c r="M50" s="164"/>
    </row>
    <row r="51" spans="2:13" x14ac:dyDescent="0.2">
      <c r="B51" s="163">
        <v>0.47125899999999998</v>
      </c>
      <c r="C51" s="162">
        <v>3.5990000000000001E-2</v>
      </c>
      <c r="D51" s="162">
        <v>0.472026</v>
      </c>
      <c r="E51" s="164">
        <v>-5.6696000000000003E-2</v>
      </c>
      <c r="F51" s="163"/>
      <c r="G51" s="162"/>
      <c r="H51" s="162"/>
      <c r="I51" s="162"/>
      <c r="J51" s="163"/>
      <c r="K51" s="162"/>
      <c r="L51" s="162"/>
      <c r="M51" s="164"/>
    </row>
    <row r="52" spans="2:13" x14ac:dyDescent="0.2">
      <c r="B52" s="163">
        <v>0.48149799999999998</v>
      </c>
      <c r="C52" s="162">
        <v>3.5818999999999997E-2</v>
      </c>
      <c r="D52" s="162">
        <v>0.48223100000000002</v>
      </c>
      <c r="E52" s="164">
        <v>-5.6182000000000003E-2</v>
      </c>
      <c r="F52" s="163"/>
      <c r="G52" s="162"/>
      <c r="H52" s="162"/>
      <c r="I52" s="162"/>
      <c r="J52" s="163"/>
      <c r="K52" s="162"/>
      <c r="L52" s="162"/>
      <c r="M52" s="164"/>
    </row>
    <row r="53" spans="2:13" x14ac:dyDescent="0.2">
      <c r="B53" s="163">
        <v>0.49173699999999998</v>
      </c>
      <c r="C53" s="162">
        <v>3.5616000000000002E-2</v>
      </c>
      <c r="D53" s="162">
        <v>0.49243300000000001</v>
      </c>
      <c r="E53" s="164">
        <v>-5.5613000000000003E-2</v>
      </c>
      <c r="F53" s="163"/>
      <c r="G53" s="162"/>
      <c r="H53" s="162"/>
      <c r="I53" s="162"/>
      <c r="J53" s="163"/>
      <c r="K53" s="162"/>
      <c r="L53" s="162"/>
      <c r="M53" s="164"/>
    </row>
    <row r="54" spans="2:13" x14ac:dyDescent="0.2">
      <c r="B54" s="163">
        <v>0.50197599999999998</v>
      </c>
      <c r="C54" s="162">
        <v>3.5381000000000003E-2</v>
      </c>
      <c r="D54" s="162">
        <v>0.50263400000000003</v>
      </c>
      <c r="E54" s="164">
        <v>-5.4989999999999997E-2</v>
      </c>
      <c r="F54" s="163"/>
      <c r="G54" s="162"/>
      <c r="H54" s="162"/>
      <c r="I54" s="162"/>
      <c r="J54" s="163"/>
      <c r="K54" s="162"/>
      <c r="L54" s="162"/>
      <c r="M54" s="164"/>
    </row>
    <row r="55" spans="2:13" x14ac:dyDescent="0.2">
      <c r="B55" s="163">
        <v>0.51221499999999998</v>
      </c>
      <c r="C55" s="162">
        <v>3.5112999999999998E-2</v>
      </c>
      <c r="D55" s="162">
        <v>0.51283199999999995</v>
      </c>
      <c r="E55" s="164">
        <v>-5.4315000000000002E-2</v>
      </c>
      <c r="F55" s="163"/>
      <c r="G55" s="162"/>
      <c r="H55" s="162"/>
      <c r="I55" s="162"/>
      <c r="J55" s="163"/>
      <c r="K55" s="162"/>
      <c r="L55" s="162"/>
      <c r="M55" s="164"/>
    </row>
    <row r="56" spans="2:13" x14ac:dyDescent="0.2">
      <c r="B56" s="163">
        <v>0.52245299999999995</v>
      </c>
      <c r="C56" s="162">
        <v>3.4812999999999997E-2</v>
      </c>
      <c r="D56" s="162">
        <v>0.52302599999999999</v>
      </c>
      <c r="E56" s="164">
        <v>-5.3587999999999997E-2</v>
      </c>
      <c r="F56" s="163"/>
      <c r="G56" s="162"/>
      <c r="H56" s="162"/>
      <c r="I56" s="162"/>
      <c r="J56" s="163"/>
      <c r="K56" s="162"/>
      <c r="L56" s="162"/>
      <c r="M56" s="164"/>
    </row>
    <row r="57" spans="2:13" x14ac:dyDescent="0.2">
      <c r="B57" s="163">
        <v>0.53269</v>
      </c>
      <c r="C57" s="162">
        <v>3.4480999999999998E-2</v>
      </c>
      <c r="D57" s="162">
        <v>0.53321700000000005</v>
      </c>
      <c r="E57" s="164">
        <v>-5.2814E-2</v>
      </c>
      <c r="F57" s="163"/>
      <c r="G57" s="162"/>
      <c r="H57" s="162"/>
      <c r="I57" s="162"/>
      <c r="J57" s="163"/>
      <c r="K57" s="162"/>
      <c r="L57" s="162"/>
      <c r="M57" s="164"/>
    </row>
    <row r="58" spans="2:13" x14ac:dyDescent="0.2">
      <c r="B58" s="163">
        <v>0.54292700000000005</v>
      </c>
      <c r="C58" s="162">
        <v>3.4118999999999997E-2</v>
      </c>
      <c r="D58" s="162">
        <v>0.54340599999999994</v>
      </c>
      <c r="E58" s="164">
        <v>-5.1991000000000002E-2</v>
      </c>
      <c r="F58" s="163"/>
      <c r="G58" s="162"/>
      <c r="H58" s="162"/>
      <c r="I58" s="162"/>
      <c r="J58" s="163"/>
      <c r="K58" s="162"/>
      <c r="L58" s="162"/>
      <c r="M58" s="164"/>
    </row>
    <row r="59" spans="2:13" x14ac:dyDescent="0.2">
      <c r="B59" s="163">
        <v>0.55316200000000004</v>
      </c>
      <c r="C59" s="162">
        <v>3.3725999999999999E-2</v>
      </c>
      <c r="D59" s="162">
        <v>0.55359100000000006</v>
      </c>
      <c r="E59" s="164">
        <v>-5.1121E-2</v>
      </c>
      <c r="F59" s="163"/>
      <c r="G59" s="162"/>
      <c r="H59" s="162"/>
      <c r="I59" s="162"/>
      <c r="J59" s="163"/>
      <c r="K59" s="162"/>
      <c r="L59" s="162"/>
      <c r="M59" s="164"/>
    </row>
    <row r="60" spans="2:13" x14ac:dyDescent="0.2">
      <c r="B60" s="163">
        <v>0.56339700000000004</v>
      </c>
      <c r="C60" s="162">
        <v>3.3304E-2</v>
      </c>
      <c r="D60" s="162">
        <v>0.56377200000000005</v>
      </c>
      <c r="E60" s="164">
        <v>-5.0206000000000001E-2</v>
      </c>
      <c r="F60" s="163"/>
      <c r="G60" s="162"/>
      <c r="H60" s="162"/>
      <c r="I60" s="162"/>
      <c r="J60" s="163"/>
      <c r="K60" s="162"/>
      <c r="L60" s="162"/>
      <c r="M60" s="164"/>
    </row>
    <row r="61" spans="2:13" x14ac:dyDescent="0.2">
      <c r="B61" s="163">
        <v>0.573631</v>
      </c>
      <c r="C61" s="162">
        <v>3.2851999999999999E-2</v>
      </c>
      <c r="D61" s="162">
        <v>0.57394800000000001</v>
      </c>
      <c r="E61" s="164">
        <v>-4.9246999999999999E-2</v>
      </c>
      <c r="F61" s="163"/>
      <c r="G61" s="162"/>
      <c r="H61" s="162"/>
      <c r="I61" s="162"/>
      <c r="J61" s="163"/>
      <c r="K61" s="162"/>
      <c r="L61" s="162"/>
      <c r="M61" s="164"/>
    </row>
    <row r="62" spans="2:13" x14ac:dyDescent="0.2">
      <c r="B62" s="163">
        <v>0.58386400000000005</v>
      </c>
      <c r="C62" s="162">
        <v>3.2372999999999999E-2</v>
      </c>
      <c r="D62" s="162">
        <v>0.584121</v>
      </c>
      <c r="E62" s="164">
        <v>-4.8246999999999998E-2</v>
      </c>
      <c r="F62" s="163"/>
      <c r="G62" s="162"/>
      <c r="H62" s="162"/>
      <c r="I62" s="162"/>
      <c r="J62" s="163"/>
      <c r="K62" s="162"/>
      <c r="L62" s="162"/>
      <c r="M62" s="164"/>
    </row>
    <row r="63" spans="2:13" x14ac:dyDescent="0.2">
      <c r="B63" s="163">
        <v>0.59409500000000004</v>
      </c>
      <c r="C63" s="162">
        <v>3.1868E-2</v>
      </c>
      <c r="D63" s="162">
        <v>0.59428999999999998</v>
      </c>
      <c r="E63" s="164">
        <v>-4.7205999999999998E-2</v>
      </c>
      <c r="F63" s="163"/>
      <c r="G63" s="162"/>
      <c r="H63" s="162"/>
      <c r="I63" s="162"/>
      <c r="J63" s="163"/>
      <c r="K63" s="162"/>
      <c r="L63" s="162"/>
      <c r="M63" s="164"/>
    </row>
    <row r="64" spans="2:13" x14ac:dyDescent="0.2">
      <c r="B64" s="163">
        <v>0.60432399999999997</v>
      </c>
      <c r="C64" s="162">
        <v>3.1338999999999999E-2</v>
      </c>
      <c r="D64" s="162">
        <v>0.60445400000000005</v>
      </c>
      <c r="E64" s="164">
        <v>-4.6126E-2</v>
      </c>
      <c r="F64" s="163"/>
      <c r="G64" s="162"/>
      <c r="H64" s="162"/>
      <c r="I64" s="162"/>
      <c r="J64" s="163"/>
      <c r="K64" s="162"/>
      <c r="L64" s="162"/>
      <c r="M64" s="164"/>
    </row>
    <row r="65" spans="2:13" x14ac:dyDescent="0.2">
      <c r="B65" s="163">
        <v>0.61455300000000002</v>
      </c>
      <c r="C65" s="162">
        <v>3.0785E-2</v>
      </c>
      <c r="D65" s="162">
        <v>0.61461399999999999</v>
      </c>
      <c r="E65" s="164">
        <v>-4.5009E-2</v>
      </c>
      <c r="F65" s="163"/>
      <c r="G65" s="162"/>
      <c r="H65" s="162"/>
      <c r="I65" s="162"/>
      <c r="J65" s="163"/>
      <c r="K65" s="162"/>
      <c r="L65" s="162"/>
      <c r="M65" s="164"/>
    </row>
    <row r="66" spans="2:13" x14ac:dyDescent="0.2">
      <c r="B66" s="163">
        <v>0.62477899999999997</v>
      </c>
      <c r="C66" s="162">
        <v>3.0210000000000001E-2</v>
      </c>
      <c r="D66" s="162">
        <v>0.62477000000000005</v>
      </c>
      <c r="E66" s="164">
        <v>-4.3855999999999999E-2</v>
      </c>
      <c r="F66" s="163"/>
      <c r="G66" s="162"/>
      <c r="H66" s="162"/>
      <c r="I66" s="162"/>
      <c r="J66" s="163"/>
      <c r="K66" s="162"/>
      <c r="L66" s="162"/>
      <c r="M66" s="164"/>
    </row>
    <row r="67" spans="2:13" x14ac:dyDescent="0.2">
      <c r="B67" s="163">
        <v>0.63500299999999998</v>
      </c>
      <c r="C67" s="162">
        <v>2.9613E-2</v>
      </c>
      <c r="D67" s="162">
        <v>0.63492099999999996</v>
      </c>
      <c r="E67" s="164">
        <v>-4.267E-2</v>
      </c>
      <c r="F67" s="163"/>
      <c r="G67" s="162"/>
      <c r="H67" s="162"/>
      <c r="I67" s="162"/>
      <c r="J67" s="163"/>
      <c r="K67" s="162"/>
      <c r="L67" s="162"/>
      <c r="M67" s="164"/>
    </row>
    <row r="68" spans="2:13" x14ac:dyDescent="0.2">
      <c r="B68" s="163">
        <v>0.64522500000000005</v>
      </c>
      <c r="C68" s="162">
        <v>2.8997999999999999E-2</v>
      </c>
      <c r="D68" s="162">
        <v>0.64506799999999997</v>
      </c>
      <c r="E68" s="164">
        <v>-4.1452000000000003E-2</v>
      </c>
      <c r="F68" s="163"/>
      <c r="G68" s="162"/>
      <c r="H68" s="162"/>
      <c r="I68" s="162"/>
      <c r="J68" s="163"/>
      <c r="K68" s="162"/>
      <c r="L68" s="162"/>
      <c r="M68" s="164"/>
    </row>
    <row r="69" spans="2:13" x14ac:dyDescent="0.2">
      <c r="B69" s="163">
        <v>0.65544500000000006</v>
      </c>
      <c r="C69" s="162">
        <v>2.8364E-2</v>
      </c>
      <c r="D69" s="162">
        <v>0.65520900000000004</v>
      </c>
      <c r="E69" s="164">
        <v>-4.0203999999999997E-2</v>
      </c>
      <c r="F69" s="163"/>
      <c r="G69" s="162"/>
      <c r="H69" s="162"/>
      <c r="I69" s="162"/>
      <c r="J69" s="163"/>
      <c r="K69" s="162"/>
      <c r="L69" s="162"/>
      <c r="M69" s="164"/>
    </row>
    <row r="70" spans="2:13" x14ac:dyDescent="0.2">
      <c r="B70" s="163">
        <v>0.665663</v>
      </c>
      <c r="C70" s="162">
        <v>2.7713000000000002E-2</v>
      </c>
      <c r="D70" s="162">
        <v>0.66534700000000002</v>
      </c>
      <c r="E70" s="164">
        <v>-3.8927999999999997E-2</v>
      </c>
      <c r="F70" s="163"/>
      <c r="G70" s="162"/>
      <c r="H70" s="162"/>
      <c r="I70" s="162"/>
      <c r="J70" s="163"/>
      <c r="K70" s="162"/>
      <c r="L70" s="162"/>
      <c r="M70" s="164"/>
    </row>
    <row r="71" spans="2:13" x14ac:dyDescent="0.2">
      <c r="B71" s="163">
        <v>0.67587699999999995</v>
      </c>
      <c r="C71" s="162">
        <v>2.7046000000000001E-2</v>
      </c>
      <c r="D71" s="162">
        <v>0.675481</v>
      </c>
      <c r="E71" s="164">
        <v>-3.7626E-2</v>
      </c>
      <c r="F71" s="163"/>
      <c r="G71" s="162"/>
      <c r="H71" s="162"/>
      <c r="I71" s="162"/>
      <c r="J71" s="163"/>
      <c r="K71" s="162"/>
      <c r="L71" s="162"/>
      <c r="M71" s="164"/>
    </row>
    <row r="72" spans="2:13" x14ac:dyDescent="0.2">
      <c r="B72" s="163">
        <v>0.68608800000000003</v>
      </c>
      <c r="C72" s="162">
        <v>2.6363999999999999E-2</v>
      </c>
      <c r="D72" s="162">
        <v>0.68561000000000005</v>
      </c>
      <c r="E72" s="164">
        <v>-3.6299999999999999E-2</v>
      </c>
      <c r="F72" s="163"/>
      <c r="G72" s="162"/>
      <c r="H72" s="162"/>
      <c r="I72" s="162"/>
      <c r="J72" s="163"/>
      <c r="K72" s="162"/>
      <c r="L72" s="162"/>
      <c r="M72" s="164"/>
    </row>
    <row r="73" spans="2:13" x14ac:dyDescent="0.2">
      <c r="B73" s="163">
        <v>0.69629600000000003</v>
      </c>
      <c r="C73" s="162">
        <v>2.5668E-2</v>
      </c>
      <c r="D73" s="162">
        <v>0.69573600000000002</v>
      </c>
      <c r="E73" s="164">
        <v>-3.4951999999999997E-2</v>
      </c>
      <c r="F73" s="163"/>
      <c r="G73" s="162"/>
      <c r="H73" s="162"/>
      <c r="I73" s="162"/>
      <c r="J73" s="163"/>
      <c r="K73" s="162"/>
      <c r="L73" s="162"/>
      <c r="M73" s="164"/>
    </row>
    <row r="74" spans="2:13" x14ac:dyDescent="0.2">
      <c r="B74" s="163">
        <v>0.70650000000000002</v>
      </c>
      <c r="C74" s="162">
        <v>2.4958000000000001E-2</v>
      </c>
      <c r="D74" s="162">
        <v>0.70586000000000004</v>
      </c>
      <c r="E74" s="164">
        <v>-3.3584999999999997E-2</v>
      </c>
      <c r="F74" s="163"/>
      <c r="G74" s="162"/>
      <c r="H74" s="162"/>
      <c r="I74" s="162"/>
      <c r="J74" s="163"/>
      <c r="K74" s="162"/>
      <c r="L74" s="162"/>
      <c r="M74" s="164"/>
    </row>
    <row r="75" spans="2:13" x14ac:dyDescent="0.2">
      <c r="B75" s="163">
        <v>0.7167</v>
      </c>
      <c r="C75" s="162">
        <v>2.4235E-2</v>
      </c>
      <c r="D75" s="162">
        <v>0.71598099999999998</v>
      </c>
      <c r="E75" s="164">
        <v>-3.2201E-2</v>
      </c>
      <c r="F75" s="163"/>
      <c r="G75" s="162"/>
      <c r="H75" s="162"/>
      <c r="I75" s="162"/>
      <c r="J75" s="163"/>
      <c r="K75" s="162"/>
      <c r="L75" s="162"/>
      <c r="M75" s="164"/>
    </row>
    <row r="76" spans="2:13" x14ac:dyDescent="0.2">
      <c r="B76" s="163">
        <v>0.72689700000000002</v>
      </c>
      <c r="C76" s="162">
        <v>2.3498999999999999E-2</v>
      </c>
      <c r="D76" s="162">
        <v>0.72609900000000005</v>
      </c>
      <c r="E76" s="164">
        <v>-3.0803000000000001E-2</v>
      </c>
      <c r="F76" s="163"/>
      <c r="G76" s="162"/>
      <c r="H76" s="162"/>
      <c r="I76" s="162"/>
      <c r="J76" s="163"/>
      <c r="K76" s="162"/>
      <c r="L76" s="162"/>
      <c r="M76" s="164"/>
    </row>
    <row r="77" spans="2:13" x14ac:dyDescent="0.2">
      <c r="B77" s="163">
        <v>0.73709000000000002</v>
      </c>
      <c r="C77" s="162">
        <v>2.2749999999999999E-2</v>
      </c>
      <c r="D77" s="162">
        <v>0.73621499999999995</v>
      </c>
      <c r="E77" s="164">
        <v>-2.9392999999999999E-2</v>
      </c>
      <c r="F77" s="163"/>
      <c r="G77" s="162"/>
      <c r="H77" s="162"/>
      <c r="I77" s="162"/>
      <c r="J77" s="163"/>
      <c r="K77" s="162"/>
      <c r="L77" s="162"/>
      <c r="M77" s="164"/>
    </row>
    <row r="78" spans="2:13" x14ac:dyDescent="0.2">
      <c r="B78" s="163">
        <v>0.74727900000000003</v>
      </c>
      <c r="C78" s="162">
        <v>2.1989000000000002E-2</v>
      </c>
      <c r="D78" s="162">
        <v>0.74633099999999997</v>
      </c>
      <c r="E78" s="164">
        <v>-2.7975E-2</v>
      </c>
      <c r="F78" s="163"/>
      <c r="G78" s="162"/>
      <c r="H78" s="162"/>
      <c r="I78" s="162"/>
      <c r="J78" s="163"/>
      <c r="K78" s="162"/>
      <c r="L78" s="162"/>
      <c r="M78" s="164"/>
    </row>
    <row r="79" spans="2:13" x14ac:dyDescent="0.2">
      <c r="B79" s="163">
        <v>0.75746400000000003</v>
      </c>
      <c r="C79" s="162">
        <v>2.1217E-2</v>
      </c>
      <c r="D79" s="162">
        <v>0.75644599999999995</v>
      </c>
      <c r="E79" s="164">
        <v>-2.6553E-2</v>
      </c>
      <c r="F79" s="163"/>
      <c r="G79" s="162"/>
      <c r="H79" s="162"/>
      <c r="I79" s="162"/>
      <c r="J79" s="163"/>
      <c r="K79" s="162"/>
      <c r="L79" s="162"/>
      <c r="M79" s="164"/>
    </row>
    <row r="80" spans="2:13" x14ac:dyDescent="0.2">
      <c r="B80" s="163">
        <v>0.76764399999999999</v>
      </c>
      <c r="C80" s="162">
        <v>2.0433E-2</v>
      </c>
      <c r="D80" s="162">
        <v>0.76656100000000005</v>
      </c>
      <c r="E80" s="164">
        <v>-2.5128000000000001E-2</v>
      </c>
      <c r="F80" s="163"/>
      <c r="G80" s="162"/>
      <c r="H80" s="162"/>
      <c r="I80" s="162"/>
      <c r="J80" s="163"/>
      <c r="K80" s="162"/>
      <c r="L80" s="162"/>
      <c r="M80" s="164"/>
    </row>
    <row r="81" spans="2:13" x14ac:dyDescent="0.2">
      <c r="B81" s="163">
        <v>0.77782099999999998</v>
      </c>
      <c r="C81" s="162">
        <v>1.9637999999999999E-2</v>
      </c>
      <c r="D81" s="162">
        <v>0.77667699999999995</v>
      </c>
      <c r="E81" s="164">
        <v>-2.3706999999999999E-2</v>
      </c>
      <c r="F81" s="163"/>
      <c r="G81" s="162"/>
      <c r="H81" s="162"/>
      <c r="I81" s="162"/>
      <c r="J81" s="163"/>
      <c r="K81" s="162"/>
      <c r="L81" s="162"/>
      <c r="M81" s="164"/>
    </row>
    <row r="82" spans="2:13" x14ac:dyDescent="0.2">
      <c r="B82" s="163">
        <v>0.78799399999999997</v>
      </c>
      <c r="C82" s="162">
        <v>1.8834E-2</v>
      </c>
      <c r="D82" s="162">
        <v>0.78679600000000005</v>
      </c>
      <c r="E82" s="164">
        <v>-2.2291999999999999E-2</v>
      </c>
      <c r="F82" s="163"/>
      <c r="G82" s="162"/>
      <c r="H82" s="162"/>
      <c r="I82" s="162"/>
      <c r="J82" s="163"/>
      <c r="K82" s="162"/>
      <c r="L82" s="162"/>
      <c r="M82" s="164"/>
    </row>
    <row r="83" spans="2:13" x14ac:dyDescent="0.2">
      <c r="B83" s="163">
        <v>0.79816399999999998</v>
      </c>
      <c r="C83" s="162">
        <v>1.8022E-2</v>
      </c>
      <c r="D83" s="162">
        <v>0.79691699999999999</v>
      </c>
      <c r="E83" s="164">
        <v>-2.0888E-2</v>
      </c>
      <c r="F83" s="163"/>
      <c r="G83" s="162"/>
      <c r="H83" s="162"/>
      <c r="I83" s="162"/>
      <c r="J83" s="163"/>
      <c r="K83" s="162"/>
      <c r="L83" s="162"/>
      <c r="M83" s="164"/>
    </row>
    <row r="84" spans="2:13" x14ac:dyDescent="0.2">
      <c r="B84" s="163">
        <v>0.80833200000000005</v>
      </c>
      <c r="C84" s="162">
        <v>1.7201999999999999E-2</v>
      </c>
      <c r="D84" s="162">
        <v>0.80704100000000001</v>
      </c>
      <c r="E84" s="164">
        <v>-1.95E-2</v>
      </c>
      <c r="F84" s="163"/>
      <c r="G84" s="162"/>
      <c r="H84" s="162"/>
      <c r="I84" s="162"/>
      <c r="J84" s="163"/>
      <c r="K84" s="162"/>
      <c r="L84" s="162"/>
      <c r="M84" s="164"/>
    </row>
    <row r="85" spans="2:13" x14ac:dyDescent="0.2">
      <c r="B85" s="163">
        <v>0.818496</v>
      </c>
      <c r="C85" s="162">
        <v>1.6376999999999999E-2</v>
      </c>
      <c r="D85" s="162">
        <v>0.81716800000000001</v>
      </c>
      <c r="E85" s="164">
        <v>-1.8133E-2</v>
      </c>
      <c r="F85" s="163"/>
      <c r="G85" s="162"/>
      <c r="H85" s="162"/>
      <c r="I85" s="162"/>
      <c r="J85" s="163"/>
      <c r="K85" s="162"/>
      <c r="L85" s="162"/>
      <c r="M85" s="164"/>
    </row>
    <row r="86" spans="2:13" x14ac:dyDescent="0.2">
      <c r="B86" s="163">
        <v>0.82865800000000001</v>
      </c>
      <c r="C86" s="162">
        <v>1.5549E-2</v>
      </c>
      <c r="D86" s="162">
        <v>0.82730099999999995</v>
      </c>
      <c r="E86" s="164">
        <v>-1.6792999999999999E-2</v>
      </c>
      <c r="F86" s="163"/>
      <c r="G86" s="162"/>
      <c r="H86" s="162"/>
      <c r="I86" s="162"/>
      <c r="J86" s="163"/>
      <c r="K86" s="162"/>
      <c r="L86" s="162"/>
      <c r="M86" s="164"/>
    </row>
    <row r="87" spans="2:13" x14ac:dyDescent="0.2">
      <c r="B87" s="163">
        <v>0.83881899999999998</v>
      </c>
      <c r="C87" s="162">
        <v>1.4721E-2</v>
      </c>
      <c r="D87" s="162">
        <v>0.83743900000000004</v>
      </c>
      <c r="E87" s="164">
        <v>-1.5484E-2</v>
      </c>
      <c r="F87" s="163"/>
      <c r="G87" s="162"/>
      <c r="H87" s="162"/>
      <c r="I87" s="162"/>
      <c r="J87" s="163"/>
      <c r="K87" s="162"/>
      <c r="L87" s="162"/>
      <c r="M87" s="164"/>
    </row>
    <row r="88" spans="2:13" x14ac:dyDescent="0.2">
      <c r="B88" s="163">
        <v>0.84897800000000001</v>
      </c>
      <c r="C88" s="162">
        <v>1.3893000000000001E-2</v>
      </c>
      <c r="D88" s="162">
        <v>0.847584</v>
      </c>
      <c r="E88" s="164">
        <v>-1.4211E-2</v>
      </c>
      <c r="F88" s="163"/>
      <c r="G88" s="162"/>
      <c r="H88" s="162"/>
      <c r="I88" s="162"/>
      <c r="J88" s="163"/>
      <c r="K88" s="162"/>
      <c r="L88" s="162"/>
      <c r="M88" s="164"/>
    </row>
    <row r="89" spans="2:13" x14ac:dyDescent="0.2">
      <c r="B89" s="163">
        <v>0.85913600000000001</v>
      </c>
      <c r="C89" s="162">
        <v>1.307E-2</v>
      </c>
      <c r="D89" s="162">
        <v>0.85773500000000003</v>
      </c>
      <c r="E89" s="164">
        <v>-1.2978999999999999E-2</v>
      </c>
      <c r="F89" s="163"/>
      <c r="G89" s="162"/>
      <c r="H89" s="162"/>
      <c r="I89" s="162"/>
      <c r="J89" s="163"/>
      <c r="K89" s="162"/>
      <c r="L89" s="162"/>
      <c r="M89" s="164"/>
    </row>
    <row r="90" spans="2:13" x14ac:dyDescent="0.2">
      <c r="B90" s="163">
        <v>0.86929400000000001</v>
      </c>
      <c r="C90" s="162">
        <v>1.2253999999999999E-2</v>
      </c>
      <c r="D90" s="162">
        <v>0.86789499999999997</v>
      </c>
      <c r="E90" s="164">
        <v>-1.1795E-2</v>
      </c>
      <c r="F90" s="163"/>
      <c r="G90" s="162"/>
      <c r="H90" s="162"/>
      <c r="I90" s="162"/>
      <c r="J90" s="163"/>
      <c r="K90" s="162"/>
      <c r="L90" s="162"/>
      <c r="M90" s="164"/>
    </row>
    <row r="91" spans="2:13" x14ac:dyDescent="0.2">
      <c r="B91" s="163">
        <v>0.87944999999999995</v>
      </c>
      <c r="C91" s="162">
        <v>1.1446E-2</v>
      </c>
      <c r="D91" s="162">
        <v>0.87806200000000001</v>
      </c>
      <c r="E91" s="164">
        <v>-1.0663000000000001E-2</v>
      </c>
      <c r="F91" s="163"/>
      <c r="G91" s="162"/>
      <c r="H91" s="162"/>
      <c r="I91" s="162"/>
      <c r="J91" s="163"/>
      <c r="K91" s="162"/>
      <c r="L91" s="162"/>
      <c r="M91" s="164"/>
    </row>
    <row r="92" spans="2:13" x14ac:dyDescent="0.2">
      <c r="B92" s="163">
        <v>0.88960399999999995</v>
      </c>
      <c r="C92" s="162">
        <v>1.0649E-2</v>
      </c>
      <c r="D92" s="162">
        <v>0.88823799999999997</v>
      </c>
      <c r="E92" s="164">
        <v>-9.5849999999999998E-3</v>
      </c>
      <c r="F92" s="163"/>
      <c r="G92" s="162"/>
      <c r="H92" s="162"/>
      <c r="I92" s="162"/>
      <c r="J92" s="163"/>
      <c r="K92" s="162"/>
      <c r="L92" s="162"/>
      <c r="M92" s="164"/>
    </row>
    <row r="93" spans="2:13" x14ac:dyDescent="0.2">
      <c r="B93" s="163">
        <v>0.89975700000000003</v>
      </c>
      <c r="C93" s="162">
        <v>9.8639999999999995E-3</v>
      </c>
      <c r="D93" s="162">
        <v>0.898424</v>
      </c>
      <c r="E93" s="164">
        <v>-8.567E-3</v>
      </c>
      <c r="F93" s="163"/>
      <c r="G93" s="162"/>
      <c r="H93" s="162"/>
      <c r="I93" s="162"/>
      <c r="J93" s="163"/>
      <c r="K93" s="162"/>
      <c r="L93" s="162"/>
      <c r="M93" s="164"/>
    </row>
    <row r="94" spans="2:13" x14ac:dyDescent="0.2">
      <c r="B94" s="163">
        <v>0.90990499999999996</v>
      </c>
      <c r="C94" s="162">
        <v>9.0910000000000001E-3</v>
      </c>
      <c r="D94" s="162">
        <v>0.90861800000000004</v>
      </c>
      <c r="E94" s="164">
        <v>-7.6109999999999997E-3</v>
      </c>
      <c r="F94" s="163"/>
      <c r="G94" s="162"/>
      <c r="H94" s="162"/>
      <c r="I94" s="162"/>
      <c r="J94" s="163"/>
      <c r="K94" s="162"/>
      <c r="L94" s="162"/>
      <c r="M94" s="164"/>
    </row>
    <row r="95" spans="2:13" x14ac:dyDescent="0.2">
      <c r="B95" s="163">
        <v>0.92004600000000003</v>
      </c>
      <c r="C95" s="162">
        <v>8.3300000000000006E-3</v>
      </c>
      <c r="D95" s="162">
        <v>0.91881999999999997</v>
      </c>
      <c r="E95" s="164">
        <v>-6.7200000000000003E-3</v>
      </c>
      <c r="F95" s="163"/>
      <c r="G95" s="162"/>
      <c r="H95" s="162"/>
      <c r="I95" s="162"/>
      <c r="J95" s="163"/>
      <c r="K95" s="162"/>
      <c r="L95" s="162"/>
      <c r="M95" s="164"/>
    </row>
    <row r="96" spans="2:13" x14ac:dyDescent="0.2">
      <c r="B96" s="163">
        <v>0.93017799999999995</v>
      </c>
      <c r="C96" s="162">
        <v>7.5799999999999999E-3</v>
      </c>
      <c r="D96" s="162">
        <v>0.92902899999999999</v>
      </c>
      <c r="E96" s="164">
        <v>-5.8960000000000002E-3</v>
      </c>
      <c r="F96" s="163"/>
      <c r="G96" s="162"/>
      <c r="H96" s="162"/>
      <c r="I96" s="162"/>
      <c r="J96" s="163"/>
      <c r="K96" s="162"/>
      <c r="L96" s="162"/>
      <c r="M96" s="164"/>
    </row>
    <row r="97" spans="2:13" x14ac:dyDescent="0.2">
      <c r="B97" s="163">
        <v>0.94029600000000002</v>
      </c>
      <c r="C97" s="162">
        <v>6.8399999999999997E-3</v>
      </c>
      <c r="D97" s="162">
        <v>0.93924099999999999</v>
      </c>
      <c r="E97" s="164">
        <v>-5.143E-3</v>
      </c>
      <c r="F97" s="163"/>
      <c r="G97" s="162"/>
      <c r="H97" s="162"/>
      <c r="I97" s="162"/>
      <c r="J97" s="163"/>
      <c r="K97" s="162"/>
      <c r="L97" s="162"/>
      <c r="M97" s="164"/>
    </row>
    <row r="98" spans="2:13" x14ac:dyDescent="0.2">
      <c r="B98" s="163">
        <v>0.95039399999999996</v>
      </c>
      <c r="C98" s="162">
        <v>6.1069999999999996E-3</v>
      </c>
      <c r="D98" s="162">
        <v>0.94945299999999999</v>
      </c>
      <c r="E98" s="164">
        <v>-4.463E-3</v>
      </c>
      <c r="F98" s="163"/>
      <c r="G98" s="162"/>
      <c r="H98" s="162"/>
      <c r="I98" s="162"/>
      <c r="J98" s="163"/>
      <c r="K98" s="162"/>
      <c r="L98" s="162"/>
      <c r="M98" s="164"/>
    </row>
    <row r="99" spans="2:13" x14ac:dyDescent="0.2">
      <c r="B99" s="163">
        <v>0.96046399999999998</v>
      </c>
      <c r="C99" s="162">
        <v>5.3810000000000004E-3</v>
      </c>
      <c r="D99" s="162">
        <v>0.95965599999999995</v>
      </c>
      <c r="E99" s="164">
        <v>-3.8600000000000001E-3</v>
      </c>
      <c r="F99" s="163"/>
      <c r="G99" s="162"/>
      <c r="H99" s="162"/>
      <c r="I99" s="162"/>
      <c r="J99" s="163"/>
      <c r="K99" s="162"/>
      <c r="L99" s="162"/>
      <c r="M99" s="164"/>
    </row>
    <row r="100" spans="2:13" x14ac:dyDescent="0.2">
      <c r="B100" s="163">
        <v>0.97049399999999997</v>
      </c>
      <c r="C100" s="162">
        <v>4.6600000000000001E-3</v>
      </c>
      <c r="D100" s="162">
        <v>0.96984099999999995</v>
      </c>
      <c r="E100" s="164">
        <v>-3.3419999999999999E-3</v>
      </c>
      <c r="F100" s="163"/>
      <c r="G100" s="162"/>
      <c r="H100" s="162"/>
      <c r="I100" s="162"/>
      <c r="J100" s="163"/>
      <c r="K100" s="162"/>
      <c r="L100" s="162"/>
      <c r="M100" s="164"/>
    </row>
    <row r="101" spans="2:13" x14ac:dyDescent="0.2">
      <c r="B101" s="163">
        <v>0.98046699999999998</v>
      </c>
      <c r="C101" s="162">
        <v>3.9389999999999998E-3</v>
      </c>
      <c r="D101" s="162">
        <v>0.97999199999999997</v>
      </c>
      <c r="E101" s="164">
        <v>-2.9190000000000002E-3</v>
      </c>
      <c r="F101" s="163"/>
      <c r="G101" s="162"/>
      <c r="H101" s="162"/>
      <c r="I101" s="162"/>
      <c r="J101" s="163"/>
      <c r="K101" s="162"/>
      <c r="L101" s="162"/>
      <c r="M101" s="164"/>
    </row>
    <row r="102" spans="2:13" x14ac:dyDescent="0.2">
      <c r="B102" s="163">
        <v>0.99034599999999995</v>
      </c>
      <c r="C102" s="162">
        <v>3.2070000000000002E-3</v>
      </c>
      <c r="D102" s="162">
        <v>0.99007699999999998</v>
      </c>
      <c r="E102" s="164">
        <v>-2.6059999999999998E-3</v>
      </c>
      <c r="F102" s="163"/>
      <c r="G102" s="162"/>
      <c r="H102" s="162"/>
      <c r="I102" s="162"/>
      <c r="J102" s="163"/>
      <c r="K102" s="162"/>
      <c r="L102" s="162"/>
      <c r="M102" s="164"/>
    </row>
    <row r="103" spans="2:13" x14ac:dyDescent="0.2">
      <c r="B103" s="163">
        <v>1</v>
      </c>
      <c r="C103" s="162">
        <v>2.4169999999999999E-3</v>
      </c>
      <c r="D103" s="162">
        <v>1</v>
      </c>
      <c r="E103" s="164">
        <v>-2.4169999999999999E-3</v>
      </c>
      <c r="F103" s="163"/>
      <c r="G103" s="162"/>
      <c r="H103" s="162"/>
      <c r="I103" s="162"/>
      <c r="J103" s="163"/>
      <c r="K103" s="162"/>
      <c r="L103" s="162"/>
      <c r="M103" s="164"/>
    </row>
    <row r="104" spans="2:13" x14ac:dyDescent="0.2">
      <c r="B104" s="163"/>
      <c r="C104" s="162"/>
      <c r="D104" s="162"/>
      <c r="E104" s="164"/>
      <c r="F104" s="163"/>
      <c r="G104" s="162"/>
      <c r="H104" s="162"/>
      <c r="I104" s="162"/>
      <c r="J104" s="163"/>
      <c r="K104" s="162"/>
      <c r="L104" s="162"/>
      <c r="M104" s="164"/>
    </row>
    <row r="105" spans="2:13" x14ac:dyDescent="0.2">
      <c r="B105" s="163"/>
      <c r="C105" s="162"/>
      <c r="D105" s="162"/>
      <c r="E105" s="164"/>
      <c r="F105" s="163"/>
      <c r="G105" s="162"/>
      <c r="H105" s="162"/>
      <c r="I105" s="162"/>
      <c r="J105" s="163"/>
      <c r="K105" s="162"/>
      <c r="L105" s="162"/>
      <c r="M105" s="164"/>
    </row>
    <row r="106" spans="2:13" x14ac:dyDescent="0.2">
      <c r="B106" s="163"/>
      <c r="C106" s="162"/>
      <c r="D106" s="162"/>
      <c r="E106" s="164"/>
      <c r="F106" s="163"/>
      <c r="G106" s="162"/>
      <c r="H106" s="162"/>
      <c r="I106" s="162"/>
      <c r="J106" s="163"/>
      <c r="K106" s="162"/>
      <c r="L106" s="162"/>
      <c r="M106" s="164"/>
    </row>
    <row r="107" spans="2:13" x14ac:dyDescent="0.2">
      <c r="B107" s="163"/>
      <c r="C107" s="162"/>
      <c r="D107" s="162"/>
      <c r="E107" s="164"/>
      <c r="F107" s="163"/>
      <c r="G107" s="162"/>
      <c r="H107" s="162"/>
      <c r="I107" s="162"/>
      <c r="J107" s="163"/>
      <c r="K107" s="162"/>
      <c r="L107" s="162"/>
      <c r="M107" s="164"/>
    </row>
    <row r="108" spans="2:13" x14ac:dyDescent="0.2">
      <c r="B108" s="163"/>
      <c r="C108" s="162"/>
      <c r="D108" s="162"/>
      <c r="E108" s="164"/>
      <c r="F108" s="163"/>
      <c r="G108" s="162"/>
      <c r="H108" s="162"/>
      <c r="I108" s="162"/>
      <c r="J108" s="163"/>
      <c r="K108" s="162"/>
      <c r="L108" s="162"/>
      <c r="M108" s="164"/>
    </row>
    <row r="109" spans="2:13" x14ac:dyDescent="0.2">
      <c r="B109" s="163"/>
      <c r="C109" s="162"/>
      <c r="D109" s="162"/>
      <c r="E109" s="164"/>
      <c r="F109" s="163"/>
      <c r="G109" s="162"/>
      <c r="H109" s="162"/>
      <c r="I109" s="162"/>
      <c r="J109" s="163"/>
      <c r="K109" s="162"/>
      <c r="L109" s="162"/>
      <c r="M109" s="164"/>
    </row>
    <row r="110" spans="2:13" x14ac:dyDescent="0.2">
      <c r="B110" s="163"/>
      <c r="C110" s="162"/>
      <c r="D110" s="162"/>
      <c r="E110" s="164"/>
      <c r="F110" s="163"/>
      <c r="G110" s="162"/>
      <c r="H110" s="162"/>
      <c r="I110" s="162"/>
      <c r="J110" s="163"/>
      <c r="K110" s="162"/>
      <c r="L110" s="162"/>
      <c r="M110" s="164"/>
    </row>
    <row r="111" spans="2:13" x14ac:dyDescent="0.2">
      <c r="B111" s="163"/>
      <c r="C111" s="162"/>
      <c r="D111" s="162"/>
      <c r="E111" s="164"/>
      <c r="F111" s="163"/>
      <c r="G111" s="162"/>
      <c r="H111" s="162"/>
      <c r="I111" s="162"/>
      <c r="J111" s="163"/>
      <c r="K111" s="162"/>
      <c r="L111" s="162"/>
      <c r="M111" s="164"/>
    </row>
    <row r="112" spans="2:13" x14ac:dyDescent="0.2">
      <c r="B112" s="163"/>
      <c r="C112" s="162"/>
      <c r="D112" s="162"/>
      <c r="E112" s="164"/>
      <c r="F112" s="163"/>
      <c r="G112" s="162"/>
      <c r="H112" s="162"/>
      <c r="I112" s="162"/>
      <c r="J112" s="163"/>
      <c r="K112" s="162"/>
      <c r="L112" s="162"/>
      <c r="M112" s="164"/>
    </row>
    <row r="113" spans="2:13" x14ac:dyDescent="0.2">
      <c r="B113" s="163"/>
      <c r="C113" s="162"/>
      <c r="D113" s="162"/>
      <c r="E113" s="164"/>
      <c r="F113" s="163"/>
      <c r="G113" s="162"/>
      <c r="H113" s="162"/>
      <c r="I113" s="162"/>
      <c r="J113" s="163"/>
      <c r="K113" s="162"/>
      <c r="L113" s="162"/>
      <c r="M113" s="164"/>
    </row>
    <row r="114" spans="2:13" x14ac:dyDescent="0.2">
      <c r="B114" s="163"/>
      <c r="C114" s="162"/>
      <c r="D114" s="162"/>
      <c r="E114" s="164"/>
      <c r="F114" s="163"/>
      <c r="G114" s="162"/>
      <c r="H114" s="162"/>
      <c r="I114" s="162"/>
      <c r="J114" s="163"/>
      <c r="K114" s="162"/>
      <c r="L114" s="162"/>
      <c r="M114" s="164"/>
    </row>
    <row r="115" spans="2:13" x14ac:dyDescent="0.2">
      <c r="B115" s="163"/>
      <c r="C115" s="162"/>
      <c r="D115" s="162"/>
      <c r="E115" s="164"/>
      <c r="F115" s="163"/>
      <c r="G115" s="162"/>
      <c r="H115" s="162"/>
      <c r="I115" s="162"/>
      <c r="J115" s="163"/>
      <c r="K115" s="162"/>
      <c r="L115" s="162"/>
      <c r="M115" s="164"/>
    </row>
    <row r="116" spans="2:13" x14ac:dyDescent="0.2">
      <c r="B116" s="163"/>
      <c r="C116" s="162"/>
      <c r="D116" s="162"/>
      <c r="E116" s="164"/>
      <c r="F116" s="163"/>
      <c r="G116" s="162"/>
      <c r="H116" s="162"/>
      <c r="I116" s="162"/>
      <c r="J116" s="163"/>
      <c r="K116" s="162"/>
      <c r="L116" s="162"/>
      <c r="M116" s="164"/>
    </row>
    <row r="117" spans="2:13" x14ac:dyDescent="0.2">
      <c r="B117" s="163"/>
      <c r="C117" s="162"/>
      <c r="D117" s="162"/>
      <c r="E117" s="164"/>
      <c r="F117" s="163"/>
      <c r="G117" s="162"/>
      <c r="H117" s="162"/>
      <c r="I117" s="162"/>
      <c r="J117" s="163"/>
      <c r="K117" s="162"/>
      <c r="L117" s="162"/>
      <c r="M117" s="164"/>
    </row>
    <row r="118" spans="2:13" x14ac:dyDescent="0.2">
      <c r="B118" s="163"/>
      <c r="C118" s="162"/>
      <c r="D118" s="162"/>
      <c r="E118" s="164"/>
      <c r="F118" s="163"/>
      <c r="G118" s="162"/>
      <c r="H118" s="162"/>
      <c r="I118" s="162"/>
      <c r="J118" s="163"/>
      <c r="K118" s="162"/>
      <c r="L118" s="162"/>
      <c r="M118" s="164"/>
    </row>
    <row r="119" spans="2:13" x14ac:dyDescent="0.2">
      <c r="B119" s="163"/>
      <c r="C119" s="162"/>
      <c r="D119" s="162"/>
      <c r="E119" s="164"/>
      <c r="F119" s="163"/>
      <c r="G119" s="162"/>
      <c r="H119" s="162"/>
      <c r="I119" s="162"/>
      <c r="J119" s="163"/>
      <c r="K119" s="162"/>
      <c r="L119" s="162"/>
      <c r="M119" s="164"/>
    </row>
    <row r="120" spans="2:13" x14ac:dyDescent="0.2">
      <c r="B120" s="163"/>
      <c r="C120" s="162"/>
      <c r="D120" s="162"/>
      <c r="E120" s="164"/>
      <c r="F120" s="163"/>
      <c r="G120" s="162"/>
      <c r="H120" s="162"/>
      <c r="I120" s="162"/>
      <c r="J120" s="163"/>
      <c r="K120" s="162"/>
      <c r="L120" s="162"/>
      <c r="M120" s="164"/>
    </row>
    <row r="121" spans="2:13" x14ac:dyDescent="0.2">
      <c r="B121" s="163"/>
      <c r="C121" s="162"/>
      <c r="D121" s="162"/>
      <c r="E121" s="164"/>
      <c r="F121" s="163"/>
      <c r="G121" s="162"/>
      <c r="H121" s="162"/>
      <c r="I121" s="162"/>
      <c r="J121" s="163"/>
      <c r="K121" s="162"/>
      <c r="L121" s="162"/>
      <c r="M121" s="164"/>
    </row>
    <row r="122" spans="2:13" x14ac:dyDescent="0.2">
      <c r="B122" s="163"/>
      <c r="C122" s="162"/>
      <c r="D122" s="162"/>
      <c r="E122" s="164"/>
      <c r="F122" s="163"/>
      <c r="G122" s="162"/>
      <c r="H122" s="162"/>
      <c r="I122" s="162"/>
      <c r="J122" s="163"/>
      <c r="K122" s="162"/>
      <c r="L122" s="162"/>
      <c r="M122" s="164"/>
    </row>
    <row r="123" spans="2:13" x14ac:dyDescent="0.2">
      <c r="B123" s="163"/>
      <c r="C123" s="162"/>
      <c r="D123" s="162"/>
      <c r="E123" s="164"/>
      <c r="F123" s="163"/>
      <c r="G123" s="162"/>
      <c r="H123" s="162"/>
      <c r="I123" s="162"/>
      <c r="J123" s="163"/>
      <c r="K123" s="162"/>
      <c r="L123" s="162"/>
      <c r="M123" s="164"/>
    </row>
    <row r="124" spans="2:13" x14ac:dyDescent="0.2">
      <c r="B124" s="163"/>
      <c r="C124" s="162"/>
      <c r="D124" s="162"/>
      <c r="E124" s="164"/>
      <c r="F124" s="163"/>
      <c r="G124" s="162"/>
      <c r="H124" s="162"/>
      <c r="I124" s="162"/>
      <c r="J124" s="163"/>
      <c r="K124" s="162"/>
      <c r="L124" s="162"/>
      <c r="M124" s="164"/>
    </row>
    <row r="125" spans="2:13" x14ac:dyDescent="0.2">
      <c r="B125" s="163"/>
      <c r="C125" s="162"/>
      <c r="D125" s="162"/>
      <c r="E125" s="164"/>
      <c r="F125" s="163"/>
      <c r="G125" s="162"/>
      <c r="H125" s="162"/>
      <c r="I125" s="162"/>
      <c r="J125" s="163"/>
      <c r="K125" s="162"/>
      <c r="L125" s="162"/>
      <c r="M125" s="164"/>
    </row>
    <row r="126" spans="2:13" x14ac:dyDescent="0.2">
      <c r="B126" s="163"/>
      <c r="C126" s="162"/>
      <c r="D126" s="162"/>
      <c r="E126" s="164"/>
      <c r="F126" s="163"/>
      <c r="G126" s="162"/>
      <c r="H126" s="162"/>
      <c r="I126" s="162"/>
      <c r="J126" s="163"/>
      <c r="K126" s="162"/>
      <c r="L126" s="162"/>
      <c r="M126" s="164"/>
    </row>
    <row r="127" spans="2:13" x14ac:dyDescent="0.2">
      <c r="B127" s="163"/>
      <c r="C127" s="162"/>
      <c r="D127" s="162"/>
      <c r="E127" s="164"/>
      <c r="F127" s="163"/>
      <c r="G127" s="162"/>
      <c r="H127" s="162"/>
      <c r="I127" s="162"/>
      <c r="J127" s="163"/>
      <c r="K127" s="162"/>
      <c r="L127" s="162"/>
      <c r="M127" s="164"/>
    </row>
    <row r="128" spans="2:13" x14ac:dyDescent="0.2">
      <c r="B128" s="163"/>
      <c r="C128" s="162"/>
      <c r="D128" s="162"/>
      <c r="E128" s="164"/>
      <c r="F128" s="163"/>
      <c r="G128" s="162"/>
      <c r="H128" s="162"/>
      <c r="I128" s="162"/>
      <c r="J128" s="163"/>
      <c r="K128" s="162"/>
      <c r="L128" s="162"/>
      <c r="M128" s="164"/>
    </row>
    <row r="129" spans="2:13" x14ac:dyDescent="0.2">
      <c r="B129" s="163"/>
      <c r="C129" s="162"/>
      <c r="D129" s="162"/>
      <c r="E129" s="164"/>
      <c r="F129" s="163"/>
      <c r="G129" s="162"/>
      <c r="H129" s="162"/>
      <c r="I129" s="162"/>
      <c r="J129" s="163"/>
      <c r="K129" s="162"/>
      <c r="L129" s="162"/>
      <c r="M129" s="164"/>
    </row>
    <row r="130" spans="2:13" x14ac:dyDescent="0.2">
      <c r="B130" s="163"/>
      <c r="C130" s="162"/>
      <c r="D130" s="162"/>
      <c r="E130" s="164"/>
      <c r="F130" s="163"/>
      <c r="G130" s="162"/>
      <c r="H130" s="162"/>
      <c r="I130" s="162"/>
      <c r="J130" s="163"/>
      <c r="K130" s="162"/>
      <c r="L130" s="162"/>
      <c r="M130" s="164"/>
    </row>
    <row r="131" spans="2:13" x14ac:dyDescent="0.2">
      <c r="B131" s="163"/>
      <c r="C131" s="162"/>
      <c r="D131" s="162"/>
      <c r="E131" s="164"/>
      <c r="F131" s="163"/>
      <c r="G131" s="162"/>
      <c r="H131" s="162"/>
      <c r="I131" s="162"/>
      <c r="J131" s="163"/>
      <c r="K131" s="162"/>
      <c r="L131" s="162"/>
      <c r="M131" s="164"/>
    </row>
    <row r="132" spans="2:13" x14ac:dyDescent="0.2">
      <c r="B132" s="163"/>
      <c r="C132" s="162"/>
      <c r="D132" s="162"/>
      <c r="E132" s="164"/>
      <c r="F132" s="163"/>
      <c r="G132" s="162"/>
      <c r="H132" s="162"/>
      <c r="I132" s="162"/>
      <c r="J132" s="163"/>
      <c r="K132" s="162"/>
      <c r="L132" s="162"/>
      <c r="M132" s="164"/>
    </row>
    <row r="133" spans="2:13" x14ac:dyDescent="0.2">
      <c r="B133" s="163"/>
      <c r="C133" s="162"/>
      <c r="D133" s="162"/>
      <c r="E133" s="164"/>
      <c r="F133" s="163"/>
      <c r="G133" s="162"/>
      <c r="H133" s="162"/>
      <c r="I133" s="162"/>
      <c r="J133" s="163"/>
      <c r="K133" s="162"/>
      <c r="L133" s="162"/>
      <c r="M133" s="164"/>
    </row>
    <row r="134" spans="2:13" x14ac:dyDescent="0.2">
      <c r="B134" s="163"/>
      <c r="C134" s="162"/>
      <c r="D134" s="162"/>
      <c r="E134" s="164"/>
      <c r="F134" s="163"/>
      <c r="G134" s="162"/>
      <c r="H134" s="162"/>
      <c r="I134" s="162"/>
      <c r="J134" s="163"/>
      <c r="K134" s="162"/>
      <c r="L134" s="162"/>
      <c r="M134" s="164"/>
    </row>
    <row r="135" spans="2:13" x14ac:dyDescent="0.2">
      <c r="B135" s="163"/>
      <c r="C135" s="162"/>
      <c r="D135" s="162"/>
      <c r="E135" s="164"/>
      <c r="F135" s="163"/>
      <c r="G135" s="162"/>
      <c r="H135" s="162"/>
      <c r="I135" s="162"/>
      <c r="J135" s="163"/>
      <c r="K135" s="162"/>
      <c r="L135" s="162"/>
      <c r="M135" s="164"/>
    </row>
    <row r="136" spans="2:13" x14ac:dyDescent="0.2">
      <c r="B136" s="163"/>
      <c r="C136" s="162"/>
      <c r="D136" s="162"/>
      <c r="E136" s="164"/>
      <c r="F136" s="163"/>
      <c r="G136" s="162"/>
      <c r="H136" s="162"/>
      <c r="I136" s="162"/>
      <c r="J136" s="163"/>
      <c r="K136" s="162"/>
      <c r="L136" s="162"/>
      <c r="M136" s="164"/>
    </row>
    <row r="137" spans="2:13" x14ac:dyDescent="0.2">
      <c r="B137" s="163"/>
      <c r="C137" s="162"/>
      <c r="D137" s="162"/>
      <c r="E137" s="164"/>
      <c r="F137" s="163"/>
      <c r="G137" s="162"/>
      <c r="H137" s="162"/>
      <c r="I137" s="162"/>
      <c r="J137" s="163"/>
      <c r="K137" s="162"/>
      <c r="L137" s="162"/>
      <c r="M137" s="164"/>
    </row>
    <row r="138" spans="2:13" x14ac:dyDescent="0.2">
      <c r="B138" s="163"/>
      <c r="C138" s="162"/>
      <c r="D138" s="162"/>
      <c r="E138" s="164"/>
      <c r="F138" s="163"/>
      <c r="G138" s="162"/>
      <c r="H138" s="162"/>
      <c r="I138" s="162"/>
      <c r="J138" s="163"/>
      <c r="K138" s="162"/>
      <c r="L138" s="162"/>
      <c r="M138" s="164"/>
    </row>
    <row r="139" spans="2:13" x14ac:dyDescent="0.2">
      <c r="B139" s="163"/>
      <c r="C139" s="162"/>
      <c r="D139" s="162"/>
      <c r="E139" s="164"/>
      <c r="F139" s="163"/>
      <c r="G139" s="162"/>
      <c r="H139" s="162"/>
      <c r="I139" s="162"/>
      <c r="J139" s="163"/>
      <c r="K139" s="162"/>
      <c r="L139" s="162"/>
      <c r="M139" s="164"/>
    </row>
    <row r="140" spans="2:13" x14ac:dyDescent="0.2">
      <c r="B140" s="163"/>
      <c r="C140" s="162"/>
      <c r="D140" s="162"/>
      <c r="E140" s="164"/>
      <c r="F140" s="163"/>
      <c r="G140" s="162"/>
      <c r="H140" s="162"/>
      <c r="I140" s="162"/>
      <c r="J140" s="163"/>
      <c r="K140" s="162"/>
      <c r="L140" s="162"/>
      <c r="M140" s="164"/>
    </row>
    <row r="141" spans="2:13" x14ac:dyDescent="0.2">
      <c r="B141" s="163"/>
      <c r="C141" s="162"/>
      <c r="D141" s="162"/>
      <c r="E141" s="164"/>
      <c r="F141" s="163"/>
      <c r="G141" s="162"/>
      <c r="H141" s="162"/>
      <c r="I141" s="162"/>
      <c r="J141" s="163"/>
      <c r="K141" s="162"/>
      <c r="L141" s="162"/>
      <c r="M141" s="164"/>
    </row>
    <row r="142" spans="2:13" x14ac:dyDescent="0.2">
      <c r="B142" s="163"/>
      <c r="C142" s="162"/>
      <c r="D142" s="162"/>
      <c r="E142" s="164"/>
      <c r="F142" s="163"/>
      <c r="G142" s="162"/>
      <c r="H142" s="162"/>
      <c r="I142" s="162"/>
      <c r="J142" s="163"/>
      <c r="K142" s="162"/>
      <c r="L142" s="162"/>
      <c r="M142" s="164"/>
    </row>
    <row r="143" spans="2:13" x14ac:dyDescent="0.2">
      <c r="B143" s="163"/>
      <c r="C143" s="162"/>
      <c r="D143" s="162"/>
      <c r="E143" s="164"/>
      <c r="F143" s="163"/>
      <c r="G143" s="162"/>
      <c r="H143" s="162"/>
      <c r="I143" s="162"/>
      <c r="J143" s="163"/>
      <c r="K143" s="162"/>
      <c r="L143" s="162"/>
      <c r="M143" s="164"/>
    </row>
    <row r="144" spans="2:13" x14ac:dyDescent="0.2">
      <c r="B144" s="163"/>
      <c r="C144" s="162"/>
      <c r="D144" s="162"/>
      <c r="E144" s="164"/>
      <c r="F144" s="163"/>
      <c r="G144" s="162"/>
      <c r="H144" s="162"/>
      <c r="I144" s="162"/>
      <c r="J144" s="163"/>
      <c r="K144" s="162"/>
      <c r="L144" s="162"/>
      <c r="M144" s="164"/>
    </row>
    <row r="145" spans="2:13" x14ac:dyDescent="0.2">
      <c r="B145" s="163"/>
      <c r="C145" s="162"/>
      <c r="D145" s="162"/>
      <c r="E145" s="164"/>
      <c r="F145" s="163"/>
      <c r="G145" s="162"/>
      <c r="H145" s="162"/>
      <c r="I145" s="162"/>
      <c r="J145" s="163"/>
      <c r="K145" s="162"/>
      <c r="L145" s="162"/>
      <c r="M145" s="164"/>
    </row>
    <row r="146" spans="2:13" x14ac:dyDescent="0.2">
      <c r="B146" s="163"/>
      <c r="C146" s="162"/>
      <c r="D146" s="162"/>
      <c r="E146" s="164"/>
      <c r="F146" s="163"/>
      <c r="G146" s="162"/>
      <c r="H146" s="162"/>
      <c r="I146" s="162"/>
      <c r="J146" s="163"/>
      <c r="K146" s="162"/>
      <c r="L146" s="162"/>
      <c r="M146" s="164"/>
    </row>
    <row r="147" spans="2:13" x14ac:dyDescent="0.2">
      <c r="B147" s="163"/>
      <c r="C147" s="162"/>
      <c r="D147" s="162"/>
      <c r="E147" s="164"/>
      <c r="F147" s="163"/>
      <c r="G147" s="162"/>
      <c r="H147" s="162"/>
      <c r="I147" s="162"/>
      <c r="J147" s="163"/>
      <c r="K147" s="162"/>
      <c r="L147" s="162"/>
      <c r="M147" s="164"/>
    </row>
    <row r="148" spans="2:13" x14ac:dyDescent="0.2">
      <c r="B148" s="163"/>
      <c r="C148" s="162"/>
      <c r="D148" s="162"/>
      <c r="E148" s="164"/>
      <c r="F148" s="163"/>
      <c r="G148" s="162"/>
      <c r="H148" s="162"/>
      <c r="I148" s="162"/>
      <c r="J148" s="163"/>
      <c r="K148" s="162"/>
      <c r="L148" s="162"/>
      <c r="M148" s="164"/>
    </row>
    <row r="149" spans="2:13" x14ac:dyDescent="0.2">
      <c r="B149" s="163"/>
      <c r="C149" s="162"/>
      <c r="D149" s="162"/>
      <c r="E149" s="164"/>
      <c r="F149" s="163"/>
      <c r="G149" s="162"/>
      <c r="H149" s="162"/>
      <c r="I149" s="162"/>
      <c r="J149" s="163"/>
      <c r="K149" s="162"/>
      <c r="L149" s="162"/>
      <c r="M149" s="164"/>
    </row>
    <row r="150" spans="2:13" x14ac:dyDescent="0.2">
      <c r="B150" s="163"/>
      <c r="C150" s="162"/>
      <c r="D150" s="162"/>
      <c r="E150" s="164"/>
      <c r="F150" s="163"/>
      <c r="G150" s="162"/>
      <c r="H150" s="162"/>
      <c r="I150" s="162"/>
      <c r="J150" s="163"/>
      <c r="K150" s="162"/>
      <c r="L150" s="162"/>
      <c r="M150" s="164"/>
    </row>
    <row r="151" spans="2:13" x14ac:dyDescent="0.2">
      <c r="B151" s="163"/>
      <c r="C151" s="162"/>
      <c r="D151" s="162"/>
      <c r="E151" s="164"/>
      <c r="F151" s="163"/>
      <c r="G151" s="162"/>
      <c r="H151" s="162"/>
      <c r="I151" s="162"/>
      <c r="J151" s="163"/>
      <c r="K151" s="162"/>
      <c r="L151" s="162"/>
      <c r="M151" s="164"/>
    </row>
    <row r="152" spans="2:13" x14ac:dyDescent="0.2">
      <c r="B152" s="163"/>
      <c r="C152" s="162"/>
      <c r="D152" s="162"/>
      <c r="E152" s="164"/>
      <c r="F152" s="163"/>
      <c r="G152" s="162"/>
      <c r="H152" s="162"/>
      <c r="I152" s="162"/>
      <c r="J152" s="163"/>
      <c r="K152" s="162"/>
      <c r="L152" s="162"/>
      <c r="M152" s="164"/>
    </row>
    <row r="153" spans="2:13" x14ac:dyDescent="0.2">
      <c r="B153" s="163"/>
      <c r="C153" s="162"/>
      <c r="D153" s="162"/>
      <c r="E153" s="164"/>
      <c r="F153" s="163"/>
      <c r="G153" s="162"/>
      <c r="H153" s="162"/>
      <c r="I153" s="162"/>
      <c r="J153" s="163"/>
      <c r="K153" s="162"/>
      <c r="L153" s="162"/>
      <c r="M153" s="164"/>
    </row>
    <row r="154" spans="2:13" x14ac:dyDescent="0.2">
      <c r="B154" s="163"/>
      <c r="C154" s="162"/>
      <c r="D154" s="162"/>
      <c r="E154" s="164"/>
      <c r="F154" s="163"/>
      <c r="G154" s="162"/>
      <c r="H154" s="162"/>
      <c r="I154" s="162"/>
      <c r="J154" s="163"/>
      <c r="K154" s="162"/>
      <c r="L154" s="162"/>
      <c r="M154" s="164"/>
    </row>
    <row r="155" spans="2:13" x14ac:dyDescent="0.2">
      <c r="B155" s="163"/>
      <c r="C155" s="162"/>
      <c r="D155" s="162"/>
      <c r="E155" s="164"/>
      <c r="F155" s="163"/>
      <c r="G155" s="162"/>
      <c r="H155" s="162"/>
      <c r="I155" s="162"/>
      <c r="J155" s="163"/>
      <c r="K155" s="162"/>
      <c r="L155" s="162"/>
      <c r="M155" s="164"/>
    </row>
    <row r="156" spans="2:13" x14ac:dyDescent="0.2">
      <c r="B156" s="163"/>
      <c r="C156" s="162"/>
      <c r="D156" s="162"/>
      <c r="E156" s="164"/>
      <c r="F156" s="163"/>
      <c r="G156" s="162"/>
      <c r="H156" s="162"/>
      <c r="I156" s="162"/>
      <c r="J156" s="163"/>
      <c r="K156" s="162"/>
      <c r="L156" s="162"/>
      <c r="M156" s="164"/>
    </row>
    <row r="157" spans="2:13" x14ac:dyDescent="0.2">
      <c r="B157" s="163"/>
      <c r="C157" s="162"/>
      <c r="D157" s="162"/>
      <c r="E157" s="164"/>
      <c r="F157" s="163"/>
      <c r="G157" s="162"/>
      <c r="H157" s="162"/>
      <c r="I157" s="162"/>
      <c r="J157" s="163"/>
      <c r="K157" s="162"/>
      <c r="L157" s="162"/>
      <c r="M157" s="164"/>
    </row>
    <row r="158" spans="2:13" x14ac:dyDescent="0.2">
      <c r="B158" s="163"/>
      <c r="C158" s="162"/>
      <c r="D158" s="162"/>
      <c r="E158" s="164"/>
      <c r="F158" s="163"/>
      <c r="G158" s="162"/>
      <c r="H158" s="162"/>
      <c r="I158" s="162"/>
      <c r="J158" s="163"/>
      <c r="K158" s="162"/>
      <c r="L158" s="162"/>
      <c r="M158" s="164"/>
    </row>
    <row r="159" spans="2:13" x14ac:dyDescent="0.2">
      <c r="B159" s="163"/>
      <c r="C159" s="162"/>
      <c r="D159" s="162"/>
      <c r="E159" s="164"/>
      <c r="F159" s="163"/>
      <c r="G159" s="162"/>
      <c r="H159" s="162"/>
      <c r="I159" s="162"/>
      <c r="J159" s="163"/>
      <c r="K159" s="162"/>
      <c r="L159" s="162"/>
      <c r="M159" s="164"/>
    </row>
    <row r="160" spans="2:13" x14ac:dyDescent="0.2">
      <c r="B160" s="163"/>
      <c r="C160" s="162"/>
      <c r="D160" s="162"/>
      <c r="E160" s="164"/>
      <c r="F160" s="163"/>
      <c r="G160" s="162"/>
      <c r="H160" s="162"/>
      <c r="I160" s="162"/>
      <c r="J160" s="163"/>
      <c r="K160" s="162"/>
      <c r="L160" s="162"/>
      <c r="M160" s="164"/>
    </row>
    <row r="161" spans="2:13" x14ac:dyDescent="0.2">
      <c r="B161" s="163"/>
      <c r="C161" s="162"/>
      <c r="D161" s="162"/>
      <c r="E161" s="164"/>
      <c r="F161" s="163"/>
      <c r="G161" s="162"/>
      <c r="H161" s="162"/>
      <c r="I161" s="162"/>
      <c r="J161" s="163"/>
      <c r="K161" s="162"/>
      <c r="L161" s="162"/>
      <c r="M161" s="164"/>
    </row>
    <row r="162" spans="2:13" x14ac:dyDescent="0.2">
      <c r="B162" s="163"/>
      <c r="C162" s="162"/>
      <c r="D162" s="162"/>
      <c r="E162" s="164"/>
      <c r="F162" s="163"/>
      <c r="G162" s="162"/>
      <c r="H162" s="162"/>
      <c r="I162" s="162"/>
      <c r="J162" s="163"/>
      <c r="K162" s="162"/>
      <c r="L162" s="162"/>
      <c r="M162" s="164"/>
    </row>
    <row r="163" spans="2:13" x14ac:dyDescent="0.2">
      <c r="B163" s="163"/>
      <c r="C163" s="162"/>
      <c r="D163" s="162"/>
      <c r="E163" s="164"/>
      <c r="F163" s="163"/>
      <c r="G163" s="162"/>
      <c r="H163" s="162"/>
      <c r="I163" s="162"/>
      <c r="J163" s="163"/>
      <c r="K163" s="162"/>
      <c r="L163" s="162"/>
      <c r="M163" s="164"/>
    </row>
    <row r="164" spans="2:13" x14ac:dyDescent="0.2">
      <c r="B164" s="163"/>
      <c r="C164" s="162"/>
      <c r="D164" s="162"/>
      <c r="E164" s="164"/>
      <c r="F164" s="163"/>
      <c r="G164" s="162"/>
      <c r="H164" s="162"/>
      <c r="I164" s="162"/>
      <c r="J164" s="163"/>
      <c r="K164" s="162"/>
      <c r="L164" s="162"/>
      <c r="M164" s="164"/>
    </row>
    <row r="165" spans="2:13" x14ac:dyDescent="0.2">
      <c r="B165" s="163"/>
      <c r="C165" s="162"/>
      <c r="D165" s="162"/>
      <c r="E165" s="164"/>
      <c r="F165" s="163"/>
      <c r="G165" s="162"/>
      <c r="H165" s="162"/>
      <c r="I165" s="162"/>
      <c r="J165" s="163"/>
      <c r="K165" s="162"/>
      <c r="L165" s="162"/>
      <c r="M165" s="164"/>
    </row>
    <row r="166" spans="2:13" x14ac:dyDescent="0.2">
      <c r="B166" s="163"/>
      <c r="C166" s="162"/>
      <c r="D166" s="162"/>
      <c r="E166" s="164"/>
      <c r="F166" s="163"/>
      <c r="G166" s="162"/>
      <c r="H166" s="162"/>
      <c r="I166" s="162"/>
      <c r="J166" s="163"/>
      <c r="K166" s="162"/>
      <c r="L166" s="162"/>
      <c r="M166" s="164"/>
    </row>
    <row r="167" spans="2:13" x14ac:dyDescent="0.2">
      <c r="B167" s="163"/>
      <c r="C167" s="162"/>
      <c r="D167" s="162"/>
      <c r="E167" s="164"/>
      <c r="F167" s="163"/>
      <c r="G167" s="162"/>
      <c r="H167" s="162"/>
      <c r="I167" s="162"/>
      <c r="J167" s="163"/>
      <c r="K167" s="162"/>
      <c r="L167" s="162"/>
      <c r="M167" s="164"/>
    </row>
    <row r="168" spans="2:13" x14ac:dyDescent="0.2">
      <c r="B168" s="163"/>
      <c r="C168" s="162"/>
      <c r="D168" s="162"/>
      <c r="E168" s="164"/>
      <c r="F168" s="163"/>
      <c r="G168" s="162"/>
      <c r="H168" s="162"/>
      <c r="I168" s="162"/>
      <c r="J168" s="163"/>
      <c r="K168" s="162"/>
      <c r="L168" s="162"/>
      <c r="M168" s="164"/>
    </row>
    <row r="169" spans="2:13" x14ac:dyDescent="0.2">
      <c r="B169" s="163"/>
      <c r="C169" s="162"/>
      <c r="D169" s="162"/>
      <c r="E169" s="164"/>
      <c r="F169" s="163"/>
      <c r="G169" s="162"/>
      <c r="H169" s="162"/>
      <c r="I169" s="162"/>
      <c r="J169" s="163"/>
      <c r="K169" s="162"/>
      <c r="L169" s="162"/>
      <c r="M169" s="164"/>
    </row>
    <row r="170" spans="2:13" x14ac:dyDescent="0.2">
      <c r="B170" s="163"/>
      <c r="C170" s="162"/>
      <c r="D170" s="162"/>
      <c r="E170" s="164"/>
      <c r="F170" s="163"/>
      <c r="G170" s="162"/>
      <c r="H170" s="162"/>
      <c r="I170" s="162"/>
      <c r="J170" s="163"/>
      <c r="K170" s="162"/>
      <c r="L170" s="162"/>
      <c r="M170" s="164"/>
    </row>
    <row r="171" spans="2:13" x14ac:dyDescent="0.2">
      <c r="B171" s="163"/>
      <c r="C171" s="162"/>
      <c r="D171" s="162"/>
      <c r="E171" s="164"/>
      <c r="F171" s="163"/>
      <c r="G171" s="162"/>
      <c r="H171" s="162"/>
      <c r="I171" s="162"/>
      <c r="J171" s="163"/>
      <c r="K171" s="162"/>
      <c r="L171" s="162"/>
      <c r="M171" s="164"/>
    </row>
    <row r="172" spans="2:13" x14ac:dyDescent="0.2">
      <c r="B172" s="163"/>
      <c r="C172" s="162"/>
      <c r="D172" s="162"/>
      <c r="E172" s="164"/>
      <c r="F172" s="163"/>
      <c r="G172" s="162"/>
      <c r="H172" s="162"/>
      <c r="I172" s="162"/>
      <c r="J172" s="163"/>
      <c r="K172" s="162"/>
      <c r="L172" s="162"/>
      <c r="M172" s="164"/>
    </row>
    <row r="173" spans="2:13" x14ac:dyDescent="0.2">
      <c r="B173" s="163"/>
      <c r="C173" s="162"/>
      <c r="D173" s="162"/>
      <c r="E173" s="164"/>
      <c r="F173" s="163"/>
      <c r="G173" s="162"/>
      <c r="H173" s="162"/>
      <c r="I173" s="162"/>
      <c r="J173" s="163"/>
      <c r="K173" s="162"/>
      <c r="L173" s="162"/>
      <c r="M173" s="164"/>
    </row>
    <row r="174" spans="2:13" x14ac:dyDescent="0.2">
      <c r="B174" s="163"/>
      <c r="C174" s="162"/>
      <c r="D174" s="162"/>
      <c r="E174" s="164"/>
      <c r="F174" s="163"/>
      <c r="G174" s="162"/>
      <c r="H174" s="162"/>
      <c r="I174" s="162"/>
      <c r="J174" s="163"/>
      <c r="K174" s="162"/>
      <c r="L174" s="162"/>
      <c r="M174" s="164"/>
    </row>
    <row r="175" spans="2:13" x14ac:dyDescent="0.2">
      <c r="B175" s="163"/>
      <c r="C175" s="162"/>
      <c r="D175" s="162"/>
      <c r="E175" s="164"/>
      <c r="F175" s="163"/>
      <c r="G175" s="162"/>
      <c r="H175" s="162"/>
      <c r="I175" s="162"/>
      <c r="J175" s="163"/>
      <c r="K175" s="162"/>
      <c r="L175" s="162"/>
      <c r="M175" s="164"/>
    </row>
    <row r="176" spans="2:13" x14ac:dyDescent="0.2">
      <c r="B176" s="163"/>
      <c r="C176" s="162"/>
      <c r="D176" s="162"/>
      <c r="E176" s="164"/>
      <c r="F176" s="163"/>
      <c r="G176" s="162"/>
      <c r="H176" s="162"/>
      <c r="I176" s="162"/>
      <c r="J176" s="163"/>
      <c r="K176" s="162"/>
      <c r="L176" s="162"/>
      <c r="M176" s="164"/>
    </row>
    <row r="177" spans="2:13" x14ac:dyDescent="0.2">
      <c r="B177" s="163"/>
      <c r="C177" s="162"/>
      <c r="D177" s="162"/>
      <c r="E177" s="164"/>
      <c r="F177" s="163"/>
      <c r="G177" s="162"/>
      <c r="H177" s="162"/>
      <c r="I177" s="162"/>
      <c r="J177" s="163"/>
      <c r="K177" s="162"/>
      <c r="L177" s="162"/>
      <c r="M177" s="164"/>
    </row>
    <row r="178" spans="2:13" x14ac:dyDescent="0.2">
      <c r="B178" s="163"/>
      <c r="C178" s="162"/>
      <c r="D178" s="162"/>
      <c r="E178" s="164"/>
      <c r="F178" s="163"/>
      <c r="G178" s="162"/>
      <c r="H178" s="162"/>
      <c r="I178" s="162"/>
      <c r="J178" s="163"/>
      <c r="K178" s="162"/>
      <c r="L178" s="162"/>
      <c r="M178" s="164"/>
    </row>
    <row r="179" spans="2:13" x14ac:dyDescent="0.2">
      <c r="B179" s="163"/>
      <c r="C179" s="162"/>
      <c r="D179" s="162"/>
      <c r="E179" s="164"/>
      <c r="F179" s="163"/>
      <c r="G179" s="162"/>
      <c r="H179" s="162"/>
      <c r="I179" s="162"/>
      <c r="J179" s="163"/>
      <c r="K179" s="162"/>
      <c r="L179" s="162"/>
      <c r="M179" s="164"/>
    </row>
    <row r="180" spans="2:13" x14ac:dyDescent="0.2">
      <c r="B180" s="163"/>
      <c r="C180" s="162"/>
      <c r="D180" s="162"/>
      <c r="E180" s="164"/>
      <c r="F180" s="163"/>
      <c r="G180" s="162"/>
      <c r="H180" s="162"/>
      <c r="I180" s="162"/>
      <c r="J180" s="163"/>
      <c r="K180" s="162"/>
      <c r="L180" s="162"/>
      <c r="M180" s="164"/>
    </row>
    <row r="181" spans="2:13" x14ac:dyDescent="0.2">
      <c r="B181" s="163"/>
      <c r="C181" s="162"/>
      <c r="D181" s="162"/>
      <c r="E181" s="164"/>
      <c r="F181" s="163"/>
      <c r="G181" s="162"/>
      <c r="H181" s="162"/>
      <c r="I181" s="162"/>
      <c r="J181" s="163"/>
      <c r="K181" s="162"/>
      <c r="L181" s="162"/>
      <c r="M181" s="164"/>
    </row>
    <row r="182" spans="2:13" x14ac:dyDescent="0.2">
      <c r="B182" s="165"/>
      <c r="C182" s="166"/>
      <c r="D182" s="166"/>
      <c r="E182" s="42"/>
      <c r="F182" s="165"/>
      <c r="G182" s="166"/>
      <c r="H182" s="166"/>
      <c r="I182" s="166"/>
      <c r="J182" s="165"/>
      <c r="K182" s="166"/>
      <c r="L182" s="166"/>
      <c r="M182" s="42"/>
    </row>
    <row r="183" spans="2:13" x14ac:dyDescent="0.2">
      <c r="B183" s="165"/>
      <c r="C183" s="166"/>
      <c r="D183" s="166"/>
      <c r="E183" s="42"/>
      <c r="F183" s="165"/>
      <c r="G183" s="166"/>
      <c r="H183" s="166"/>
      <c r="I183" s="166"/>
      <c r="J183" s="165"/>
      <c r="K183" s="166"/>
      <c r="L183" s="166"/>
      <c r="M183" s="42"/>
    </row>
    <row r="184" spans="2:13" x14ac:dyDescent="0.2">
      <c r="B184" s="165"/>
      <c r="C184" s="166"/>
      <c r="D184" s="166"/>
      <c r="E184" s="42"/>
      <c r="F184" s="165"/>
      <c r="G184" s="166"/>
      <c r="H184" s="166"/>
      <c r="I184" s="166"/>
      <c r="J184" s="165"/>
      <c r="K184" s="166"/>
      <c r="L184" s="166"/>
      <c r="M184" s="42"/>
    </row>
    <row r="185" spans="2:13" x14ac:dyDescent="0.2">
      <c r="B185" s="165"/>
      <c r="C185" s="166"/>
      <c r="D185" s="166"/>
      <c r="E185" s="42"/>
      <c r="F185" s="165"/>
      <c r="G185" s="166"/>
      <c r="H185" s="166"/>
      <c r="I185" s="166"/>
      <c r="J185" s="165"/>
      <c r="K185" s="166"/>
      <c r="L185" s="166"/>
      <c r="M185" s="42"/>
    </row>
    <row r="186" spans="2:13" x14ac:dyDescent="0.2">
      <c r="B186" s="165"/>
      <c r="C186" s="166"/>
      <c r="D186" s="166"/>
      <c r="E186" s="42"/>
      <c r="F186" s="165"/>
      <c r="G186" s="166"/>
      <c r="H186" s="166"/>
      <c r="I186" s="166"/>
      <c r="J186" s="165"/>
      <c r="K186" s="166"/>
      <c r="L186" s="166"/>
      <c r="M186" s="42"/>
    </row>
    <row r="187" spans="2:13" x14ac:dyDescent="0.2">
      <c r="B187" s="165"/>
      <c r="C187" s="166"/>
      <c r="D187" s="166"/>
      <c r="E187" s="42"/>
      <c r="F187" s="165"/>
      <c r="G187" s="166"/>
      <c r="H187" s="166"/>
      <c r="I187" s="166"/>
      <c r="J187" s="165"/>
      <c r="K187" s="166"/>
      <c r="L187" s="166"/>
      <c r="M187" s="42"/>
    </row>
    <row r="188" spans="2:13" x14ac:dyDescent="0.2">
      <c r="B188" s="165"/>
      <c r="C188" s="166"/>
      <c r="D188" s="166"/>
      <c r="E188" s="42"/>
      <c r="F188" s="165"/>
      <c r="G188" s="166"/>
      <c r="H188" s="166"/>
      <c r="I188" s="166"/>
      <c r="J188" s="165"/>
      <c r="K188" s="166"/>
      <c r="L188" s="166"/>
      <c r="M188" s="42"/>
    </row>
    <row r="189" spans="2:13" x14ac:dyDescent="0.2">
      <c r="B189" s="165"/>
      <c r="C189" s="166"/>
      <c r="D189" s="166"/>
      <c r="E189" s="42"/>
      <c r="F189" s="165"/>
      <c r="G189" s="166"/>
      <c r="H189" s="166"/>
      <c r="I189" s="166"/>
      <c r="J189" s="165"/>
      <c r="K189" s="166"/>
      <c r="L189" s="166"/>
      <c r="M189" s="42"/>
    </row>
    <row r="190" spans="2:13" x14ac:dyDescent="0.2">
      <c r="B190" s="165"/>
      <c r="C190" s="166"/>
      <c r="D190" s="166"/>
      <c r="E190" s="42"/>
      <c r="F190" s="165"/>
      <c r="G190" s="166"/>
      <c r="H190" s="166"/>
      <c r="I190" s="166"/>
      <c r="J190" s="165"/>
      <c r="K190" s="166"/>
      <c r="L190" s="166"/>
      <c r="M190" s="42"/>
    </row>
    <row r="191" spans="2:13" x14ac:dyDescent="0.2">
      <c r="B191" s="165"/>
      <c r="C191" s="166"/>
      <c r="D191" s="166"/>
      <c r="E191" s="42"/>
      <c r="F191" s="165"/>
      <c r="G191" s="166"/>
      <c r="H191" s="166"/>
      <c r="I191" s="166"/>
      <c r="J191" s="165"/>
      <c r="K191" s="166"/>
      <c r="L191" s="166"/>
      <c r="M191" s="42"/>
    </row>
    <row r="192" spans="2:13" x14ac:dyDescent="0.2">
      <c r="B192" s="165"/>
      <c r="C192" s="166"/>
      <c r="D192" s="166"/>
      <c r="E192" s="42"/>
      <c r="F192" s="165"/>
      <c r="G192" s="166"/>
      <c r="H192" s="166"/>
      <c r="I192" s="166"/>
      <c r="J192" s="165"/>
      <c r="K192" s="166"/>
      <c r="L192" s="166"/>
      <c r="M192" s="42"/>
    </row>
    <row r="193" spans="2:13" x14ac:dyDescent="0.2">
      <c r="B193" s="165"/>
      <c r="C193" s="166"/>
      <c r="D193" s="166"/>
      <c r="E193" s="42"/>
      <c r="F193" s="165"/>
      <c r="G193" s="166"/>
      <c r="H193" s="166"/>
      <c r="I193" s="166"/>
      <c r="J193" s="165"/>
      <c r="K193" s="166"/>
      <c r="L193" s="166"/>
      <c r="M193" s="42"/>
    </row>
    <row r="194" spans="2:13" x14ac:dyDescent="0.2">
      <c r="B194" s="165"/>
      <c r="C194" s="166"/>
      <c r="D194" s="166"/>
      <c r="E194" s="42"/>
      <c r="F194" s="165"/>
      <c r="G194" s="166"/>
      <c r="H194" s="166"/>
      <c r="I194" s="166"/>
      <c r="J194" s="165"/>
      <c r="K194" s="166"/>
      <c r="L194" s="166"/>
      <c r="M194" s="42"/>
    </row>
    <row r="195" spans="2:13" x14ac:dyDescent="0.2">
      <c r="B195" s="165"/>
      <c r="C195" s="166"/>
      <c r="D195" s="166"/>
      <c r="E195" s="42"/>
      <c r="F195" s="165"/>
      <c r="G195" s="166"/>
      <c r="H195" s="166"/>
      <c r="I195" s="166"/>
      <c r="J195" s="165"/>
      <c r="K195" s="166"/>
      <c r="L195" s="166"/>
      <c r="M195" s="42"/>
    </row>
    <row r="196" spans="2:13" x14ac:dyDescent="0.2">
      <c r="B196" s="165"/>
      <c r="C196" s="166"/>
      <c r="D196" s="166"/>
      <c r="E196" s="42"/>
      <c r="F196" s="165"/>
      <c r="G196" s="166"/>
      <c r="H196" s="166"/>
      <c r="I196" s="166"/>
      <c r="J196" s="165"/>
      <c r="K196" s="166"/>
      <c r="L196" s="166"/>
      <c r="M196" s="42"/>
    </row>
    <row r="197" spans="2:13" x14ac:dyDescent="0.2">
      <c r="B197" s="165"/>
      <c r="C197" s="166"/>
      <c r="D197" s="166"/>
      <c r="E197" s="42"/>
      <c r="F197" s="165"/>
      <c r="G197" s="166"/>
      <c r="H197" s="166"/>
      <c r="I197" s="166"/>
      <c r="J197" s="165"/>
      <c r="K197" s="166"/>
      <c r="L197" s="166"/>
      <c r="M197" s="42"/>
    </row>
    <row r="198" spans="2:13" x14ac:dyDescent="0.2">
      <c r="B198" s="165"/>
      <c r="C198" s="166"/>
      <c r="D198" s="166"/>
      <c r="E198" s="42"/>
      <c r="F198" s="165"/>
      <c r="G198" s="166"/>
      <c r="H198" s="166"/>
      <c r="I198" s="166"/>
      <c r="J198" s="165"/>
      <c r="K198" s="166"/>
      <c r="L198" s="166"/>
      <c r="M198" s="42"/>
    </row>
    <row r="199" spans="2:13" x14ac:dyDescent="0.2">
      <c r="B199" s="165"/>
      <c r="C199" s="166"/>
      <c r="D199" s="166"/>
      <c r="E199" s="42"/>
      <c r="F199" s="165"/>
      <c r="G199" s="166"/>
      <c r="H199" s="166"/>
      <c r="I199" s="166"/>
      <c r="J199" s="165"/>
      <c r="K199" s="166"/>
      <c r="L199" s="166"/>
      <c r="M199" s="42"/>
    </row>
    <row r="200" spans="2:13" x14ac:dyDescent="0.2">
      <c r="B200" s="165"/>
      <c r="C200" s="166"/>
      <c r="D200" s="166"/>
      <c r="E200" s="42"/>
      <c r="F200" s="165"/>
      <c r="G200" s="166"/>
      <c r="H200" s="166"/>
      <c r="I200" s="166"/>
      <c r="J200" s="165"/>
      <c r="K200" s="166"/>
      <c r="L200" s="166"/>
      <c r="M200" s="42"/>
    </row>
    <row r="201" spans="2:13" x14ac:dyDescent="0.2">
      <c r="B201" s="165"/>
      <c r="C201" s="166"/>
      <c r="D201" s="166"/>
      <c r="E201" s="42"/>
      <c r="F201" s="165"/>
      <c r="G201" s="166"/>
      <c r="H201" s="166"/>
      <c r="I201" s="166"/>
      <c r="J201" s="165"/>
      <c r="K201" s="166"/>
      <c r="L201" s="166"/>
      <c r="M201" s="42"/>
    </row>
    <row r="202" spans="2:13" x14ac:dyDescent="0.2">
      <c r="B202" s="165"/>
      <c r="C202" s="166"/>
      <c r="D202" s="166"/>
      <c r="E202" s="42"/>
      <c r="F202" s="165"/>
      <c r="G202" s="166"/>
      <c r="H202" s="166"/>
      <c r="I202" s="166"/>
      <c r="J202" s="165"/>
      <c r="K202" s="166"/>
      <c r="L202" s="166"/>
      <c r="M202" s="42"/>
    </row>
    <row r="203" spans="2:13" x14ac:dyDescent="0.2">
      <c r="B203" s="165"/>
      <c r="C203" s="166"/>
      <c r="D203" s="166"/>
      <c r="E203" s="42"/>
      <c r="F203" s="165"/>
      <c r="G203" s="166"/>
      <c r="H203" s="166"/>
      <c r="I203" s="166"/>
      <c r="J203" s="165"/>
      <c r="K203" s="166"/>
      <c r="L203" s="166"/>
      <c r="M203" s="42"/>
    </row>
    <row r="204" spans="2:13" x14ac:dyDescent="0.2">
      <c r="B204" s="165"/>
      <c r="C204" s="166"/>
      <c r="D204" s="166"/>
      <c r="E204" s="42"/>
      <c r="F204" s="165"/>
      <c r="G204" s="166"/>
      <c r="H204" s="166"/>
      <c r="I204" s="166"/>
      <c r="J204" s="165"/>
      <c r="K204" s="166"/>
      <c r="L204" s="166"/>
      <c r="M204" s="42"/>
    </row>
    <row r="205" spans="2:13" x14ac:dyDescent="0.2">
      <c r="B205" s="165"/>
      <c r="C205" s="166"/>
      <c r="D205" s="166"/>
      <c r="E205" s="42"/>
      <c r="F205" s="165"/>
      <c r="G205" s="166"/>
      <c r="H205" s="166"/>
      <c r="I205" s="166"/>
      <c r="J205" s="165"/>
      <c r="K205" s="166"/>
      <c r="L205" s="166"/>
      <c r="M205" s="42"/>
    </row>
    <row r="206" spans="2:13" x14ac:dyDescent="0.2">
      <c r="B206" s="165"/>
      <c r="C206" s="166"/>
      <c r="D206" s="166"/>
      <c r="E206" s="42"/>
      <c r="F206" s="165"/>
      <c r="G206" s="166"/>
      <c r="H206" s="166"/>
      <c r="I206" s="166"/>
      <c r="J206" s="165"/>
      <c r="K206" s="166"/>
      <c r="L206" s="166"/>
      <c r="M206" s="42"/>
    </row>
    <row r="207" spans="2:13" x14ac:dyDescent="0.2">
      <c r="B207" s="165"/>
      <c r="C207" s="166"/>
      <c r="D207" s="166"/>
      <c r="E207" s="42"/>
      <c r="F207" s="165"/>
      <c r="G207" s="166"/>
      <c r="H207" s="166"/>
      <c r="I207" s="166"/>
      <c r="J207" s="165"/>
      <c r="K207" s="166"/>
      <c r="L207" s="166"/>
      <c r="M207" s="42"/>
    </row>
    <row r="208" spans="2:13" x14ac:dyDescent="0.2">
      <c r="B208" s="165"/>
      <c r="C208" s="166"/>
      <c r="D208" s="166"/>
      <c r="E208" s="42"/>
      <c r="F208" s="165"/>
      <c r="G208" s="166"/>
      <c r="H208" s="166"/>
      <c r="I208" s="166"/>
      <c r="J208" s="165"/>
      <c r="K208" s="166"/>
      <c r="L208" s="166"/>
      <c r="M208" s="42"/>
    </row>
    <row r="209" spans="2:13" x14ac:dyDescent="0.2">
      <c r="B209" s="165"/>
      <c r="C209" s="166"/>
      <c r="D209" s="166"/>
      <c r="E209" s="42"/>
      <c r="F209" s="165"/>
      <c r="G209" s="166"/>
      <c r="H209" s="166"/>
      <c r="I209" s="166"/>
      <c r="J209" s="165"/>
      <c r="K209" s="166"/>
      <c r="L209" s="166"/>
      <c r="M209" s="42"/>
    </row>
    <row r="210" spans="2:13" x14ac:dyDescent="0.2">
      <c r="B210" s="165"/>
      <c r="C210" s="166"/>
      <c r="D210" s="166"/>
      <c r="E210" s="42"/>
      <c r="F210" s="165"/>
      <c r="G210" s="166"/>
      <c r="H210" s="166"/>
      <c r="I210" s="166"/>
      <c r="J210" s="165"/>
      <c r="K210" s="166"/>
      <c r="L210" s="166"/>
      <c r="M210" s="42"/>
    </row>
    <row r="211" spans="2:13" x14ac:dyDescent="0.2">
      <c r="B211" s="165"/>
      <c r="C211" s="166"/>
      <c r="D211" s="166"/>
      <c r="E211" s="42"/>
      <c r="F211" s="165"/>
      <c r="G211" s="166"/>
      <c r="H211" s="166"/>
      <c r="I211" s="166"/>
      <c r="J211" s="165"/>
      <c r="K211" s="166"/>
      <c r="L211" s="166"/>
      <c r="M211" s="42"/>
    </row>
    <row r="212" spans="2:13" x14ac:dyDescent="0.2">
      <c r="B212" s="165"/>
      <c r="C212" s="166"/>
      <c r="D212" s="166"/>
      <c r="E212" s="42"/>
      <c r="F212" s="165"/>
      <c r="G212" s="166"/>
      <c r="H212" s="166"/>
      <c r="I212" s="166"/>
      <c r="J212" s="165"/>
      <c r="K212" s="166"/>
      <c r="L212" s="166"/>
      <c r="M212" s="42"/>
    </row>
    <row r="213" spans="2:13" x14ac:dyDescent="0.2">
      <c r="B213" s="165"/>
      <c r="C213" s="166"/>
      <c r="D213" s="166"/>
      <c r="E213" s="42"/>
      <c r="F213" s="165"/>
      <c r="G213" s="166"/>
      <c r="H213" s="166"/>
      <c r="I213" s="166"/>
      <c r="J213" s="165"/>
      <c r="K213" s="166"/>
      <c r="L213" s="166"/>
      <c r="M213" s="42"/>
    </row>
    <row r="214" spans="2:13" x14ac:dyDescent="0.2">
      <c r="B214" s="165"/>
      <c r="C214" s="166"/>
      <c r="D214" s="166"/>
      <c r="E214" s="42"/>
      <c r="F214" s="165"/>
      <c r="G214" s="166"/>
      <c r="H214" s="166"/>
      <c r="I214" s="166"/>
      <c r="J214" s="165"/>
      <c r="K214" s="166"/>
      <c r="L214" s="166"/>
      <c r="M214" s="42"/>
    </row>
    <row r="215" spans="2:13" x14ac:dyDescent="0.2">
      <c r="B215" s="165"/>
      <c r="C215" s="166"/>
      <c r="D215" s="166"/>
      <c r="E215" s="42"/>
      <c r="F215" s="165"/>
      <c r="G215" s="166"/>
      <c r="H215" s="166"/>
      <c r="I215" s="166"/>
      <c r="J215" s="165"/>
      <c r="K215" s="166"/>
      <c r="L215" s="166"/>
      <c r="M215" s="42"/>
    </row>
    <row r="216" spans="2:13" x14ac:dyDescent="0.2">
      <c r="B216" s="165"/>
      <c r="C216" s="166"/>
      <c r="D216" s="166"/>
      <c r="E216" s="42"/>
      <c r="F216" s="165"/>
      <c r="G216" s="166"/>
      <c r="H216" s="166"/>
      <c r="I216" s="166"/>
      <c r="J216" s="165"/>
      <c r="K216" s="166"/>
      <c r="L216" s="166"/>
      <c r="M216" s="42"/>
    </row>
    <row r="217" spans="2:13" x14ac:dyDescent="0.2">
      <c r="B217" s="165"/>
      <c r="C217" s="166"/>
      <c r="D217" s="166"/>
      <c r="E217" s="42"/>
      <c r="F217" s="165"/>
      <c r="G217" s="166"/>
      <c r="H217" s="166"/>
      <c r="I217" s="166"/>
      <c r="J217" s="165"/>
      <c r="K217" s="166"/>
      <c r="L217" s="166"/>
      <c r="M217" s="42"/>
    </row>
    <row r="218" spans="2:13" x14ac:dyDescent="0.2">
      <c r="B218" s="165"/>
      <c r="C218" s="166"/>
      <c r="D218" s="166"/>
      <c r="E218" s="42"/>
      <c r="F218" s="165"/>
      <c r="G218" s="166"/>
      <c r="H218" s="166"/>
      <c r="I218" s="166"/>
      <c r="J218" s="165"/>
      <c r="K218" s="166"/>
      <c r="L218" s="166"/>
      <c r="M218" s="42"/>
    </row>
    <row r="219" spans="2:13" x14ac:dyDescent="0.2">
      <c r="B219" s="165"/>
      <c r="C219" s="166"/>
      <c r="D219" s="166"/>
      <c r="E219" s="42"/>
      <c r="F219" s="165"/>
      <c r="G219" s="166"/>
      <c r="H219" s="166"/>
      <c r="I219" s="166"/>
      <c r="J219" s="165"/>
      <c r="K219" s="166"/>
      <c r="L219" s="166"/>
      <c r="M219" s="42"/>
    </row>
    <row r="220" spans="2:13" x14ac:dyDescent="0.2">
      <c r="B220" s="165"/>
      <c r="C220" s="166"/>
      <c r="D220" s="166"/>
      <c r="E220" s="42"/>
      <c r="F220" s="165"/>
      <c r="G220" s="166"/>
      <c r="H220" s="166"/>
      <c r="I220" s="166"/>
      <c r="J220" s="165"/>
      <c r="K220" s="166"/>
      <c r="L220" s="166"/>
      <c r="M220" s="42"/>
    </row>
    <row r="221" spans="2:13" x14ac:dyDescent="0.2">
      <c r="B221" s="165"/>
      <c r="C221" s="166"/>
      <c r="D221" s="166"/>
      <c r="E221" s="42"/>
      <c r="F221" s="165"/>
      <c r="G221" s="166"/>
      <c r="H221" s="166"/>
      <c r="I221" s="166"/>
      <c r="J221" s="165"/>
      <c r="K221" s="166"/>
      <c r="L221" s="166"/>
      <c r="M221" s="42"/>
    </row>
    <row r="222" spans="2:13" x14ac:dyDescent="0.2">
      <c r="B222" s="165"/>
      <c r="C222" s="166"/>
      <c r="D222" s="166"/>
      <c r="E222" s="42"/>
      <c r="F222" s="165"/>
      <c r="G222" s="166"/>
      <c r="H222" s="166"/>
      <c r="I222" s="166"/>
      <c r="J222" s="165"/>
      <c r="K222" s="166"/>
      <c r="L222" s="166"/>
      <c r="M222" s="42"/>
    </row>
    <row r="223" spans="2:13" x14ac:dyDescent="0.2">
      <c r="B223" s="165"/>
      <c r="C223" s="166"/>
      <c r="D223" s="166"/>
      <c r="E223" s="42"/>
      <c r="F223" s="165"/>
      <c r="G223" s="166"/>
      <c r="H223" s="166"/>
      <c r="I223" s="166"/>
      <c r="J223" s="165"/>
      <c r="K223" s="166"/>
      <c r="L223" s="166"/>
      <c r="M223" s="42"/>
    </row>
    <row r="224" spans="2:13" x14ac:dyDescent="0.2">
      <c r="B224" s="165"/>
      <c r="C224" s="166"/>
      <c r="D224" s="166"/>
      <c r="E224" s="42"/>
      <c r="F224" s="165"/>
      <c r="G224" s="166"/>
      <c r="H224" s="166"/>
      <c r="I224" s="166"/>
      <c r="J224" s="165"/>
      <c r="K224" s="166"/>
      <c r="L224" s="166"/>
      <c r="M224" s="42"/>
    </row>
    <row r="225" spans="2:13" x14ac:dyDescent="0.2">
      <c r="B225" s="165"/>
      <c r="C225" s="166"/>
      <c r="D225" s="166"/>
      <c r="E225" s="42"/>
      <c r="F225" s="165"/>
      <c r="G225" s="166"/>
      <c r="H225" s="166"/>
      <c r="I225" s="166"/>
      <c r="J225" s="165"/>
      <c r="K225" s="166"/>
      <c r="L225" s="166"/>
      <c r="M225" s="42"/>
    </row>
    <row r="226" spans="2:13" x14ac:dyDescent="0.2">
      <c r="B226" s="165"/>
      <c r="C226" s="166"/>
      <c r="D226" s="166"/>
      <c r="E226" s="42"/>
      <c r="F226" s="165"/>
      <c r="G226" s="166"/>
      <c r="H226" s="166"/>
      <c r="I226" s="166"/>
      <c r="J226" s="165"/>
      <c r="K226" s="166"/>
      <c r="L226" s="166"/>
      <c r="M226" s="42"/>
    </row>
    <row r="227" spans="2:13" x14ac:dyDescent="0.2">
      <c r="B227" s="165"/>
      <c r="C227" s="166"/>
      <c r="D227" s="166"/>
      <c r="E227" s="42"/>
      <c r="F227" s="165"/>
      <c r="G227" s="166"/>
      <c r="H227" s="166"/>
      <c r="I227" s="166"/>
      <c r="J227" s="165"/>
      <c r="K227" s="166"/>
      <c r="L227" s="166"/>
      <c r="M227" s="42"/>
    </row>
    <row r="228" spans="2:13" x14ac:dyDescent="0.2">
      <c r="B228" s="165"/>
      <c r="C228" s="166"/>
      <c r="D228" s="166"/>
      <c r="E228" s="42"/>
      <c r="F228" s="165"/>
      <c r="G228" s="166"/>
      <c r="H228" s="166"/>
      <c r="I228" s="166"/>
      <c r="J228" s="165"/>
      <c r="K228" s="166"/>
      <c r="L228" s="166"/>
      <c r="M228" s="42"/>
    </row>
    <row r="229" spans="2:13" x14ac:dyDescent="0.2">
      <c r="B229" s="165"/>
      <c r="C229" s="166"/>
      <c r="D229" s="166"/>
      <c r="E229" s="42"/>
      <c r="F229" s="165"/>
      <c r="G229" s="166"/>
      <c r="H229" s="166"/>
      <c r="I229" s="166"/>
      <c r="J229" s="165"/>
      <c r="K229" s="166"/>
      <c r="L229" s="166"/>
      <c r="M229" s="42"/>
    </row>
    <row r="230" spans="2:13" x14ac:dyDescent="0.2">
      <c r="B230" s="165"/>
      <c r="C230" s="166"/>
      <c r="D230" s="166"/>
      <c r="E230" s="42"/>
      <c r="F230" s="165"/>
      <c r="G230" s="166"/>
      <c r="H230" s="166"/>
      <c r="I230" s="166"/>
      <c r="J230" s="165"/>
      <c r="K230" s="166"/>
      <c r="L230" s="166"/>
      <c r="M230" s="42"/>
    </row>
    <row r="231" spans="2:13" x14ac:dyDescent="0.2">
      <c r="B231" s="165"/>
      <c r="C231" s="166"/>
      <c r="D231" s="166"/>
      <c r="E231" s="42"/>
      <c r="F231" s="165"/>
      <c r="G231" s="166"/>
      <c r="H231" s="166"/>
      <c r="I231" s="166"/>
      <c r="J231" s="165"/>
      <c r="K231" s="166"/>
      <c r="L231" s="166"/>
      <c r="M231" s="42"/>
    </row>
    <row r="232" spans="2:13" x14ac:dyDescent="0.2">
      <c r="B232" s="165"/>
      <c r="C232" s="166"/>
      <c r="D232" s="166"/>
      <c r="E232" s="42"/>
      <c r="F232" s="165"/>
      <c r="G232" s="166"/>
      <c r="H232" s="166"/>
      <c r="I232" s="166"/>
      <c r="J232" s="165"/>
      <c r="K232" s="166"/>
      <c r="L232" s="166"/>
      <c r="M232" s="42"/>
    </row>
    <row r="233" spans="2:13" x14ac:dyDescent="0.2">
      <c r="B233" s="165"/>
      <c r="C233" s="166"/>
      <c r="D233" s="166"/>
      <c r="E233" s="42"/>
      <c r="F233" s="165"/>
      <c r="G233" s="166"/>
      <c r="H233" s="166"/>
      <c r="I233" s="166"/>
      <c r="J233" s="165"/>
      <c r="K233" s="166"/>
      <c r="L233" s="166"/>
      <c r="M233" s="42"/>
    </row>
    <row r="234" spans="2:13" x14ac:dyDescent="0.2">
      <c r="B234" s="165"/>
      <c r="C234" s="166"/>
      <c r="D234" s="166"/>
      <c r="E234" s="42"/>
      <c r="F234" s="165"/>
      <c r="G234" s="166"/>
      <c r="H234" s="166"/>
      <c r="I234" s="166"/>
      <c r="J234" s="165"/>
      <c r="K234" s="166"/>
      <c r="L234" s="166"/>
      <c r="M234" s="42"/>
    </row>
    <row r="235" spans="2:13" x14ac:dyDescent="0.2">
      <c r="B235" s="165"/>
      <c r="C235" s="166"/>
      <c r="D235" s="166"/>
      <c r="E235" s="42"/>
      <c r="F235" s="165"/>
      <c r="G235" s="166"/>
      <c r="H235" s="166"/>
      <c r="I235" s="166"/>
      <c r="J235" s="165"/>
      <c r="K235" s="166"/>
      <c r="L235" s="166"/>
      <c r="M235" s="42"/>
    </row>
    <row r="236" spans="2:13" x14ac:dyDescent="0.2">
      <c r="B236" s="165"/>
      <c r="C236" s="166"/>
      <c r="D236" s="166"/>
      <c r="E236" s="42"/>
      <c r="F236" s="165"/>
      <c r="G236" s="166"/>
      <c r="H236" s="166"/>
      <c r="I236" s="166"/>
      <c r="J236" s="165"/>
      <c r="K236" s="166"/>
      <c r="L236" s="166"/>
      <c r="M236" s="42"/>
    </row>
    <row r="237" spans="2:13" ht="16" thickBot="1" x14ac:dyDescent="0.25">
      <c r="B237" s="167"/>
      <c r="C237" s="168"/>
      <c r="D237" s="168"/>
      <c r="E237" s="169"/>
      <c r="F237" s="167"/>
      <c r="G237" s="168"/>
      <c r="H237" s="168"/>
      <c r="I237" s="168"/>
      <c r="J237" s="167"/>
      <c r="K237" s="168"/>
      <c r="L237" s="168"/>
      <c r="M237" s="169"/>
    </row>
  </sheetData>
  <sheetProtection selectLockedCells="1"/>
  <mergeCells count="6">
    <mergeCell ref="L2:M2"/>
    <mergeCell ref="B2:C2"/>
    <mergeCell ref="D2:E2"/>
    <mergeCell ref="F2:G2"/>
    <mergeCell ref="H2:I2"/>
    <mergeCell ref="J2:K2"/>
  </mergeCells>
  <pageMargins left="0.7" right="0.7" top="0.75" bottom="0.75" header="0.3" footer="0.3"/>
  <pageSetup paperSize="9" orientation="portrait" horizontalDpi="4294967292" verticalDpi="4294967292"/>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29"/>
  <sheetViews>
    <sheetView workbookViewId="0">
      <selection activeCell="B8" sqref="B8"/>
    </sheetView>
  </sheetViews>
  <sheetFormatPr baseColWidth="10" defaultColWidth="8.83203125" defaultRowHeight="15" x14ac:dyDescent="0.2"/>
  <cols>
    <col min="1" max="1" width="10.5" style="29" customWidth="1"/>
    <col min="2" max="2" width="11" style="97" customWidth="1"/>
    <col min="3" max="3" width="21.33203125" style="97" bestFit="1" customWidth="1"/>
    <col min="4" max="4" width="10.5" style="97" customWidth="1"/>
    <col min="5" max="5" width="11.1640625" style="97" customWidth="1"/>
    <col min="6" max="6" width="11.5" style="97" customWidth="1"/>
    <col min="7" max="16384" width="8.83203125" style="29"/>
  </cols>
  <sheetData>
    <row r="1" spans="2:6" ht="16" thickBot="1" x14ac:dyDescent="0.25"/>
    <row r="2" spans="2:6" x14ac:dyDescent="0.2">
      <c r="B2" s="115" t="s">
        <v>90</v>
      </c>
      <c r="C2" s="98" t="s">
        <v>94</v>
      </c>
      <c r="D2" s="98" t="s">
        <v>91</v>
      </c>
      <c r="E2" s="98" t="s">
        <v>95</v>
      </c>
      <c r="F2" s="111" t="s">
        <v>92</v>
      </c>
    </row>
    <row r="3" spans="2:6" x14ac:dyDescent="0.2">
      <c r="B3" s="200">
        <v>-29.382000000000001</v>
      </c>
      <c r="C3" s="199">
        <v>0.03</v>
      </c>
      <c r="D3" s="199">
        <v>6.0999999999999999E-2</v>
      </c>
      <c r="E3" s="199">
        <f>68950000000*0.0001636</f>
        <v>11280220</v>
      </c>
      <c r="F3" s="112">
        <f>2795*0.0001636</f>
        <v>0.457262</v>
      </c>
    </row>
    <row r="4" spans="2:6" x14ac:dyDescent="0.2">
      <c r="B4" s="200">
        <v>-21.45</v>
      </c>
      <c r="C4" s="199">
        <v>0.03</v>
      </c>
      <c r="D4" s="199">
        <v>9.2999999999999999E-2</v>
      </c>
      <c r="E4" s="199">
        <f>68950000000*0.0001636</f>
        <v>11280220</v>
      </c>
      <c r="F4" s="112">
        <f>2795*0.0001636</f>
        <v>0.457262</v>
      </c>
    </row>
    <row r="5" spans="2:6" x14ac:dyDescent="0.2">
      <c r="B5" s="200">
        <v>-21.45</v>
      </c>
      <c r="C5" s="199">
        <v>0.03</v>
      </c>
      <c r="D5" s="199">
        <v>9.2999999999999999E-2</v>
      </c>
      <c r="E5" s="199">
        <f>68950000000*0.0003403</f>
        <v>23463685</v>
      </c>
      <c r="F5" s="112">
        <f>2795*0.0003403</f>
        <v>0.95113849999999989</v>
      </c>
    </row>
    <row r="6" spans="2:6" x14ac:dyDescent="0.2">
      <c r="B6" s="200">
        <v>-12.1</v>
      </c>
      <c r="C6" s="199">
        <v>0.03</v>
      </c>
      <c r="D6" s="199">
        <v>0.14099999999999999</v>
      </c>
      <c r="E6" s="199">
        <f>68950000000*0.0003403</f>
        <v>23463685</v>
      </c>
      <c r="F6" s="112">
        <f>2795*0.0003403</f>
        <v>0.95113849999999989</v>
      </c>
    </row>
    <row r="7" spans="2:6" x14ac:dyDescent="0.2">
      <c r="B7" s="200">
        <v>-12.1</v>
      </c>
      <c r="C7" s="199">
        <v>0.03</v>
      </c>
      <c r="D7" s="199">
        <v>0.14099999999999999</v>
      </c>
      <c r="E7" s="199">
        <f>68950000000*0.001135</f>
        <v>78258250</v>
      </c>
      <c r="F7" s="112">
        <f>2795*0.001135</f>
        <v>3.1723249999999998</v>
      </c>
    </row>
    <row r="8" spans="2:6" x14ac:dyDescent="0.2">
      <c r="B8" s="116">
        <v>0</v>
      </c>
      <c r="C8" s="100">
        <v>0.03</v>
      </c>
      <c r="D8" s="100">
        <v>0.27900000000000003</v>
      </c>
      <c r="E8" s="100">
        <f>68950000000*0.001135</f>
        <v>78258250</v>
      </c>
      <c r="F8" s="112">
        <f>2795*0.001135</f>
        <v>3.1723249999999998</v>
      </c>
    </row>
    <row r="9" spans="2:6" x14ac:dyDescent="0.2">
      <c r="B9" s="200">
        <v>12.1</v>
      </c>
      <c r="C9" s="199">
        <v>0.03</v>
      </c>
      <c r="D9" s="199">
        <v>0.14099999999999999</v>
      </c>
      <c r="E9" s="199">
        <f>68950000000*0.001135</f>
        <v>78258250</v>
      </c>
      <c r="F9" s="112">
        <f>2795*0.001135</f>
        <v>3.1723249999999998</v>
      </c>
    </row>
    <row r="10" spans="2:6" x14ac:dyDescent="0.2">
      <c r="B10" s="200">
        <v>12.1</v>
      </c>
      <c r="C10" s="199">
        <v>0.03</v>
      </c>
      <c r="D10" s="199">
        <v>0.14099999999999999</v>
      </c>
      <c r="E10" s="199">
        <f>68950000000*0.0003403</f>
        <v>23463685</v>
      </c>
      <c r="F10" s="112">
        <f>2795*0.0003403</f>
        <v>0.95113849999999989</v>
      </c>
    </row>
    <row r="11" spans="2:6" x14ac:dyDescent="0.2">
      <c r="B11" s="200">
        <v>21.45</v>
      </c>
      <c r="C11" s="199">
        <v>0.03</v>
      </c>
      <c r="D11" s="199">
        <v>9.2999999999999999E-2</v>
      </c>
      <c r="E11" s="199">
        <f>68950000000*0.0003403</f>
        <v>23463685</v>
      </c>
      <c r="F11" s="112">
        <f>2795*0.0003403</f>
        <v>0.95113849999999989</v>
      </c>
    </row>
    <row r="12" spans="2:6" x14ac:dyDescent="0.2">
      <c r="B12" s="200">
        <v>21.45</v>
      </c>
      <c r="C12" s="199">
        <v>0.03</v>
      </c>
      <c r="D12" s="199">
        <v>9.2999999999999999E-2</v>
      </c>
      <c r="E12" s="199">
        <f>68950000000*0.0001636</f>
        <v>11280220</v>
      </c>
      <c r="F12" s="112">
        <f>2795*0.0001636</f>
        <v>0.457262</v>
      </c>
    </row>
    <row r="13" spans="2:6" x14ac:dyDescent="0.2">
      <c r="B13" s="200">
        <v>29.382000000000001</v>
      </c>
      <c r="C13" s="199">
        <v>0.03</v>
      </c>
      <c r="D13" s="199">
        <v>6.0999999999999999E-2</v>
      </c>
      <c r="E13" s="199">
        <f>68950000000*0.0001636</f>
        <v>11280220</v>
      </c>
      <c r="F13" s="112">
        <f>2795*0.0001636</f>
        <v>0.457262</v>
      </c>
    </row>
    <row r="14" spans="2:6" x14ac:dyDescent="0.2">
      <c r="B14" s="200"/>
      <c r="C14" s="199"/>
      <c r="D14" s="199"/>
      <c r="E14" s="199"/>
      <c r="F14" s="112"/>
    </row>
    <row r="15" spans="2:6" x14ac:dyDescent="0.2">
      <c r="B15" s="116"/>
      <c r="C15" s="100"/>
      <c r="D15" s="100"/>
      <c r="E15" s="100"/>
      <c r="F15" s="112"/>
    </row>
    <row r="16" spans="2:6" x14ac:dyDescent="0.2">
      <c r="B16" s="116"/>
      <c r="C16" s="100"/>
      <c r="D16" s="100"/>
      <c r="E16" s="100"/>
      <c r="F16" s="112"/>
    </row>
    <row r="17" spans="2:6" x14ac:dyDescent="0.2">
      <c r="B17" s="116"/>
      <c r="C17" s="100"/>
      <c r="D17" s="100"/>
      <c r="E17" s="100"/>
      <c r="F17" s="112"/>
    </row>
    <row r="18" spans="2:6" x14ac:dyDescent="0.2">
      <c r="B18" s="116"/>
      <c r="C18" s="100"/>
      <c r="D18" s="100"/>
      <c r="E18" s="100"/>
      <c r="F18" s="112"/>
    </row>
    <row r="19" spans="2:6" x14ac:dyDescent="0.2">
      <c r="B19" s="116"/>
      <c r="C19" s="100"/>
      <c r="D19" s="100"/>
      <c r="E19" s="100"/>
      <c r="F19" s="112"/>
    </row>
    <row r="20" spans="2:6" x14ac:dyDescent="0.2">
      <c r="B20" s="116"/>
      <c r="C20" s="100"/>
      <c r="D20" s="100"/>
      <c r="E20" s="100"/>
      <c r="F20" s="112"/>
    </row>
    <row r="21" spans="2:6" x14ac:dyDescent="0.2">
      <c r="B21" s="116"/>
      <c r="C21" s="100"/>
      <c r="D21" s="100"/>
      <c r="E21" s="100"/>
      <c r="F21" s="112"/>
    </row>
    <row r="22" spans="2:6" x14ac:dyDescent="0.2">
      <c r="B22" s="116"/>
      <c r="C22" s="100"/>
      <c r="D22" s="100"/>
      <c r="E22" s="100"/>
      <c r="F22" s="112"/>
    </row>
    <row r="23" spans="2:6" x14ac:dyDescent="0.2">
      <c r="B23" s="116"/>
      <c r="C23" s="100"/>
      <c r="D23" s="100"/>
      <c r="E23" s="100"/>
      <c r="F23" s="112"/>
    </row>
    <row r="24" spans="2:6" x14ac:dyDescent="0.2">
      <c r="B24" s="116"/>
      <c r="C24" s="100"/>
      <c r="D24" s="100"/>
      <c r="E24" s="100"/>
      <c r="F24" s="112"/>
    </row>
    <row r="25" spans="2:6" x14ac:dyDescent="0.2">
      <c r="B25" s="116"/>
      <c r="C25" s="100"/>
      <c r="D25" s="100"/>
      <c r="E25" s="100"/>
      <c r="F25" s="112"/>
    </row>
    <row r="26" spans="2:6" x14ac:dyDescent="0.2">
      <c r="B26" s="116"/>
      <c r="C26" s="100"/>
      <c r="D26" s="100"/>
      <c r="E26" s="100"/>
      <c r="F26" s="112"/>
    </row>
    <row r="27" spans="2:6" x14ac:dyDescent="0.2">
      <c r="B27" s="116"/>
      <c r="C27" s="100"/>
      <c r="D27" s="100"/>
      <c r="E27" s="100"/>
      <c r="F27" s="112"/>
    </row>
    <row r="28" spans="2:6" x14ac:dyDescent="0.2">
      <c r="B28" s="116"/>
      <c r="C28" s="100"/>
      <c r="D28" s="100"/>
      <c r="E28" s="100"/>
      <c r="F28" s="112"/>
    </row>
    <row r="29" spans="2:6" x14ac:dyDescent="0.2">
      <c r="B29" s="116"/>
      <c r="C29" s="100"/>
      <c r="D29" s="100"/>
      <c r="E29" s="100"/>
      <c r="F29" s="112"/>
    </row>
    <row r="30" spans="2:6" x14ac:dyDescent="0.2">
      <c r="B30" s="116"/>
      <c r="C30" s="100"/>
      <c r="D30" s="100"/>
      <c r="E30" s="100"/>
      <c r="F30" s="112"/>
    </row>
    <row r="31" spans="2:6" x14ac:dyDescent="0.2">
      <c r="B31" s="116"/>
      <c r="C31" s="100"/>
      <c r="D31" s="100"/>
      <c r="E31" s="100"/>
      <c r="F31" s="112"/>
    </row>
    <row r="32" spans="2:6" x14ac:dyDescent="0.2">
      <c r="B32" s="116"/>
      <c r="C32" s="100"/>
      <c r="D32" s="100"/>
      <c r="E32" s="100"/>
      <c r="F32" s="112"/>
    </row>
    <row r="33" spans="2:6" x14ac:dyDescent="0.2">
      <c r="B33" s="116"/>
      <c r="C33" s="100"/>
      <c r="D33" s="100"/>
      <c r="E33" s="100"/>
      <c r="F33" s="112"/>
    </row>
    <row r="34" spans="2:6" x14ac:dyDescent="0.2">
      <c r="B34" s="116"/>
      <c r="C34" s="100"/>
      <c r="D34" s="100"/>
      <c r="E34" s="100"/>
      <c r="F34" s="112"/>
    </row>
    <row r="35" spans="2:6" x14ac:dyDescent="0.2">
      <c r="B35" s="116"/>
      <c r="C35" s="100"/>
      <c r="D35" s="100"/>
      <c r="E35" s="100"/>
      <c r="F35" s="112"/>
    </row>
    <row r="36" spans="2:6" x14ac:dyDescent="0.2">
      <c r="B36" s="116"/>
      <c r="C36" s="100"/>
      <c r="D36" s="100"/>
      <c r="E36" s="100"/>
      <c r="F36" s="112"/>
    </row>
    <row r="37" spans="2:6" x14ac:dyDescent="0.2">
      <c r="B37" s="116"/>
      <c r="C37" s="100"/>
      <c r="D37" s="100"/>
      <c r="E37" s="100"/>
      <c r="F37" s="112"/>
    </row>
    <row r="38" spans="2:6" x14ac:dyDescent="0.2">
      <c r="B38" s="116"/>
      <c r="C38" s="100"/>
      <c r="D38" s="100"/>
      <c r="E38" s="100"/>
      <c r="F38" s="112"/>
    </row>
    <row r="39" spans="2:6" x14ac:dyDescent="0.2">
      <c r="B39" s="116"/>
      <c r="C39" s="100"/>
      <c r="D39" s="100"/>
      <c r="E39" s="100"/>
      <c r="F39" s="112"/>
    </row>
    <row r="40" spans="2:6" x14ac:dyDescent="0.2">
      <c r="B40" s="116"/>
      <c r="C40" s="100"/>
      <c r="D40" s="100"/>
      <c r="E40" s="100"/>
      <c r="F40" s="112"/>
    </row>
    <row r="41" spans="2:6" x14ac:dyDescent="0.2">
      <c r="B41" s="116"/>
      <c r="C41" s="100"/>
      <c r="D41" s="100"/>
      <c r="E41" s="100"/>
      <c r="F41" s="112"/>
    </row>
    <row r="42" spans="2:6" x14ac:dyDescent="0.2">
      <c r="B42" s="116"/>
      <c r="C42" s="100"/>
      <c r="D42" s="100"/>
      <c r="E42" s="100"/>
      <c r="F42" s="112"/>
    </row>
    <row r="43" spans="2:6" x14ac:dyDescent="0.2">
      <c r="B43" s="116"/>
      <c r="C43" s="100"/>
      <c r="D43" s="100"/>
      <c r="E43" s="100"/>
      <c r="F43" s="112"/>
    </row>
    <row r="44" spans="2:6" x14ac:dyDescent="0.2">
      <c r="B44" s="116"/>
      <c r="C44" s="100"/>
      <c r="D44" s="100"/>
      <c r="E44" s="100"/>
      <c r="F44" s="112"/>
    </row>
    <row r="45" spans="2:6" x14ac:dyDescent="0.2">
      <c r="B45" s="116"/>
      <c r="C45" s="100"/>
      <c r="D45" s="100"/>
      <c r="E45" s="100"/>
      <c r="F45" s="112"/>
    </row>
    <row r="46" spans="2:6" x14ac:dyDescent="0.2">
      <c r="B46" s="116"/>
      <c r="C46" s="100"/>
      <c r="D46" s="100"/>
      <c r="E46" s="100"/>
      <c r="F46" s="112"/>
    </row>
    <row r="47" spans="2:6" x14ac:dyDescent="0.2">
      <c r="B47" s="116"/>
      <c r="C47" s="100"/>
      <c r="D47" s="100"/>
      <c r="E47" s="100"/>
      <c r="F47" s="112"/>
    </row>
    <row r="48" spans="2:6" x14ac:dyDescent="0.2">
      <c r="B48" s="116"/>
      <c r="C48" s="100"/>
      <c r="D48" s="100"/>
      <c r="E48" s="100"/>
      <c r="F48" s="112"/>
    </row>
    <row r="49" spans="2:6" x14ac:dyDescent="0.2">
      <c r="B49" s="116"/>
      <c r="C49" s="100"/>
      <c r="D49" s="100"/>
      <c r="E49" s="100"/>
      <c r="F49" s="112"/>
    </row>
    <row r="50" spans="2:6" x14ac:dyDescent="0.2">
      <c r="B50" s="116"/>
      <c r="C50" s="100"/>
      <c r="D50" s="100"/>
      <c r="E50" s="100"/>
      <c r="F50" s="112"/>
    </row>
    <row r="51" spans="2:6" x14ac:dyDescent="0.2">
      <c r="B51" s="116"/>
      <c r="C51" s="100"/>
      <c r="D51" s="100"/>
      <c r="E51" s="100"/>
      <c r="F51" s="112"/>
    </row>
    <row r="52" spans="2:6" x14ac:dyDescent="0.2">
      <c r="B52" s="116"/>
      <c r="C52" s="100"/>
      <c r="D52" s="100"/>
      <c r="E52" s="100"/>
      <c r="F52" s="112"/>
    </row>
    <row r="53" spans="2:6" x14ac:dyDescent="0.2">
      <c r="B53" s="116"/>
      <c r="C53" s="100"/>
      <c r="D53" s="100"/>
      <c r="E53" s="100"/>
      <c r="F53" s="112"/>
    </row>
    <row r="54" spans="2:6" x14ac:dyDescent="0.2">
      <c r="B54" s="116"/>
      <c r="C54" s="100"/>
      <c r="D54" s="100"/>
      <c r="E54" s="100"/>
      <c r="F54" s="112"/>
    </row>
    <row r="55" spans="2:6" x14ac:dyDescent="0.2">
      <c r="B55" s="116"/>
      <c r="C55" s="100"/>
      <c r="D55" s="100"/>
      <c r="E55" s="100"/>
      <c r="F55" s="112"/>
    </row>
    <row r="56" spans="2:6" x14ac:dyDescent="0.2">
      <c r="B56" s="116"/>
      <c r="C56" s="100"/>
      <c r="D56" s="100"/>
      <c r="E56" s="100"/>
      <c r="F56" s="112"/>
    </row>
    <row r="57" spans="2:6" x14ac:dyDescent="0.2">
      <c r="B57" s="116"/>
      <c r="C57" s="100"/>
      <c r="D57" s="100"/>
      <c r="E57" s="100"/>
      <c r="F57" s="112"/>
    </row>
    <row r="58" spans="2:6" x14ac:dyDescent="0.2">
      <c r="B58" s="116"/>
      <c r="C58" s="100"/>
      <c r="D58" s="100"/>
      <c r="E58" s="100"/>
      <c r="F58" s="112"/>
    </row>
    <row r="59" spans="2:6" x14ac:dyDescent="0.2">
      <c r="B59" s="116"/>
      <c r="C59" s="100"/>
      <c r="D59" s="100"/>
      <c r="E59" s="100"/>
      <c r="F59" s="112"/>
    </row>
    <row r="60" spans="2:6" x14ac:dyDescent="0.2">
      <c r="B60" s="116"/>
      <c r="C60" s="100"/>
      <c r="D60" s="100"/>
      <c r="E60" s="100"/>
      <c r="F60" s="112"/>
    </row>
    <row r="61" spans="2:6" x14ac:dyDescent="0.2">
      <c r="B61" s="116"/>
      <c r="C61" s="100"/>
      <c r="D61" s="100"/>
      <c r="E61" s="100"/>
      <c r="F61" s="112"/>
    </row>
    <row r="62" spans="2:6" x14ac:dyDescent="0.2">
      <c r="B62" s="116"/>
      <c r="C62" s="100"/>
      <c r="D62" s="100"/>
      <c r="E62" s="100"/>
      <c r="F62" s="112"/>
    </row>
    <row r="63" spans="2:6" x14ac:dyDescent="0.2">
      <c r="B63" s="116"/>
      <c r="C63" s="100"/>
      <c r="D63" s="100"/>
      <c r="E63" s="100"/>
      <c r="F63" s="112"/>
    </row>
    <row r="64" spans="2:6" x14ac:dyDescent="0.2">
      <c r="B64" s="116"/>
      <c r="C64" s="100"/>
      <c r="D64" s="100"/>
      <c r="E64" s="100"/>
      <c r="F64" s="112"/>
    </row>
    <row r="65" spans="2:6" x14ac:dyDescent="0.2">
      <c r="B65" s="116"/>
      <c r="C65" s="100"/>
      <c r="D65" s="100"/>
      <c r="E65" s="100"/>
      <c r="F65" s="112"/>
    </row>
    <row r="66" spans="2:6" x14ac:dyDescent="0.2">
      <c r="B66" s="116"/>
      <c r="C66" s="100"/>
      <c r="D66" s="100"/>
      <c r="E66" s="100"/>
      <c r="F66" s="112"/>
    </row>
    <row r="67" spans="2:6" x14ac:dyDescent="0.2">
      <c r="B67" s="116"/>
      <c r="C67" s="100"/>
      <c r="D67" s="100"/>
      <c r="E67" s="100"/>
      <c r="F67" s="112"/>
    </row>
    <row r="68" spans="2:6" x14ac:dyDescent="0.2">
      <c r="B68" s="116"/>
      <c r="C68" s="100"/>
      <c r="D68" s="100"/>
      <c r="E68" s="100"/>
      <c r="F68" s="112"/>
    </row>
    <row r="69" spans="2:6" x14ac:dyDescent="0.2">
      <c r="B69" s="116"/>
      <c r="C69" s="100"/>
      <c r="D69" s="100"/>
      <c r="E69" s="100"/>
      <c r="F69" s="112"/>
    </row>
    <row r="70" spans="2:6" x14ac:dyDescent="0.2">
      <c r="B70" s="116"/>
      <c r="C70" s="100"/>
      <c r="D70" s="100"/>
      <c r="E70" s="100"/>
      <c r="F70" s="112"/>
    </row>
    <row r="71" spans="2:6" x14ac:dyDescent="0.2">
      <c r="B71" s="116"/>
      <c r="C71" s="100"/>
      <c r="D71" s="100"/>
      <c r="E71" s="100"/>
      <c r="F71" s="112"/>
    </row>
    <row r="72" spans="2:6" x14ac:dyDescent="0.2">
      <c r="B72" s="116"/>
      <c r="C72" s="100"/>
      <c r="D72" s="100"/>
      <c r="E72" s="100"/>
      <c r="F72" s="112"/>
    </row>
    <row r="73" spans="2:6" x14ac:dyDescent="0.2">
      <c r="B73" s="116"/>
      <c r="C73" s="100"/>
      <c r="D73" s="100"/>
      <c r="E73" s="100"/>
      <c r="F73" s="112"/>
    </row>
    <row r="74" spans="2:6" x14ac:dyDescent="0.2">
      <c r="B74" s="116"/>
      <c r="C74" s="100"/>
      <c r="D74" s="100"/>
      <c r="E74" s="100"/>
      <c r="F74" s="112"/>
    </row>
    <row r="75" spans="2:6" x14ac:dyDescent="0.2">
      <c r="B75" s="116"/>
      <c r="C75" s="100"/>
      <c r="D75" s="100"/>
      <c r="E75" s="100"/>
      <c r="F75" s="112"/>
    </row>
    <row r="76" spans="2:6" x14ac:dyDescent="0.2">
      <c r="B76" s="116"/>
      <c r="C76" s="100"/>
      <c r="D76" s="100"/>
      <c r="E76" s="100"/>
      <c r="F76" s="112"/>
    </row>
    <row r="77" spans="2:6" x14ac:dyDescent="0.2">
      <c r="B77" s="116"/>
      <c r="C77" s="100"/>
      <c r="D77" s="100"/>
      <c r="E77" s="100"/>
      <c r="F77" s="112"/>
    </row>
    <row r="78" spans="2:6" x14ac:dyDescent="0.2">
      <c r="B78" s="116"/>
      <c r="C78" s="100"/>
      <c r="D78" s="100"/>
      <c r="E78" s="100"/>
      <c r="F78" s="112"/>
    </row>
    <row r="79" spans="2:6" x14ac:dyDescent="0.2">
      <c r="B79" s="116"/>
      <c r="C79" s="100"/>
      <c r="D79" s="100"/>
      <c r="E79" s="100"/>
      <c r="F79" s="112"/>
    </row>
    <row r="80" spans="2:6" x14ac:dyDescent="0.2">
      <c r="B80" s="116"/>
      <c r="C80" s="100"/>
      <c r="D80" s="100"/>
      <c r="E80" s="100"/>
      <c r="F80" s="112"/>
    </row>
    <row r="81" spans="2:6" x14ac:dyDescent="0.2">
      <c r="B81" s="116"/>
      <c r="C81" s="100"/>
      <c r="D81" s="100"/>
      <c r="E81" s="100"/>
      <c r="F81" s="112"/>
    </row>
    <row r="82" spans="2:6" x14ac:dyDescent="0.2">
      <c r="B82" s="116"/>
      <c r="C82" s="100"/>
      <c r="D82" s="100"/>
      <c r="E82" s="100"/>
      <c r="F82" s="112"/>
    </row>
    <row r="83" spans="2:6" x14ac:dyDescent="0.2">
      <c r="B83" s="116"/>
      <c r="C83" s="100"/>
      <c r="D83" s="100"/>
      <c r="E83" s="100"/>
      <c r="F83" s="112"/>
    </row>
    <row r="84" spans="2:6" x14ac:dyDescent="0.2">
      <c r="B84" s="116"/>
      <c r="C84" s="100"/>
      <c r="D84" s="100"/>
      <c r="E84" s="100"/>
      <c r="F84" s="112"/>
    </row>
    <row r="85" spans="2:6" x14ac:dyDescent="0.2">
      <c r="B85" s="116"/>
      <c r="C85" s="100"/>
      <c r="D85" s="100"/>
      <c r="E85" s="100"/>
      <c r="F85" s="112"/>
    </row>
    <row r="86" spans="2:6" x14ac:dyDescent="0.2">
      <c r="B86" s="116"/>
      <c r="C86" s="100"/>
      <c r="D86" s="100"/>
      <c r="E86" s="100"/>
      <c r="F86" s="112"/>
    </row>
    <row r="87" spans="2:6" x14ac:dyDescent="0.2">
      <c r="B87" s="116"/>
      <c r="C87" s="100"/>
      <c r="D87" s="100"/>
      <c r="E87" s="100"/>
      <c r="F87" s="112"/>
    </row>
    <row r="88" spans="2:6" x14ac:dyDescent="0.2">
      <c r="B88" s="116"/>
      <c r="C88" s="100"/>
      <c r="D88" s="100"/>
      <c r="E88" s="100"/>
      <c r="F88" s="112"/>
    </row>
    <row r="89" spans="2:6" x14ac:dyDescent="0.2">
      <c r="B89" s="116"/>
      <c r="C89" s="100"/>
      <c r="D89" s="100"/>
      <c r="E89" s="100"/>
      <c r="F89" s="112"/>
    </row>
    <row r="90" spans="2:6" x14ac:dyDescent="0.2">
      <c r="B90" s="116"/>
      <c r="C90" s="100"/>
      <c r="D90" s="100"/>
      <c r="E90" s="100"/>
      <c r="F90" s="112"/>
    </row>
    <row r="91" spans="2:6" x14ac:dyDescent="0.2">
      <c r="B91" s="116"/>
      <c r="C91" s="100"/>
      <c r="D91" s="100"/>
      <c r="E91" s="100"/>
      <c r="F91" s="112"/>
    </row>
    <row r="92" spans="2:6" x14ac:dyDescent="0.2">
      <c r="B92" s="116"/>
      <c r="C92" s="100"/>
      <c r="D92" s="100"/>
      <c r="E92" s="100"/>
      <c r="F92" s="112"/>
    </row>
    <row r="93" spans="2:6" x14ac:dyDescent="0.2">
      <c r="B93" s="116"/>
      <c r="C93" s="100"/>
      <c r="D93" s="100"/>
      <c r="E93" s="100"/>
      <c r="F93" s="112"/>
    </row>
    <row r="94" spans="2:6" x14ac:dyDescent="0.2">
      <c r="B94" s="116"/>
      <c r="C94" s="100"/>
      <c r="D94" s="100"/>
      <c r="E94" s="100"/>
      <c r="F94" s="112"/>
    </row>
    <row r="95" spans="2:6" x14ac:dyDescent="0.2">
      <c r="B95" s="116"/>
      <c r="C95" s="100"/>
      <c r="D95" s="100"/>
      <c r="E95" s="100"/>
      <c r="F95" s="112"/>
    </row>
    <row r="96" spans="2:6" x14ac:dyDescent="0.2">
      <c r="B96" s="116"/>
      <c r="C96" s="100"/>
      <c r="D96" s="100"/>
      <c r="E96" s="100"/>
      <c r="F96" s="112"/>
    </row>
    <row r="97" spans="2:6" x14ac:dyDescent="0.2">
      <c r="B97" s="116"/>
      <c r="C97" s="100"/>
      <c r="D97" s="100"/>
      <c r="E97" s="100"/>
      <c r="F97" s="112"/>
    </row>
    <row r="98" spans="2:6" x14ac:dyDescent="0.2">
      <c r="B98" s="116"/>
      <c r="C98" s="100"/>
      <c r="D98" s="100"/>
      <c r="E98" s="100"/>
      <c r="F98" s="112"/>
    </row>
    <row r="99" spans="2:6" x14ac:dyDescent="0.2">
      <c r="B99" s="116"/>
      <c r="C99" s="100"/>
      <c r="D99" s="100"/>
      <c r="E99" s="100"/>
      <c r="F99" s="112"/>
    </row>
    <row r="100" spans="2:6" x14ac:dyDescent="0.2">
      <c r="B100" s="116"/>
      <c r="C100" s="100"/>
      <c r="D100" s="100"/>
      <c r="E100" s="100"/>
      <c r="F100" s="112"/>
    </row>
    <row r="101" spans="2:6" x14ac:dyDescent="0.2">
      <c r="B101" s="116"/>
      <c r="C101" s="100"/>
      <c r="D101" s="100"/>
      <c r="E101" s="100"/>
      <c r="F101" s="112"/>
    </row>
    <row r="102" spans="2:6" x14ac:dyDescent="0.2">
      <c r="B102" s="116"/>
      <c r="C102" s="100"/>
      <c r="D102" s="100"/>
      <c r="E102" s="100"/>
      <c r="F102" s="112"/>
    </row>
    <row r="103" spans="2:6" x14ac:dyDescent="0.2">
      <c r="B103" s="116"/>
      <c r="C103" s="100"/>
      <c r="D103" s="100"/>
      <c r="E103" s="100"/>
      <c r="F103" s="112"/>
    </row>
    <row r="104" spans="2:6" x14ac:dyDescent="0.2">
      <c r="B104" s="116"/>
      <c r="C104" s="100"/>
      <c r="D104" s="100"/>
      <c r="E104" s="100"/>
      <c r="F104" s="112"/>
    </row>
    <row r="105" spans="2:6" x14ac:dyDescent="0.2">
      <c r="B105" s="116"/>
      <c r="C105" s="100"/>
      <c r="D105" s="100"/>
      <c r="E105" s="100"/>
      <c r="F105" s="112"/>
    </row>
    <row r="106" spans="2:6" x14ac:dyDescent="0.2">
      <c r="B106" s="116"/>
      <c r="C106" s="100"/>
      <c r="D106" s="100"/>
      <c r="E106" s="100"/>
      <c r="F106" s="112"/>
    </row>
    <row r="107" spans="2:6" x14ac:dyDescent="0.2">
      <c r="B107" s="116"/>
      <c r="C107" s="100"/>
      <c r="D107" s="100"/>
      <c r="E107" s="100"/>
      <c r="F107" s="112"/>
    </row>
    <row r="108" spans="2:6" x14ac:dyDescent="0.2">
      <c r="B108" s="116"/>
      <c r="C108" s="100"/>
      <c r="D108" s="100"/>
      <c r="E108" s="100"/>
      <c r="F108" s="112"/>
    </row>
    <row r="109" spans="2:6" x14ac:dyDescent="0.2">
      <c r="B109" s="116"/>
      <c r="C109" s="100"/>
      <c r="D109" s="100"/>
      <c r="E109" s="100"/>
      <c r="F109" s="112"/>
    </row>
    <row r="110" spans="2:6" x14ac:dyDescent="0.2">
      <c r="B110" s="116"/>
      <c r="C110" s="100"/>
      <c r="D110" s="100"/>
      <c r="E110" s="100"/>
      <c r="F110" s="112"/>
    </row>
    <row r="111" spans="2:6" x14ac:dyDescent="0.2">
      <c r="B111" s="116"/>
      <c r="C111" s="100"/>
      <c r="D111" s="100"/>
      <c r="E111" s="100"/>
      <c r="F111" s="112"/>
    </row>
    <row r="112" spans="2:6" x14ac:dyDescent="0.2">
      <c r="B112" s="116"/>
      <c r="C112" s="100"/>
      <c r="D112" s="100"/>
      <c r="E112" s="100"/>
      <c r="F112" s="112"/>
    </row>
    <row r="113" spans="2:6" x14ac:dyDescent="0.2">
      <c r="B113" s="116"/>
      <c r="C113" s="100"/>
      <c r="D113" s="100"/>
      <c r="E113" s="100"/>
      <c r="F113" s="112"/>
    </row>
    <row r="114" spans="2:6" x14ac:dyDescent="0.2">
      <c r="B114" s="116"/>
      <c r="C114" s="100"/>
      <c r="D114" s="100"/>
      <c r="E114" s="100"/>
      <c r="F114" s="112"/>
    </row>
    <row r="115" spans="2:6" x14ac:dyDescent="0.2">
      <c r="B115" s="116"/>
      <c r="C115" s="100"/>
      <c r="D115" s="100"/>
      <c r="E115" s="100"/>
      <c r="F115" s="112"/>
    </row>
    <row r="116" spans="2:6" x14ac:dyDescent="0.2">
      <c r="B116" s="116"/>
      <c r="C116" s="100"/>
      <c r="D116" s="100"/>
      <c r="E116" s="100"/>
      <c r="F116" s="112"/>
    </row>
    <row r="117" spans="2:6" x14ac:dyDescent="0.2">
      <c r="B117" s="116"/>
      <c r="C117" s="100"/>
      <c r="D117" s="100"/>
      <c r="E117" s="100"/>
      <c r="F117" s="112"/>
    </row>
    <row r="118" spans="2:6" x14ac:dyDescent="0.2">
      <c r="B118" s="116"/>
      <c r="C118" s="100"/>
      <c r="D118" s="100"/>
      <c r="E118" s="100"/>
      <c r="F118" s="112"/>
    </row>
    <row r="119" spans="2:6" x14ac:dyDescent="0.2">
      <c r="B119" s="116"/>
      <c r="C119" s="100"/>
      <c r="D119" s="100"/>
      <c r="E119" s="100"/>
      <c r="F119" s="112"/>
    </row>
    <row r="120" spans="2:6" x14ac:dyDescent="0.2">
      <c r="B120" s="116"/>
      <c r="C120" s="100"/>
      <c r="D120" s="100"/>
      <c r="E120" s="100"/>
      <c r="F120" s="112"/>
    </row>
    <row r="121" spans="2:6" x14ac:dyDescent="0.2">
      <c r="B121" s="116"/>
      <c r="C121" s="100"/>
      <c r="D121" s="100"/>
      <c r="E121" s="100"/>
      <c r="F121" s="112"/>
    </row>
    <row r="122" spans="2:6" x14ac:dyDescent="0.2">
      <c r="B122" s="116"/>
      <c r="C122" s="100"/>
      <c r="D122" s="100"/>
      <c r="E122" s="100"/>
      <c r="F122" s="112"/>
    </row>
    <row r="123" spans="2:6" x14ac:dyDescent="0.2">
      <c r="B123" s="116"/>
      <c r="C123" s="100"/>
      <c r="D123" s="100"/>
      <c r="E123" s="100"/>
      <c r="F123" s="112"/>
    </row>
    <row r="124" spans="2:6" x14ac:dyDescent="0.2">
      <c r="B124" s="116"/>
      <c r="C124" s="100"/>
      <c r="D124" s="100"/>
      <c r="E124" s="100"/>
      <c r="F124" s="112"/>
    </row>
    <row r="125" spans="2:6" x14ac:dyDescent="0.2">
      <c r="B125" s="116"/>
      <c r="C125" s="100"/>
      <c r="D125" s="100"/>
      <c r="E125" s="100"/>
      <c r="F125" s="112"/>
    </row>
    <row r="126" spans="2:6" x14ac:dyDescent="0.2">
      <c r="B126" s="116"/>
      <c r="C126" s="100"/>
      <c r="D126" s="100"/>
      <c r="E126" s="100"/>
      <c r="F126" s="112"/>
    </row>
    <row r="127" spans="2:6" x14ac:dyDescent="0.2">
      <c r="B127" s="116"/>
      <c r="C127" s="100"/>
      <c r="D127" s="100"/>
      <c r="E127" s="100"/>
      <c r="F127" s="112"/>
    </row>
    <row r="128" spans="2:6" x14ac:dyDescent="0.2">
      <c r="B128" s="116"/>
      <c r="C128" s="100"/>
      <c r="D128" s="100"/>
      <c r="E128" s="100"/>
      <c r="F128" s="112"/>
    </row>
    <row r="129" spans="2:6" ht="16" thickBot="1" x14ac:dyDescent="0.25">
      <c r="B129" s="117"/>
      <c r="C129" s="104"/>
      <c r="D129" s="104"/>
      <c r="E129" s="104"/>
      <c r="F129" s="113"/>
    </row>
  </sheetData>
  <sortState ref="B3:F7">
    <sortCondition descending="1" ref="B3:B8"/>
  </sortState>
  <pageMargins left="0.7" right="0.7" top="0.75" bottom="0.75" header="0.3" footer="0.3"/>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29"/>
  <sheetViews>
    <sheetView workbookViewId="0">
      <selection activeCell="B3" sqref="B3"/>
    </sheetView>
  </sheetViews>
  <sheetFormatPr baseColWidth="10" defaultColWidth="8.83203125" defaultRowHeight="15" x14ac:dyDescent="0.2"/>
  <cols>
    <col min="1" max="1" width="10.5" style="29" customWidth="1"/>
    <col min="2" max="2" width="16.1640625" style="97" bestFit="1" customWidth="1"/>
    <col min="3" max="3" width="21.33203125" style="97" bestFit="1" customWidth="1"/>
    <col min="4" max="4" width="17" style="97" bestFit="1" customWidth="1"/>
    <col min="5" max="16384" width="8.83203125" style="29"/>
  </cols>
  <sheetData>
    <row r="1" spans="2:4" ht="16" thickBot="1" x14ac:dyDescent="0.25"/>
    <row r="2" spans="2:4" x14ac:dyDescent="0.2">
      <c r="B2" s="115" t="s">
        <v>135</v>
      </c>
      <c r="C2" s="98" t="s">
        <v>134</v>
      </c>
      <c r="D2" s="111" t="s">
        <v>136</v>
      </c>
    </row>
    <row r="3" spans="2:4" x14ac:dyDescent="0.2">
      <c r="B3" s="116">
        <v>0.75</v>
      </c>
      <c r="C3" s="100">
        <v>0.85</v>
      </c>
      <c r="D3" s="112">
        <v>0.75</v>
      </c>
    </row>
    <row r="4" spans="2:4" x14ac:dyDescent="0.2">
      <c r="B4" s="116">
        <v>0.85</v>
      </c>
      <c r="C4" s="100">
        <v>0.95</v>
      </c>
      <c r="D4" s="112">
        <v>0.75</v>
      </c>
    </row>
    <row r="5" spans="2:4" x14ac:dyDescent="0.2">
      <c r="B5" s="116"/>
      <c r="C5" s="100"/>
      <c r="D5" s="112"/>
    </row>
    <row r="6" spans="2:4" x14ac:dyDescent="0.2">
      <c r="B6" s="116"/>
      <c r="C6" s="100"/>
      <c r="D6" s="112"/>
    </row>
    <row r="7" spans="2:4" x14ac:dyDescent="0.2">
      <c r="B7" s="116"/>
      <c r="C7" s="100"/>
      <c r="D7" s="112"/>
    </row>
    <row r="8" spans="2:4" x14ac:dyDescent="0.2">
      <c r="B8" s="116"/>
      <c r="C8" s="100"/>
      <c r="D8" s="112"/>
    </row>
    <row r="9" spans="2:4" x14ac:dyDescent="0.2">
      <c r="B9" s="116"/>
      <c r="C9" s="100"/>
      <c r="D9" s="112"/>
    </row>
    <row r="10" spans="2:4" x14ac:dyDescent="0.2">
      <c r="B10" s="116"/>
      <c r="C10" s="100"/>
      <c r="D10" s="112"/>
    </row>
    <row r="11" spans="2:4" x14ac:dyDescent="0.2">
      <c r="B11" s="116"/>
      <c r="C11" s="100"/>
      <c r="D11" s="112"/>
    </row>
    <row r="12" spans="2:4" x14ac:dyDescent="0.2">
      <c r="B12" s="116"/>
      <c r="C12" s="100"/>
      <c r="D12" s="112"/>
    </row>
    <row r="13" spans="2:4" x14ac:dyDescent="0.2">
      <c r="B13" s="116"/>
      <c r="C13" s="100"/>
      <c r="D13" s="112"/>
    </row>
    <row r="14" spans="2:4" x14ac:dyDescent="0.2">
      <c r="B14" s="116"/>
      <c r="C14" s="100"/>
      <c r="D14" s="112"/>
    </row>
    <row r="15" spans="2:4" x14ac:dyDescent="0.2">
      <c r="B15" s="116"/>
      <c r="C15" s="100"/>
      <c r="D15" s="112"/>
    </row>
    <row r="16" spans="2:4" x14ac:dyDescent="0.2">
      <c r="B16" s="116"/>
      <c r="C16" s="100"/>
      <c r="D16" s="112"/>
    </row>
    <row r="17" spans="2:4" x14ac:dyDescent="0.2">
      <c r="B17" s="116"/>
      <c r="C17" s="100"/>
      <c r="D17" s="112"/>
    </row>
    <row r="18" spans="2:4" x14ac:dyDescent="0.2">
      <c r="B18" s="116"/>
      <c r="C18" s="100"/>
      <c r="D18" s="112"/>
    </row>
    <row r="19" spans="2:4" x14ac:dyDescent="0.2">
      <c r="B19" s="116"/>
      <c r="C19" s="100"/>
      <c r="D19" s="112"/>
    </row>
    <row r="20" spans="2:4" x14ac:dyDescent="0.2">
      <c r="B20" s="116"/>
      <c r="C20" s="100"/>
      <c r="D20" s="112"/>
    </row>
    <row r="21" spans="2:4" x14ac:dyDescent="0.2">
      <c r="B21" s="116"/>
      <c r="C21" s="100"/>
      <c r="D21" s="112"/>
    </row>
    <row r="22" spans="2:4" x14ac:dyDescent="0.2">
      <c r="B22" s="116"/>
      <c r="C22" s="100"/>
      <c r="D22" s="112"/>
    </row>
    <row r="23" spans="2:4" x14ac:dyDescent="0.2">
      <c r="B23" s="116"/>
      <c r="C23" s="100"/>
      <c r="D23" s="112"/>
    </row>
    <row r="24" spans="2:4" x14ac:dyDescent="0.2">
      <c r="B24" s="116"/>
      <c r="C24" s="100"/>
      <c r="D24" s="112"/>
    </row>
    <row r="25" spans="2:4" x14ac:dyDescent="0.2">
      <c r="B25" s="116"/>
      <c r="C25" s="100"/>
      <c r="D25" s="112"/>
    </row>
    <row r="26" spans="2:4" x14ac:dyDescent="0.2">
      <c r="B26" s="116"/>
      <c r="C26" s="100"/>
      <c r="D26" s="112"/>
    </row>
    <row r="27" spans="2:4" x14ac:dyDescent="0.2">
      <c r="B27" s="116"/>
      <c r="C27" s="100"/>
      <c r="D27" s="112"/>
    </row>
    <row r="28" spans="2:4" x14ac:dyDescent="0.2">
      <c r="B28" s="116"/>
      <c r="C28" s="100"/>
      <c r="D28" s="112"/>
    </row>
    <row r="29" spans="2:4" x14ac:dyDescent="0.2">
      <c r="B29" s="116"/>
      <c r="C29" s="100"/>
      <c r="D29" s="112"/>
    </row>
    <row r="30" spans="2:4" x14ac:dyDescent="0.2">
      <c r="B30" s="116"/>
      <c r="C30" s="100"/>
      <c r="D30" s="112"/>
    </row>
    <row r="31" spans="2:4" x14ac:dyDescent="0.2">
      <c r="B31" s="116"/>
      <c r="C31" s="100"/>
      <c r="D31" s="112"/>
    </row>
    <row r="32" spans="2:4" x14ac:dyDescent="0.2">
      <c r="B32" s="116"/>
      <c r="C32" s="100"/>
      <c r="D32" s="112"/>
    </row>
    <row r="33" spans="2:4" x14ac:dyDescent="0.2">
      <c r="B33" s="116"/>
      <c r="C33" s="100"/>
      <c r="D33" s="112"/>
    </row>
    <row r="34" spans="2:4" x14ac:dyDescent="0.2">
      <c r="B34" s="116"/>
      <c r="C34" s="100"/>
      <c r="D34" s="112"/>
    </row>
    <row r="35" spans="2:4" x14ac:dyDescent="0.2">
      <c r="B35" s="116"/>
      <c r="C35" s="100"/>
      <c r="D35" s="112"/>
    </row>
    <row r="36" spans="2:4" x14ac:dyDescent="0.2">
      <c r="B36" s="116"/>
      <c r="C36" s="100"/>
      <c r="D36" s="112"/>
    </row>
    <row r="37" spans="2:4" x14ac:dyDescent="0.2">
      <c r="B37" s="116"/>
      <c r="C37" s="100"/>
      <c r="D37" s="112"/>
    </row>
    <row r="38" spans="2:4" x14ac:dyDescent="0.2">
      <c r="B38" s="116"/>
      <c r="C38" s="100"/>
      <c r="D38" s="112"/>
    </row>
    <row r="39" spans="2:4" x14ac:dyDescent="0.2">
      <c r="B39" s="116"/>
      <c r="C39" s="100"/>
      <c r="D39" s="112"/>
    </row>
    <row r="40" spans="2:4" x14ac:dyDescent="0.2">
      <c r="B40" s="116"/>
      <c r="C40" s="100"/>
      <c r="D40" s="112"/>
    </row>
    <row r="41" spans="2:4" x14ac:dyDescent="0.2">
      <c r="B41" s="116"/>
      <c r="C41" s="100"/>
      <c r="D41" s="112"/>
    </row>
    <row r="42" spans="2:4" x14ac:dyDescent="0.2">
      <c r="B42" s="116"/>
      <c r="C42" s="100"/>
      <c r="D42" s="112"/>
    </row>
    <row r="43" spans="2:4" x14ac:dyDescent="0.2">
      <c r="B43" s="116"/>
      <c r="C43" s="100"/>
      <c r="D43" s="112"/>
    </row>
    <row r="44" spans="2:4" x14ac:dyDescent="0.2">
      <c r="B44" s="116"/>
      <c r="C44" s="100"/>
      <c r="D44" s="112"/>
    </row>
    <row r="45" spans="2:4" x14ac:dyDescent="0.2">
      <c r="B45" s="116"/>
      <c r="C45" s="100"/>
      <c r="D45" s="112"/>
    </row>
    <row r="46" spans="2:4" x14ac:dyDescent="0.2">
      <c r="B46" s="116"/>
      <c r="C46" s="100"/>
      <c r="D46" s="112"/>
    </row>
    <row r="47" spans="2:4" x14ac:dyDescent="0.2">
      <c r="B47" s="116"/>
      <c r="C47" s="100"/>
      <c r="D47" s="112"/>
    </row>
    <row r="48" spans="2:4" x14ac:dyDescent="0.2">
      <c r="B48" s="116"/>
      <c r="C48" s="100"/>
      <c r="D48" s="112"/>
    </row>
    <row r="49" spans="2:4" x14ac:dyDescent="0.2">
      <c r="B49" s="116"/>
      <c r="C49" s="100"/>
      <c r="D49" s="112"/>
    </row>
    <row r="50" spans="2:4" x14ac:dyDescent="0.2">
      <c r="B50" s="116"/>
      <c r="C50" s="100"/>
      <c r="D50" s="112"/>
    </row>
    <row r="51" spans="2:4" x14ac:dyDescent="0.2">
      <c r="B51" s="116"/>
      <c r="C51" s="100"/>
      <c r="D51" s="112"/>
    </row>
    <row r="52" spans="2:4" x14ac:dyDescent="0.2">
      <c r="B52" s="116"/>
      <c r="C52" s="100"/>
      <c r="D52" s="112"/>
    </row>
    <row r="53" spans="2:4" x14ac:dyDescent="0.2">
      <c r="B53" s="116"/>
      <c r="C53" s="100"/>
      <c r="D53" s="112"/>
    </row>
    <row r="54" spans="2:4" x14ac:dyDescent="0.2">
      <c r="B54" s="116"/>
      <c r="C54" s="100"/>
      <c r="D54" s="112"/>
    </row>
    <row r="55" spans="2:4" x14ac:dyDescent="0.2">
      <c r="B55" s="116"/>
      <c r="C55" s="100"/>
      <c r="D55" s="112"/>
    </row>
    <row r="56" spans="2:4" x14ac:dyDescent="0.2">
      <c r="B56" s="116"/>
      <c r="C56" s="100"/>
      <c r="D56" s="112"/>
    </row>
    <row r="57" spans="2:4" x14ac:dyDescent="0.2">
      <c r="B57" s="116"/>
      <c r="C57" s="100"/>
      <c r="D57" s="112"/>
    </row>
    <row r="58" spans="2:4" x14ac:dyDescent="0.2">
      <c r="B58" s="116"/>
      <c r="C58" s="100"/>
      <c r="D58" s="112"/>
    </row>
    <row r="59" spans="2:4" x14ac:dyDescent="0.2">
      <c r="B59" s="116"/>
      <c r="C59" s="100"/>
      <c r="D59" s="112"/>
    </row>
    <row r="60" spans="2:4" x14ac:dyDescent="0.2">
      <c r="B60" s="116"/>
      <c r="C60" s="100"/>
      <c r="D60" s="112"/>
    </row>
    <row r="61" spans="2:4" x14ac:dyDescent="0.2">
      <c r="B61" s="116"/>
      <c r="C61" s="100"/>
      <c r="D61" s="112"/>
    </row>
    <row r="62" spans="2:4" x14ac:dyDescent="0.2">
      <c r="B62" s="116"/>
      <c r="C62" s="100"/>
      <c r="D62" s="112"/>
    </row>
    <row r="63" spans="2:4" x14ac:dyDescent="0.2">
      <c r="B63" s="116"/>
      <c r="C63" s="100"/>
      <c r="D63" s="112"/>
    </row>
    <row r="64" spans="2:4" x14ac:dyDescent="0.2">
      <c r="B64" s="116"/>
      <c r="C64" s="100"/>
      <c r="D64" s="112"/>
    </row>
    <row r="65" spans="2:4" x14ac:dyDescent="0.2">
      <c r="B65" s="116"/>
      <c r="C65" s="100"/>
      <c r="D65" s="112"/>
    </row>
    <row r="66" spans="2:4" x14ac:dyDescent="0.2">
      <c r="B66" s="116"/>
      <c r="C66" s="100"/>
      <c r="D66" s="112"/>
    </row>
    <row r="67" spans="2:4" x14ac:dyDescent="0.2">
      <c r="B67" s="116"/>
      <c r="C67" s="100"/>
      <c r="D67" s="112"/>
    </row>
    <row r="68" spans="2:4" x14ac:dyDescent="0.2">
      <c r="B68" s="116"/>
      <c r="C68" s="100"/>
      <c r="D68" s="112"/>
    </row>
    <row r="69" spans="2:4" x14ac:dyDescent="0.2">
      <c r="B69" s="116"/>
      <c r="C69" s="100"/>
      <c r="D69" s="112"/>
    </row>
    <row r="70" spans="2:4" x14ac:dyDescent="0.2">
      <c r="B70" s="116"/>
      <c r="C70" s="100"/>
      <c r="D70" s="112"/>
    </row>
    <row r="71" spans="2:4" x14ac:dyDescent="0.2">
      <c r="B71" s="116"/>
      <c r="C71" s="100"/>
      <c r="D71" s="112"/>
    </row>
    <row r="72" spans="2:4" x14ac:dyDescent="0.2">
      <c r="B72" s="116"/>
      <c r="C72" s="100"/>
      <c r="D72" s="112"/>
    </row>
    <row r="73" spans="2:4" x14ac:dyDescent="0.2">
      <c r="B73" s="116"/>
      <c r="C73" s="100"/>
      <c r="D73" s="112"/>
    </row>
    <row r="74" spans="2:4" x14ac:dyDescent="0.2">
      <c r="B74" s="116"/>
      <c r="C74" s="100"/>
      <c r="D74" s="112"/>
    </row>
    <row r="75" spans="2:4" x14ac:dyDescent="0.2">
      <c r="B75" s="116"/>
      <c r="C75" s="100"/>
      <c r="D75" s="112"/>
    </row>
    <row r="76" spans="2:4" x14ac:dyDescent="0.2">
      <c r="B76" s="116"/>
      <c r="C76" s="100"/>
      <c r="D76" s="112"/>
    </row>
    <row r="77" spans="2:4" x14ac:dyDescent="0.2">
      <c r="B77" s="116"/>
      <c r="C77" s="100"/>
      <c r="D77" s="112"/>
    </row>
    <row r="78" spans="2:4" x14ac:dyDescent="0.2">
      <c r="B78" s="116"/>
      <c r="C78" s="100"/>
      <c r="D78" s="112"/>
    </row>
    <row r="79" spans="2:4" x14ac:dyDescent="0.2">
      <c r="B79" s="116"/>
      <c r="C79" s="100"/>
      <c r="D79" s="112"/>
    </row>
    <row r="80" spans="2:4" x14ac:dyDescent="0.2">
      <c r="B80" s="116"/>
      <c r="C80" s="100"/>
      <c r="D80" s="112"/>
    </row>
    <row r="81" spans="2:4" x14ac:dyDescent="0.2">
      <c r="B81" s="116"/>
      <c r="C81" s="100"/>
      <c r="D81" s="112"/>
    </row>
    <row r="82" spans="2:4" x14ac:dyDescent="0.2">
      <c r="B82" s="116"/>
      <c r="C82" s="100"/>
      <c r="D82" s="112"/>
    </row>
    <row r="83" spans="2:4" x14ac:dyDescent="0.2">
      <c r="B83" s="116"/>
      <c r="C83" s="100"/>
      <c r="D83" s="112"/>
    </row>
    <row r="84" spans="2:4" x14ac:dyDescent="0.2">
      <c r="B84" s="116"/>
      <c r="C84" s="100"/>
      <c r="D84" s="112"/>
    </row>
    <row r="85" spans="2:4" x14ac:dyDescent="0.2">
      <c r="B85" s="116"/>
      <c r="C85" s="100"/>
      <c r="D85" s="112"/>
    </row>
    <row r="86" spans="2:4" x14ac:dyDescent="0.2">
      <c r="B86" s="116"/>
      <c r="C86" s="100"/>
      <c r="D86" s="112"/>
    </row>
    <row r="87" spans="2:4" x14ac:dyDescent="0.2">
      <c r="B87" s="116"/>
      <c r="C87" s="100"/>
      <c r="D87" s="112"/>
    </row>
    <row r="88" spans="2:4" x14ac:dyDescent="0.2">
      <c r="B88" s="116"/>
      <c r="C88" s="100"/>
      <c r="D88" s="112"/>
    </row>
    <row r="89" spans="2:4" x14ac:dyDescent="0.2">
      <c r="B89" s="116"/>
      <c r="C89" s="100"/>
      <c r="D89" s="112"/>
    </row>
    <row r="90" spans="2:4" x14ac:dyDescent="0.2">
      <c r="B90" s="116"/>
      <c r="C90" s="100"/>
      <c r="D90" s="112"/>
    </row>
    <row r="91" spans="2:4" x14ac:dyDescent="0.2">
      <c r="B91" s="116"/>
      <c r="C91" s="100"/>
      <c r="D91" s="112"/>
    </row>
    <row r="92" spans="2:4" x14ac:dyDescent="0.2">
      <c r="B92" s="116"/>
      <c r="C92" s="100"/>
      <c r="D92" s="112"/>
    </row>
    <row r="93" spans="2:4" x14ac:dyDescent="0.2">
      <c r="B93" s="116"/>
      <c r="C93" s="100"/>
      <c r="D93" s="112"/>
    </row>
    <row r="94" spans="2:4" x14ac:dyDescent="0.2">
      <c r="B94" s="116"/>
      <c r="C94" s="100"/>
      <c r="D94" s="112"/>
    </row>
    <row r="95" spans="2:4" x14ac:dyDescent="0.2">
      <c r="B95" s="116"/>
      <c r="C95" s="100"/>
      <c r="D95" s="112"/>
    </row>
    <row r="96" spans="2:4" x14ac:dyDescent="0.2">
      <c r="B96" s="116"/>
      <c r="C96" s="100"/>
      <c r="D96" s="112"/>
    </row>
    <row r="97" spans="2:4" x14ac:dyDescent="0.2">
      <c r="B97" s="116"/>
      <c r="C97" s="100"/>
      <c r="D97" s="112"/>
    </row>
    <row r="98" spans="2:4" x14ac:dyDescent="0.2">
      <c r="B98" s="116"/>
      <c r="C98" s="100"/>
      <c r="D98" s="112"/>
    </row>
    <row r="99" spans="2:4" x14ac:dyDescent="0.2">
      <c r="B99" s="116"/>
      <c r="C99" s="100"/>
      <c r="D99" s="112"/>
    </row>
    <row r="100" spans="2:4" x14ac:dyDescent="0.2">
      <c r="B100" s="116"/>
      <c r="C100" s="100"/>
      <c r="D100" s="112"/>
    </row>
    <row r="101" spans="2:4" x14ac:dyDescent="0.2">
      <c r="B101" s="116"/>
      <c r="C101" s="100"/>
      <c r="D101" s="112"/>
    </row>
    <row r="102" spans="2:4" x14ac:dyDescent="0.2">
      <c r="B102" s="116"/>
      <c r="C102" s="100"/>
      <c r="D102" s="112"/>
    </row>
    <row r="103" spans="2:4" x14ac:dyDescent="0.2">
      <c r="B103" s="116"/>
      <c r="C103" s="100"/>
      <c r="D103" s="112"/>
    </row>
    <row r="104" spans="2:4" x14ac:dyDescent="0.2">
      <c r="B104" s="116"/>
      <c r="C104" s="100"/>
      <c r="D104" s="112"/>
    </row>
    <row r="105" spans="2:4" x14ac:dyDescent="0.2">
      <c r="B105" s="116"/>
      <c r="C105" s="100"/>
      <c r="D105" s="112"/>
    </row>
    <row r="106" spans="2:4" x14ac:dyDescent="0.2">
      <c r="B106" s="116"/>
      <c r="C106" s="100"/>
      <c r="D106" s="112"/>
    </row>
    <row r="107" spans="2:4" x14ac:dyDescent="0.2">
      <c r="B107" s="116"/>
      <c r="C107" s="100"/>
      <c r="D107" s="112"/>
    </row>
    <row r="108" spans="2:4" x14ac:dyDescent="0.2">
      <c r="B108" s="116"/>
      <c r="C108" s="100"/>
      <c r="D108" s="112"/>
    </row>
    <row r="109" spans="2:4" x14ac:dyDescent="0.2">
      <c r="B109" s="116"/>
      <c r="C109" s="100"/>
      <c r="D109" s="112"/>
    </row>
    <row r="110" spans="2:4" x14ac:dyDescent="0.2">
      <c r="B110" s="116"/>
      <c r="C110" s="100"/>
      <c r="D110" s="112"/>
    </row>
    <row r="111" spans="2:4" x14ac:dyDescent="0.2">
      <c r="B111" s="116"/>
      <c r="C111" s="100"/>
      <c r="D111" s="112"/>
    </row>
    <row r="112" spans="2:4" x14ac:dyDescent="0.2">
      <c r="B112" s="116"/>
      <c r="C112" s="100"/>
      <c r="D112" s="112"/>
    </row>
    <row r="113" spans="2:4" x14ac:dyDescent="0.2">
      <c r="B113" s="116"/>
      <c r="C113" s="100"/>
      <c r="D113" s="112"/>
    </row>
    <row r="114" spans="2:4" x14ac:dyDescent="0.2">
      <c r="B114" s="116"/>
      <c r="C114" s="100"/>
      <c r="D114" s="112"/>
    </row>
    <row r="115" spans="2:4" x14ac:dyDescent="0.2">
      <c r="B115" s="116"/>
      <c r="C115" s="100"/>
      <c r="D115" s="112"/>
    </row>
    <row r="116" spans="2:4" x14ac:dyDescent="0.2">
      <c r="B116" s="116"/>
      <c r="C116" s="100"/>
      <c r="D116" s="112"/>
    </row>
    <row r="117" spans="2:4" x14ac:dyDescent="0.2">
      <c r="B117" s="116"/>
      <c r="C117" s="100"/>
      <c r="D117" s="112"/>
    </row>
    <row r="118" spans="2:4" x14ac:dyDescent="0.2">
      <c r="B118" s="116"/>
      <c r="C118" s="100"/>
      <c r="D118" s="112"/>
    </row>
    <row r="119" spans="2:4" x14ac:dyDescent="0.2">
      <c r="B119" s="116"/>
      <c r="C119" s="100"/>
      <c r="D119" s="112"/>
    </row>
    <row r="120" spans="2:4" x14ac:dyDescent="0.2">
      <c r="B120" s="116"/>
      <c r="C120" s="100"/>
      <c r="D120" s="112"/>
    </row>
    <row r="121" spans="2:4" x14ac:dyDescent="0.2">
      <c r="B121" s="116"/>
      <c r="C121" s="100"/>
      <c r="D121" s="112"/>
    </row>
    <row r="122" spans="2:4" x14ac:dyDescent="0.2">
      <c r="B122" s="116"/>
      <c r="C122" s="100"/>
      <c r="D122" s="112"/>
    </row>
    <row r="123" spans="2:4" x14ac:dyDescent="0.2">
      <c r="B123" s="116"/>
      <c r="C123" s="100"/>
      <c r="D123" s="112"/>
    </row>
    <row r="124" spans="2:4" x14ac:dyDescent="0.2">
      <c r="B124" s="116"/>
      <c r="C124" s="100"/>
      <c r="D124" s="112"/>
    </row>
    <row r="125" spans="2:4" x14ac:dyDescent="0.2">
      <c r="B125" s="116"/>
      <c r="C125" s="100"/>
      <c r="D125" s="112"/>
    </row>
    <row r="126" spans="2:4" x14ac:dyDescent="0.2">
      <c r="B126" s="116"/>
      <c r="C126" s="100"/>
      <c r="D126" s="112"/>
    </row>
    <row r="127" spans="2:4" x14ac:dyDescent="0.2">
      <c r="B127" s="116"/>
      <c r="C127" s="100"/>
      <c r="D127" s="112"/>
    </row>
    <row r="128" spans="2:4" x14ac:dyDescent="0.2">
      <c r="B128" s="116"/>
      <c r="C128" s="100"/>
      <c r="D128" s="112"/>
    </row>
    <row r="129" spans="2:4" ht="16" thickBot="1" x14ac:dyDescent="0.25">
      <c r="B129" s="117"/>
      <c r="C129" s="104"/>
      <c r="D129" s="113"/>
    </row>
  </sheetData>
  <pageMargins left="0.75" right="0.75" top="1" bottom="1" header="0.5" footer="0.5"/>
  <pageSetup paperSize="9"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50"/>
  <sheetViews>
    <sheetView workbookViewId="0">
      <selection activeCell="P27" sqref="P27"/>
    </sheetView>
  </sheetViews>
  <sheetFormatPr baseColWidth="10" defaultColWidth="10.83203125" defaultRowHeight="15" x14ac:dyDescent="0.2"/>
  <cols>
    <col min="1" max="16384" width="10.83203125" style="202"/>
  </cols>
  <sheetData>
    <row r="1" spans="2:3" ht="16" thickBot="1" x14ac:dyDescent="0.25"/>
    <row r="2" spans="2:3" x14ac:dyDescent="0.2">
      <c r="B2" s="218" t="s">
        <v>219</v>
      </c>
      <c r="C2" s="219" t="s">
        <v>77</v>
      </c>
    </row>
    <row r="3" spans="2:3" x14ac:dyDescent="0.2">
      <c r="B3" s="220">
        <v>155.65</v>
      </c>
      <c r="C3" s="221">
        <v>0</v>
      </c>
    </row>
    <row r="4" spans="2:3" x14ac:dyDescent="0.2">
      <c r="B4" s="220">
        <v>161.5</v>
      </c>
      <c r="C4" s="221">
        <v>692.04</v>
      </c>
    </row>
    <row r="5" spans="2:3" x14ac:dyDescent="0.2">
      <c r="B5" s="220">
        <v>165.83</v>
      </c>
      <c r="C5" s="221">
        <v>1172.2</v>
      </c>
    </row>
    <row r="6" spans="2:3" x14ac:dyDescent="0.2">
      <c r="B6" s="220">
        <v>175.34</v>
      </c>
      <c r="C6" s="221">
        <v>2154.6</v>
      </c>
    </row>
    <row r="7" spans="2:3" x14ac:dyDescent="0.2">
      <c r="B7" s="220">
        <v>185.28</v>
      </c>
      <c r="C7" s="221">
        <v>3155.2</v>
      </c>
    </row>
    <row r="8" spans="2:3" x14ac:dyDescent="0.2">
      <c r="B8" s="220">
        <v>196.53</v>
      </c>
      <c r="C8" s="221">
        <v>4234.3999999999996</v>
      </c>
    </row>
    <row r="9" spans="2:3" x14ac:dyDescent="0.2">
      <c r="B9" s="220">
        <v>202.15</v>
      </c>
      <c r="C9" s="221">
        <v>4744.5</v>
      </c>
    </row>
    <row r="10" spans="2:3" x14ac:dyDescent="0.2">
      <c r="B10" s="220">
        <v>213.4</v>
      </c>
      <c r="C10" s="221">
        <v>5719.7</v>
      </c>
    </row>
    <row r="11" spans="2:3" x14ac:dyDescent="0.2">
      <c r="B11" s="220">
        <v>237.63</v>
      </c>
      <c r="C11" s="221">
        <v>7610</v>
      </c>
    </row>
    <row r="12" spans="2:3" x14ac:dyDescent="0.2">
      <c r="B12" s="220">
        <v>244.12</v>
      </c>
      <c r="C12" s="221">
        <v>8096.7</v>
      </c>
    </row>
    <row r="13" spans="2:3" x14ac:dyDescent="0.2">
      <c r="B13" s="220">
        <v>256.38</v>
      </c>
      <c r="C13" s="221">
        <v>8977</v>
      </c>
    </row>
    <row r="14" spans="2:3" x14ac:dyDescent="0.2">
      <c r="B14" s="220">
        <v>261.27</v>
      </c>
      <c r="C14" s="221">
        <v>9320.1</v>
      </c>
    </row>
    <row r="15" spans="2:3" x14ac:dyDescent="0.2">
      <c r="B15" s="220">
        <v>261.02999999999997</v>
      </c>
      <c r="C15" s="221">
        <v>9403.1</v>
      </c>
    </row>
    <row r="16" spans="2:3" x14ac:dyDescent="0.2">
      <c r="B16" s="220">
        <v>255.34</v>
      </c>
      <c r="C16" s="221">
        <v>12770</v>
      </c>
    </row>
    <row r="17" spans="2:3" x14ac:dyDescent="0.2">
      <c r="B17" s="220">
        <v>255.33</v>
      </c>
      <c r="C17" s="221">
        <v>13149</v>
      </c>
    </row>
    <row r="18" spans="2:3" x14ac:dyDescent="0.2">
      <c r="B18" s="220">
        <v>255.38</v>
      </c>
      <c r="C18" s="221">
        <v>15120</v>
      </c>
    </row>
    <row r="19" spans="2:3" x14ac:dyDescent="0.2">
      <c r="B19" s="220">
        <v>221.24</v>
      </c>
      <c r="C19" s="221">
        <v>15120</v>
      </c>
    </row>
    <row r="20" spans="2:3" x14ac:dyDescent="0.2">
      <c r="B20" s="220">
        <v>199.33</v>
      </c>
      <c r="C20" s="221">
        <v>15087</v>
      </c>
    </row>
    <row r="21" spans="2:3" x14ac:dyDescent="0.2">
      <c r="B21" s="220">
        <v>188.61</v>
      </c>
      <c r="C21" s="221">
        <v>14982</v>
      </c>
    </row>
    <row r="22" spans="2:3" x14ac:dyDescent="0.2">
      <c r="B22" s="220">
        <v>175.56</v>
      </c>
      <c r="C22" s="221">
        <v>14675</v>
      </c>
    </row>
    <row r="23" spans="2:3" x14ac:dyDescent="0.2">
      <c r="B23" s="220">
        <v>167.61</v>
      </c>
      <c r="C23" s="221">
        <v>14366</v>
      </c>
    </row>
    <row r="24" spans="2:3" x14ac:dyDescent="0.2">
      <c r="B24" s="220">
        <v>163.72</v>
      </c>
      <c r="C24" s="221">
        <v>13944</v>
      </c>
    </row>
    <row r="25" spans="2:3" x14ac:dyDescent="0.2">
      <c r="B25" s="220">
        <v>159.38999999999999</v>
      </c>
      <c r="C25" s="221">
        <v>13495</v>
      </c>
    </row>
    <row r="26" spans="2:3" x14ac:dyDescent="0.2">
      <c r="B26" s="220">
        <v>155.51</v>
      </c>
      <c r="C26" s="221">
        <v>13025</v>
      </c>
    </row>
    <row r="27" spans="2:3" x14ac:dyDescent="0.2">
      <c r="B27" s="220">
        <v>151.62</v>
      </c>
      <c r="C27" s="221">
        <v>12570</v>
      </c>
    </row>
    <row r="28" spans="2:3" x14ac:dyDescent="0.2">
      <c r="B28" s="220">
        <v>147.29</v>
      </c>
      <c r="C28" s="221">
        <v>12085</v>
      </c>
    </row>
    <row r="29" spans="2:3" x14ac:dyDescent="0.2">
      <c r="B29" s="220">
        <v>139.52000000000001</v>
      </c>
      <c r="C29" s="221">
        <v>11089</v>
      </c>
    </row>
    <row r="30" spans="2:3" x14ac:dyDescent="0.2">
      <c r="B30" s="220">
        <v>136.06</v>
      </c>
      <c r="C30" s="221">
        <v>10588</v>
      </c>
    </row>
    <row r="31" spans="2:3" x14ac:dyDescent="0.2">
      <c r="B31" s="220">
        <v>128.72</v>
      </c>
      <c r="C31" s="221">
        <v>9538.2000000000007</v>
      </c>
    </row>
    <row r="32" spans="2:3" x14ac:dyDescent="0.2">
      <c r="B32" s="220">
        <v>121.81</v>
      </c>
      <c r="C32" s="221">
        <v>8513.7000000000007</v>
      </c>
    </row>
    <row r="33" spans="2:3" x14ac:dyDescent="0.2">
      <c r="B33" s="220">
        <v>118.35</v>
      </c>
      <c r="C33" s="221">
        <v>8034.5</v>
      </c>
    </row>
    <row r="34" spans="2:3" x14ac:dyDescent="0.2">
      <c r="B34" s="220">
        <v>111.45</v>
      </c>
      <c r="C34" s="221">
        <v>6938.3</v>
      </c>
    </row>
    <row r="35" spans="2:3" x14ac:dyDescent="0.2">
      <c r="B35" s="220">
        <v>107.99</v>
      </c>
      <c r="C35" s="221">
        <v>6426</v>
      </c>
    </row>
    <row r="36" spans="2:3" x14ac:dyDescent="0.2">
      <c r="B36" s="220">
        <v>101.95</v>
      </c>
      <c r="C36" s="221">
        <v>5329.7</v>
      </c>
    </row>
    <row r="37" spans="2:3" x14ac:dyDescent="0.2">
      <c r="B37" s="220">
        <v>98.5</v>
      </c>
      <c r="C37" s="221">
        <v>4756.8</v>
      </c>
    </row>
    <row r="38" spans="2:3" x14ac:dyDescent="0.2">
      <c r="B38" s="220">
        <v>95.480999999999995</v>
      </c>
      <c r="C38" s="221">
        <v>4176.5</v>
      </c>
    </row>
    <row r="39" spans="2:3" x14ac:dyDescent="0.2">
      <c r="B39" s="220">
        <v>90.305999999999997</v>
      </c>
      <c r="C39" s="221">
        <v>3148.1</v>
      </c>
    </row>
    <row r="40" spans="2:3" x14ac:dyDescent="0.2">
      <c r="B40" s="220">
        <v>87.718000000000004</v>
      </c>
      <c r="C40" s="221">
        <v>2663.3</v>
      </c>
    </row>
    <row r="41" spans="2:3" x14ac:dyDescent="0.2">
      <c r="B41" s="220">
        <v>85.135000000000005</v>
      </c>
      <c r="C41" s="221">
        <v>2038.8</v>
      </c>
    </row>
    <row r="42" spans="2:3" x14ac:dyDescent="0.2">
      <c r="B42" s="220">
        <v>82.548000000000002</v>
      </c>
      <c r="C42" s="221">
        <v>1487.9</v>
      </c>
    </row>
    <row r="43" spans="2:3" x14ac:dyDescent="0.2">
      <c r="B43" s="220">
        <v>79.734999999999999</v>
      </c>
      <c r="C43" s="221">
        <v>750.16</v>
      </c>
    </row>
    <row r="44" spans="2:3" x14ac:dyDescent="0.2">
      <c r="B44" s="220">
        <v>76.72</v>
      </c>
      <c r="C44" s="221">
        <v>0</v>
      </c>
    </row>
    <row r="45" spans="2:3" x14ac:dyDescent="0.2">
      <c r="B45" s="220">
        <v>155.65</v>
      </c>
      <c r="C45" s="221">
        <v>0</v>
      </c>
    </row>
    <row r="46" spans="2:3" x14ac:dyDescent="0.2">
      <c r="B46" s="99"/>
      <c r="C46" s="102"/>
    </row>
    <row r="47" spans="2:3" x14ac:dyDescent="0.2">
      <c r="B47" s="99"/>
      <c r="C47" s="102"/>
    </row>
    <row r="48" spans="2:3" x14ac:dyDescent="0.2">
      <c r="B48" s="99"/>
      <c r="C48" s="102"/>
    </row>
    <row r="49" spans="2:3" x14ac:dyDescent="0.2">
      <c r="B49" s="99"/>
      <c r="C49" s="102"/>
    </row>
    <row r="50" spans="2:3" ht="16" thickBot="1" x14ac:dyDescent="0.25">
      <c r="B50" s="103"/>
      <c r="C50" s="106"/>
    </row>
  </sheetData>
  <pageMargins left="0.75" right="0.75" top="1" bottom="1" header="0.5" footer="0.5"/>
  <pageSetup paperSize="9" orientation="portrait" horizontalDpi="4294967292" verticalDpi="4294967292"/>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39"/>
  <sheetViews>
    <sheetView workbookViewId="0">
      <selection activeCell="O3" sqref="O3"/>
    </sheetView>
  </sheetViews>
  <sheetFormatPr baseColWidth="10" defaultColWidth="8.83203125" defaultRowHeight="15" x14ac:dyDescent="0.2"/>
  <cols>
    <col min="1" max="1" width="8.83203125" style="29"/>
    <col min="2" max="3" width="7.1640625" style="97" bestFit="1" customWidth="1"/>
    <col min="4" max="4" width="9.5" style="97" bestFit="1" customWidth="1"/>
    <col min="5" max="5" width="11.83203125" style="97" bestFit="1" customWidth="1"/>
    <col min="6" max="6" width="12.5" style="97" bestFit="1" customWidth="1"/>
    <col min="7" max="7" width="11" style="97" bestFit="1" customWidth="1"/>
    <col min="8" max="9" width="11" style="97" customWidth="1"/>
    <col min="10" max="10" width="15.5" style="97" bestFit="1" customWidth="1"/>
    <col min="11" max="19" width="15.83203125" style="97" bestFit="1" customWidth="1"/>
    <col min="20" max="20" width="17.33203125" style="97" customWidth="1"/>
    <col min="21" max="16384" width="8.83203125" style="29"/>
  </cols>
  <sheetData>
    <row r="1" spans="2:20" ht="16" thickBot="1" x14ac:dyDescent="0.25"/>
    <row r="2" spans="2:20" x14ac:dyDescent="0.2">
      <c r="B2" s="115" t="s">
        <v>207</v>
      </c>
      <c r="C2" s="98" t="s">
        <v>75</v>
      </c>
      <c r="D2" s="98" t="s">
        <v>76</v>
      </c>
      <c r="E2" s="98" t="s">
        <v>77</v>
      </c>
      <c r="F2" s="98" t="s">
        <v>208</v>
      </c>
      <c r="G2" s="98" t="s">
        <v>78</v>
      </c>
      <c r="H2" s="98" t="s">
        <v>119</v>
      </c>
      <c r="I2" s="98" t="s">
        <v>120</v>
      </c>
      <c r="J2" s="98" t="s">
        <v>121</v>
      </c>
      <c r="K2" s="98" t="s">
        <v>79</v>
      </c>
      <c r="L2" s="98" t="s">
        <v>81</v>
      </c>
      <c r="M2" s="98" t="s">
        <v>80</v>
      </c>
      <c r="N2" s="98" t="s">
        <v>82</v>
      </c>
      <c r="O2" s="98" t="s">
        <v>83</v>
      </c>
      <c r="P2" s="98" t="s">
        <v>84</v>
      </c>
      <c r="Q2" s="98" t="s">
        <v>85</v>
      </c>
      <c r="R2" s="98" t="s">
        <v>86</v>
      </c>
      <c r="S2" s="98" t="s">
        <v>87</v>
      </c>
      <c r="T2" s="111" t="s">
        <v>88</v>
      </c>
    </row>
    <row r="3" spans="2:20" x14ac:dyDescent="0.2">
      <c r="B3" s="200">
        <v>1</v>
      </c>
      <c r="C3" s="199">
        <v>0.85</v>
      </c>
      <c r="D3" s="199">
        <v>136</v>
      </c>
      <c r="E3" s="199">
        <v>11000</v>
      </c>
      <c r="F3" s="199"/>
      <c r="G3" s="199">
        <v>1</v>
      </c>
      <c r="H3" s="199">
        <v>0</v>
      </c>
      <c r="I3" s="199">
        <v>1</v>
      </c>
      <c r="J3" s="199">
        <v>0</v>
      </c>
      <c r="K3" s="199">
        <v>0</v>
      </c>
      <c r="L3" s="199">
        <v>0</v>
      </c>
      <c r="M3" s="199">
        <v>0</v>
      </c>
      <c r="N3" s="199">
        <v>0</v>
      </c>
      <c r="O3" s="100"/>
      <c r="P3" s="100"/>
      <c r="Q3" s="100"/>
      <c r="R3" s="100"/>
      <c r="S3" s="100"/>
      <c r="T3" s="112"/>
    </row>
    <row r="4" spans="2:20" x14ac:dyDescent="0.2">
      <c r="B4" s="200">
        <v>2</v>
      </c>
      <c r="C4" s="199">
        <v>0.85</v>
      </c>
      <c r="D4" s="199">
        <v>240</v>
      </c>
      <c r="E4" s="199">
        <v>3000</v>
      </c>
      <c r="F4" s="199">
        <v>1</v>
      </c>
      <c r="G4" s="199">
        <v>2.5</v>
      </c>
      <c r="H4" s="199">
        <v>0</v>
      </c>
      <c r="I4" s="199">
        <v>1</v>
      </c>
      <c r="J4" s="199">
        <v>3</v>
      </c>
      <c r="K4" s="199">
        <v>0.8</v>
      </c>
      <c r="L4" s="199">
        <v>0.8</v>
      </c>
      <c r="M4" s="199">
        <v>0.8</v>
      </c>
      <c r="N4" s="199">
        <v>0.8</v>
      </c>
      <c r="O4" s="100"/>
      <c r="P4" s="100"/>
      <c r="Q4" s="100"/>
      <c r="R4" s="100"/>
      <c r="S4" s="100"/>
      <c r="T4" s="112"/>
    </row>
    <row r="5" spans="2:20" x14ac:dyDescent="0.2">
      <c r="B5" s="200">
        <v>3</v>
      </c>
      <c r="C5" s="199">
        <v>0.6</v>
      </c>
      <c r="D5" s="199">
        <v>198</v>
      </c>
      <c r="E5" s="199">
        <v>0</v>
      </c>
      <c r="F5" s="199"/>
      <c r="G5" s="199">
        <v>-1</v>
      </c>
      <c r="H5" s="199">
        <v>0</v>
      </c>
      <c r="I5" s="199">
        <v>1</v>
      </c>
      <c r="J5" s="199">
        <v>3</v>
      </c>
      <c r="K5" s="199">
        <v>0.8</v>
      </c>
      <c r="L5" s="199">
        <v>0.8</v>
      </c>
      <c r="M5" s="199">
        <v>0.8</v>
      </c>
      <c r="N5" s="199">
        <v>0.8</v>
      </c>
      <c r="O5" s="100"/>
      <c r="P5" s="100"/>
      <c r="Q5" s="100"/>
      <c r="R5" s="100"/>
      <c r="S5" s="100"/>
      <c r="T5" s="112"/>
    </row>
    <row r="6" spans="2:20" x14ac:dyDescent="0.2">
      <c r="B6" s="200">
        <v>4</v>
      </c>
      <c r="C6" s="199">
        <v>0</v>
      </c>
      <c r="D6" s="199">
        <v>0.5</v>
      </c>
      <c r="E6" s="199">
        <v>0</v>
      </c>
      <c r="F6" s="199"/>
      <c r="G6" s="199">
        <v>3</v>
      </c>
      <c r="H6" s="199">
        <v>0</v>
      </c>
      <c r="I6" s="199">
        <v>0</v>
      </c>
      <c r="J6" s="199">
        <v>3</v>
      </c>
      <c r="K6" s="199">
        <v>0</v>
      </c>
      <c r="L6" s="199">
        <v>0</v>
      </c>
      <c r="M6" s="199">
        <v>0</v>
      </c>
      <c r="N6" s="199">
        <v>0</v>
      </c>
      <c r="O6" s="100"/>
      <c r="P6" s="100"/>
      <c r="Q6" s="100"/>
      <c r="R6" s="100"/>
      <c r="S6" s="100"/>
      <c r="T6" s="112"/>
    </row>
    <row r="7" spans="2:20" x14ac:dyDescent="0.2">
      <c r="B7" s="200"/>
      <c r="C7" s="199"/>
      <c r="D7" s="199"/>
      <c r="E7" s="199"/>
      <c r="F7" s="199"/>
      <c r="G7" s="199"/>
      <c r="H7" s="199"/>
      <c r="I7" s="199"/>
      <c r="J7" s="199"/>
      <c r="K7" s="199"/>
      <c r="L7" s="199"/>
      <c r="M7" s="199"/>
      <c r="N7" s="100"/>
      <c r="O7" s="100"/>
      <c r="P7" s="100"/>
      <c r="Q7" s="100"/>
      <c r="R7" s="100"/>
      <c r="S7" s="100"/>
      <c r="T7" s="112"/>
    </row>
    <row r="8" spans="2:20" x14ac:dyDescent="0.2">
      <c r="B8" s="200"/>
      <c r="C8" s="199"/>
      <c r="D8" s="199"/>
      <c r="E8" s="199"/>
      <c r="F8" s="199"/>
      <c r="G8" s="199"/>
      <c r="H8" s="199"/>
      <c r="I8" s="199"/>
      <c r="J8" s="199"/>
      <c r="K8" s="199"/>
      <c r="L8" s="199"/>
      <c r="M8" s="199"/>
      <c r="N8" s="100"/>
      <c r="O8" s="100"/>
      <c r="P8" s="100"/>
      <c r="Q8" s="100"/>
      <c r="R8" s="100"/>
      <c r="S8" s="100"/>
      <c r="T8" s="112"/>
    </row>
    <row r="9" spans="2:20" x14ac:dyDescent="0.2">
      <c r="B9" s="200"/>
      <c r="C9" s="199"/>
      <c r="D9" s="199"/>
      <c r="E9" s="199"/>
      <c r="F9" s="199"/>
      <c r="G9" s="199"/>
      <c r="H9" s="199"/>
      <c r="I9" s="199"/>
      <c r="J9" s="199"/>
      <c r="K9" s="199"/>
      <c r="L9" s="199"/>
      <c r="M9" s="199"/>
      <c r="N9" s="100"/>
      <c r="O9" s="100"/>
      <c r="P9" s="100"/>
      <c r="Q9" s="100"/>
      <c r="R9" s="100"/>
      <c r="S9" s="100"/>
      <c r="T9" s="112"/>
    </row>
    <row r="10" spans="2:20" x14ac:dyDescent="0.2">
      <c r="B10" s="200"/>
      <c r="C10" s="199"/>
      <c r="D10" s="199"/>
      <c r="E10" s="199"/>
      <c r="F10" s="199"/>
      <c r="G10" s="199"/>
      <c r="H10" s="199"/>
      <c r="I10" s="199"/>
      <c r="J10" s="199"/>
      <c r="K10" s="199"/>
      <c r="L10" s="199"/>
      <c r="M10" s="199"/>
      <c r="N10" s="100"/>
      <c r="O10" s="100"/>
      <c r="P10" s="100"/>
      <c r="Q10" s="100"/>
      <c r="R10" s="100"/>
      <c r="S10" s="100"/>
      <c r="T10" s="112"/>
    </row>
    <row r="11" spans="2:20" x14ac:dyDescent="0.2">
      <c r="B11" s="116"/>
      <c r="C11" s="100"/>
      <c r="D11" s="100"/>
      <c r="E11" s="100"/>
      <c r="F11" s="100"/>
      <c r="G11" s="100"/>
      <c r="H11" s="100"/>
      <c r="I11" s="100"/>
      <c r="J11" s="100"/>
      <c r="K11" s="100"/>
      <c r="L11" s="100"/>
      <c r="M11" s="100"/>
      <c r="N11" s="100"/>
      <c r="O11" s="100"/>
      <c r="P11" s="100"/>
      <c r="Q11" s="100"/>
      <c r="R11" s="100"/>
      <c r="S11" s="100"/>
      <c r="T11" s="112"/>
    </row>
    <row r="12" spans="2:20" x14ac:dyDescent="0.2">
      <c r="B12" s="116"/>
      <c r="C12" s="100"/>
      <c r="D12" s="100"/>
      <c r="E12" s="100"/>
      <c r="F12" s="100"/>
      <c r="G12" s="100"/>
      <c r="H12" s="100"/>
      <c r="I12" s="100"/>
      <c r="J12" s="100"/>
      <c r="K12" s="100"/>
      <c r="L12" s="100"/>
      <c r="M12" s="100"/>
      <c r="N12" s="100"/>
      <c r="O12" s="100"/>
      <c r="P12" s="100"/>
      <c r="Q12" s="100"/>
      <c r="R12" s="100"/>
      <c r="S12" s="100"/>
      <c r="T12" s="112"/>
    </row>
    <row r="13" spans="2:20" x14ac:dyDescent="0.2">
      <c r="B13" s="116"/>
      <c r="C13" s="100"/>
      <c r="D13" s="100"/>
      <c r="E13" s="100"/>
      <c r="F13" s="100"/>
      <c r="G13" s="100"/>
      <c r="H13" s="100"/>
      <c r="I13" s="100"/>
      <c r="J13" s="100"/>
      <c r="K13" s="100"/>
      <c r="L13" s="100"/>
      <c r="M13" s="100"/>
      <c r="N13" s="100"/>
      <c r="O13" s="100"/>
      <c r="P13" s="100"/>
      <c r="Q13" s="100"/>
      <c r="R13" s="100"/>
      <c r="S13" s="100"/>
      <c r="T13" s="112"/>
    </row>
    <row r="14" spans="2:20" x14ac:dyDescent="0.2">
      <c r="B14" s="116"/>
      <c r="C14" s="100"/>
      <c r="D14" s="100"/>
      <c r="E14" s="100"/>
      <c r="F14" s="100"/>
      <c r="G14" s="100"/>
      <c r="H14" s="100"/>
      <c r="I14" s="100"/>
      <c r="J14" s="100"/>
      <c r="K14" s="100"/>
      <c r="L14" s="100"/>
      <c r="M14" s="100"/>
      <c r="N14" s="100"/>
      <c r="O14" s="100"/>
      <c r="P14" s="100"/>
      <c r="Q14" s="100"/>
      <c r="R14" s="100"/>
      <c r="S14" s="100"/>
      <c r="T14" s="112"/>
    </row>
    <row r="15" spans="2:20" x14ac:dyDescent="0.2">
      <c r="B15" s="116"/>
      <c r="C15" s="100"/>
      <c r="D15" s="100"/>
      <c r="E15" s="100"/>
      <c r="F15" s="100"/>
      <c r="G15" s="100"/>
      <c r="H15" s="100"/>
      <c r="I15" s="100"/>
      <c r="J15" s="100"/>
      <c r="K15" s="100"/>
      <c r="L15" s="100"/>
      <c r="M15" s="100"/>
      <c r="N15" s="100"/>
      <c r="O15" s="100"/>
      <c r="P15" s="100"/>
      <c r="Q15" s="100"/>
      <c r="R15" s="100"/>
      <c r="S15" s="100"/>
      <c r="T15" s="112"/>
    </row>
    <row r="16" spans="2:20" x14ac:dyDescent="0.2">
      <c r="B16" s="116"/>
      <c r="C16" s="100"/>
      <c r="D16" s="100"/>
      <c r="E16" s="100"/>
      <c r="F16" s="100"/>
      <c r="G16" s="100"/>
      <c r="H16" s="100"/>
      <c r="I16" s="100"/>
      <c r="J16" s="100"/>
      <c r="K16" s="100"/>
      <c r="L16" s="100"/>
      <c r="M16" s="100"/>
      <c r="N16" s="100"/>
      <c r="O16" s="100"/>
      <c r="P16" s="100"/>
      <c r="Q16" s="100"/>
      <c r="R16" s="100"/>
      <c r="S16" s="100"/>
      <c r="T16" s="112"/>
    </row>
    <row r="17" spans="2:20" x14ac:dyDescent="0.2">
      <c r="B17" s="116"/>
      <c r="C17" s="100"/>
      <c r="D17" s="100"/>
      <c r="E17" s="100"/>
      <c r="F17" s="100"/>
      <c r="G17" s="100"/>
      <c r="H17" s="100"/>
      <c r="I17" s="100"/>
      <c r="J17" s="100"/>
      <c r="K17" s="100"/>
      <c r="L17" s="100"/>
      <c r="M17" s="100"/>
      <c r="N17" s="100"/>
      <c r="O17" s="100"/>
      <c r="P17" s="100"/>
      <c r="Q17" s="100"/>
      <c r="R17" s="100"/>
      <c r="S17" s="100"/>
      <c r="T17" s="112"/>
    </row>
    <row r="18" spans="2:20" x14ac:dyDescent="0.2">
      <c r="B18" s="116"/>
      <c r="C18" s="100"/>
      <c r="D18" s="100"/>
      <c r="E18" s="100"/>
      <c r="F18" s="100"/>
      <c r="G18" s="100"/>
      <c r="H18" s="100"/>
      <c r="I18" s="100"/>
      <c r="J18" s="100"/>
      <c r="K18" s="100"/>
      <c r="L18" s="100"/>
      <c r="M18" s="100"/>
      <c r="N18" s="100"/>
      <c r="O18" s="100"/>
      <c r="P18" s="100"/>
      <c r="Q18" s="100"/>
      <c r="R18" s="100"/>
      <c r="S18" s="100"/>
      <c r="T18" s="112"/>
    </row>
    <row r="19" spans="2:20" x14ac:dyDescent="0.2">
      <c r="B19" s="116"/>
      <c r="C19" s="100"/>
      <c r="D19" s="100"/>
      <c r="E19" s="100"/>
      <c r="F19" s="100"/>
      <c r="G19" s="100"/>
      <c r="H19" s="100"/>
      <c r="I19" s="100"/>
      <c r="J19" s="100"/>
      <c r="K19" s="100"/>
      <c r="L19" s="100"/>
      <c r="M19" s="100"/>
      <c r="N19" s="100"/>
      <c r="O19" s="100"/>
      <c r="P19" s="100"/>
      <c r="Q19" s="100"/>
      <c r="R19" s="100"/>
      <c r="S19" s="100"/>
      <c r="T19" s="112"/>
    </row>
    <row r="20" spans="2:20" x14ac:dyDescent="0.2">
      <c r="B20" s="116"/>
      <c r="C20" s="100"/>
      <c r="D20" s="100"/>
      <c r="E20" s="100"/>
      <c r="F20" s="100"/>
      <c r="G20" s="100"/>
      <c r="H20" s="100"/>
      <c r="I20" s="100"/>
      <c r="J20" s="100"/>
      <c r="K20" s="100"/>
      <c r="L20" s="100"/>
      <c r="M20" s="100"/>
      <c r="N20" s="100"/>
      <c r="O20" s="100"/>
      <c r="P20" s="100"/>
      <c r="Q20" s="100"/>
      <c r="R20" s="100"/>
      <c r="S20" s="100"/>
      <c r="T20" s="112"/>
    </row>
    <row r="21" spans="2:20" x14ac:dyDescent="0.2">
      <c r="B21" s="116"/>
      <c r="C21" s="100"/>
      <c r="D21" s="100"/>
      <c r="E21" s="100"/>
      <c r="F21" s="100"/>
      <c r="G21" s="100"/>
      <c r="H21" s="100"/>
      <c r="I21" s="100"/>
      <c r="J21" s="100"/>
      <c r="K21" s="100"/>
      <c r="L21" s="100"/>
      <c r="M21" s="100"/>
      <c r="N21" s="100"/>
      <c r="O21" s="100"/>
      <c r="P21" s="100"/>
      <c r="Q21" s="100"/>
      <c r="R21" s="100"/>
      <c r="S21" s="100"/>
      <c r="T21" s="112"/>
    </row>
    <row r="22" spans="2:20" x14ac:dyDescent="0.2">
      <c r="B22" s="116"/>
      <c r="C22" s="100"/>
      <c r="D22" s="100"/>
      <c r="E22" s="100"/>
      <c r="F22" s="100"/>
      <c r="G22" s="100"/>
      <c r="H22" s="100"/>
      <c r="I22" s="100"/>
      <c r="J22" s="100"/>
      <c r="K22" s="100"/>
      <c r="L22" s="100"/>
      <c r="M22" s="100"/>
      <c r="N22" s="100"/>
      <c r="O22" s="100"/>
      <c r="P22" s="100"/>
      <c r="Q22" s="100"/>
      <c r="R22" s="100"/>
      <c r="S22" s="100"/>
      <c r="T22" s="112"/>
    </row>
    <row r="23" spans="2:20" x14ac:dyDescent="0.2">
      <c r="B23" s="116"/>
      <c r="C23" s="100"/>
      <c r="D23" s="100"/>
      <c r="E23" s="100"/>
      <c r="F23" s="100"/>
      <c r="G23" s="100"/>
      <c r="H23" s="100"/>
      <c r="I23" s="100"/>
      <c r="J23" s="100"/>
      <c r="K23" s="100"/>
      <c r="L23" s="100"/>
      <c r="M23" s="100"/>
      <c r="N23" s="100"/>
      <c r="O23" s="100"/>
      <c r="P23" s="100"/>
      <c r="Q23" s="100"/>
      <c r="R23" s="100"/>
      <c r="S23" s="100"/>
      <c r="T23" s="112"/>
    </row>
    <row r="24" spans="2:20" x14ac:dyDescent="0.2">
      <c r="B24" s="116"/>
      <c r="C24" s="100"/>
      <c r="D24" s="100"/>
      <c r="E24" s="100"/>
      <c r="F24" s="100"/>
      <c r="G24" s="100"/>
      <c r="H24" s="100"/>
      <c r="I24" s="100"/>
      <c r="J24" s="100"/>
      <c r="K24" s="100"/>
      <c r="L24" s="100"/>
      <c r="M24" s="100"/>
      <c r="N24" s="100"/>
      <c r="O24" s="100"/>
      <c r="P24" s="100"/>
      <c r="Q24" s="100"/>
      <c r="R24" s="100"/>
      <c r="S24" s="100"/>
      <c r="T24" s="112"/>
    </row>
    <row r="25" spans="2:20" x14ac:dyDescent="0.2">
      <c r="B25" s="116"/>
      <c r="C25" s="100"/>
      <c r="D25" s="100"/>
      <c r="E25" s="100"/>
      <c r="F25" s="100"/>
      <c r="G25" s="100"/>
      <c r="H25" s="100"/>
      <c r="I25" s="100"/>
      <c r="J25" s="100"/>
      <c r="K25" s="100"/>
      <c r="L25" s="100"/>
      <c r="M25" s="100"/>
      <c r="N25" s="100"/>
      <c r="O25" s="100"/>
      <c r="P25" s="100"/>
      <c r="Q25" s="100"/>
      <c r="R25" s="100"/>
      <c r="S25" s="100"/>
      <c r="T25" s="112"/>
    </row>
    <row r="26" spans="2:20" x14ac:dyDescent="0.2">
      <c r="B26" s="116"/>
      <c r="C26" s="100"/>
      <c r="D26" s="100"/>
      <c r="E26" s="100"/>
      <c r="F26" s="100"/>
      <c r="G26" s="100"/>
      <c r="H26" s="100"/>
      <c r="I26" s="100"/>
      <c r="J26" s="100"/>
      <c r="K26" s="100"/>
      <c r="L26" s="100"/>
      <c r="M26" s="100"/>
      <c r="N26" s="100"/>
      <c r="O26" s="100"/>
      <c r="P26" s="100"/>
      <c r="Q26" s="100"/>
      <c r="R26" s="100"/>
      <c r="S26" s="100"/>
      <c r="T26" s="112"/>
    </row>
    <row r="27" spans="2:20" x14ac:dyDescent="0.2">
      <c r="B27" s="116"/>
      <c r="C27" s="100"/>
      <c r="D27" s="100"/>
      <c r="E27" s="100"/>
      <c r="F27" s="100"/>
      <c r="G27" s="100"/>
      <c r="H27" s="100"/>
      <c r="I27" s="100"/>
      <c r="J27" s="100"/>
      <c r="K27" s="100"/>
      <c r="L27" s="100"/>
      <c r="M27" s="100"/>
      <c r="N27" s="100"/>
      <c r="O27" s="100"/>
      <c r="P27" s="100"/>
      <c r="Q27" s="100"/>
      <c r="R27" s="100"/>
      <c r="S27" s="100"/>
      <c r="T27" s="112"/>
    </row>
    <row r="28" spans="2:20" x14ac:dyDescent="0.2">
      <c r="B28" s="116"/>
      <c r="C28" s="100"/>
      <c r="D28" s="100"/>
      <c r="E28" s="100"/>
      <c r="F28" s="100"/>
      <c r="G28" s="100"/>
      <c r="H28" s="100"/>
      <c r="I28" s="100"/>
      <c r="J28" s="100"/>
      <c r="K28" s="100"/>
      <c r="L28" s="100"/>
      <c r="M28" s="100"/>
      <c r="N28" s="100"/>
      <c r="O28" s="100"/>
      <c r="P28" s="100"/>
      <c r="Q28" s="100"/>
      <c r="R28" s="100"/>
      <c r="S28" s="100"/>
      <c r="T28" s="112"/>
    </row>
    <row r="29" spans="2:20" x14ac:dyDescent="0.2">
      <c r="B29" s="116"/>
      <c r="C29" s="100"/>
      <c r="D29" s="100"/>
      <c r="E29" s="100"/>
      <c r="F29" s="100"/>
      <c r="G29" s="100"/>
      <c r="H29" s="100"/>
      <c r="I29" s="100"/>
      <c r="J29" s="100"/>
      <c r="K29" s="100"/>
      <c r="L29" s="100"/>
      <c r="M29" s="100"/>
      <c r="N29" s="100"/>
      <c r="O29" s="100"/>
      <c r="P29" s="100"/>
      <c r="Q29" s="100"/>
      <c r="R29" s="100"/>
      <c r="S29" s="100"/>
      <c r="T29" s="112"/>
    </row>
    <row r="30" spans="2:20" x14ac:dyDescent="0.2">
      <c r="B30" s="116"/>
      <c r="C30" s="100"/>
      <c r="D30" s="100"/>
      <c r="E30" s="100"/>
      <c r="F30" s="100"/>
      <c r="G30" s="100"/>
      <c r="H30" s="100"/>
      <c r="I30" s="100"/>
      <c r="J30" s="100"/>
      <c r="K30" s="100"/>
      <c r="L30" s="100"/>
      <c r="M30" s="100"/>
      <c r="N30" s="100"/>
      <c r="O30" s="100"/>
      <c r="P30" s="100"/>
      <c r="Q30" s="100"/>
      <c r="R30" s="100"/>
      <c r="S30" s="100"/>
      <c r="T30" s="112"/>
    </row>
    <row r="31" spans="2:20" x14ac:dyDescent="0.2">
      <c r="B31" s="116"/>
      <c r="C31" s="100"/>
      <c r="D31" s="100"/>
      <c r="E31" s="100"/>
      <c r="F31" s="100"/>
      <c r="G31" s="100"/>
      <c r="H31" s="100"/>
      <c r="I31" s="100"/>
      <c r="J31" s="100"/>
      <c r="K31" s="100"/>
      <c r="L31" s="100"/>
      <c r="M31" s="100"/>
      <c r="N31" s="100"/>
      <c r="O31" s="100"/>
      <c r="P31" s="100"/>
      <c r="Q31" s="100"/>
      <c r="R31" s="100"/>
      <c r="S31" s="100"/>
      <c r="T31" s="112"/>
    </row>
    <row r="32" spans="2:20" x14ac:dyDescent="0.2">
      <c r="B32" s="116"/>
      <c r="C32" s="100"/>
      <c r="D32" s="100"/>
      <c r="E32" s="100"/>
      <c r="F32" s="100"/>
      <c r="G32" s="100"/>
      <c r="H32" s="100"/>
      <c r="I32" s="100"/>
      <c r="J32" s="100"/>
      <c r="K32" s="100"/>
      <c r="L32" s="100"/>
      <c r="M32" s="100"/>
      <c r="N32" s="100"/>
      <c r="O32" s="100"/>
      <c r="P32" s="100"/>
      <c r="Q32" s="100"/>
      <c r="R32" s="100"/>
      <c r="S32" s="100"/>
      <c r="T32" s="112"/>
    </row>
    <row r="33" spans="2:20" x14ac:dyDescent="0.2">
      <c r="B33" s="116"/>
      <c r="C33" s="100"/>
      <c r="D33" s="100"/>
      <c r="E33" s="100"/>
      <c r="F33" s="100"/>
      <c r="G33" s="100"/>
      <c r="H33" s="100"/>
      <c r="I33" s="100"/>
      <c r="J33" s="100"/>
      <c r="K33" s="100"/>
      <c r="L33" s="100"/>
      <c r="M33" s="100"/>
      <c r="N33" s="100"/>
      <c r="O33" s="100"/>
      <c r="P33" s="100"/>
      <c r="Q33" s="100"/>
      <c r="R33" s="100"/>
      <c r="S33" s="100"/>
      <c r="T33" s="112"/>
    </row>
    <row r="34" spans="2:20" x14ac:dyDescent="0.2">
      <c r="B34" s="116"/>
      <c r="C34" s="100"/>
      <c r="D34" s="100"/>
      <c r="E34" s="100"/>
      <c r="F34" s="100"/>
      <c r="G34" s="100"/>
      <c r="H34" s="100"/>
      <c r="I34" s="100"/>
      <c r="J34" s="100"/>
      <c r="K34" s="100"/>
      <c r="L34" s="100"/>
      <c r="M34" s="100"/>
      <c r="N34" s="100"/>
      <c r="O34" s="100"/>
      <c r="P34" s="100"/>
      <c r="Q34" s="100"/>
      <c r="R34" s="100"/>
      <c r="S34" s="100"/>
      <c r="T34" s="112"/>
    </row>
    <row r="35" spans="2:20" x14ac:dyDescent="0.2">
      <c r="B35" s="116"/>
      <c r="C35" s="100"/>
      <c r="D35" s="100"/>
      <c r="E35" s="100"/>
      <c r="F35" s="100"/>
      <c r="G35" s="100"/>
      <c r="H35" s="100"/>
      <c r="I35" s="100"/>
      <c r="J35" s="100"/>
      <c r="K35" s="100"/>
      <c r="L35" s="100"/>
      <c r="M35" s="100"/>
      <c r="N35" s="100"/>
      <c r="O35" s="100"/>
      <c r="P35" s="100"/>
      <c r="Q35" s="100"/>
      <c r="R35" s="100"/>
      <c r="S35" s="100"/>
      <c r="T35" s="112"/>
    </row>
    <row r="36" spans="2:20" x14ac:dyDescent="0.2">
      <c r="B36" s="116"/>
      <c r="C36" s="100"/>
      <c r="D36" s="100"/>
      <c r="E36" s="100"/>
      <c r="F36" s="100"/>
      <c r="G36" s="100"/>
      <c r="H36" s="100"/>
      <c r="I36" s="100"/>
      <c r="J36" s="100"/>
      <c r="K36" s="100"/>
      <c r="L36" s="100"/>
      <c r="M36" s="100"/>
      <c r="N36" s="100"/>
      <c r="O36" s="100"/>
      <c r="P36" s="100"/>
      <c r="Q36" s="100"/>
      <c r="R36" s="100"/>
      <c r="S36" s="100"/>
      <c r="T36" s="112"/>
    </row>
    <row r="37" spans="2:20" x14ac:dyDescent="0.2">
      <c r="B37" s="116"/>
      <c r="C37" s="100"/>
      <c r="D37" s="100"/>
      <c r="E37" s="100"/>
      <c r="F37" s="100"/>
      <c r="G37" s="100"/>
      <c r="H37" s="100"/>
      <c r="I37" s="100"/>
      <c r="J37" s="100"/>
      <c r="K37" s="100"/>
      <c r="L37" s="100"/>
      <c r="M37" s="100"/>
      <c r="N37" s="100"/>
      <c r="O37" s="100"/>
      <c r="P37" s="100"/>
      <c r="Q37" s="100"/>
      <c r="R37" s="100"/>
      <c r="S37" s="100"/>
      <c r="T37" s="112"/>
    </row>
    <row r="38" spans="2:20" x14ac:dyDescent="0.2">
      <c r="B38" s="116"/>
      <c r="C38" s="100"/>
      <c r="D38" s="100"/>
      <c r="E38" s="100"/>
      <c r="F38" s="100"/>
      <c r="G38" s="100"/>
      <c r="H38" s="100"/>
      <c r="I38" s="100"/>
      <c r="J38" s="100"/>
      <c r="K38" s="100"/>
      <c r="L38" s="100"/>
      <c r="M38" s="100"/>
      <c r="N38" s="100"/>
      <c r="O38" s="100"/>
      <c r="P38" s="100"/>
      <c r="Q38" s="100"/>
      <c r="R38" s="100"/>
      <c r="S38" s="100"/>
      <c r="T38" s="112"/>
    </row>
    <row r="39" spans="2:20" ht="16" thickBot="1" x14ac:dyDescent="0.25">
      <c r="B39" s="117"/>
      <c r="C39" s="104"/>
      <c r="D39" s="104"/>
      <c r="E39" s="104"/>
      <c r="F39" s="104"/>
      <c r="G39" s="104"/>
      <c r="H39" s="104"/>
      <c r="I39" s="104"/>
      <c r="J39" s="104"/>
      <c r="K39" s="104"/>
      <c r="L39" s="104"/>
      <c r="M39" s="104"/>
      <c r="N39" s="104"/>
      <c r="O39" s="104"/>
      <c r="P39" s="104"/>
      <c r="Q39" s="104"/>
      <c r="R39" s="104"/>
      <c r="S39" s="104"/>
      <c r="T39" s="113"/>
    </row>
  </sheetData>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55</vt:i4>
      </vt:variant>
    </vt:vector>
  </HeadingPairs>
  <TitlesOfParts>
    <vt:vector size="55" baseType="lpstr">
      <vt:lpstr>ReadMe</vt:lpstr>
      <vt:lpstr>AircraftData</vt:lpstr>
      <vt:lpstr>WingData</vt:lpstr>
      <vt:lpstr>Wing1g</vt:lpstr>
      <vt:lpstr>ModellingInput</vt:lpstr>
      <vt:lpstr>Stringers</vt:lpstr>
      <vt:lpstr>Ailerons</vt:lpstr>
      <vt:lpstr>Flight Envelope</vt:lpstr>
      <vt:lpstr>Loadcases</vt:lpstr>
      <vt:lpstr>ROM Loadcase</vt:lpstr>
      <vt:lpstr>Loadcase Selection</vt:lpstr>
      <vt:lpstr>Gust</vt:lpstr>
      <vt:lpstr>Twist morphing</vt:lpstr>
      <vt:lpstr>Shear morphing</vt:lpstr>
      <vt:lpstr>Camber morphing</vt:lpstr>
      <vt:lpstr>Span morphing</vt:lpstr>
      <vt:lpstr>Fold morphing</vt:lpstr>
      <vt:lpstr>ExternalForces</vt:lpstr>
      <vt:lpstr>FuelData</vt:lpstr>
      <vt:lpstr>Ribs</vt:lpstr>
      <vt:lpstr>NonStructuralMasses</vt:lpstr>
      <vt:lpstr>ProfileYLocation</vt:lpstr>
      <vt:lpstr>at y = -tip</vt:lpstr>
      <vt:lpstr>at y = -27.54m</vt:lpstr>
      <vt:lpstr>at y = -25.70m</vt:lpstr>
      <vt:lpstr>at y = -23.85m</vt:lpstr>
      <vt:lpstr>at y = -22.00m</vt:lpstr>
      <vt:lpstr>at y = -20.15m</vt:lpstr>
      <vt:lpstr>at y = -18.30m</vt:lpstr>
      <vt:lpstr>at y = -16.44m</vt:lpstr>
      <vt:lpstr>at y = -14.59m</vt:lpstr>
      <vt:lpstr>at y = -12.73m</vt:lpstr>
      <vt:lpstr>at y = -10.87m</vt:lpstr>
      <vt:lpstr>at y = -9.30m</vt:lpstr>
      <vt:lpstr>at y = -7.74m</vt:lpstr>
      <vt:lpstr>at y = -6.18m</vt:lpstr>
      <vt:lpstr>at y = -4.61m</vt:lpstr>
      <vt:lpstr>at y = -3.04m</vt:lpstr>
      <vt:lpstr>at y = 0m</vt:lpstr>
      <vt:lpstr>at y = 3.04m</vt:lpstr>
      <vt:lpstr>at y = 4.61m</vt:lpstr>
      <vt:lpstr>at y = 6.18m</vt:lpstr>
      <vt:lpstr>at y = 7.74m</vt:lpstr>
      <vt:lpstr>at y = 9.30m</vt:lpstr>
      <vt:lpstr>at y = 10.87m</vt:lpstr>
      <vt:lpstr>at y = 12.73m</vt:lpstr>
      <vt:lpstr>at y = 14.59m</vt:lpstr>
      <vt:lpstr>at y = 16.44m</vt:lpstr>
      <vt:lpstr>at y = 18.30m</vt:lpstr>
      <vt:lpstr>at y = 20.15m</vt:lpstr>
      <vt:lpstr>at y = 22.00m</vt:lpstr>
      <vt:lpstr>at y = 23.85m</vt:lpstr>
      <vt:lpstr>at y = 25.70m</vt:lpstr>
      <vt:lpstr>at y = 27.54m</vt:lpstr>
      <vt:lpstr>at y = tip</vt:lpstr>
    </vt:vector>
  </TitlesOfParts>
  <Company>TU Delft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Terence Macquart</dc:creator>
  <cp:lastModifiedBy>Microsoft Office User</cp:lastModifiedBy>
  <dcterms:created xsi:type="dcterms:W3CDTF">2015-09-14T12:16:46Z</dcterms:created>
  <dcterms:modified xsi:type="dcterms:W3CDTF">2017-02-13T15:19:45Z</dcterms:modified>
</cp:coreProperties>
</file>