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4.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autoCompressPictures="0"/>
  <mc:AlternateContent xmlns:mc="http://schemas.openxmlformats.org/markup-compatibility/2006">
    <mc:Choice Requires="x15">
      <x15ac:absPath xmlns:x15ac="http://schemas.microsoft.com/office/spreadsheetml/2010/11/ac" url="/Users/marionatella/Documents/Joined Tool/ext/PROTEUS/InputFiles/input_RecBeam/"/>
    </mc:Choice>
  </mc:AlternateContent>
  <bookViews>
    <workbookView xWindow="0" yWindow="460" windowWidth="28800" windowHeight="15940" tabRatio="973" firstSheet="2" activeTab="14"/>
  </bookViews>
  <sheets>
    <sheet name="ReadMe" sheetId="6" r:id="rId1"/>
    <sheet name="AircraftData" sheetId="8" r:id="rId2"/>
    <sheet name="WingData" sheetId="7" r:id="rId3"/>
    <sheet name="Wing1g" sheetId="43" r:id="rId4"/>
    <sheet name="ModellingInput" sheetId="17" r:id="rId5"/>
    <sheet name="Stringers" sheetId="19" r:id="rId6"/>
    <sheet name="Ailerons" sheetId="21" r:id="rId7"/>
    <sheet name="Loadcases" sheetId="18" r:id="rId8"/>
    <sheet name="Gust" sheetId="20" r:id="rId9"/>
    <sheet name="Twist morphing" sheetId="22" r:id="rId10"/>
    <sheet name="Shear morphing" sheetId="26" r:id="rId11"/>
    <sheet name="Camber morphing" sheetId="27" r:id="rId12"/>
    <sheet name="Span morphing" sheetId="28" r:id="rId13"/>
    <sheet name="Fold morphing" sheetId="29" r:id="rId14"/>
    <sheet name="ExternalForces" sheetId="12" r:id="rId15"/>
    <sheet name="FuelData" sheetId="5" r:id="rId16"/>
    <sheet name="Ribs" sheetId="10" r:id="rId17"/>
    <sheet name="NonStructuralMasses" sheetId="11" r:id="rId18"/>
    <sheet name="ProfileYLocation" sheetId="1" r:id="rId19"/>
    <sheet name="at y = -30m" sheetId="23" r:id="rId20"/>
    <sheet name="at y = 0m" sheetId="44" r:id="rId21"/>
    <sheet name="at y = 30m" sheetId="45" r:id="rId2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7" l="1"/>
  <c r="E21" i="7"/>
  <c r="E22" i="7"/>
  <c r="E23" i="7"/>
  <c r="E24" i="7"/>
  <c r="E25" i="7"/>
  <c r="E26" i="7"/>
  <c r="E27" i="7"/>
  <c r="E28" i="7"/>
  <c r="E29" i="7"/>
  <c r="E30" i="7"/>
  <c r="E31" i="7"/>
  <c r="E32" i="7"/>
  <c r="E33" i="7"/>
  <c r="E34" i="7"/>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4" i="5"/>
  <c r="E7" i="7"/>
  <c r="E8" i="7"/>
  <c r="E9" i="7"/>
  <c r="E10" i="7"/>
  <c r="E11" i="7"/>
  <c r="E12" i="7"/>
  <c r="E13" i="7"/>
  <c r="E14" i="7"/>
  <c r="E15" i="7"/>
  <c r="E16" i="7"/>
  <c r="E17" i="7"/>
  <c r="E18" i="7"/>
  <c r="E19" i="7"/>
  <c r="E6" i="7"/>
  <c r="E5" i="7"/>
  <c r="E4" i="7"/>
  <c r="F3" i="8"/>
  <c r="C9" i="8"/>
  <c r="W6" i="7"/>
  <c r="AD6" i="7"/>
  <c r="W5" i="7"/>
  <c r="AD5" i="7"/>
  <c r="AE6" i="7"/>
  <c r="W7" i="7"/>
  <c r="AD7" i="7"/>
  <c r="AE7" i="7"/>
  <c r="W8" i="7"/>
  <c r="AD8" i="7"/>
  <c r="AE8" i="7"/>
  <c r="W9" i="7"/>
  <c r="AD9" i="7"/>
  <c r="AE9" i="7"/>
  <c r="W10" i="7"/>
  <c r="AD10" i="7"/>
  <c r="AE10" i="7"/>
  <c r="W11" i="7"/>
  <c r="AD11" i="7"/>
  <c r="AE11" i="7"/>
  <c r="W12" i="7"/>
  <c r="AD12" i="7"/>
  <c r="AE12" i="7"/>
  <c r="W13" i="7"/>
  <c r="AD13" i="7"/>
  <c r="AE13" i="7"/>
  <c r="W14" i="7"/>
  <c r="AD14" i="7"/>
  <c r="AE14" i="7"/>
  <c r="W15" i="7"/>
  <c r="AD15" i="7"/>
  <c r="AE15" i="7"/>
  <c r="W16" i="7"/>
  <c r="AD16" i="7"/>
  <c r="AE16" i="7"/>
  <c r="W17" i="7"/>
  <c r="AD17" i="7"/>
  <c r="AE17" i="7"/>
  <c r="W18" i="7"/>
  <c r="AD18" i="7"/>
  <c r="AE18" i="7"/>
  <c r="W19" i="7"/>
  <c r="AD19" i="7"/>
  <c r="AE19" i="7"/>
  <c r="W20" i="7"/>
  <c r="AD20" i="7"/>
  <c r="AE20" i="7"/>
  <c r="W21" i="7"/>
  <c r="AD21" i="7"/>
  <c r="AE21" i="7"/>
  <c r="W22" i="7"/>
  <c r="AD22" i="7"/>
  <c r="AE22" i="7"/>
  <c r="W23" i="7"/>
  <c r="AD23" i="7"/>
  <c r="AE23" i="7"/>
  <c r="W24" i="7"/>
  <c r="AD24" i="7"/>
  <c r="AE24" i="7"/>
  <c r="W25" i="7"/>
  <c r="AD25" i="7"/>
  <c r="AE25" i="7"/>
  <c r="W26" i="7"/>
  <c r="AD26" i="7"/>
  <c r="AE26" i="7"/>
  <c r="W27" i="7"/>
  <c r="AD27" i="7"/>
  <c r="AE27" i="7"/>
  <c r="W28" i="7"/>
  <c r="AD28" i="7"/>
  <c r="AE28" i="7"/>
  <c r="W29" i="7"/>
  <c r="AD29" i="7"/>
  <c r="AE29" i="7"/>
  <c r="W30" i="7"/>
  <c r="AD30" i="7"/>
  <c r="AE30" i="7"/>
  <c r="W31" i="7"/>
  <c r="AD31" i="7"/>
  <c r="AE31" i="7"/>
  <c r="W32" i="7"/>
  <c r="AD32" i="7"/>
  <c r="AE32" i="7"/>
  <c r="W33" i="7"/>
  <c r="AD33" i="7"/>
  <c r="AE33" i="7"/>
  <c r="W34" i="7"/>
  <c r="AD34" i="7"/>
  <c r="AE34" i="7"/>
  <c r="W35" i="7"/>
  <c r="AD35" i="7"/>
  <c r="AE35" i="7"/>
  <c r="W4" i="7"/>
  <c r="AD4" i="7"/>
  <c r="AE5" i="7"/>
  <c r="AE4"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4"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Y4" i="7"/>
  <c r="Y5" i="7"/>
  <c r="Y6" i="7"/>
  <c r="Y7" i="7"/>
  <c r="Y8" i="7"/>
  <c r="Y9" i="7"/>
  <c r="Y10" i="7"/>
  <c r="Y11" i="7"/>
  <c r="Y29" i="7"/>
  <c r="Y30" i="7"/>
  <c r="Y31" i="7"/>
  <c r="Y32" i="7"/>
  <c r="Y33" i="7"/>
  <c r="Y34" i="7"/>
  <c r="Y35" i="7"/>
  <c r="Y13" i="7"/>
  <c r="Y14" i="7"/>
  <c r="Y15" i="7"/>
  <c r="Y16" i="7"/>
  <c r="Y17" i="7"/>
  <c r="Y18" i="7"/>
  <c r="Y19" i="7"/>
  <c r="Y20" i="7"/>
  <c r="Y21" i="7"/>
  <c r="Y22" i="7"/>
  <c r="Y23" i="7"/>
  <c r="Y24" i="7"/>
  <c r="Y25" i="7"/>
  <c r="Y26" i="7"/>
  <c r="Y27" i="7"/>
  <c r="Y28" i="7"/>
  <c r="Y12" i="7"/>
</calcChain>
</file>

<file path=xl/sharedStrings.xml><?xml version="1.0" encoding="utf-8"?>
<sst xmlns="http://schemas.openxmlformats.org/spreadsheetml/2006/main" count="377" uniqueCount="223">
  <si>
    <t>XU</t>
  </si>
  <si>
    <t>YU</t>
  </si>
  <si>
    <t>XL</t>
  </si>
  <si>
    <t>YL</t>
  </si>
  <si>
    <t>Fuel level (0 empty, 1 full)</t>
  </si>
  <si>
    <t>TankID</t>
  </si>
  <si>
    <t>x</t>
  </si>
  <si>
    <t>y</t>
  </si>
  <si>
    <t>z</t>
  </si>
  <si>
    <t>Fuel mass (kg)</t>
  </si>
  <si>
    <t>Node</t>
  </si>
  <si>
    <t>HTP</t>
  </si>
  <si>
    <t>VTP</t>
  </si>
  <si>
    <t>NLG</t>
  </si>
  <si>
    <t>Systems</t>
  </si>
  <si>
    <t>Payload</t>
  </si>
  <si>
    <t>Fuselage</t>
  </si>
  <si>
    <t>(kg)</t>
  </si>
  <si>
    <t>Type</t>
  </si>
  <si>
    <t xml:space="preserve">  thickness(m) </t>
  </si>
  <si>
    <t xml:space="preserve"> Span Location Y(m)</t>
  </si>
  <si>
    <t>RibDensity  (kg/m^3)</t>
  </si>
  <si>
    <t>Weight (kg)</t>
  </si>
  <si>
    <t>x (m)</t>
  </si>
  <si>
    <t>y (m)</t>
  </si>
  <si>
    <t>z (m)</t>
  </si>
  <si>
    <t>Nx (N)</t>
  </si>
  <si>
    <t>Ny (N)</t>
  </si>
  <si>
    <t>Nz (N)</t>
  </si>
  <si>
    <t>Mx(N.m)</t>
  </si>
  <si>
    <t>My (N.m)</t>
  </si>
  <si>
    <t>Mz (N.m)</t>
  </si>
  <si>
    <t>Follower Force (0 or 1)</t>
  </si>
  <si>
    <t xml:space="preserve"> X Leading Edge(m)</t>
  </si>
  <si>
    <t>Z Leading Edge(m)</t>
  </si>
  <si>
    <t>Chord (m)</t>
  </si>
  <si>
    <t>X beam Axis (% of Chord)</t>
  </si>
  <si>
    <t>X str Axis     (% of Chord)</t>
  </si>
  <si>
    <t>Twist (deg)</t>
  </si>
  <si>
    <t>X Skin Leading Edge(%c)</t>
  </si>
  <si>
    <t>X Skin Trailing Edge (%c)</t>
  </si>
  <si>
    <t>Spar1            (% of Chord)</t>
  </si>
  <si>
    <t>Spar3            (% of Chord)</t>
  </si>
  <si>
    <t>Spar4            (% of Chord)</t>
  </si>
  <si>
    <t>Span Location  Y(m)</t>
  </si>
  <si>
    <t>Fixed Node (0 or 1)</t>
  </si>
  <si>
    <t>Spar2             (% of Chord)</t>
  </si>
  <si>
    <t>Span Location (m)</t>
  </si>
  <si>
    <t>X Trailing Edge (m)</t>
  </si>
  <si>
    <t>X Front Spar</t>
  </si>
  <si>
    <t>X Spar 2</t>
  </si>
  <si>
    <t>X Spar 4</t>
  </si>
  <si>
    <t>X Spar 3</t>
  </si>
  <si>
    <t>Automatic Calculations (Do not Change)</t>
  </si>
  <si>
    <t>X Beam Axis</t>
  </si>
  <si>
    <t>X 1/4 Chord</t>
  </si>
  <si>
    <t>1/4 Chord Sweep</t>
  </si>
  <si>
    <t>Number of spanwise laminates between fixed nodes</t>
  </si>
  <si>
    <t>Number of chordwise laminates per laminates between fixed nodes</t>
  </si>
  <si>
    <t>Minimum number of structural beam elements</t>
  </si>
  <si>
    <t>Minimum number of spanwise aerodynamic panels</t>
  </si>
  <si>
    <t>Number of chordwise aerodynamic panels</t>
  </si>
  <si>
    <t>(scalar)</t>
  </si>
  <si>
    <t>(vector)</t>
  </si>
  <si>
    <t>Length wake in number of chords</t>
  </si>
  <si>
    <t>Number of cross-sectional elements</t>
  </si>
  <si>
    <t>Minimum laminate thickness (m)</t>
  </si>
  <si>
    <t>Maximum laminate thickness (m)</t>
  </si>
  <si>
    <t>Constraints</t>
  </si>
  <si>
    <t>Elements</t>
  </si>
  <si>
    <t>Number of critical eigenvalues to consider</t>
  </si>
  <si>
    <t>Blending Constraints</t>
  </si>
  <si>
    <t>(Integer)</t>
  </si>
  <si>
    <t>Mach #</t>
  </si>
  <si>
    <t>EAS (m/s)</t>
  </si>
  <si>
    <t>Altitude (m)</t>
  </si>
  <si>
    <t>Load Factor</t>
  </si>
  <si>
    <t>Fuel level Tank 1</t>
  </si>
  <si>
    <t>Fuel level Tank 3</t>
  </si>
  <si>
    <t>Fuel level Tank 2</t>
  </si>
  <si>
    <t>Fuel level Tank 4</t>
  </si>
  <si>
    <t>Fuel level Tank 5</t>
  </si>
  <si>
    <t>Fuel level Tank 6</t>
  </si>
  <si>
    <t>Fuel level Tank 7</t>
  </si>
  <si>
    <t>Fuel level Tank 8</t>
  </si>
  <si>
    <t>Fuel level Tank 9</t>
  </si>
  <si>
    <t>Fuel level Tank 10</t>
  </si>
  <si>
    <r>
      <rPr>
        <u/>
        <sz val="11"/>
        <color theme="1"/>
        <rFont val="Calibri"/>
        <family val="2"/>
        <scheme val="minor"/>
      </rPr>
      <t>Reade ME</t>
    </r>
    <r>
      <rPr>
        <sz val="11"/>
        <color theme="1"/>
        <rFont val="Calibri"/>
        <family val="2"/>
        <scheme val="minor"/>
      </rPr>
      <t xml:space="preserve">
Generic Input file. This File allows you to define the input parameters that you would like PROTEUS to use for simulation.
Each of the tabs corrspond to specific inputs:
 1 - AircraftWeight:
      Define the aircraft full weight (not half) excluding wing associated weight (i.e. engine, pylon, ailerons, etc ... installed on the wing). 
2 - WingData:
     Contains the wing geoemtry -- The Leading Edge (X,Y,Z) data should be the real 3D location </t>
    </r>
    <r>
      <rPr>
        <sz val="11"/>
        <color rgb="FFFF0000"/>
        <rFont val="Calibri"/>
        <family val="2"/>
        <scheme val="minor"/>
      </rPr>
      <t>not</t>
    </r>
    <r>
      <rPr>
        <sz val="11"/>
        <color theme="1"/>
        <rFont val="Calibri"/>
        <family val="2"/>
        <scheme val="minor"/>
      </rPr>
      <t xml:space="preserve"> the planform one.
    - Chord is the real 2D chord distance between TE and LE (not Planform)
    - The Beam axis indicates the direction of structural beam elements
    - X Skin Leading Edge(%c) and X Skin Trailing Edge (%c) respectively denote the starting and ending points of the skin laminates over the aerofoil
    - Fixed Nodes set to 1 are boolean that refers to coordinates or point that you </t>
    </r>
    <r>
      <rPr>
        <sz val="11"/>
        <color rgb="FFFF0000"/>
        <rFont val="Calibri"/>
        <family val="2"/>
        <scheme val="minor"/>
      </rPr>
      <t xml:space="preserve">Absolutely </t>
    </r>
    <r>
      <rPr>
        <sz val="11"/>
        <color theme="1"/>
        <rFont val="Calibri"/>
        <family val="2"/>
        <scheme val="minor"/>
      </rPr>
      <t xml:space="preserve">would like to use during modelling. Points in-between fixed nodes (1) will be used for interporlation.
    -  Spar1  (% of Chord) to SparI define the location of spars. The first spar cloumn must be the front spar. The last column must be the rear Spar. Spars must be entered in order from front to rear spar. 
3 - ModellingInput can be used to specify the number of numerical elements used to model the wing as well as constraints.
4 - Loadcases describes the particular load condition for which the wing model will be evaluated
5 - ExternalForces allows you to define non-structural forces. For instance, a tip load force can be applied using an external forces.
6 - FuelData is used to define the fuel mass and location of fuel tanks along the wing
7 - Ribs allows the user to add ribs to the wings by prescribing their span position, thickness and density
8 - NonStructuralMasses accordingly to its name contains the non-structural masses distributed along the wing 
9 - Aerofoil Profiles are defines throuhout multiple sheets : the ProfileYLocation sheet contains the Y location of aerofoil that are given as input. The same number of sheet as given input must be present after the  ProfileYLocation sheet.  The aerofoil coordinate sheet must also be sorted accordingly to the data entered in ProfileYLocation
</t>
    </r>
  </si>
  <si>
    <t>Y span(m)</t>
  </si>
  <si>
    <t>pitch (m)</t>
  </si>
  <si>
    <t>mA (kg/m)</t>
  </si>
  <si>
    <t>Number of wake panels per chord</t>
  </si>
  <si>
    <t>height (% of box thickness)</t>
  </si>
  <si>
    <t>EA (N)</t>
  </si>
  <si>
    <t>Boolean Inputs</t>
  </si>
  <si>
    <t>(String)</t>
  </si>
  <si>
    <t>Linear or Non-Linear</t>
  </si>
  <si>
    <t>Option Description</t>
  </si>
  <si>
    <t>(Boolean)</t>
  </si>
  <si>
    <t xml:space="preserve"> 1: Linear, 0: Non-linear</t>
  </si>
  <si>
    <t>1: weight = general.weight+str_mass+non_str_mass; 2: weight = general.weight</t>
  </si>
  <si>
    <t>Weight Definition</t>
  </si>
  <si>
    <t>1:calculate the derivative</t>
  </si>
  <si>
    <t>Derivative</t>
  </si>
  <si>
    <t>Gravity</t>
  </si>
  <si>
    <t>0: None,1: Detailed,2: Optimisation, 3:Nice for Paper</t>
  </si>
  <si>
    <t>Graphic Option</t>
  </si>
  <si>
    <t>['None' 'GCMMA' 'GA']</t>
  </si>
  <si>
    <t>Optimiser</t>
  </si>
  <si>
    <t>1: for classic analysis, 0 for obj and constraint</t>
  </si>
  <si>
    <t>Analysis</t>
  </si>
  <si>
    <t>0: Plot thickness and stiffness separate, 1: Plot thickness in original wing</t>
  </si>
  <si>
    <t>0: 2D Strain view, 1: 3D Strain view</t>
  </si>
  <si>
    <t>0: use IniGuess. 1: loading a previous design (as is). 2:interpolation</t>
  </si>
  <si>
    <t>0: no LaTeX output text files, 1: create LaTeX output text files</t>
  </si>
  <si>
    <t>Latex Output</t>
  </si>
  <si>
    <t>Initial guess for optimization</t>
  </si>
  <si>
    <t>CPACS file name</t>
  </si>
  <si>
    <t>D150_Agile.xml</t>
  </si>
  <si>
    <t>Gust (y/n)</t>
  </si>
  <si>
    <t>Trim</t>
  </si>
  <si>
    <t>Alpha0 (no trim)</t>
  </si>
  <si>
    <t>Aileron Effectiveness</t>
  </si>
  <si>
    <t>Corresponding Limit</t>
  </si>
  <si>
    <t>NA</t>
  </si>
  <si>
    <t>Aircraft Data</t>
  </si>
  <si>
    <t>Aircraft clamp weight</t>
  </si>
  <si>
    <t>Objective</t>
  </si>
  <si>
    <t>1: Weight minimisation, 2: Range</t>
  </si>
  <si>
    <t>Integer</t>
  </si>
  <si>
    <t>Thrust specific fuel consumption (N/Ns)</t>
  </si>
  <si>
    <t>Maximum operating altitude (m)</t>
  </si>
  <si>
    <t>Single wing weight guess for gust (kg)</t>
  </si>
  <si>
    <t>Reserve fuel fraction</t>
  </si>
  <si>
    <t>Span end (fraction)</t>
  </si>
  <si>
    <t>Span start (fraction)</t>
  </si>
  <si>
    <t>Chord start (fraction)</t>
  </si>
  <si>
    <t>Fuselage Data</t>
  </si>
  <si>
    <t>Length nose</t>
  </si>
  <si>
    <t>Length body</t>
  </si>
  <si>
    <t>Length tail</t>
  </si>
  <si>
    <t>Diameter</t>
  </si>
  <si>
    <t>Extra parasitic drag coefficient</t>
  </si>
  <si>
    <t>Gust data</t>
  </si>
  <si>
    <t>Gust velocity (m/s)</t>
  </si>
  <si>
    <t>Half gust length (m)</t>
  </si>
  <si>
    <t>Gust type (1: 1-cos, 2: CS25)</t>
  </si>
  <si>
    <t>Parasitic drag roughness scaling factor</t>
  </si>
  <si>
    <t>Analysis Type</t>
  </si>
  <si>
    <t>1: Aeroelastic tailoring, 2: Morphing, 3: Combined</t>
  </si>
  <si>
    <t>Twist morphing</t>
  </si>
  <si>
    <t>Min. angle (in case of optimisation)</t>
  </si>
  <si>
    <t>Max. angle (in case of optimisation)</t>
  </si>
  <si>
    <t>Twist flag (0: no twist, 1: twist)</t>
  </si>
  <si>
    <t>Section 1</t>
  </si>
  <si>
    <t>Section 2</t>
  </si>
  <si>
    <t>Section 3</t>
  </si>
  <si>
    <t>Section 4</t>
  </si>
  <si>
    <t>Section 5</t>
  </si>
  <si>
    <t>Section 6</t>
  </si>
  <si>
    <t>Section 7</t>
  </si>
  <si>
    <t>Section 8</t>
  </si>
  <si>
    <t>Buckling</t>
  </si>
  <si>
    <t>Shear morphing</t>
  </si>
  <si>
    <t>Shear flag (0: no shear, 1: shear)</t>
  </si>
  <si>
    <t>Camber morphing</t>
  </si>
  <si>
    <t>Camber flag (0: no camber, 1: camber)</t>
  </si>
  <si>
    <t>Location 1</t>
  </si>
  <si>
    <t>Location 2</t>
  </si>
  <si>
    <t>Location 3</t>
  </si>
  <si>
    <t>Location 4</t>
  </si>
  <si>
    <t>Location 5</t>
  </si>
  <si>
    <t>Location 6</t>
  </si>
  <si>
    <t>Location 7</t>
  </si>
  <si>
    <t>Location 8</t>
  </si>
  <si>
    <t>Min. camber (in case of optimisation)</t>
  </si>
  <si>
    <t>Max. camber (in case of optimisation)</t>
  </si>
  <si>
    <t>Camber axis (relative to chord, note also important for any location right next to a morphing airfoil)</t>
  </si>
  <si>
    <t>Span morphing</t>
  </si>
  <si>
    <t>Inboard section number</t>
  </si>
  <si>
    <t>Double section number</t>
  </si>
  <si>
    <t>Outboard section number</t>
  </si>
  <si>
    <t>Span morphing flag (0: no span morphing, 1: span morphing</t>
  </si>
  <si>
    <t>Maximum extension (1: Double section is 5% of total length)</t>
  </si>
  <si>
    <t>Minimum extension (0: Minimum length of inboard and outboard section is 5% of total length)</t>
  </si>
  <si>
    <t>Inboard section lam (auto. made sym)</t>
  </si>
  <si>
    <t>Outboard section lam (auto. made sym)</t>
  </si>
  <si>
    <t>Level of span morphing</t>
  </si>
  <si>
    <t>Fold flag (0: no fold, 1: fold)</t>
  </si>
  <si>
    <t>Fold morphing</t>
  </si>
  <si>
    <t>Angles (deg)</t>
  </si>
  <si>
    <t>LC1 final</t>
  </si>
  <si>
    <t>LC1 initial</t>
  </si>
  <si>
    <t>LC2 initial</t>
  </si>
  <si>
    <t>LC2 final</t>
  </si>
  <si>
    <t>LC3 initial</t>
  </si>
  <si>
    <t>LC3 final</t>
  </si>
  <si>
    <t>LC4 initial</t>
  </si>
  <si>
    <t>LC4 final</t>
  </si>
  <si>
    <t>LC5 initial</t>
  </si>
  <si>
    <t>LC5 final</t>
  </si>
  <si>
    <t>LC1</t>
  </si>
  <si>
    <t>ini</t>
  </si>
  <si>
    <t>Initial camber (in case of optimisation, to select airfoil for wingbox)</t>
  </si>
  <si>
    <t>Follow AoA (0 or 1)</t>
  </si>
  <si>
    <t>Parasitic drag flag (1: yes, 0: no)</t>
  </si>
  <si>
    <t>Fuselage drag flag (1: yes, 0: no)</t>
  </si>
  <si>
    <t>LC #</t>
  </si>
  <si>
    <t>Load prev. LC</t>
  </si>
  <si>
    <t>Plotting Options (Thickness and Stiffness)</t>
  </si>
  <si>
    <t>Plotting Options (Strains)</t>
  </si>
  <si>
    <t>Min. timesteps per gust</t>
  </si>
  <si>
    <t>Min. distance covered after gust (# of chords)</t>
  </si>
  <si>
    <t>Angle of attack limit</t>
  </si>
  <si>
    <t>None</t>
  </si>
  <si>
    <t>1g Twist</t>
  </si>
  <si>
    <t>Ixx</t>
  </si>
  <si>
    <t>Iyy</t>
  </si>
  <si>
    <t>Izz</t>
  </si>
  <si>
    <t>Ixy</t>
  </si>
  <si>
    <t>Ixz</t>
  </si>
  <si>
    <t>Iyz</t>
  </si>
  <si>
    <t>Tip 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</si>
</sst>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00"/>
    <numFmt numFmtId="166" formatCode="0.0000"/>
  </numFmts>
  <fonts count="13" x14ac:knownFonts="1">
    <font>
      <sz val="11"/>
      <color theme="1"/>
      <name val="Calibri"/>
      <family val="2"/>
      <scheme val="minor"/>
    </font>
    <font>
      <sz val="12"/>
      <color theme="1"/>
      <name val="Calibri"/>
      <family val="2"/>
      <scheme val="minor"/>
    </font>
    <font>
      <sz val="11"/>
      <name val="Calibri"/>
      <family val="2"/>
      <scheme val="minor"/>
    </font>
    <font>
      <sz val="12"/>
      <color theme="1"/>
      <name val="Calibri"/>
      <family val="2"/>
      <charset val="204"/>
      <scheme val="minor"/>
    </font>
    <font>
      <u/>
      <sz val="11"/>
      <color theme="1"/>
      <name val="Calibri"/>
      <family val="2"/>
      <scheme val="minor"/>
    </font>
    <font>
      <sz val="11"/>
      <color rgb="FFFF0000"/>
      <name val="Calibri"/>
      <family val="2"/>
      <scheme val="minor"/>
    </font>
    <font>
      <b/>
      <sz val="11"/>
      <color theme="1"/>
      <name val="Calibri"/>
      <family val="2"/>
      <scheme val="minor"/>
    </font>
    <font>
      <sz val="1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4" tint="0.79998168889431442"/>
      <name val="Calibri"/>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186">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1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 fillId="0" borderId="0"/>
  </cellStyleXfs>
  <cellXfs count="251">
    <xf numFmtId="0" fontId="0" fillId="0" borderId="0" xfId="0"/>
    <xf numFmtId="0" fontId="0" fillId="0" borderId="3" xfId="0" applyBorder="1" applyProtection="1">
      <protection locked="0"/>
    </xf>
    <xf numFmtId="0" fontId="0" fillId="0" borderId="12" xfId="0" applyBorder="1" applyAlignment="1" applyProtection="1">
      <alignment horizontal="center" vertical="center"/>
      <protection locked="0"/>
    </xf>
    <xf numFmtId="0" fontId="0" fillId="0" borderId="0" xfId="0" applyProtection="1">
      <protection locked="0"/>
    </xf>
    <xf numFmtId="0" fontId="0" fillId="0" borderId="1"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Protection="1">
      <protection locked="0"/>
    </xf>
    <xf numFmtId="0" fontId="0" fillId="0" borderId="4" xfId="0" applyBorder="1" applyProtection="1">
      <protection locked="0"/>
    </xf>
    <xf numFmtId="0" fontId="0" fillId="0" borderId="8" xfId="0" applyBorder="1" applyProtection="1">
      <protection locked="0"/>
    </xf>
    <xf numFmtId="0" fontId="0" fillId="0" borderId="0" xfId="0"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0" fillId="0" borderId="0" xfId="0" applyBorder="1" applyProtection="1">
      <protection locked="0"/>
    </xf>
    <xf numFmtId="0" fontId="0" fillId="0" borderId="5" xfId="0" applyBorder="1" applyAlignment="1" applyProtection="1">
      <alignment horizontal="center" vertical="center"/>
      <protection locked="0"/>
    </xf>
    <xf numFmtId="0" fontId="0" fillId="0" borderId="5" xfId="0" applyBorder="1" applyProtection="1">
      <protection locked="0"/>
    </xf>
    <xf numFmtId="0" fontId="0" fillId="0" borderId="2" xfId="0" applyBorder="1" applyAlignment="1" applyProtection="1">
      <alignment horizontal="center" vertical="center"/>
      <protection locked="0"/>
    </xf>
    <xf numFmtId="0" fontId="0" fillId="0" borderId="6" xfId="0" applyBorder="1" applyProtection="1">
      <protection locked="0"/>
    </xf>
    <xf numFmtId="0" fontId="0" fillId="2" borderId="0" xfId="0" applyFill="1" applyProtection="1">
      <protection locked="0"/>
    </xf>
    <xf numFmtId="0" fontId="0" fillId="2" borderId="0" xfId="0" applyFill="1" applyAlignment="1" applyProtection="1">
      <alignment horizontal="center" vertical="center" wrapText="1"/>
      <protection locked="0"/>
    </xf>
    <xf numFmtId="0" fontId="0" fillId="2" borderId="0" xfId="0" applyFill="1" applyProtection="1"/>
    <xf numFmtId="0" fontId="0" fillId="2" borderId="0" xfId="0" applyFill="1" applyAlignment="1" applyProtection="1">
      <alignment horizontal="center" vertical="center" wrapText="1"/>
    </xf>
    <xf numFmtId="0" fontId="0" fillId="2" borderId="0" xfId="0" applyFill="1" applyBorder="1" applyAlignment="1" applyProtection="1">
      <alignment horizontal="center" vertical="center"/>
    </xf>
    <xf numFmtId="0" fontId="0" fillId="2" borderId="0" xfId="0" applyFill="1" applyBorder="1" applyProtection="1"/>
    <xf numFmtId="0" fontId="0" fillId="2" borderId="0" xfId="0" applyFill="1"/>
    <xf numFmtId="0" fontId="0" fillId="2" borderId="0" xfId="0" applyFill="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2" xfId="0" applyBorder="1" applyProtection="1">
      <protection locked="0"/>
    </xf>
    <xf numFmtId="0" fontId="0" fillId="0" borderId="15"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2" borderId="0" xfId="0" applyFill="1" applyAlignment="1" applyProtection="1">
      <alignment horizontal="center" vertical="center"/>
    </xf>
    <xf numFmtId="0" fontId="0" fillId="2" borderId="0" xfId="0" applyFill="1" applyAlignment="1" applyProtection="1">
      <alignment wrapText="1"/>
      <protection locked="0"/>
    </xf>
    <xf numFmtId="165" fontId="0" fillId="0" borderId="0" xfId="0" applyNumberFormat="1" applyFill="1" applyBorder="1" applyAlignment="1" applyProtection="1">
      <alignment horizontal="center" vertical="center"/>
      <protection locked="0"/>
    </xf>
    <xf numFmtId="0" fontId="0" fillId="0" borderId="7" xfId="0" applyNumberFormat="1" applyFill="1" applyBorder="1" applyAlignment="1" applyProtection="1">
      <alignment horizontal="center" vertical="center"/>
      <protection locked="0"/>
    </xf>
    <xf numFmtId="165" fontId="0" fillId="0" borderId="0" xfId="0" applyNumberFormat="1" applyFill="1" applyBorder="1" applyProtection="1">
      <protection locked="0"/>
    </xf>
    <xf numFmtId="0" fontId="0" fillId="0" borderId="7" xfId="0" applyNumberFormat="1" applyFill="1" applyBorder="1" applyProtection="1">
      <protection locked="0"/>
    </xf>
    <xf numFmtId="165" fontId="0" fillId="0" borderId="5" xfId="0" applyNumberFormat="1" applyFill="1" applyBorder="1" applyProtection="1">
      <protection locked="0"/>
    </xf>
    <xf numFmtId="0" fontId="0" fillId="0" borderId="8" xfId="0" applyNumberFormat="1" applyFill="1" applyBorder="1" applyProtection="1">
      <protection locked="0"/>
    </xf>
    <xf numFmtId="0" fontId="0" fillId="2" borderId="0" xfId="0" applyFill="1" applyAlignment="1" applyProtection="1">
      <alignment wrapText="1"/>
    </xf>
    <xf numFmtId="0" fontId="2" fillId="0" borderId="15" xfId="0" applyFont="1" applyFill="1" applyBorder="1" applyAlignment="1">
      <alignment horizontal="center" vertical="center"/>
    </xf>
    <xf numFmtId="0" fontId="2" fillId="0" borderId="15" xfId="0" applyFont="1" applyFill="1" applyBorder="1"/>
    <xf numFmtId="0" fontId="2" fillId="0" borderId="13" xfId="0" applyFont="1" applyFill="1" applyBorder="1"/>
    <xf numFmtId="0" fontId="2" fillId="0" borderId="9" xfId="0" applyFont="1" applyFill="1" applyBorder="1" applyAlignment="1">
      <alignment horizontal="center" vertical="center"/>
    </xf>
    <xf numFmtId="0" fontId="0" fillId="3" borderId="0" xfId="0" applyFill="1" applyAlignment="1" applyProtection="1">
      <alignment horizontal="center" vertical="center"/>
      <protection locked="0"/>
    </xf>
    <xf numFmtId="0" fontId="0" fillId="3" borderId="0" xfId="0" applyFill="1" applyProtection="1">
      <protection locked="0"/>
    </xf>
    <xf numFmtId="0" fontId="2" fillId="0" borderId="10"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12" xfId="0" applyFont="1" applyFill="1" applyBorder="1" applyAlignment="1" applyProtection="1">
      <alignment horizontal="center" vertical="center"/>
      <protection locked="0"/>
    </xf>
    <xf numFmtId="0" fontId="2" fillId="0" borderId="3"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11" fontId="2" fillId="0" borderId="3"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3" borderId="0" xfId="0" applyFill="1" applyProtection="1"/>
    <xf numFmtId="0" fontId="0" fillId="3" borderId="0" xfId="0" applyFill="1" applyAlignment="1" applyProtection="1">
      <alignment horizontal="center" vertical="center"/>
    </xf>
    <xf numFmtId="0" fontId="0" fillId="0" borderId="0" xfId="0" applyBorder="1" applyAlignment="1" applyProtection="1">
      <alignment horizontal="center"/>
      <protection locked="0"/>
    </xf>
    <xf numFmtId="0" fontId="0" fillId="0" borderId="1" xfId="0" applyFill="1" applyBorder="1" applyAlignment="1" applyProtection="1">
      <alignment horizontal="center" vertical="center" wrapText="1"/>
    </xf>
    <xf numFmtId="0" fontId="0" fillId="0" borderId="2" xfId="0"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3" xfId="0" applyFill="1" applyBorder="1" applyProtection="1"/>
    <xf numFmtId="0" fontId="0" fillId="0" borderId="0" xfId="0" applyFill="1" applyBorder="1" applyProtection="1"/>
    <xf numFmtId="0" fontId="0" fillId="0" borderId="0" xfId="0" applyFill="1" applyBorder="1" applyProtection="1">
      <protection locked="0"/>
    </xf>
    <xf numFmtId="0" fontId="0" fillId="0" borderId="7" xfId="0" applyFill="1" applyBorder="1" applyProtection="1">
      <protection locked="0"/>
    </xf>
    <xf numFmtId="0" fontId="0" fillId="0" borderId="4" xfId="0" applyFill="1" applyBorder="1" applyProtection="1"/>
    <xf numFmtId="0" fontId="0" fillId="0" borderId="5" xfId="0" applyFill="1" applyBorder="1" applyProtection="1"/>
    <xf numFmtId="0" fontId="0" fillId="0" borderId="5" xfId="0" applyFill="1" applyBorder="1" applyProtection="1">
      <protection locked="0"/>
    </xf>
    <xf numFmtId="0" fontId="0" fillId="0" borderId="8" xfId="0" applyFill="1" applyBorder="1" applyProtection="1">
      <protection locked="0"/>
    </xf>
    <xf numFmtId="0" fontId="0" fillId="4" borderId="0" xfId="0" applyFill="1" applyProtection="1"/>
    <xf numFmtId="0" fontId="0" fillId="4" borderId="0" xfId="0" applyFill="1" applyAlignment="1" applyProtection="1">
      <alignment horizontal="center" vertical="center" wrapText="1"/>
    </xf>
    <xf numFmtId="0" fontId="0" fillId="4" borderId="0" xfId="0" applyFill="1" applyBorder="1" applyAlignment="1" applyProtection="1">
      <alignment horizontal="center" vertical="center"/>
    </xf>
    <xf numFmtId="0" fontId="0" fillId="4" borderId="0" xfId="0" applyFill="1" applyBorder="1" applyProtection="1"/>
    <xf numFmtId="0" fontId="0" fillId="4" borderId="0" xfId="0" applyFill="1" applyProtection="1">
      <protection locked="0"/>
    </xf>
    <xf numFmtId="0" fontId="0" fillId="2" borderId="0" xfId="0" applyFill="1" applyAlignment="1">
      <alignment horizontal="center" vertical="center"/>
    </xf>
    <xf numFmtId="0" fontId="0" fillId="0" borderId="2" xfId="0" applyFill="1" applyBorder="1" applyAlignment="1">
      <alignment horizontal="center" vertical="center"/>
    </xf>
    <xf numFmtId="0" fontId="0" fillId="0" borderId="3" xfId="0" applyFill="1" applyBorder="1"/>
    <xf numFmtId="0" fontId="0" fillId="0" borderId="0" xfId="0" applyFill="1" applyBorder="1" applyAlignment="1">
      <alignment horizontal="center" vertical="center"/>
    </xf>
    <xf numFmtId="0" fontId="0" fillId="0" borderId="0" xfId="0" applyFill="1" applyBorder="1"/>
    <xf numFmtId="0" fontId="0" fillId="0" borderId="7" xfId="0" applyFill="1" applyBorder="1"/>
    <xf numFmtId="0" fontId="0" fillId="0" borderId="4" xfId="0" applyFill="1" applyBorder="1"/>
    <xf numFmtId="0" fontId="0" fillId="0" borderId="5" xfId="0" applyFill="1" applyBorder="1" applyAlignment="1">
      <alignment horizontal="center" vertical="center"/>
    </xf>
    <xf numFmtId="0" fontId="0" fillId="0" borderId="5" xfId="0" applyFill="1" applyBorder="1"/>
    <xf numFmtId="0" fontId="0" fillId="0" borderId="8" xfId="0" applyFill="1" applyBorder="1"/>
    <xf numFmtId="0" fontId="0" fillId="2" borderId="0" xfId="0" applyFill="1" applyBorder="1"/>
    <xf numFmtId="0" fontId="0" fillId="2" borderId="5" xfId="0" applyFill="1" applyBorder="1"/>
    <xf numFmtId="0" fontId="0" fillId="2" borderId="0" xfId="0" applyFill="1" applyBorder="1" applyAlignment="1">
      <alignment horizontal="center" vertical="center"/>
    </xf>
    <xf numFmtId="0" fontId="0" fillId="2" borderId="2" xfId="0" applyFill="1" applyBorder="1"/>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4"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2" fillId="2" borderId="0" xfId="0" applyFont="1" applyFill="1"/>
    <xf numFmtId="0" fontId="7" fillId="2" borderId="0" xfId="1" applyFont="1" applyFill="1"/>
    <xf numFmtId="0" fontId="2" fillId="2" borderId="9" xfId="0" applyFont="1" applyFill="1" applyBorder="1"/>
    <xf numFmtId="0" fontId="7" fillId="6" borderId="2" xfId="1" applyFont="1" applyFill="1" applyBorder="1" applyAlignment="1">
      <alignment horizontal="center" vertical="center"/>
    </xf>
    <xf numFmtId="0" fontId="7" fillId="6" borderId="6" xfId="1" applyFont="1" applyFill="1" applyBorder="1" applyAlignment="1">
      <alignment horizontal="center" vertical="center"/>
    </xf>
    <xf numFmtId="0" fontId="7" fillId="6" borderId="0" xfId="1" applyFont="1" applyFill="1" applyBorder="1" applyAlignment="1">
      <alignment horizontal="center" vertical="center"/>
    </xf>
    <xf numFmtId="0" fontId="7" fillId="6" borderId="7" xfId="1" applyFont="1" applyFill="1" applyBorder="1" applyAlignment="1">
      <alignment horizontal="center" vertical="center"/>
    </xf>
    <xf numFmtId="0" fontId="7" fillId="6" borderId="5" xfId="1" applyFont="1" applyFill="1" applyBorder="1" applyAlignment="1">
      <alignment horizontal="center" vertical="center"/>
    </xf>
    <xf numFmtId="0" fontId="7" fillId="6" borderId="8" xfId="1" applyFont="1" applyFill="1" applyBorder="1" applyAlignment="1">
      <alignment horizontal="center" vertical="center"/>
    </xf>
    <xf numFmtId="0" fontId="7" fillId="2" borderId="0" xfId="1" applyFont="1" applyFill="1" applyAlignment="1">
      <alignment horizontal="center" vertical="center"/>
    </xf>
    <xf numFmtId="0" fontId="7" fillId="6" borderId="1" xfId="1" applyFont="1" applyFill="1" applyBorder="1" applyAlignment="1">
      <alignment horizontal="center" vertical="center"/>
    </xf>
    <xf numFmtId="0" fontId="7" fillId="6" borderId="3" xfId="1" applyFont="1" applyFill="1" applyBorder="1" applyAlignment="1">
      <alignment horizontal="center" vertical="center"/>
    </xf>
    <xf numFmtId="0" fontId="7" fillId="6" borderId="4" xfId="1" applyFont="1" applyFill="1" applyBorder="1" applyAlignment="1">
      <alignment horizontal="center" vertical="center"/>
    </xf>
    <xf numFmtId="0" fontId="0" fillId="3" borderId="0" xfId="0" applyFill="1"/>
    <xf numFmtId="0" fontId="10" fillId="0" borderId="3" xfId="0" applyFont="1" applyBorder="1"/>
    <xf numFmtId="0" fontId="10" fillId="0" borderId="0" xfId="0" applyFont="1" applyAlignment="1">
      <alignment horizontal="center" vertical="center"/>
    </xf>
    <xf numFmtId="0" fontId="10" fillId="0" borderId="7" xfId="0" applyFont="1" applyBorder="1" applyAlignment="1">
      <alignment horizontal="center" vertical="center"/>
    </xf>
    <xf numFmtId="0" fontId="0" fillId="0" borderId="1" xfId="0" applyFill="1" applyBorder="1"/>
    <xf numFmtId="0" fontId="0" fillId="0" borderId="0" xfId="0" applyFill="1"/>
    <xf numFmtId="0" fontId="6" fillId="0" borderId="14" xfId="0" applyFont="1" applyFill="1" applyBorder="1"/>
    <xf numFmtId="0" fontId="0" fillId="0" borderId="15" xfId="0" applyFill="1" applyBorder="1" applyAlignment="1">
      <alignment horizontal="center"/>
    </xf>
    <xf numFmtId="0" fontId="0" fillId="0" borderId="13" xfId="0" applyFill="1" applyBorder="1" applyAlignment="1">
      <alignment horizontal="center"/>
    </xf>
    <xf numFmtId="0" fontId="0" fillId="0" borderId="4" xfId="0" applyBorder="1" applyAlignment="1" applyProtection="1">
      <alignment horizontal="center" vertical="center"/>
      <protection locked="0"/>
    </xf>
    <xf numFmtId="0" fontId="6" fillId="0" borderId="1" xfId="0" applyFont="1" applyFill="1" applyBorder="1"/>
    <xf numFmtId="0" fontId="0" fillId="0" borderId="1"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8" xfId="0" applyNumberFormat="1" applyFill="1" applyBorder="1" applyProtection="1"/>
    <xf numFmtId="0" fontId="10" fillId="2" borderId="0" xfId="0" applyFont="1" applyFill="1" applyBorder="1"/>
    <xf numFmtId="0" fontId="10" fillId="2" borderId="0" xfId="0" applyFont="1"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7" xfId="0" applyNumberFormat="1" applyFill="1" applyBorder="1" applyProtection="1"/>
    <xf numFmtId="0" fontId="6" fillId="0" borderId="10" xfId="0" applyFont="1" applyFill="1" applyBorder="1"/>
    <xf numFmtId="0" fontId="6" fillId="0" borderId="1" xfId="0" applyFont="1" applyFill="1" applyBorder="1" applyAlignment="1">
      <alignment horizontal="center" vertical="center"/>
    </xf>
    <xf numFmtId="0" fontId="0" fillId="3" borderId="0" xfId="0" applyNumberFormat="1" applyFill="1" applyProtection="1"/>
    <xf numFmtId="0" fontId="2" fillId="0" borderId="11" xfId="0" applyNumberFormat="1" applyFont="1" applyFill="1" applyBorder="1" applyAlignment="1" applyProtection="1">
      <alignment horizontal="center" vertical="center"/>
      <protection locked="0"/>
    </xf>
    <xf numFmtId="0" fontId="2" fillId="0" borderId="12" xfId="0" applyNumberFormat="1" applyFont="1" applyFill="1" applyBorder="1" applyAlignment="1" applyProtection="1">
      <alignment horizontal="center" vertical="center"/>
      <protection locked="0"/>
    </xf>
    <xf numFmtId="0" fontId="2" fillId="0" borderId="2" xfId="0" applyNumberFormat="1" applyFont="1" applyBorder="1" applyProtection="1">
      <protection locked="0"/>
    </xf>
    <xf numFmtId="0" fontId="2" fillId="0" borderId="6" xfId="0" applyNumberFormat="1" applyFont="1" applyBorder="1" applyProtection="1">
      <protection locked="0"/>
    </xf>
    <xf numFmtId="0" fontId="2" fillId="0" borderId="0" xfId="0" applyNumberFormat="1" applyFont="1" applyBorder="1" applyProtection="1">
      <protection locked="0"/>
    </xf>
    <xf numFmtId="0" fontId="2" fillId="0" borderId="7" xfId="0" applyNumberFormat="1" applyFont="1" applyBorder="1" applyProtection="1">
      <protection locked="0"/>
    </xf>
    <xf numFmtId="0" fontId="0" fillId="0" borderId="0" xfId="0" applyNumberFormat="1" applyFill="1" applyBorder="1" applyAlignment="1" applyProtection="1">
      <alignment horizontal="center" vertical="center"/>
      <protection locked="0"/>
    </xf>
    <xf numFmtId="0" fontId="0" fillId="0" borderId="5" xfId="0" applyNumberFormat="1" applyFill="1" applyBorder="1" applyAlignment="1" applyProtection="1">
      <alignment horizontal="center" vertical="center"/>
      <protection locked="0"/>
    </xf>
    <xf numFmtId="0" fontId="0" fillId="0" borderId="8" xfId="0" applyNumberFormat="1" applyFill="1" applyBorder="1" applyAlignment="1" applyProtection="1">
      <alignment horizontal="center" vertical="center"/>
      <protection locked="0"/>
    </xf>
    <xf numFmtId="0" fontId="2" fillId="0" borderId="2" xfId="0" applyNumberFormat="1" applyFont="1" applyFill="1" applyBorder="1" applyAlignment="1" applyProtection="1">
      <alignment horizontal="center" vertical="center"/>
      <protection locked="0"/>
    </xf>
    <xf numFmtId="0" fontId="2" fillId="0" borderId="6" xfId="0" applyNumberFormat="1" applyFont="1" applyFill="1" applyBorder="1" applyAlignment="1" applyProtection="1">
      <alignment horizontal="center" vertical="center"/>
      <protection locked="0"/>
    </xf>
    <xf numFmtId="164" fontId="0" fillId="0" borderId="3" xfId="124"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6" fillId="2" borderId="0"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6" xfId="0" applyFont="1" applyFill="1" applyBorder="1" applyAlignment="1">
      <alignment horizontal="center" vertical="center"/>
    </xf>
    <xf numFmtId="0" fontId="6" fillId="0" borderId="3" xfId="0" applyFont="1" applyFill="1" applyBorder="1" applyAlignment="1">
      <alignment horizontal="center" vertical="center"/>
    </xf>
    <xf numFmtId="164" fontId="0" fillId="0" borderId="4" xfId="124" applyFont="1" applyFill="1" applyBorder="1" applyAlignment="1">
      <alignment horizontal="center" vertical="center"/>
    </xf>
    <xf numFmtId="0" fontId="0" fillId="0" borderId="3" xfId="0" applyFill="1" applyBorder="1" applyProtection="1">
      <protection locked="0"/>
    </xf>
    <xf numFmtId="0" fontId="0" fillId="0" borderId="4" xfId="0" applyFill="1" applyBorder="1" applyProtection="1">
      <protection locked="0"/>
    </xf>
    <xf numFmtId="0" fontId="0" fillId="0" borderId="0" xfId="0" applyNumberFormat="1" applyFill="1" applyBorder="1" applyProtection="1">
      <protection locked="0"/>
    </xf>
    <xf numFmtId="165" fontId="0" fillId="0" borderId="3" xfId="0" applyNumberFormat="1" applyFill="1" applyBorder="1" applyAlignment="1" applyProtection="1">
      <alignment horizontal="center" vertical="center"/>
      <protection locked="0"/>
    </xf>
    <xf numFmtId="165" fontId="0" fillId="0" borderId="3" xfId="0" applyNumberFormat="1" applyFill="1" applyBorder="1" applyProtection="1">
      <protection locked="0"/>
    </xf>
    <xf numFmtId="165" fontId="0" fillId="0" borderId="4" xfId="0" applyNumberFormat="1" applyFill="1" applyBorder="1" applyProtection="1">
      <protection locked="0"/>
    </xf>
    <xf numFmtId="0" fontId="0" fillId="0" borderId="5" xfId="0" applyNumberFormat="1" applyFill="1" applyBorder="1" applyProtection="1">
      <protection locked="0"/>
    </xf>
    <xf numFmtId="0" fontId="0" fillId="0" borderId="10" xfId="0" applyFill="1" applyBorder="1" applyAlignment="1" applyProtection="1">
      <alignment horizontal="center" vertical="center" wrapText="1"/>
      <protection locked="0"/>
    </xf>
    <xf numFmtId="0" fontId="6" fillId="0" borderId="3" xfId="0" applyFont="1" applyFill="1" applyBorder="1"/>
    <xf numFmtId="0" fontId="0" fillId="0" borderId="1" xfId="0" applyFill="1" applyBorder="1" applyAlignment="1" applyProtection="1">
      <alignment horizontal="center" vertical="center" wrapText="1"/>
      <protection locked="0"/>
    </xf>
    <xf numFmtId="165" fontId="0" fillId="0" borderId="1" xfId="0" applyNumberFormat="1" applyFill="1" applyBorder="1" applyAlignment="1" applyProtection="1">
      <alignment horizontal="center" vertical="center"/>
      <protection locked="0"/>
    </xf>
    <xf numFmtId="165" fontId="0" fillId="0" borderId="2" xfId="0" applyNumberFormat="1" applyFill="1" applyBorder="1" applyAlignment="1" applyProtection="1">
      <alignment horizontal="center" vertical="center"/>
      <protection locked="0"/>
    </xf>
    <xf numFmtId="0" fontId="0" fillId="0" borderId="2" xfId="0" applyNumberFormat="1" applyFill="1" applyBorder="1" applyAlignment="1" applyProtection="1">
      <alignment horizontal="center" vertical="center"/>
      <protection locked="0"/>
    </xf>
    <xf numFmtId="0" fontId="0" fillId="0" borderId="6" xfId="0" applyNumberFormat="1" applyFill="1" applyBorder="1" applyAlignment="1" applyProtection="1">
      <alignment horizontal="center" vertical="center"/>
      <protection locked="0"/>
    </xf>
    <xf numFmtId="0" fontId="0" fillId="0" borderId="1" xfId="0" applyBorder="1" applyProtection="1">
      <protection locked="0"/>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0" fillId="2" borderId="0" xfId="0" applyFill="1"/>
    <xf numFmtId="0" fontId="0" fillId="0" borderId="11" xfId="0" applyFill="1" applyBorder="1" applyAlignment="1" applyProtection="1">
      <alignment horizontal="center" vertical="center" wrapText="1"/>
      <protection locked="0"/>
    </xf>
    <xf numFmtId="0" fontId="0" fillId="0" borderId="12"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0" xfId="0" applyFill="1" applyBorder="1" applyProtection="1">
      <protection locked="0"/>
    </xf>
    <xf numFmtId="0" fontId="0" fillId="0" borderId="7" xfId="0" applyFill="1" applyBorder="1" applyProtection="1">
      <protection locked="0"/>
    </xf>
    <xf numFmtId="0" fontId="0" fillId="0" borderId="5" xfId="0" applyFill="1" applyBorder="1" applyProtection="1">
      <protection locked="0"/>
    </xf>
    <xf numFmtId="0" fontId="0" fillId="0" borderId="8" xfId="0" applyFill="1" applyBorder="1" applyProtection="1">
      <protection locked="0"/>
    </xf>
    <xf numFmtId="0" fontId="0" fillId="0" borderId="3" xfId="0" applyFill="1" applyBorder="1" applyProtection="1">
      <protection locked="0"/>
    </xf>
    <xf numFmtId="0" fontId="0" fillId="0" borderId="4" xfId="0" applyFill="1" applyBorder="1" applyProtection="1">
      <protection locked="0"/>
    </xf>
    <xf numFmtId="0" fontId="0" fillId="0" borderId="10"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protection locked="0"/>
    </xf>
    <xf numFmtId="0" fontId="0" fillId="0" borderId="2" xfId="0" applyFill="1" applyBorder="1" applyAlignment="1" applyProtection="1">
      <alignment horizontal="center"/>
      <protection locked="0"/>
    </xf>
    <xf numFmtId="0" fontId="0" fillId="0" borderId="6" xfId="0"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0" borderId="2" xfId="0" applyFill="1" applyBorder="1" applyProtection="1"/>
    <xf numFmtId="1" fontId="0" fillId="0" borderId="1" xfId="0" applyNumberFormat="1" applyFill="1" applyBorder="1" applyProtection="1"/>
    <xf numFmtId="1" fontId="0" fillId="0" borderId="2" xfId="0" applyNumberFormat="1" applyFill="1" applyBorder="1" applyProtection="1"/>
    <xf numFmtId="1" fontId="0" fillId="0" borderId="10" xfId="0" applyNumberFormat="1" applyFill="1" applyBorder="1" applyProtection="1"/>
    <xf numFmtId="1" fontId="0" fillId="0" borderId="11" xfId="0" applyNumberFormat="1" applyFill="1" applyBorder="1" applyProtection="1"/>
    <xf numFmtId="0" fontId="0" fillId="0" borderId="11" xfId="0" applyFill="1" applyBorder="1" applyProtection="1"/>
    <xf numFmtId="0" fontId="0" fillId="0" borderId="12" xfId="0" applyFill="1" applyBorder="1" applyProtection="1"/>
    <xf numFmtId="1" fontId="0" fillId="0" borderId="3" xfId="0" applyNumberFormat="1" applyFill="1" applyBorder="1" applyProtection="1"/>
    <xf numFmtId="1" fontId="0" fillId="0" borderId="0" xfId="0" applyNumberFormat="1" applyFill="1" applyBorder="1" applyProtection="1"/>
    <xf numFmtId="1" fontId="0" fillId="0" borderId="4" xfId="0" applyNumberFormat="1" applyFill="1" applyBorder="1" applyProtection="1"/>
    <xf numFmtId="1" fontId="0" fillId="0" borderId="5" xfId="0" applyNumberFormat="1" applyFill="1" applyBorder="1" applyProtection="1"/>
    <xf numFmtId="0" fontId="0" fillId="6" borderId="4" xfId="0" applyFill="1" applyBorder="1" applyProtection="1">
      <protection locked="0"/>
    </xf>
    <xf numFmtId="0" fontId="0" fillId="6" borderId="5" xfId="0" applyFill="1" applyBorder="1" applyProtection="1">
      <protection locked="0"/>
    </xf>
    <xf numFmtId="0" fontId="0" fillId="6" borderId="8" xfId="0" applyFill="1" applyBorder="1" applyProtection="1">
      <protection locked="0"/>
    </xf>
    <xf numFmtId="0" fontId="0" fillId="6" borderId="0" xfId="0" applyFill="1" applyBorder="1" applyProtection="1">
      <protection locked="0"/>
    </xf>
    <xf numFmtId="0" fontId="0" fillId="6" borderId="0" xfId="0" applyFill="1" applyBorder="1" applyAlignment="1" applyProtection="1">
      <alignment horizontal="center" vertical="center"/>
      <protection locked="0"/>
    </xf>
    <xf numFmtId="0" fontId="0" fillId="6" borderId="0" xfId="0" applyFill="1" applyBorder="1" applyAlignment="1" applyProtection="1">
      <alignment horizontal="center"/>
      <protection locked="0"/>
    </xf>
    <xf numFmtId="166" fontId="0" fillId="6" borderId="0" xfId="0" applyNumberFormat="1" applyFill="1" applyBorder="1" applyAlignment="1" applyProtection="1">
      <alignment horizontal="center"/>
      <protection locked="0"/>
    </xf>
    <xf numFmtId="0" fontId="0" fillId="6" borderId="3" xfId="0" applyFill="1" applyBorder="1" applyAlignment="1" applyProtection="1">
      <alignment horizontal="center" vertical="center"/>
      <protection locked="0"/>
    </xf>
    <xf numFmtId="0" fontId="0" fillId="6" borderId="7" xfId="0" applyFill="1" applyBorder="1" applyProtection="1">
      <protection locked="0"/>
    </xf>
    <xf numFmtId="0" fontId="0" fillId="6" borderId="3" xfId="0" applyFill="1" applyBorder="1" applyProtection="1">
      <protection locked="0"/>
    </xf>
    <xf numFmtId="0" fontId="0" fillId="6" borderId="1" xfId="0" applyFill="1" applyBorder="1" applyAlignment="1" applyProtection="1">
      <alignment horizontal="center" vertical="center"/>
      <protection locked="0"/>
    </xf>
    <xf numFmtId="0" fontId="0" fillId="6" borderId="2" xfId="0" applyFill="1" applyBorder="1" applyAlignment="1" applyProtection="1">
      <alignment horizontal="center"/>
      <protection locked="0"/>
    </xf>
    <xf numFmtId="166" fontId="0" fillId="6" borderId="2" xfId="0" applyNumberFormat="1" applyFill="1" applyBorder="1" applyAlignment="1" applyProtection="1">
      <alignment horizontal="center"/>
      <protection locked="0"/>
    </xf>
    <xf numFmtId="0" fontId="0" fillId="6" borderId="2" xfId="0" applyFill="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6" borderId="6" xfId="0" applyFill="1" applyBorder="1" applyProtection="1">
      <protection locked="0"/>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3" xfId="0" applyFill="1" applyBorder="1" applyAlignment="1">
      <alignment horizontal="left" vertical="top" wrapText="1"/>
    </xf>
    <xf numFmtId="0" fontId="0" fillId="6" borderId="0" xfId="0" applyFill="1" applyBorder="1" applyAlignment="1">
      <alignment horizontal="left" vertical="top" wrapText="1"/>
    </xf>
    <xf numFmtId="0" fontId="0" fillId="6" borderId="7"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8" xfId="0" applyFill="1" applyBorder="1" applyAlignment="1">
      <alignment horizontal="left" vertical="top" wrapText="1"/>
    </xf>
    <xf numFmtId="0" fontId="6" fillId="0" borderId="1" xfId="0" applyFont="1" applyFill="1" applyBorder="1" applyAlignment="1" applyProtection="1">
      <alignment horizontal="left"/>
    </xf>
    <xf numFmtId="0" fontId="6" fillId="0" borderId="6" xfId="0" applyFont="1" applyFill="1" applyBorder="1" applyAlignment="1" applyProtection="1">
      <alignment horizontal="left"/>
    </xf>
    <xf numFmtId="0" fontId="6" fillId="0" borderId="1"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10" xfId="0" applyFont="1" applyFill="1" applyBorder="1" applyAlignment="1" applyProtection="1">
      <alignment horizontal="center"/>
    </xf>
    <xf numFmtId="0" fontId="6" fillId="5" borderId="11" xfId="0" applyFont="1" applyFill="1" applyBorder="1" applyAlignment="1" applyProtection="1">
      <alignment horizontal="center"/>
    </xf>
    <xf numFmtId="0" fontId="6" fillId="5" borderId="12" xfId="0" applyFont="1" applyFill="1" applyBorder="1" applyAlignment="1" applyProtection="1">
      <alignment horizontal="center"/>
    </xf>
    <xf numFmtId="0" fontId="6" fillId="0" borderId="1" xfId="0" applyFont="1" applyFill="1" applyBorder="1" applyAlignment="1">
      <alignment horizontal="left" vertical="top"/>
    </xf>
    <xf numFmtId="0" fontId="6" fillId="0" borderId="2" xfId="0" applyFont="1" applyFill="1" applyBorder="1" applyAlignment="1">
      <alignment horizontal="left" vertical="top"/>
    </xf>
    <xf numFmtId="0" fontId="6" fillId="0" borderId="6" xfId="0" applyFont="1" applyFill="1" applyBorder="1" applyAlignment="1">
      <alignment horizontal="left" vertical="top"/>
    </xf>
    <xf numFmtId="0" fontId="6" fillId="0" borderId="1" xfId="0" applyFont="1" applyFill="1" applyBorder="1" applyAlignment="1">
      <alignment horizontal="left"/>
    </xf>
    <xf numFmtId="0" fontId="6" fillId="0" borderId="2" xfId="0" applyFont="1" applyFill="1" applyBorder="1" applyAlignment="1">
      <alignment horizontal="left"/>
    </xf>
    <xf numFmtId="0" fontId="2" fillId="0" borderId="10" xfId="0" applyNumberFormat="1" applyFont="1" applyFill="1" applyBorder="1" applyAlignment="1" applyProtection="1">
      <alignment horizontal="center" vertical="center"/>
    </xf>
    <xf numFmtId="0" fontId="2" fillId="0" borderId="11" xfId="0" applyNumberFormat="1" applyFont="1" applyFill="1" applyBorder="1" applyAlignment="1" applyProtection="1">
      <alignment horizontal="center" vertical="center"/>
    </xf>
    <xf numFmtId="0" fontId="2" fillId="0" borderId="12" xfId="0" applyNumberFormat="1" applyFont="1" applyFill="1" applyBorder="1" applyAlignment="1" applyProtection="1">
      <alignment horizontal="center" vertical="center"/>
    </xf>
    <xf numFmtId="0" fontId="11" fillId="3" borderId="0" xfId="0" applyNumberFormat="1" applyFont="1" applyFill="1" applyBorder="1" applyAlignment="1" applyProtection="1">
      <alignment horizontal="center" vertical="center"/>
    </xf>
  </cellXfs>
  <cellStyles count="186">
    <cellStyle name="Currency" xfId="12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Normal" xfId="0" builtinId="0"/>
    <cellStyle name="Normal 2" xfId="1"/>
    <cellStyle name="Normal 2 2"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8542781336724"/>
          <c:y val="0.0394227777777778"/>
          <c:w val="0.814765079536457"/>
          <c:h val="0.792150643769462"/>
        </c:manualLayout>
      </c:layout>
      <c:scatterChart>
        <c:scatterStyle val="smoothMarker"/>
        <c:varyColors val="0"/>
        <c:ser>
          <c:idx val="0"/>
          <c:order val="0"/>
          <c:tx>
            <c:strRef>
              <c:f>WingData!$D$3</c:f>
              <c:strCache>
                <c:ptCount val="1"/>
                <c:pt idx="0">
                  <c:v> X Leading Edge(m)</c:v>
                </c:pt>
              </c:strCache>
            </c:strRef>
          </c:tx>
          <c:spPr>
            <a:ln w="19050">
              <a:solidFill>
                <a:sysClr val="windowText" lastClr="000000"/>
              </a:solidFill>
            </a:ln>
          </c:spPr>
          <c:marker>
            <c:symbol val="circle"/>
            <c:size val="4"/>
            <c:spPr>
              <a:solidFill>
                <a:sysClr val="window" lastClr="FFFFFF"/>
              </a:solidFill>
              <a:ln>
                <a:solidFill>
                  <a:sysClr val="windowText" lastClr="000000"/>
                </a:solidFill>
              </a:ln>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WingData!$D$4:$D$34</c:f>
              <c:numCache>
                <c:formatCode>General</c:formatCode>
                <c:ptCount val="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numCache>
            </c:numRef>
          </c:yVal>
          <c:smooth val="0"/>
        </c:ser>
        <c:ser>
          <c:idx val="2"/>
          <c:order val="1"/>
          <c:tx>
            <c:strRef>
              <c:f>WingData!$W$3</c:f>
              <c:strCache>
                <c:ptCount val="1"/>
                <c:pt idx="0">
                  <c:v>X Trailing Edge (m)</c:v>
                </c:pt>
              </c:strCache>
            </c:strRef>
          </c:tx>
          <c:spPr>
            <a:ln w="19050" cap="flat" cmpd="sng" algn="ctr">
              <a:solidFill>
                <a:sysClr val="windowText" lastClr="000000"/>
              </a:solidFill>
              <a:prstDash val="solid"/>
            </a:ln>
            <a:effectLst/>
          </c:spPr>
          <c:marker>
            <c:symbol val="circle"/>
            <c:size val="3"/>
            <c:spPr>
              <a:solidFill>
                <a:sysClr val="window" lastClr="FFFFFF"/>
              </a:solidFill>
              <a:ln w="9525" cap="flat" cmpd="sng" algn="ctr">
                <a:solidFill>
                  <a:sysClr val="windowText" lastClr="000000"/>
                </a:solidFill>
                <a:prstDash val="solid"/>
              </a:ln>
              <a:effectLst/>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WingData!$W$4:$W$35</c:f>
              <c:numCache>
                <c:formatCode>General</c:formatCode>
                <c:ptCount val="3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0.0</c:v>
                </c:pt>
              </c:numCache>
            </c:numRef>
          </c:yVal>
          <c:smooth val="1"/>
        </c:ser>
        <c:ser>
          <c:idx val="1"/>
          <c:order val="2"/>
          <c:tx>
            <c:strRef>
              <c:f>WingData!$X$3</c:f>
              <c:strCache>
                <c:ptCount val="1"/>
                <c:pt idx="0">
                  <c:v>X Front Spar</c:v>
                </c:pt>
              </c:strCache>
            </c:strRef>
          </c:tx>
          <c:spPr>
            <a:ln w="12700">
              <a:solidFill>
                <a:srgbClr val="00B0F0"/>
              </a:solidFill>
            </a:ln>
          </c:spPr>
          <c:marker>
            <c:symbol val="square"/>
            <c:size val="2"/>
            <c:spPr>
              <a:solidFill>
                <a:srgbClr val="00B0F0"/>
              </a:solidFill>
              <a:ln>
                <a:solidFill>
                  <a:srgbClr val="00B0F0"/>
                </a:solidFill>
              </a:ln>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WingData!$X$4:$X$35</c:f>
              <c:numCache>
                <c:formatCode>General</c:formatCode>
                <c:ptCount val="32"/>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0.0</c:v>
                </c:pt>
              </c:numCache>
            </c:numRef>
          </c:yVal>
          <c:smooth val="0"/>
        </c:ser>
        <c:ser>
          <c:idx val="3"/>
          <c:order val="3"/>
          <c:tx>
            <c:strRef>
              <c:f>WingData!$Y$3</c:f>
              <c:strCache>
                <c:ptCount val="1"/>
                <c:pt idx="0">
                  <c:v>X Spar 2</c:v>
                </c:pt>
              </c:strCache>
            </c:strRef>
          </c:tx>
          <c:spPr>
            <a:ln w="12700">
              <a:solidFill>
                <a:srgbClr val="00B0F0"/>
              </a:solidFill>
            </a:ln>
          </c:spPr>
          <c:marker>
            <c:symbol val="square"/>
            <c:size val="2"/>
            <c:spPr>
              <a:solidFill>
                <a:srgbClr val="00B0F0"/>
              </a:solidFill>
              <a:ln>
                <a:solidFill>
                  <a:srgbClr val="00B0F0"/>
                </a:solidFill>
              </a:ln>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WingData!$Y$4:$Y$35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0.0</c:v>
                </c:pt>
              </c:numCache>
            </c:numRef>
          </c:yVal>
          <c:smooth val="1"/>
        </c:ser>
        <c:ser>
          <c:idx val="4"/>
          <c:order val="4"/>
          <c:tx>
            <c:strRef>
              <c:f>WingData!$Z$3</c:f>
              <c:strCache>
                <c:ptCount val="1"/>
                <c:pt idx="0">
                  <c:v>X Spar 3</c:v>
                </c:pt>
              </c:strCache>
            </c:strRef>
          </c:tx>
          <c:spPr>
            <a:ln w="12700">
              <a:solidFill>
                <a:srgbClr val="00B0F0"/>
              </a:solidFill>
            </a:ln>
          </c:spPr>
          <c:marker>
            <c:symbol val="square"/>
            <c:size val="2"/>
            <c:spPr>
              <a:solidFill>
                <a:srgbClr val="00B0F0"/>
              </a:solidFill>
            </c:spPr>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WingData!$Z$4:$Z$35</c:f>
              <c:numCache>
                <c:formatCode>General</c:formatCode>
                <c:ptCount val="32"/>
                <c:pt idx="0">
                  <c:v>7.5</c:v>
                </c:pt>
                <c:pt idx="1">
                  <c:v>7.5</c:v>
                </c:pt>
                <c:pt idx="2">
                  <c:v>7.5</c:v>
                </c:pt>
                <c:pt idx="3">
                  <c:v>7.5</c:v>
                </c:pt>
                <c:pt idx="4">
                  <c:v>7.5</c:v>
                </c:pt>
                <c:pt idx="5">
                  <c:v>7.5</c:v>
                </c:pt>
                <c:pt idx="6">
                  <c:v>7.5</c:v>
                </c:pt>
                <c:pt idx="7">
                  <c:v>7.5</c:v>
                </c:pt>
                <c:pt idx="8">
                  <c:v>7.5</c:v>
                </c:pt>
                <c:pt idx="9">
                  <c:v>7.5</c:v>
                </c:pt>
                <c:pt idx="10">
                  <c:v>7.5</c:v>
                </c:pt>
                <c:pt idx="11">
                  <c:v>7.5</c:v>
                </c:pt>
                <c:pt idx="12">
                  <c:v>7.5</c:v>
                </c:pt>
                <c:pt idx="13">
                  <c:v>7.5</c:v>
                </c:pt>
                <c:pt idx="14">
                  <c:v>7.5</c:v>
                </c:pt>
                <c:pt idx="15">
                  <c:v>7.5</c:v>
                </c:pt>
                <c:pt idx="16">
                  <c:v>7.5</c:v>
                </c:pt>
                <c:pt idx="17">
                  <c:v>7.5</c:v>
                </c:pt>
                <c:pt idx="18">
                  <c:v>7.5</c:v>
                </c:pt>
                <c:pt idx="19">
                  <c:v>7.5</c:v>
                </c:pt>
                <c:pt idx="20">
                  <c:v>7.5</c:v>
                </c:pt>
                <c:pt idx="21">
                  <c:v>7.5</c:v>
                </c:pt>
                <c:pt idx="22">
                  <c:v>7.5</c:v>
                </c:pt>
                <c:pt idx="23">
                  <c:v>7.5</c:v>
                </c:pt>
                <c:pt idx="24">
                  <c:v>7.5</c:v>
                </c:pt>
                <c:pt idx="25">
                  <c:v>7.5</c:v>
                </c:pt>
                <c:pt idx="26">
                  <c:v>7.5</c:v>
                </c:pt>
                <c:pt idx="27">
                  <c:v>7.5</c:v>
                </c:pt>
                <c:pt idx="28">
                  <c:v>7.5</c:v>
                </c:pt>
                <c:pt idx="29">
                  <c:v>7.5</c:v>
                </c:pt>
                <c:pt idx="30">
                  <c:v>7.5</c:v>
                </c:pt>
                <c:pt idx="31">
                  <c:v>0.0</c:v>
                </c:pt>
              </c:numCache>
            </c:numRef>
          </c:yVal>
          <c:smooth val="1"/>
        </c:ser>
        <c:ser>
          <c:idx val="5"/>
          <c:order val="5"/>
          <c:tx>
            <c:strRef>
              <c:f>WingData!$AA$3</c:f>
              <c:strCache>
                <c:ptCount val="1"/>
                <c:pt idx="0">
                  <c:v>X Spar 4</c:v>
                </c:pt>
              </c:strCache>
            </c:strRef>
          </c:tx>
          <c:spPr>
            <a:ln w="15875">
              <a:solidFill>
                <a:srgbClr val="00B0F0"/>
              </a:solidFill>
            </a:ln>
          </c:spPr>
          <c:marker>
            <c:symbol val="square"/>
            <c:size val="3"/>
            <c:spPr>
              <a:solidFill>
                <a:srgbClr val="00B0F0"/>
              </a:solidFill>
              <a:ln>
                <a:solidFill>
                  <a:srgbClr val="00B0F0"/>
                </a:solidFill>
              </a:ln>
            </c:spPr>
          </c:marker>
          <c:xVal>
            <c:numRef>
              <c:f>WingData!$C$4:$C$24</c:f>
              <c:numCache>
                <c:formatCode>General</c:formatCode>
                <c:ptCount val="2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numCache>
            </c:numRef>
          </c:xVal>
          <c:yVal>
            <c:numRef>
              <c:f>WingData!$AA$4:$AA$35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0.0</c:v>
                </c:pt>
              </c:numCache>
            </c:numRef>
          </c:yVal>
          <c:smooth val="1"/>
        </c:ser>
        <c:ser>
          <c:idx val="6"/>
          <c:order val="6"/>
          <c:tx>
            <c:strRef>
              <c:f>WingData!$AB$3</c:f>
              <c:strCache>
                <c:ptCount val="1"/>
                <c:pt idx="0">
                  <c:v>X Beam Axis</c:v>
                </c:pt>
              </c:strCache>
            </c:strRef>
          </c:tx>
          <c:spPr>
            <a:ln w="25400">
              <a:solidFill>
                <a:srgbClr val="00B050"/>
              </a:solidFill>
              <a:prstDash val="sysDash"/>
            </a:ln>
          </c:spPr>
          <c:marker>
            <c:symbol val="none"/>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WingData!$AB$4:$AB$35</c:f>
              <c:numCache>
                <c:formatCode>General</c:formatCode>
                <c:ptCount val="32"/>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0.0</c:v>
                </c:pt>
              </c:numCache>
            </c:numRef>
          </c:yVal>
          <c:smooth val="1"/>
        </c:ser>
        <c:ser>
          <c:idx val="7"/>
          <c:order val="7"/>
          <c:tx>
            <c:strRef>
              <c:f>WingData!$AD$3</c:f>
              <c:strCache>
                <c:ptCount val="1"/>
                <c:pt idx="0">
                  <c:v>X 1/4 Chord</c:v>
                </c:pt>
              </c:strCache>
            </c:strRef>
          </c:tx>
          <c:spPr>
            <a:ln>
              <a:solidFill>
                <a:srgbClr val="FF0000"/>
              </a:solidFill>
            </a:ln>
          </c:spPr>
          <c:marker>
            <c:symbol val="none"/>
          </c:marker>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WingData!$AD$4:$AD$36</c:f>
              <c:numCache>
                <c:formatCode>General</c:formatCode>
                <c:ptCount val="33"/>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0.0</c:v>
                </c:pt>
              </c:numCache>
            </c:numRef>
          </c:yVal>
          <c:smooth val="1"/>
        </c:ser>
        <c:dLbls>
          <c:showLegendKey val="0"/>
          <c:showVal val="0"/>
          <c:showCatName val="0"/>
          <c:showSerName val="0"/>
          <c:showPercent val="0"/>
          <c:showBubbleSize val="0"/>
        </c:dLbls>
        <c:axId val="-1987747120"/>
        <c:axId val="-2031411120"/>
      </c:scatterChart>
      <c:valAx>
        <c:axId val="-1987747120"/>
        <c:scaling>
          <c:orientation val="minMax"/>
          <c:max val="90.0"/>
          <c:min val="0.0"/>
        </c:scaling>
        <c:delete val="0"/>
        <c:axPos val="t"/>
        <c:majorGridlines>
          <c:spPr>
            <a:ln>
              <a:solidFill>
                <a:sysClr val="window" lastClr="FFFFFF">
                  <a:lumMod val="85000"/>
                </a:sysClr>
              </a:solidFill>
            </a:ln>
          </c:spPr>
        </c:majorGridlines>
        <c:title>
          <c:tx>
            <c:rich>
              <a:bodyPr/>
              <a:lstStyle/>
              <a:p>
                <a:pPr>
                  <a:defRPr/>
                </a:pPr>
                <a:r>
                  <a:rPr lang="nl-NL"/>
                  <a:t>Y Span (m)</a:t>
                </a:r>
              </a:p>
            </c:rich>
          </c:tx>
          <c:layout>
            <c:manualLayout>
              <c:xMode val="edge"/>
              <c:yMode val="edge"/>
              <c:x val="0.492758075165491"/>
              <c:y val="0.916816362363383"/>
            </c:manualLayout>
          </c:layout>
          <c:overlay val="0"/>
        </c:title>
        <c:numFmt formatCode="General" sourceLinked="1"/>
        <c:majorTickMark val="out"/>
        <c:minorTickMark val="none"/>
        <c:tickLblPos val="high"/>
        <c:crossAx val="-2031411120"/>
        <c:crosses val="autoZero"/>
        <c:crossBetween val="midCat"/>
      </c:valAx>
      <c:valAx>
        <c:axId val="-2031411120"/>
        <c:scaling>
          <c:orientation val="maxMin"/>
          <c:max val="20.0"/>
          <c:min val="-10.0"/>
        </c:scaling>
        <c:delete val="0"/>
        <c:axPos val="l"/>
        <c:majorGridlines>
          <c:spPr>
            <a:ln>
              <a:solidFill>
                <a:sysClr val="window" lastClr="FFFFFF">
                  <a:lumMod val="85000"/>
                </a:sysClr>
              </a:solidFill>
            </a:ln>
          </c:spPr>
        </c:majorGridlines>
        <c:title>
          <c:tx>
            <c:rich>
              <a:bodyPr rot="-5400000" vert="horz"/>
              <a:lstStyle/>
              <a:p>
                <a:pPr>
                  <a:defRPr/>
                </a:pPr>
                <a:r>
                  <a:rPr lang="nl-NL"/>
                  <a:t>X (m)</a:t>
                </a:r>
              </a:p>
            </c:rich>
          </c:tx>
          <c:layout>
            <c:manualLayout>
              <c:xMode val="edge"/>
              <c:yMode val="edge"/>
              <c:x val="0.0177441927244699"/>
              <c:y val="0.267506111111111"/>
            </c:manualLayout>
          </c:layout>
          <c:overlay val="0"/>
        </c:title>
        <c:numFmt formatCode="General" sourceLinked="0"/>
        <c:majorTickMark val="out"/>
        <c:minorTickMark val="none"/>
        <c:tickLblPos val="nextTo"/>
        <c:crossAx val="-1987747120"/>
        <c:crosses val="autoZero"/>
        <c:crossBetween val="midCat"/>
      </c:valAx>
    </c:plotArea>
    <c:legend>
      <c:legendPos val="tr"/>
      <c:overlay val="0"/>
      <c:spPr>
        <a:solidFill>
          <a:sysClr val="window" lastClr="FFFFFF"/>
        </a:solidFill>
      </c:spPr>
      <c:txPr>
        <a:bodyPr/>
        <a:lstStyle/>
        <a:p>
          <a:pPr>
            <a:defRPr sz="900"/>
          </a:pPr>
          <a:endParaRPr lang="en-US"/>
        </a:p>
      </c:txPr>
    </c:legend>
    <c:plotVisOnly val="1"/>
    <c:dispBlanksAs val="gap"/>
    <c:showDLblsOverMax val="0"/>
  </c:chart>
  <c:spPr>
    <a:ln w="12700">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307961504812"/>
          <c:y val="0.069919072615923"/>
          <c:w val="0.730481408573928"/>
          <c:h val="0.748576115485564"/>
        </c:manualLayout>
      </c:layout>
      <c:scatterChart>
        <c:scatterStyle val="smoothMarker"/>
        <c:varyColors val="0"/>
        <c:ser>
          <c:idx val="0"/>
          <c:order val="0"/>
          <c:tx>
            <c:strRef>
              <c:f>WingData!$I$3</c:f>
              <c:strCache>
                <c:ptCount val="1"/>
                <c:pt idx="0">
                  <c:v>Twist (deg)</c:v>
                </c:pt>
              </c:strCache>
            </c:strRef>
          </c:tx>
          <c:spPr>
            <a:ln w="19050">
              <a:solidFill>
                <a:schemeClr val="tx1"/>
              </a:solidFill>
            </a:ln>
          </c:spPr>
          <c:marker>
            <c:symbol val="diamond"/>
            <c:size val="4"/>
            <c:spPr>
              <a:solidFill>
                <a:schemeClr val="tx1"/>
              </a:solidFill>
              <a:ln>
                <a:solidFill>
                  <a:schemeClr val="tx1"/>
                </a:solidFill>
              </a:ln>
            </c:spPr>
          </c:marker>
          <c:xVal>
            <c:numRef>
              <c:f>WingData!$C$4:$C$24</c:f>
              <c:numCache>
                <c:formatCode>General</c:formatCode>
                <c:ptCount val="2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numCache>
            </c:numRef>
          </c:xVal>
          <c:yVal>
            <c:numRef>
              <c:f>WingData!$I$4:$I$24</c:f>
              <c:numCache>
                <c:formatCode>General</c:formatCode>
                <c:ptCount val="2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numCache>
            </c:numRef>
          </c:yVal>
          <c:smooth val="1"/>
        </c:ser>
        <c:dLbls>
          <c:showLegendKey val="0"/>
          <c:showVal val="0"/>
          <c:showCatName val="0"/>
          <c:showSerName val="0"/>
          <c:showPercent val="0"/>
          <c:showBubbleSize val="0"/>
        </c:dLbls>
        <c:axId val="-2047842800"/>
        <c:axId val="-2034632288"/>
      </c:scatterChart>
      <c:scatterChart>
        <c:scatterStyle val="smoothMarker"/>
        <c:varyColors val="0"/>
        <c:ser>
          <c:idx val="1"/>
          <c:order val="1"/>
          <c:tx>
            <c:strRef>
              <c:f>WingData!$AE$3</c:f>
              <c:strCache>
                <c:ptCount val="1"/>
                <c:pt idx="0">
                  <c:v>1/4 Chord Sweep</c:v>
                </c:pt>
              </c:strCache>
            </c:strRef>
          </c:tx>
          <c:xVal>
            <c:numRef>
              <c:f>WingData!$C$4:$C$34</c:f>
              <c:numCache>
                <c:formatCode>General</c:formatCode>
                <c:ptCount val="3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xVal>
          <c:yVal>
            <c:numRef>
              <c:f>WingData!$AE$4:$AE$35</c:f>
              <c:numCache>
                <c:formatCode>General</c:formatCode>
                <c:ptCount val="3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yVal>
          <c:smooth val="1"/>
        </c:ser>
        <c:dLbls>
          <c:showLegendKey val="0"/>
          <c:showVal val="0"/>
          <c:showCatName val="0"/>
          <c:showSerName val="0"/>
          <c:showPercent val="0"/>
          <c:showBubbleSize val="0"/>
        </c:dLbls>
        <c:axId val="-2064366080"/>
        <c:axId val="-1988942064"/>
      </c:scatterChart>
      <c:valAx>
        <c:axId val="-2047842800"/>
        <c:scaling>
          <c:orientation val="minMax"/>
        </c:scaling>
        <c:delete val="0"/>
        <c:axPos val="b"/>
        <c:majorGridlines>
          <c:spPr>
            <a:ln>
              <a:solidFill>
                <a:schemeClr val="bg1">
                  <a:lumMod val="95000"/>
                </a:schemeClr>
              </a:solidFill>
            </a:ln>
          </c:spPr>
        </c:majorGridlines>
        <c:title>
          <c:tx>
            <c:rich>
              <a:bodyPr/>
              <a:lstStyle/>
              <a:p>
                <a:pPr>
                  <a:defRPr/>
                </a:pPr>
                <a:r>
                  <a:rPr lang="nl-NL"/>
                  <a:t>Y Span (m)</a:t>
                </a:r>
              </a:p>
            </c:rich>
          </c:tx>
          <c:overlay val="0"/>
        </c:title>
        <c:numFmt formatCode="General" sourceLinked="1"/>
        <c:majorTickMark val="out"/>
        <c:minorTickMark val="none"/>
        <c:tickLblPos val="low"/>
        <c:crossAx val="-2034632288"/>
        <c:crosses val="autoZero"/>
        <c:crossBetween val="midCat"/>
      </c:valAx>
      <c:valAx>
        <c:axId val="-2034632288"/>
        <c:scaling>
          <c:orientation val="minMax"/>
        </c:scaling>
        <c:delete val="0"/>
        <c:axPos val="l"/>
        <c:majorGridlines>
          <c:spPr>
            <a:ln>
              <a:solidFill>
                <a:schemeClr val="bg1">
                  <a:lumMod val="95000"/>
                </a:schemeClr>
              </a:solidFill>
            </a:ln>
          </c:spPr>
        </c:majorGridlines>
        <c:title>
          <c:tx>
            <c:rich>
              <a:bodyPr rot="-5400000" vert="horz"/>
              <a:lstStyle/>
              <a:p>
                <a:pPr>
                  <a:defRPr/>
                </a:pPr>
                <a:r>
                  <a:rPr lang="nl-NL"/>
                  <a:t>Twist (degree)</a:t>
                </a:r>
              </a:p>
            </c:rich>
          </c:tx>
          <c:layout>
            <c:manualLayout>
              <c:xMode val="edge"/>
              <c:yMode val="edge"/>
              <c:x val="0.0194444444444444"/>
              <c:y val="0.312910834062409"/>
            </c:manualLayout>
          </c:layout>
          <c:overlay val="0"/>
        </c:title>
        <c:numFmt formatCode="General" sourceLinked="1"/>
        <c:majorTickMark val="out"/>
        <c:minorTickMark val="none"/>
        <c:tickLblPos val="nextTo"/>
        <c:crossAx val="-2047842800"/>
        <c:crosses val="autoZero"/>
        <c:crossBetween val="midCat"/>
      </c:valAx>
      <c:valAx>
        <c:axId val="-1988942064"/>
        <c:scaling>
          <c:orientation val="minMax"/>
          <c:min val="0.0"/>
        </c:scaling>
        <c:delete val="0"/>
        <c:axPos val="r"/>
        <c:title>
          <c:tx>
            <c:rich>
              <a:bodyPr rot="-5400000" vert="horz"/>
              <a:lstStyle/>
              <a:p>
                <a:pPr>
                  <a:defRPr/>
                </a:pPr>
                <a:r>
                  <a:rPr lang="nl-NL"/>
                  <a:t>Sweep (degree)</a:t>
                </a:r>
              </a:p>
            </c:rich>
          </c:tx>
          <c:layout>
            <c:manualLayout>
              <c:xMode val="edge"/>
              <c:yMode val="edge"/>
              <c:x val="0.93975"/>
              <c:y val="0.254068241469816"/>
            </c:manualLayout>
          </c:layout>
          <c:overlay val="0"/>
        </c:title>
        <c:numFmt formatCode="General" sourceLinked="1"/>
        <c:majorTickMark val="out"/>
        <c:minorTickMark val="none"/>
        <c:tickLblPos val="nextTo"/>
        <c:crossAx val="-2064366080"/>
        <c:crosses val="max"/>
        <c:crossBetween val="midCat"/>
      </c:valAx>
      <c:valAx>
        <c:axId val="-2064366080"/>
        <c:scaling>
          <c:orientation val="minMax"/>
        </c:scaling>
        <c:delete val="1"/>
        <c:axPos val="b"/>
        <c:numFmt formatCode="General" sourceLinked="1"/>
        <c:majorTickMark val="out"/>
        <c:minorTickMark val="none"/>
        <c:tickLblPos val="nextTo"/>
        <c:crossAx val="-1988942064"/>
        <c:crosses val="autoZero"/>
        <c:crossBetween val="midCat"/>
      </c:valAx>
    </c:plotArea>
    <c:legend>
      <c:legendPos val="r"/>
      <c:layout>
        <c:manualLayout>
          <c:xMode val="edge"/>
          <c:yMode val="edge"/>
          <c:x val="0.538693569553806"/>
          <c:y val="0.244986512102654"/>
          <c:w val="0.338894154818325"/>
          <c:h val="0.221420587027202"/>
        </c:manualLayout>
      </c:layout>
      <c:overlay val="0"/>
      <c:spPr>
        <a:solidFill>
          <a:sysClr val="window" lastClr="FFFFFF"/>
        </a:solidFill>
      </c:spPr>
    </c:legend>
    <c:plotVisOnly val="1"/>
    <c:dispBlanksAs val="gap"/>
    <c:showDLblsOverMax val="0"/>
  </c:chart>
  <c:spPr>
    <a:ln>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-30m'!$C$3</c:f>
              <c:strCache>
                <c:ptCount val="1"/>
                <c:pt idx="0">
                  <c:v>YU</c:v>
                </c:pt>
              </c:strCache>
            </c:strRef>
          </c:tx>
          <c:spPr>
            <a:ln w="28575">
              <a:noFill/>
            </a:ln>
          </c:spPr>
          <c:marker>
            <c:symbol val="diamond"/>
            <c:size val="3"/>
            <c:spPr>
              <a:solidFill>
                <a:schemeClr val="tx1"/>
              </a:solidFill>
              <a:ln>
                <a:solidFill>
                  <a:schemeClr val="tx1"/>
                </a:solidFill>
              </a:ln>
            </c:spPr>
          </c:marker>
          <c:xVal>
            <c:numRef>
              <c:f>'at y = -30m'!$B$4:$B$2160</c:f>
              <c:numCache>
                <c:formatCode>General</c:formatCode>
                <c:ptCount val="215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-30m'!$C$4:$C$2160</c:f>
              <c:numCache>
                <c:formatCode>General</c:formatCode>
                <c:ptCount val="2157"/>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ser>
          <c:idx val="1"/>
          <c:order val="1"/>
          <c:tx>
            <c:strRef>
              <c:f>'at y = -30m'!$E$3</c:f>
              <c:strCache>
                <c:ptCount val="1"/>
                <c:pt idx="0">
                  <c:v>YL</c:v>
                </c:pt>
              </c:strCache>
            </c:strRef>
          </c:tx>
          <c:spPr>
            <a:ln w="28575">
              <a:noFill/>
            </a:ln>
          </c:spPr>
          <c:marker>
            <c:symbol val="square"/>
            <c:size val="2"/>
          </c:marker>
          <c:xVal>
            <c:numRef>
              <c:f>'at y = -30m'!$D$4:$D$2090</c:f>
              <c:numCache>
                <c:formatCode>General</c:formatCode>
                <c:ptCount val="208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-30m'!$E$4:$E$2211</c:f>
              <c:numCache>
                <c:formatCode>General</c:formatCode>
                <c:ptCount val="2208"/>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dLbls>
          <c:showLegendKey val="0"/>
          <c:showVal val="0"/>
          <c:showCatName val="0"/>
          <c:showSerName val="0"/>
          <c:showPercent val="0"/>
          <c:showBubbleSize val="0"/>
        </c:dLbls>
        <c:axId val="-1986894288"/>
        <c:axId val="-1987194000"/>
      </c:scatterChart>
      <c:valAx>
        <c:axId val="-198689428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1987194000"/>
        <c:crosses val="autoZero"/>
        <c:crossBetween val="midCat"/>
      </c:valAx>
      <c:valAx>
        <c:axId val="-198719400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986894288"/>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0m'!$C$3</c:f>
              <c:strCache>
                <c:ptCount val="1"/>
                <c:pt idx="0">
                  <c:v>YU</c:v>
                </c:pt>
              </c:strCache>
            </c:strRef>
          </c:tx>
          <c:spPr>
            <a:ln w="28575">
              <a:noFill/>
            </a:ln>
          </c:spPr>
          <c:marker>
            <c:symbol val="diamond"/>
            <c:size val="3"/>
            <c:spPr>
              <a:solidFill>
                <a:schemeClr val="tx1"/>
              </a:solidFill>
              <a:ln>
                <a:solidFill>
                  <a:schemeClr val="tx1"/>
                </a:solidFill>
              </a:ln>
            </c:spPr>
          </c:marker>
          <c:xVal>
            <c:numRef>
              <c:f>'at y = 0m'!$B$4:$B$2160</c:f>
              <c:numCache>
                <c:formatCode>General</c:formatCode>
                <c:ptCount val="215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0m'!$C$4:$C$2160</c:f>
              <c:numCache>
                <c:formatCode>General</c:formatCode>
                <c:ptCount val="2157"/>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ser>
          <c:idx val="1"/>
          <c:order val="1"/>
          <c:tx>
            <c:strRef>
              <c:f>'at y = 0m'!$E$3</c:f>
              <c:strCache>
                <c:ptCount val="1"/>
                <c:pt idx="0">
                  <c:v>YL</c:v>
                </c:pt>
              </c:strCache>
            </c:strRef>
          </c:tx>
          <c:spPr>
            <a:ln w="28575">
              <a:noFill/>
            </a:ln>
          </c:spPr>
          <c:marker>
            <c:symbol val="square"/>
            <c:size val="2"/>
          </c:marker>
          <c:xVal>
            <c:numRef>
              <c:f>'at y = 0m'!$D$4:$D$2090</c:f>
              <c:numCache>
                <c:formatCode>General</c:formatCode>
                <c:ptCount val="208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0m'!$E$4:$E$2211</c:f>
              <c:numCache>
                <c:formatCode>General</c:formatCode>
                <c:ptCount val="2208"/>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dLbls>
          <c:showLegendKey val="0"/>
          <c:showVal val="0"/>
          <c:showCatName val="0"/>
          <c:showSerName val="0"/>
          <c:showPercent val="0"/>
          <c:showBubbleSize val="0"/>
        </c:dLbls>
        <c:axId val="-1986882800"/>
        <c:axId val="-1986897568"/>
      </c:scatterChart>
      <c:valAx>
        <c:axId val="-198688280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1986897568"/>
        <c:crosses val="autoZero"/>
        <c:crossBetween val="midCat"/>
      </c:valAx>
      <c:valAx>
        <c:axId val="-198689756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98688280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30m'!$C$3</c:f>
              <c:strCache>
                <c:ptCount val="1"/>
                <c:pt idx="0">
                  <c:v>YU</c:v>
                </c:pt>
              </c:strCache>
            </c:strRef>
          </c:tx>
          <c:spPr>
            <a:ln w="28575">
              <a:noFill/>
            </a:ln>
          </c:spPr>
          <c:marker>
            <c:symbol val="diamond"/>
            <c:size val="3"/>
            <c:spPr>
              <a:solidFill>
                <a:schemeClr val="tx1"/>
              </a:solidFill>
              <a:ln>
                <a:solidFill>
                  <a:schemeClr val="tx1"/>
                </a:solidFill>
              </a:ln>
            </c:spPr>
          </c:marker>
          <c:xVal>
            <c:numRef>
              <c:f>'at y = 30m'!$B$4:$B$2160</c:f>
              <c:numCache>
                <c:formatCode>General</c:formatCode>
                <c:ptCount val="215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30m'!$C$4:$C$2160</c:f>
              <c:numCache>
                <c:formatCode>General</c:formatCode>
                <c:ptCount val="2157"/>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ser>
          <c:idx val="1"/>
          <c:order val="1"/>
          <c:tx>
            <c:strRef>
              <c:f>'at y = 30m'!$E$3</c:f>
              <c:strCache>
                <c:ptCount val="1"/>
                <c:pt idx="0">
                  <c:v>YL</c:v>
                </c:pt>
              </c:strCache>
            </c:strRef>
          </c:tx>
          <c:spPr>
            <a:ln w="28575">
              <a:noFill/>
            </a:ln>
          </c:spPr>
          <c:marker>
            <c:symbol val="square"/>
            <c:size val="2"/>
          </c:marker>
          <c:xVal>
            <c:numRef>
              <c:f>'at y = 30m'!$D$4:$D$2090</c:f>
              <c:numCache>
                <c:formatCode>General</c:formatCode>
                <c:ptCount val="2087"/>
                <c:pt idx="0">
                  <c:v>0.0</c:v>
                </c:pt>
                <c:pt idx="1">
                  <c:v>0.0005839</c:v>
                </c:pt>
                <c:pt idx="2">
                  <c:v>0.0023342</c:v>
                </c:pt>
                <c:pt idx="3">
                  <c:v>0.0052468</c:v>
                </c:pt>
                <c:pt idx="4">
                  <c:v>0.0093149</c:v>
                </c:pt>
                <c:pt idx="5">
                  <c:v>0.0145291</c:v>
                </c:pt>
                <c:pt idx="6">
                  <c:v>0.0208771</c:v>
                </c:pt>
                <c:pt idx="7">
                  <c:v>0.0283441</c:v>
                </c:pt>
                <c:pt idx="8">
                  <c:v>0.0369127</c:v>
                </c:pt>
                <c:pt idx="9">
                  <c:v>0.0465628</c:v>
                </c:pt>
                <c:pt idx="10">
                  <c:v>0.057272</c:v>
                </c:pt>
                <c:pt idx="11">
                  <c:v>0.0690152</c:v>
                </c:pt>
                <c:pt idx="12">
                  <c:v>0.0817649</c:v>
                </c:pt>
                <c:pt idx="13">
                  <c:v>0.0954915</c:v>
                </c:pt>
                <c:pt idx="14">
                  <c:v>0.1101628</c:v>
                </c:pt>
                <c:pt idx="15">
                  <c:v>0.1257446</c:v>
                </c:pt>
                <c:pt idx="16">
                  <c:v>0.1422005</c:v>
                </c:pt>
                <c:pt idx="17">
                  <c:v>0.1594921</c:v>
                </c:pt>
                <c:pt idx="18">
                  <c:v>0.1775789</c:v>
                </c:pt>
                <c:pt idx="19">
                  <c:v>0.1964187</c:v>
                </c:pt>
                <c:pt idx="20">
                  <c:v>0.2159676</c:v>
                </c:pt>
                <c:pt idx="21">
                  <c:v>0.2361799</c:v>
                </c:pt>
                <c:pt idx="22">
                  <c:v>0.2570083</c:v>
                </c:pt>
                <c:pt idx="23">
                  <c:v>0.2784042</c:v>
                </c:pt>
                <c:pt idx="24">
                  <c:v>0.3003177</c:v>
                </c:pt>
                <c:pt idx="25">
                  <c:v>0.3226976</c:v>
                </c:pt>
                <c:pt idx="26">
                  <c:v>0.3454915</c:v>
                </c:pt>
                <c:pt idx="27">
                  <c:v>0.3686463</c:v>
                </c:pt>
                <c:pt idx="28">
                  <c:v>0.3921079</c:v>
                </c:pt>
                <c:pt idx="29">
                  <c:v>0.4158215</c:v>
                </c:pt>
                <c:pt idx="30">
                  <c:v>0.4397317</c:v>
                </c:pt>
                <c:pt idx="31">
                  <c:v>0.4637826</c:v>
                </c:pt>
                <c:pt idx="32">
                  <c:v>0.4879181</c:v>
                </c:pt>
                <c:pt idx="33">
                  <c:v>0.5120819</c:v>
                </c:pt>
                <c:pt idx="34">
                  <c:v>0.5362174</c:v>
                </c:pt>
                <c:pt idx="35">
                  <c:v>0.5602683</c:v>
                </c:pt>
                <c:pt idx="36">
                  <c:v>0.5841786</c:v>
                </c:pt>
                <c:pt idx="37">
                  <c:v>0.6078921</c:v>
                </c:pt>
                <c:pt idx="38">
                  <c:v>0.6313537</c:v>
                </c:pt>
                <c:pt idx="39">
                  <c:v>0.6545085</c:v>
                </c:pt>
                <c:pt idx="40">
                  <c:v>0.6773025</c:v>
                </c:pt>
                <c:pt idx="41">
                  <c:v>0.6996823</c:v>
                </c:pt>
                <c:pt idx="42">
                  <c:v>0.7215958</c:v>
                </c:pt>
                <c:pt idx="43">
                  <c:v>0.7429917</c:v>
                </c:pt>
                <c:pt idx="44">
                  <c:v>0.7638202</c:v>
                </c:pt>
                <c:pt idx="45">
                  <c:v>0.7840324</c:v>
                </c:pt>
                <c:pt idx="46">
                  <c:v>0.8035813</c:v>
                </c:pt>
                <c:pt idx="47">
                  <c:v>0.8224211</c:v>
                </c:pt>
                <c:pt idx="48">
                  <c:v>0.8405079</c:v>
                </c:pt>
                <c:pt idx="49">
                  <c:v>0.8577995</c:v>
                </c:pt>
                <c:pt idx="50">
                  <c:v>0.8742554</c:v>
                </c:pt>
                <c:pt idx="51">
                  <c:v>0.8898372</c:v>
                </c:pt>
                <c:pt idx="52">
                  <c:v>0.9045085</c:v>
                </c:pt>
                <c:pt idx="53">
                  <c:v>0.9182351</c:v>
                </c:pt>
                <c:pt idx="54">
                  <c:v>0.9309849</c:v>
                </c:pt>
                <c:pt idx="55">
                  <c:v>0.942728</c:v>
                </c:pt>
                <c:pt idx="56">
                  <c:v>0.9534372</c:v>
                </c:pt>
                <c:pt idx="57">
                  <c:v>0.9630873</c:v>
                </c:pt>
                <c:pt idx="58">
                  <c:v>0.9716559</c:v>
                </c:pt>
                <c:pt idx="59">
                  <c:v>0.9791229</c:v>
                </c:pt>
                <c:pt idx="60">
                  <c:v>0.9854709</c:v>
                </c:pt>
                <c:pt idx="61">
                  <c:v>0.990685</c:v>
                </c:pt>
                <c:pt idx="62">
                  <c:v>0.9947532</c:v>
                </c:pt>
                <c:pt idx="63">
                  <c:v>0.9976658</c:v>
                </c:pt>
                <c:pt idx="64">
                  <c:v>0.9994161</c:v>
                </c:pt>
                <c:pt idx="65">
                  <c:v>1.0</c:v>
                </c:pt>
              </c:numCache>
            </c:numRef>
          </c:xVal>
          <c:yVal>
            <c:numRef>
              <c:f>'at y = 30m'!$E$4:$E$2211</c:f>
              <c:numCache>
                <c:formatCode>General</c:formatCode>
                <c:ptCount val="2208"/>
                <c:pt idx="0">
                  <c:v>0.0</c:v>
                </c:pt>
                <c:pt idx="1">
                  <c:v>-0.0042603</c:v>
                </c:pt>
                <c:pt idx="2">
                  <c:v>-0.0084289</c:v>
                </c:pt>
                <c:pt idx="3">
                  <c:v>-0.0125011</c:v>
                </c:pt>
                <c:pt idx="4">
                  <c:v>-0.0164706</c:v>
                </c:pt>
                <c:pt idx="5">
                  <c:v>-0.02033</c:v>
                </c:pt>
                <c:pt idx="6">
                  <c:v>-0.0240706</c:v>
                </c:pt>
                <c:pt idx="7">
                  <c:v>-0.0276827</c:v>
                </c:pt>
                <c:pt idx="8">
                  <c:v>-0.0311559</c:v>
                </c:pt>
                <c:pt idx="9">
                  <c:v>-0.0344792</c:v>
                </c:pt>
                <c:pt idx="10">
                  <c:v>-0.0376414</c:v>
                </c:pt>
                <c:pt idx="11">
                  <c:v>-0.040631</c:v>
                </c:pt>
                <c:pt idx="12">
                  <c:v>-0.0434371</c:v>
                </c:pt>
                <c:pt idx="13">
                  <c:v>-0.0460489</c:v>
                </c:pt>
                <c:pt idx="14">
                  <c:v>-0.0484567</c:v>
                </c:pt>
                <c:pt idx="15">
                  <c:v>-0.0506513</c:v>
                </c:pt>
                <c:pt idx="16">
                  <c:v>-0.0526251</c:v>
                </c:pt>
                <c:pt idx="17">
                  <c:v>-0.0543715</c:v>
                </c:pt>
                <c:pt idx="18">
                  <c:v>-0.0558856</c:v>
                </c:pt>
                <c:pt idx="19">
                  <c:v>-0.057164</c:v>
                </c:pt>
                <c:pt idx="20">
                  <c:v>-0.0582048</c:v>
                </c:pt>
                <c:pt idx="21">
                  <c:v>-0.0590081</c:v>
                </c:pt>
                <c:pt idx="22">
                  <c:v>-0.0595755</c:v>
                </c:pt>
                <c:pt idx="23">
                  <c:v>-0.0599102</c:v>
                </c:pt>
                <c:pt idx="24">
                  <c:v>-0.0600172</c:v>
                </c:pt>
                <c:pt idx="25">
                  <c:v>-0.0599028</c:v>
                </c:pt>
                <c:pt idx="26">
                  <c:v>-0.0595747</c:v>
                </c:pt>
                <c:pt idx="27">
                  <c:v>-0.0590419</c:v>
                </c:pt>
                <c:pt idx="28">
                  <c:v>-0.0583145</c:v>
                </c:pt>
                <c:pt idx="29">
                  <c:v>-0.0574033</c:v>
                </c:pt>
                <c:pt idx="30">
                  <c:v>-0.05632</c:v>
                </c:pt>
                <c:pt idx="31">
                  <c:v>-0.0550769</c:v>
                </c:pt>
                <c:pt idx="32">
                  <c:v>-0.0536866</c:v>
                </c:pt>
                <c:pt idx="33">
                  <c:v>-0.052162</c:v>
                </c:pt>
                <c:pt idx="34">
                  <c:v>-0.0505161</c:v>
                </c:pt>
                <c:pt idx="35">
                  <c:v>-0.0487619</c:v>
                </c:pt>
                <c:pt idx="36">
                  <c:v>-0.0469124</c:v>
                </c:pt>
                <c:pt idx="37">
                  <c:v>-0.0449802</c:v>
                </c:pt>
                <c:pt idx="38">
                  <c:v>-0.0429778</c:v>
                </c:pt>
                <c:pt idx="39">
                  <c:v>-0.0409174</c:v>
                </c:pt>
                <c:pt idx="40">
                  <c:v>-0.0388109</c:v>
                </c:pt>
                <c:pt idx="41">
                  <c:v>-0.03667</c:v>
                </c:pt>
                <c:pt idx="42">
                  <c:v>-0.0345058</c:v>
                </c:pt>
                <c:pt idx="43">
                  <c:v>-0.0323294</c:v>
                </c:pt>
                <c:pt idx="44">
                  <c:v>-0.0301515</c:v>
                </c:pt>
                <c:pt idx="45">
                  <c:v>-0.0279828</c:v>
                </c:pt>
                <c:pt idx="46">
                  <c:v>-0.0258337</c:v>
                </c:pt>
                <c:pt idx="47">
                  <c:v>-0.0237142</c:v>
                </c:pt>
                <c:pt idx="48">
                  <c:v>-0.0216347</c:v>
                </c:pt>
                <c:pt idx="49">
                  <c:v>-0.0196051</c:v>
                </c:pt>
                <c:pt idx="50">
                  <c:v>-0.0176353</c:v>
                </c:pt>
                <c:pt idx="51">
                  <c:v>-0.0157351</c:v>
                </c:pt>
                <c:pt idx="52">
                  <c:v>-0.0139143</c:v>
                </c:pt>
                <c:pt idx="53">
                  <c:v>-0.0121823</c:v>
                </c:pt>
                <c:pt idx="54">
                  <c:v>-0.0105485</c:v>
                </c:pt>
                <c:pt idx="55">
                  <c:v>-0.0090217</c:v>
                </c:pt>
                <c:pt idx="56">
                  <c:v>-0.0076108</c:v>
                </c:pt>
                <c:pt idx="57">
                  <c:v>-0.0063238</c:v>
                </c:pt>
                <c:pt idx="58">
                  <c:v>-0.0051685</c:v>
                </c:pt>
                <c:pt idx="59">
                  <c:v>-0.0041519</c:v>
                </c:pt>
                <c:pt idx="60">
                  <c:v>-0.0032804</c:v>
                </c:pt>
                <c:pt idx="61">
                  <c:v>-0.0025595</c:v>
                </c:pt>
                <c:pt idx="62">
                  <c:v>-0.0019938</c:v>
                </c:pt>
                <c:pt idx="63">
                  <c:v>-0.001587</c:v>
                </c:pt>
                <c:pt idx="64">
                  <c:v>-0.0013419</c:v>
                </c:pt>
                <c:pt idx="65">
                  <c:v>-0.00126</c:v>
                </c:pt>
              </c:numCache>
            </c:numRef>
          </c:yVal>
          <c:smooth val="0"/>
        </c:ser>
        <c:dLbls>
          <c:showLegendKey val="0"/>
          <c:showVal val="0"/>
          <c:showCatName val="0"/>
          <c:showSerName val="0"/>
          <c:showPercent val="0"/>
          <c:showBubbleSize val="0"/>
        </c:dLbls>
        <c:axId val="-2140062624"/>
        <c:axId val="-2139917184"/>
      </c:scatterChart>
      <c:valAx>
        <c:axId val="-214006262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917184"/>
        <c:crosses val="autoZero"/>
        <c:crossBetween val="midCat"/>
      </c:valAx>
      <c:valAx>
        <c:axId val="-21399171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0626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142752</xdr:colOff>
      <xdr:row>4</xdr:row>
      <xdr:rowOff>28405</xdr:rowOff>
    </xdr:from>
    <xdr:to>
      <xdr:col>21</xdr:col>
      <xdr:colOff>638736</xdr:colOff>
      <xdr:row>18</xdr:row>
      <xdr:rowOff>104605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142874</xdr:colOff>
      <xdr:row>18</xdr:row>
      <xdr:rowOff>157162</xdr:rowOff>
    </xdr:from>
    <xdr:to>
      <xdr:col>21</xdr:col>
      <xdr:colOff>657224</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18</xdr:col>
      <xdr:colOff>533400</xdr:colOff>
      <xdr:row>39</xdr:row>
      <xdr:rowOff>85725</xdr:rowOff>
    </xdr:from>
    <xdr:ext cx="2581284" cy="264560"/>
    <xdr:sp macro="" textlink="">
      <xdr:nvSpPr>
        <xdr:cNvPr id="4" name="TextBox 3"/>
        <xdr:cNvSpPr txBox="1"/>
      </xdr:nvSpPr>
      <xdr:spPr>
        <a:xfrm>
          <a:off x="14497050" y="780097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oneCellAnchor>
    <xdr:from>
      <xdr:col>7</xdr:col>
      <xdr:colOff>771525</xdr:colOff>
      <xdr:row>98</xdr:row>
      <xdr:rowOff>104775</xdr:rowOff>
    </xdr:from>
    <xdr:ext cx="2581284" cy="264560"/>
    <xdr:sp macro="" textlink="">
      <xdr:nvSpPr>
        <xdr:cNvPr id="5" name="TextBox 4"/>
        <xdr:cNvSpPr txBox="1"/>
      </xdr:nvSpPr>
      <xdr:spPr>
        <a:xfrm>
          <a:off x="5562600" y="1905952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workbookViewId="0">
      <selection activeCell="V25" sqref="V25"/>
    </sheetView>
  </sheetViews>
  <sheetFormatPr baseColWidth="10" defaultColWidth="8.83203125" defaultRowHeight="15" x14ac:dyDescent="0.2"/>
  <cols>
    <col min="1" max="16384" width="8.83203125" style="119"/>
  </cols>
  <sheetData>
    <row r="1" spans="2:16" ht="16" thickBot="1" x14ac:dyDescent="0.25"/>
    <row r="2" spans="2:16" ht="15" customHeight="1" x14ac:dyDescent="0.2">
      <c r="B2" s="226" t="s">
        <v>87</v>
      </c>
      <c r="C2" s="227"/>
      <c r="D2" s="227"/>
      <c r="E2" s="227"/>
      <c r="F2" s="227"/>
      <c r="G2" s="227"/>
      <c r="H2" s="227"/>
      <c r="I2" s="227"/>
      <c r="J2" s="227"/>
      <c r="K2" s="227"/>
      <c r="L2" s="227"/>
      <c r="M2" s="227"/>
      <c r="N2" s="227"/>
      <c r="O2" s="227"/>
      <c r="P2" s="228"/>
    </row>
    <row r="3" spans="2:16" x14ac:dyDescent="0.2">
      <c r="B3" s="229"/>
      <c r="C3" s="230"/>
      <c r="D3" s="230"/>
      <c r="E3" s="230"/>
      <c r="F3" s="230"/>
      <c r="G3" s="230"/>
      <c r="H3" s="230"/>
      <c r="I3" s="230"/>
      <c r="J3" s="230"/>
      <c r="K3" s="230"/>
      <c r="L3" s="230"/>
      <c r="M3" s="230"/>
      <c r="N3" s="230"/>
      <c r="O3" s="230"/>
      <c r="P3" s="231"/>
    </row>
    <row r="4" spans="2:16" x14ac:dyDescent="0.2">
      <c r="B4" s="229"/>
      <c r="C4" s="230"/>
      <c r="D4" s="230"/>
      <c r="E4" s="230"/>
      <c r="F4" s="230"/>
      <c r="G4" s="230"/>
      <c r="H4" s="230"/>
      <c r="I4" s="230"/>
      <c r="J4" s="230"/>
      <c r="K4" s="230"/>
      <c r="L4" s="230"/>
      <c r="M4" s="230"/>
      <c r="N4" s="230"/>
      <c r="O4" s="230"/>
      <c r="P4" s="231"/>
    </row>
    <row r="5" spans="2:16" x14ac:dyDescent="0.2">
      <c r="B5" s="229"/>
      <c r="C5" s="230"/>
      <c r="D5" s="230"/>
      <c r="E5" s="230"/>
      <c r="F5" s="230"/>
      <c r="G5" s="230"/>
      <c r="H5" s="230"/>
      <c r="I5" s="230"/>
      <c r="J5" s="230"/>
      <c r="K5" s="230"/>
      <c r="L5" s="230"/>
      <c r="M5" s="230"/>
      <c r="N5" s="230"/>
      <c r="O5" s="230"/>
      <c r="P5" s="231"/>
    </row>
    <row r="6" spans="2:16" x14ac:dyDescent="0.2">
      <c r="B6" s="229"/>
      <c r="C6" s="230"/>
      <c r="D6" s="230"/>
      <c r="E6" s="230"/>
      <c r="F6" s="230"/>
      <c r="G6" s="230"/>
      <c r="H6" s="230"/>
      <c r="I6" s="230"/>
      <c r="J6" s="230"/>
      <c r="K6" s="230"/>
      <c r="L6" s="230"/>
      <c r="M6" s="230"/>
      <c r="N6" s="230"/>
      <c r="O6" s="230"/>
      <c r="P6" s="231"/>
    </row>
    <row r="7" spans="2:16" x14ac:dyDescent="0.2">
      <c r="B7" s="229"/>
      <c r="C7" s="230"/>
      <c r="D7" s="230"/>
      <c r="E7" s="230"/>
      <c r="F7" s="230"/>
      <c r="G7" s="230"/>
      <c r="H7" s="230"/>
      <c r="I7" s="230"/>
      <c r="J7" s="230"/>
      <c r="K7" s="230"/>
      <c r="L7" s="230"/>
      <c r="M7" s="230"/>
      <c r="N7" s="230"/>
      <c r="O7" s="230"/>
      <c r="P7" s="231"/>
    </row>
    <row r="8" spans="2:16" x14ac:dyDescent="0.2">
      <c r="B8" s="229"/>
      <c r="C8" s="230"/>
      <c r="D8" s="230"/>
      <c r="E8" s="230"/>
      <c r="F8" s="230"/>
      <c r="G8" s="230"/>
      <c r="H8" s="230"/>
      <c r="I8" s="230"/>
      <c r="J8" s="230"/>
      <c r="K8" s="230"/>
      <c r="L8" s="230"/>
      <c r="M8" s="230"/>
      <c r="N8" s="230"/>
      <c r="O8" s="230"/>
      <c r="P8" s="231"/>
    </row>
    <row r="9" spans="2:16" x14ac:dyDescent="0.2">
      <c r="B9" s="229"/>
      <c r="C9" s="230"/>
      <c r="D9" s="230"/>
      <c r="E9" s="230"/>
      <c r="F9" s="230"/>
      <c r="G9" s="230"/>
      <c r="H9" s="230"/>
      <c r="I9" s="230"/>
      <c r="J9" s="230"/>
      <c r="K9" s="230"/>
      <c r="L9" s="230"/>
      <c r="M9" s="230"/>
      <c r="N9" s="230"/>
      <c r="O9" s="230"/>
      <c r="P9" s="231"/>
    </row>
    <row r="10" spans="2:16" x14ac:dyDescent="0.2">
      <c r="B10" s="229"/>
      <c r="C10" s="230"/>
      <c r="D10" s="230"/>
      <c r="E10" s="230"/>
      <c r="F10" s="230"/>
      <c r="G10" s="230"/>
      <c r="H10" s="230"/>
      <c r="I10" s="230"/>
      <c r="J10" s="230"/>
      <c r="K10" s="230"/>
      <c r="L10" s="230"/>
      <c r="M10" s="230"/>
      <c r="N10" s="230"/>
      <c r="O10" s="230"/>
      <c r="P10" s="231"/>
    </row>
    <row r="11" spans="2:16" x14ac:dyDescent="0.2">
      <c r="B11" s="229"/>
      <c r="C11" s="230"/>
      <c r="D11" s="230"/>
      <c r="E11" s="230"/>
      <c r="F11" s="230"/>
      <c r="G11" s="230"/>
      <c r="H11" s="230"/>
      <c r="I11" s="230"/>
      <c r="J11" s="230"/>
      <c r="K11" s="230"/>
      <c r="L11" s="230"/>
      <c r="M11" s="230"/>
      <c r="N11" s="230"/>
      <c r="O11" s="230"/>
      <c r="P11" s="231"/>
    </row>
    <row r="12" spans="2:16" x14ac:dyDescent="0.2">
      <c r="B12" s="229"/>
      <c r="C12" s="230"/>
      <c r="D12" s="230"/>
      <c r="E12" s="230"/>
      <c r="F12" s="230"/>
      <c r="G12" s="230"/>
      <c r="H12" s="230"/>
      <c r="I12" s="230"/>
      <c r="J12" s="230"/>
      <c r="K12" s="230"/>
      <c r="L12" s="230"/>
      <c r="M12" s="230"/>
      <c r="N12" s="230"/>
      <c r="O12" s="230"/>
      <c r="P12" s="231"/>
    </row>
    <row r="13" spans="2:16" x14ac:dyDescent="0.2">
      <c r="B13" s="229"/>
      <c r="C13" s="230"/>
      <c r="D13" s="230"/>
      <c r="E13" s="230"/>
      <c r="F13" s="230"/>
      <c r="G13" s="230"/>
      <c r="H13" s="230"/>
      <c r="I13" s="230"/>
      <c r="J13" s="230"/>
      <c r="K13" s="230"/>
      <c r="L13" s="230"/>
      <c r="M13" s="230"/>
      <c r="N13" s="230"/>
      <c r="O13" s="230"/>
      <c r="P13" s="231"/>
    </row>
    <row r="14" spans="2:16" x14ac:dyDescent="0.2">
      <c r="B14" s="229"/>
      <c r="C14" s="230"/>
      <c r="D14" s="230"/>
      <c r="E14" s="230"/>
      <c r="F14" s="230"/>
      <c r="G14" s="230"/>
      <c r="H14" s="230"/>
      <c r="I14" s="230"/>
      <c r="J14" s="230"/>
      <c r="K14" s="230"/>
      <c r="L14" s="230"/>
      <c r="M14" s="230"/>
      <c r="N14" s="230"/>
      <c r="O14" s="230"/>
      <c r="P14" s="231"/>
    </row>
    <row r="15" spans="2:16" x14ac:dyDescent="0.2">
      <c r="B15" s="229"/>
      <c r="C15" s="230"/>
      <c r="D15" s="230"/>
      <c r="E15" s="230"/>
      <c r="F15" s="230"/>
      <c r="G15" s="230"/>
      <c r="H15" s="230"/>
      <c r="I15" s="230"/>
      <c r="J15" s="230"/>
      <c r="K15" s="230"/>
      <c r="L15" s="230"/>
      <c r="M15" s="230"/>
      <c r="N15" s="230"/>
      <c r="O15" s="230"/>
      <c r="P15" s="231"/>
    </row>
    <row r="16" spans="2:16" x14ac:dyDescent="0.2">
      <c r="B16" s="229"/>
      <c r="C16" s="230"/>
      <c r="D16" s="230"/>
      <c r="E16" s="230"/>
      <c r="F16" s="230"/>
      <c r="G16" s="230"/>
      <c r="H16" s="230"/>
      <c r="I16" s="230"/>
      <c r="J16" s="230"/>
      <c r="K16" s="230"/>
      <c r="L16" s="230"/>
      <c r="M16" s="230"/>
      <c r="N16" s="230"/>
      <c r="O16" s="230"/>
      <c r="P16" s="231"/>
    </row>
    <row r="17" spans="2:16" x14ac:dyDescent="0.2">
      <c r="B17" s="229"/>
      <c r="C17" s="230"/>
      <c r="D17" s="230"/>
      <c r="E17" s="230"/>
      <c r="F17" s="230"/>
      <c r="G17" s="230"/>
      <c r="H17" s="230"/>
      <c r="I17" s="230"/>
      <c r="J17" s="230"/>
      <c r="K17" s="230"/>
      <c r="L17" s="230"/>
      <c r="M17" s="230"/>
      <c r="N17" s="230"/>
      <c r="O17" s="230"/>
      <c r="P17" s="231"/>
    </row>
    <row r="18" spans="2:16" x14ac:dyDescent="0.2">
      <c r="B18" s="229"/>
      <c r="C18" s="230"/>
      <c r="D18" s="230"/>
      <c r="E18" s="230"/>
      <c r="F18" s="230"/>
      <c r="G18" s="230"/>
      <c r="H18" s="230"/>
      <c r="I18" s="230"/>
      <c r="J18" s="230"/>
      <c r="K18" s="230"/>
      <c r="L18" s="230"/>
      <c r="M18" s="230"/>
      <c r="N18" s="230"/>
      <c r="O18" s="230"/>
      <c r="P18" s="231"/>
    </row>
    <row r="19" spans="2:16" x14ac:dyDescent="0.2">
      <c r="B19" s="229"/>
      <c r="C19" s="230"/>
      <c r="D19" s="230"/>
      <c r="E19" s="230"/>
      <c r="F19" s="230"/>
      <c r="G19" s="230"/>
      <c r="H19" s="230"/>
      <c r="I19" s="230"/>
      <c r="J19" s="230"/>
      <c r="K19" s="230"/>
      <c r="L19" s="230"/>
      <c r="M19" s="230"/>
      <c r="N19" s="230"/>
      <c r="O19" s="230"/>
      <c r="P19" s="231"/>
    </row>
    <row r="20" spans="2:16" x14ac:dyDescent="0.2">
      <c r="B20" s="229"/>
      <c r="C20" s="230"/>
      <c r="D20" s="230"/>
      <c r="E20" s="230"/>
      <c r="F20" s="230"/>
      <c r="G20" s="230"/>
      <c r="H20" s="230"/>
      <c r="I20" s="230"/>
      <c r="J20" s="230"/>
      <c r="K20" s="230"/>
      <c r="L20" s="230"/>
      <c r="M20" s="230"/>
      <c r="N20" s="230"/>
      <c r="O20" s="230"/>
      <c r="P20" s="231"/>
    </row>
    <row r="21" spans="2:16" x14ac:dyDescent="0.2">
      <c r="B21" s="229"/>
      <c r="C21" s="230"/>
      <c r="D21" s="230"/>
      <c r="E21" s="230"/>
      <c r="F21" s="230"/>
      <c r="G21" s="230"/>
      <c r="H21" s="230"/>
      <c r="I21" s="230"/>
      <c r="J21" s="230"/>
      <c r="K21" s="230"/>
      <c r="L21" s="230"/>
      <c r="M21" s="230"/>
      <c r="N21" s="230"/>
      <c r="O21" s="230"/>
      <c r="P21" s="231"/>
    </row>
    <row r="22" spans="2:16" x14ac:dyDescent="0.2">
      <c r="B22" s="229"/>
      <c r="C22" s="230"/>
      <c r="D22" s="230"/>
      <c r="E22" s="230"/>
      <c r="F22" s="230"/>
      <c r="G22" s="230"/>
      <c r="H22" s="230"/>
      <c r="I22" s="230"/>
      <c r="J22" s="230"/>
      <c r="K22" s="230"/>
      <c r="L22" s="230"/>
      <c r="M22" s="230"/>
      <c r="N22" s="230"/>
      <c r="O22" s="230"/>
      <c r="P22" s="231"/>
    </row>
    <row r="23" spans="2:16" x14ac:dyDescent="0.2">
      <c r="B23" s="229"/>
      <c r="C23" s="230"/>
      <c r="D23" s="230"/>
      <c r="E23" s="230"/>
      <c r="F23" s="230"/>
      <c r="G23" s="230"/>
      <c r="H23" s="230"/>
      <c r="I23" s="230"/>
      <c r="J23" s="230"/>
      <c r="K23" s="230"/>
      <c r="L23" s="230"/>
      <c r="M23" s="230"/>
      <c r="N23" s="230"/>
      <c r="O23" s="230"/>
      <c r="P23" s="231"/>
    </row>
    <row r="24" spans="2:16" x14ac:dyDescent="0.2">
      <c r="B24" s="229"/>
      <c r="C24" s="230"/>
      <c r="D24" s="230"/>
      <c r="E24" s="230"/>
      <c r="F24" s="230"/>
      <c r="G24" s="230"/>
      <c r="H24" s="230"/>
      <c r="I24" s="230"/>
      <c r="J24" s="230"/>
      <c r="K24" s="230"/>
      <c r="L24" s="230"/>
      <c r="M24" s="230"/>
      <c r="N24" s="230"/>
      <c r="O24" s="230"/>
      <c r="P24" s="231"/>
    </row>
    <row r="25" spans="2:16" x14ac:dyDescent="0.2">
      <c r="B25" s="229"/>
      <c r="C25" s="230"/>
      <c r="D25" s="230"/>
      <c r="E25" s="230"/>
      <c r="F25" s="230"/>
      <c r="G25" s="230"/>
      <c r="H25" s="230"/>
      <c r="I25" s="230"/>
      <c r="J25" s="230"/>
      <c r="K25" s="230"/>
      <c r="L25" s="230"/>
      <c r="M25" s="230"/>
      <c r="N25" s="230"/>
      <c r="O25" s="230"/>
      <c r="P25" s="231"/>
    </row>
    <row r="26" spans="2:16" x14ac:dyDescent="0.2">
      <c r="B26" s="229"/>
      <c r="C26" s="230"/>
      <c r="D26" s="230"/>
      <c r="E26" s="230"/>
      <c r="F26" s="230"/>
      <c r="G26" s="230"/>
      <c r="H26" s="230"/>
      <c r="I26" s="230"/>
      <c r="J26" s="230"/>
      <c r="K26" s="230"/>
      <c r="L26" s="230"/>
      <c r="M26" s="230"/>
      <c r="N26" s="230"/>
      <c r="O26" s="230"/>
      <c r="P26" s="231"/>
    </row>
    <row r="27" spans="2:16" x14ac:dyDescent="0.2">
      <c r="B27" s="229"/>
      <c r="C27" s="230"/>
      <c r="D27" s="230"/>
      <c r="E27" s="230"/>
      <c r="F27" s="230"/>
      <c r="G27" s="230"/>
      <c r="H27" s="230"/>
      <c r="I27" s="230"/>
      <c r="J27" s="230"/>
      <c r="K27" s="230"/>
      <c r="L27" s="230"/>
      <c r="M27" s="230"/>
      <c r="N27" s="230"/>
      <c r="O27" s="230"/>
      <c r="P27" s="231"/>
    </row>
    <row r="28" spans="2:16" x14ac:dyDescent="0.2">
      <c r="B28" s="229"/>
      <c r="C28" s="230"/>
      <c r="D28" s="230"/>
      <c r="E28" s="230"/>
      <c r="F28" s="230"/>
      <c r="G28" s="230"/>
      <c r="H28" s="230"/>
      <c r="I28" s="230"/>
      <c r="J28" s="230"/>
      <c r="K28" s="230"/>
      <c r="L28" s="230"/>
      <c r="M28" s="230"/>
      <c r="N28" s="230"/>
      <c r="O28" s="230"/>
      <c r="P28" s="231"/>
    </row>
    <row r="29" spans="2:16" x14ac:dyDescent="0.2">
      <c r="B29" s="229"/>
      <c r="C29" s="230"/>
      <c r="D29" s="230"/>
      <c r="E29" s="230"/>
      <c r="F29" s="230"/>
      <c r="G29" s="230"/>
      <c r="H29" s="230"/>
      <c r="I29" s="230"/>
      <c r="J29" s="230"/>
      <c r="K29" s="230"/>
      <c r="L29" s="230"/>
      <c r="M29" s="230"/>
      <c r="N29" s="230"/>
      <c r="O29" s="230"/>
      <c r="P29" s="231"/>
    </row>
    <row r="30" spans="2:16" x14ac:dyDescent="0.2">
      <c r="B30" s="229"/>
      <c r="C30" s="230"/>
      <c r="D30" s="230"/>
      <c r="E30" s="230"/>
      <c r="F30" s="230"/>
      <c r="G30" s="230"/>
      <c r="H30" s="230"/>
      <c r="I30" s="230"/>
      <c r="J30" s="230"/>
      <c r="K30" s="230"/>
      <c r="L30" s="230"/>
      <c r="M30" s="230"/>
      <c r="N30" s="230"/>
      <c r="O30" s="230"/>
      <c r="P30" s="231"/>
    </row>
    <row r="31" spans="2:16" x14ac:dyDescent="0.2">
      <c r="B31" s="229"/>
      <c r="C31" s="230"/>
      <c r="D31" s="230"/>
      <c r="E31" s="230"/>
      <c r="F31" s="230"/>
      <c r="G31" s="230"/>
      <c r="H31" s="230"/>
      <c r="I31" s="230"/>
      <c r="J31" s="230"/>
      <c r="K31" s="230"/>
      <c r="L31" s="230"/>
      <c r="M31" s="230"/>
      <c r="N31" s="230"/>
      <c r="O31" s="230"/>
      <c r="P31" s="231"/>
    </row>
    <row r="32" spans="2:16" x14ac:dyDescent="0.2">
      <c r="B32" s="229"/>
      <c r="C32" s="230"/>
      <c r="D32" s="230"/>
      <c r="E32" s="230"/>
      <c r="F32" s="230"/>
      <c r="G32" s="230"/>
      <c r="H32" s="230"/>
      <c r="I32" s="230"/>
      <c r="J32" s="230"/>
      <c r="K32" s="230"/>
      <c r="L32" s="230"/>
      <c r="M32" s="230"/>
      <c r="N32" s="230"/>
      <c r="O32" s="230"/>
      <c r="P32" s="231"/>
    </row>
    <row r="33" spans="2:16" x14ac:dyDescent="0.2">
      <c r="B33" s="229"/>
      <c r="C33" s="230"/>
      <c r="D33" s="230"/>
      <c r="E33" s="230"/>
      <c r="F33" s="230"/>
      <c r="G33" s="230"/>
      <c r="H33" s="230"/>
      <c r="I33" s="230"/>
      <c r="J33" s="230"/>
      <c r="K33" s="230"/>
      <c r="L33" s="230"/>
      <c r="M33" s="230"/>
      <c r="N33" s="230"/>
      <c r="O33" s="230"/>
      <c r="P33" s="231"/>
    </row>
    <row r="34" spans="2:16" x14ac:dyDescent="0.2">
      <c r="B34" s="229"/>
      <c r="C34" s="230"/>
      <c r="D34" s="230"/>
      <c r="E34" s="230"/>
      <c r="F34" s="230"/>
      <c r="G34" s="230"/>
      <c r="H34" s="230"/>
      <c r="I34" s="230"/>
      <c r="J34" s="230"/>
      <c r="K34" s="230"/>
      <c r="L34" s="230"/>
      <c r="M34" s="230"/>
      <c r="N34" s="230"/>
      <c r="O34" s="230"/>
      <c r="P34" s="231"/>
    </row>
    <row r="35" spans="2:16" x14ac:dyDescent="0.2">
      <c r="B35" s="229"/>
      <c r="C35" s="230"/>
      <c r="D35" s="230"/>
      <c r="E35" s="230"/>
      <c r="F35" s="230"/>
      <c r="G35" s="230"/>
      <c r="H35" s="230"/>
      <c r="I35" s="230"/>
      <c r="J35" s="230"/>
      <c r="K35" s="230"/>
      <c r="L35" s="230"/>
      <c r="M35" s="230"/>
      <c r="N35" s="230"/>
      <c r="O35" s="230"/>
      <c r="P35" s="231"/>
    </row>
    <row r="36" spans="2:16" ht="16" thickBot="1" x14ac:dyDescent="0.25">
      <c r="B36" s="232"/>
      <c r="C36" s="233"/>
      <c r="D36" s="233"/>
      <c r="E36" s="233"/>
      <c r="F36" s="233"/>
      <c r="G36" s="233"/>
      <c r="H36" s="233"/>
      <c r="I36" s="233"/>
      <c r="J36" s="233"/>
      <c r="K36" s="233"/>
      <c r="L36" s="233"/>
      <c r="M36" s="233"/>
      <c r="N36" s="233"/>
      <c r="O36" s="233"/>
      <c r="P36" s="234"/>
    </row>
  </sheetData>
  <mergeCells count="1">
    <mergeCell ref="B2:P36"/>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workbookViewId="0">
      <selection activeCell="H3" sqref="H3"/>
    </sheetView>
  </sheetViews>
  <sheetFormatPr baseColWidth="10" defaultColWidth="8.83203125" defaultRowHeight="15" x14ac:dyDescent="0.2"/>
  <cols>
    <col min="1" max="1" width="8.83203125" style="27"/>
    <col min="2" max="2" width="27.83203125" style="85" bestFit="1" customWidth="1"/>
    <col min="3" max="3" width="9.5" style="85" bestFit="1" customWidth="1"/>
    <col min="4" max="4" width="31"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150</v>
      </c>
      <c r="C2" s="86" t="s">
        <v>154</v>
      </c>
      <c r="D2" s="86" t="s">
        <v>155</v>
      </c>
      <c r="E2" s="86" t="s">
        <v>156</v>
      </c>
      <c r="F2" s="86" t="s">
        <v>157</v>
      </c>
      <c r="G2" s="86" t="s">
        <v>158</v>
      </c>
      <c r="H2" s="86" t="s">
        <v>159</v>
      </c>
      <c r="I2" s="86" t="s">
        <v>160</v>
      </c>
      <c r="J2" s="86" t="s">
        <v>161</v>
      </c>
      <c r="K2" s="86"/>
      <c r="L2" s="86"/>
      <c r="M2" s="86"/>
      <c r="N2" s="86"/>
      <c r="O2" s="86"/>
      <c r="P2" s="86"/>
      <c r="Q2" s="86"/>
      <c r="R2" s="99"/>
    </row>
    <row r="3" spans="2:18" x14ac:dyDescent="0.2">
      <c r="B3" s="104" t="s">
        <v>153</v>
      </c>
      <c r="C3" s="88">
        <v>0</v>
      </c>
      <c r="D3" s="88">
        <v>0</v>
      </c>
      <c r="E3" s="88">
        <v>0</v>
      </c>
      <c r="F3" s="88">
        <v>0</v>
      </c>
      <c r="G3" s="88">
        <v>0</v>
      </c>
      <c r="H3" s="88"/>
      <c r="I3" s="88"/>
      <c r="J3" s="88"/>
      <c r="K3" s="88"/>
      <c r="L3" s="88"/>
      <c r="M3" s="88"/>
      <c r="N3" s="88"/>
      <c r="O3" s="88"/>
      <c r="P3" s="88"/>
      <c r="Q3" s="88"/>
      <c r="R3" s="100"/>
    </row>
    <row r="4" spans="2:18" x14ac:dyDescent="0.2">
      <c r="B4" s="104" t="s">
        <v>151</v>
      </c>
      <c r="C4" s="88"/>
      <c r="D4" s="88">
        <v>-5</v>
      </c>
      <c r="E4" s="88"/>
      <c r="F4" s="88">
        <v>-5</v>
      </c>
      <c r="G4" s="88">
        <v>-5</v>
      </c>
      <c r="H4" s="88"/>
      <c r="I4" s="88"/>
      <c r="J4" s="88"/>
      <c r="K4" s="88"/>
      <c r="L4" s="88"/>
      <c r="M4" s="88"/>
      <c r="N4" s="88"/>
      <c r="O4" s="88"/>
      <c r="P4" s="88"/>
      <c r="Q4" s="88"/>
      <c r="R4" s="100"/>
    </row>
    <row r="5" spans="2:18" ht="16" thickBot="1" x14ac:dyDescent="0.25">
      <c r="B5" s="105" t="s">
        <v>152</v>
      </c>
      <c r="C5" s="92"/>
      <c r="D5" s="92">
        <v>5</v>
      </c>
      <c r="E5" s="92"/>
      <c r="F5" s="92">
        <v>5</v>
      </c>
      <c r="G5" s="92">
        <v>5</v>
      </c>
      <c r="H5" s="92"/>
      <c r="I5" s="92"/>
      <c r="J5" s="92"/>
      <c r="K5" s="92"/>
      <c r="L5" s="92"/>
      <c r="M5" s="92"/>
      <c r="N5" s="92"/>
      <c r="O5" s="92"/>
      <c r="P5" s="92"/>
      <c r="Q5" s="92"/>
      <c r="R5" s="101"/>
    </row>
    <row r="6" spans="2:18" x14ac:dyDescent="0.2">
      <c r="B6" s="141" t="s">
        <v>190</v>
      </c>
      <c r="C6" s="86" t="s">
        <v>154</v>
      </c>
      <c r="D6" s="86" t="s">
        <v>155</v>
      </c>
      <c r="E6" s="86" t="s">
        <v>156</v>
      </c>
      <c r="F6" s="86" t="s">
        <v>157</v>
      </c>
      <c r="G6" s="86" t="s">
        <v>158</v>
      </c>
      <c r="H6" s="86" t="s">
        <v>159</v>
      </c>
      <c r="I6" s="86" t="s">
        <v>160</v>
      </c>
      <c r="J6" s="86" t="s">
        <v>161</v>
      </c>
      <c r="K6" s="158"/>
      <c r="L6" s="158"/>
      <c r="M6" s="158"/>
      <c r="N6" s="158"/>
      <c r="O6" s="158"/>
      <c r="P6" s="158"/>
      <c r="Q6" s="158"/>
      <c r="R6" s="159"/>
    </row>
    <row r="7" spans="2:18" x14ac:dyDescent="0.2">
      <c r="B7" s="104" t="s">
        <v>192</v>
      </c>
      <c r="C7" s="88"/>
      <c r="D7" s="88">
        <v>0</v>
      </c>
      <c r="E7" s="88"/>
      <c r="F7" s="88">
        <v>0</v>
      </c>
      <c r="G7" s="88">
        <v>0</v>
      </c>
      <c r="H7" s="88"/>
      <c r="I7" s="88"/>
      <c r="J7" s="88"/>
      <c r="K7" s="88"/>
      <c r="L7" s="88"/>
      <c r="M7" s="88"/>
      <c r="N7" s="88"/>
      <c r="O7" s="88"/>
      <c r="P7" s="88"/>
      <c r="Q7" s="88"/>
      <c r="R7" s="100"/>
    </row>
    <row r="8" spans="2:18" x14ac:dyDescent="0.2">
      <c r="B8" s="104" t="s">
        <v>191</v>
      </c>
      <c r="C8" s="88"/>
      <c r="D8" s="88">
        <v>2</v>
      </c>
      <c r="E8" s="88"/>
      <c r="F8" s="88">
        <v>3</v>
      </c>
      <c r="G8" s="88">
        <v>1</v>
      </c>
      <c r="H8" s="88"/>
      <c r="I8" s="88"/>
      <c r="J8" s="88"/>
      <c r="K8" s="88"/>
      <c r="L8" s="88"/>
      <c r="M8" s="88"/>
      <c r="N8" s="88"/>
      <c r="O8" s="88"/>
      <c r="P8" s="88"/>
      <c r="Q8" s="88"/>
      <c r="R8" s="100"/>
    </row>
    <row r="9" spans="2:18" x14ac:dyDescent="0.2">
      <c r="B9" s="104" t="s">
        <v>193</v>
      </c>
      <c r="C9" s="88"/>
      <c r="D9" s="88" t="s">
        <v>201</v>
      </c>
      <c r="E9" s="88"/>
      <c r="F9" s="88" t="s">
        <v>201</v>
      </c>
      <c r="G9" s="88" t="s">
        <v>201</v>
      </c>
      <c r="H9" s="88"/>
      <c r="I9" s="88"/>
      <c r="J9" s="88"/>
      <c r="K9" s="88"/>
      <c r="L9" s="88"/>
      <c r="M9" s="88"/>
      <c r="N9" s="88"/>
      <c r="O9" s="88"/>
      <c r="P9" s="88"/>
      <c r="Q9" s="88"/>
      <c r="R9" s="100"/>
    </row>
    <row r="10" spans="2:18" x14ac:dyDescent="0.2">
      <c r="B10" s="104" t="s">
        <v>194</v>
      </c>
      <c r="C10" s="88"/>
      <c r="D10" s="88">
        <v>1</v>
      </c>
      <c r="E10" s="88"/>
      <c r="F10" s="88">
        <v>3</v>
      </c>
      <c r="G10" s="88">
        <v>0.5</v>
      </c>
      <c r="H10" s="88"/>
      <c r="I10" s="88"/>
      <c r="J10" s="88"/>
      <c r="K10" s="88"/>
      <c r="L10" s="88"/>
      <c r="M10" s="88"/>
      <c r="N10" s="88"/>
      <c r="O10" s="88"/>
      <c r="P10" s="88"/>
      <c r="Q10" s="88"/>
      <c r="R10" s="100"/>
    </row>
    <row r="11" spans="2:18" x14ac:dyDescent="0.2">
      <c r="B11" s="104" t="s">
        <v>195</v>
      </c>
      <c r="C11" s="88"/>
      <c r="D11" s="88"/>
      <c r="E11" s="88"/>
      <c r="F11" s="88"/>
      <c r="G11" s="88"/>
      <c r="H11" s="88"/>
      <c r="I11" s="88"/>
      <c r="J11" s="88"/>
      <c r="K11" s="88"/>
      <c r="L11" s="88"/>
      <c r="M11" s="88"/>
      <c r="N11" s="88"/>
      <c r="O11" s="88"/>
      <c r="P11" s="88"/>
      <c r="Q11" s="88"/>
      <c r="R11" s="100"/>
    </row>
    <row r="12" spans="2:18" x14ac:dyDescent="0.2">
      <c r="B12" s="104" t="s">
        <v>196</v>
      </c>
      <c r="C12" s="88"/>
      <c r="D12" s="88"/>
      <c r="E12" s="88"/>
      <c r="F12" s="88"/>
      <c r="G12" s="88"/>
      <c r="H12" s="88"/>
      <c r="I12" s="88"/>
      <c r="J12" s="88"/>
      <c r="K12" s="88"/>
      <c r="L12" s="88"/>
      <c r="M12" s="88"/>
      <c r="N12" s="88"/>
      <c r="O12" s="88"/>
      <c r="P12" s="88"/>
      <c r="Q12" s="88"/>
      <c r="R12" s="100"/>
    </row>
    <row r="13" spans="2:18" x14ac:dyDescent="0.2">
      <c r="B13" s="104" t="s">
        <v>197</v>
      </c>
      <c r="C13" s="88"/>
      <c r="D13" s="88"/>
      <c r="E13" s="88"/>
      <c r="F13" s="88"/>
      <c r="G13" s="88"/>
      <c r="H13" s="88"/>
      <c r="I13" s="88"/>
      <c r="J13" s="88"/>
      <c r="K13" s="88"/>
      <c r="L13" s="88"/>
      <c r="M13" s="88"/>
      <c r="N13" s="88"/>
      <c r="O13" s="88"/>
      <c r="P13" s="88"/>
      <c r="Q13" s="88"/>
      <c r="R13" s="100"/>
    </row>
    <row r="14" spans="2:18" x14ac:dyDescent="0.2">
      <c r="B14" s="104" t="s">
        <v>198</v>
      </c>
      <c r="C14" s="88"/>
      <c r="D14" s="88"/>
      <c r="E14" s="88"/>
      <c r="F14" s="88"/>
      <c r="G14" s="88"/>
      <c r="H14" s="88"/>
      <c r="I14" s="88"/>
      <c r="J14" s="88"/>
      <c r="K14" s="88"/>
      <c r="L14" s="88"/>
      <c r="M14" s="88"/>
      <c r="N14" s="88"/>
      <c r="O14" s="88"/>
      <c r="P14" s="88"/>
      <c r="Q14" s="88"/>
      <c r="R14" s="100"/>
    </row>
    <row r="15" spans="2:18" x14ac:dyDescent="0.2">
      <c r="B15" s="104" t="s">
        <v>199</v>
      </c>
      <c r="C15" s="88"/>
      <c r="D15" s="88"/>
      <c r="E15" s="88"/>
      <c r="F15" s="88"/>
      <c r="G15" s="88"/>
      <c r="H15" s="88"/>
      <c r="I15" s="88"/>
      <c r="J15" s="88"/>
      <c r="K15" s="88"/>
      <c r="L15" s="88"/>
      <c r="M15" s="88"/>
      <c r="N15" s="88"/>
      <c r="O15" s="88"/>
      <c r="P15" s="88"/>
      <c r="Q15" s="88"/>
      <c r="R15" s="100"/>
    </row>
    <row r="16" spans="2:18" x14ac:dyDescent="0.2">
      <c r="B16" s="104" t="s">
        <v>200</v>
      </c>
      <c r="C16" s="88"/>
      <c r="D16" s="88"/>
      <c r="E16" s="88"/>
      <c r="F16" s="88"/>
      <c r="G16" s="88"/>
      <c r="H16" s="88"/>
      <c r="I16" s="88"/>
      <c r="J16" s="88"/>
      <c r="K16" s="88"/>
      <c r="L16" s="88"/>
      <c r="M16" s="88"/>
      <c r="N16" s="88"/>
      <c r="O16" s="88"/>
      <c r="P16" s="88"/>
      <c r="Q16" s="88"/>
      <c r="R16" s="100"/>
    </row>
    <row r="17" spans="2:18" x14ac:dyDescent="0.2">
      <c r="B17" s="104"/>
      <c r="C17" s="88"/>
      <c r="D17" s="88"/>
      <c r="E17" s="88"/>
      <c r="F17" s="88"/>
      <c r="G17" s="88"/>
      <c r="H17" s="88"/>
      <c r="I17" s="88"/>
      <c r="J17" s="88"/>
      <c r="K17" s="88"/>
      <c r="L17" s="88"/>
      <c r="M17" s="88"/>
      <c r="N17" s="88"/>
      <c r="O17" s="88"/>
      <c r="P17" s="88"/>
      <c r="Q17" s="88"/>
      <c r="R17" s="100"/>
    </row>
    <row r="18" spans="2:18" s="95" customFormat="1" x14ac:dyDescent="0.2">
      <c r="B18" s="104"/>
      <c r="C18" s="88"/>
      <c r="D18" s="88"/>
      <c r="E18" s="88"/>
      <c r="F18" s="88"/>
      <c r="G18" s="88"/>
      <c r="H18" s="88"/>
      <c r="I18" s="88"/>
      <c r="J18" s="88"/>
      <c r="K18" s="88"/>
      <c r="L18" s="88"/>
      <c r="M18" s="88"/>
      <c r="N18" s="88"/>
      <c r="O18" s="88"/>
      <c r="P18" s="88"/>
      <c r="Q18" s="88"/>
      <c r="R18" s="100"/>
    </row>
    <row r="19" spans="2:18" s="95" customFormat="1" x14ac:dyDescent="0.2">
      <c r="B19" s="160"/>
      <c r="C19" s="88"/>
      <c r="D19" s="88"/>
      <c r="E19" s="88"/>
      <c r="F19" s="88"/>
      <c r="G19" s="88"/>
      <c r="H19" s="88"/>
      <c r="I19" s="88"/>
      <c r="J19" s="88"/>
      <c r="K19" s="88"/>
      <c r="L19" s="88"/>
      <c r="M19" s="88"/>
      <c r="N19" s="88"/>
      <c r="O19" s="88"/>
      <c r="P19" s="88"/>
      <c r="Q19" s="88"/>
      <c r="R19" s="100"/>
    </row>
    <row r="20" spans="2:18" s="95" customFormat="1" x14ac:dyDescent="0.2">
      <c r="B20" s="104"/>
      <c r="C20" s="88"/>
      <c r="D20" s="88"/>
      <c r="E20" s="88"/>
      <c r="F20" s="88"/>
      <c r="G20" s="88"/>
      <c r="H20" s="88"/>
      <c r="I20" s="88"/>
      <c r="J20" s="88"/>
      <c r="K20" s="88"/>
      <c r="L20" s="88"/>
      <c r="M20" s="88"/>
      <c r="N20" s="88"/>
      <c r="O20" s="88"/>
      <c r="P20" s="88"/>
      <c r="Q20" s="88"/>
      <c r="R20" s="100"/>
    </row>
    <row r="21" spans="2:18" s="95" customFormat="1" x14ac:dyDescent="0.2">
      <c r="B21" s="104"/>
      <c r="C21" s="88"/>
      <c r="D21" s="88"/>
      <c r="E21" s="88"/>
      <c r="F21" s="88"/>
      <c r="G21" s="88"/>
      <c r="H21" s="88"/>
      <c r="I21" s="88"/>
      <c r="J21" s="88"/>
      <c r="K21" s="88"/>
      <c r="L21" s="88"/>
      <c r="M21" s="88"/>
      <c r="N21" s="88"/>
      <c r="O21" s="88"/>
      <c r="P21" s="88"/>
      <c r="Q21" s="88"/>
      <c r="R21" s="100"/>
    </row>
    <row r="22" spans="2:18" s="95" customFormat="1" x14ac:dyDescent="0.2">
      <c r="B22" s="104"/>
      <c r="C22" s="88"/>
      <c r="D22" s="88"/>
      <c r="E22" s="88"/>
      <c r="F22" s="88"/>
      <c r="G22" s="88"/>
      <c r="H22" s="88"/>
      <c r="I22" s="88"/>
      <c r="J22" s="88"/>
      <c r="K22" s="88"/>
      <c r="L22" s="88"/>
      <c r="M22" s="88"/>
      <c r="N22" s="88"/>
      <c r="O22" s="88"/>
      <c r="P22" s="88"/>
      <c r="Q22" s="88"/>
      <c r="R22" s="100"/>
    </row>
    <row r="23" spans="2:18" s="95" customFormat="1" x14ac:dyDescent="0.2">
      <c r="B23" s="104"/>
      <c r="C23" s="88"/>
      <c r="D23" s="88"/>
      <c r="E23" s="88"/>
      <c r="F23" s="88"/>
      <c r="G23" s="88"/>
      <c r="H23" s="88"/>
      <c r="I23" s="88"/>
      <c r="J23" s="88"/>
      <c r="K23" s="88"/>
      <c r="L23" s="88"/>
      <c r="M23" s="88"/>
      <c r="N23" s="88"/>
      <c r="O23" s="88"/>
      <c r="P23" s="88"/>
      <c r="Q23" s="88"/>
      <c r="R23" s="100"/>
    </row>
    <row r="24" spans="2:18" s="95" customFormat="1" x14ac:dyDescent="0.2">
      <c r="B24" s="104"/>
      <c r="C24" s="88"/>
      <c r="D24" s="88"/>
      <c r="E24" s="88"/>
      <c r="F24" s="88"/>
      <c r="G24" s="88"/>
      <c r="H24" s="88"/>
      <c r="I24" s="88"/>
      <c r="J24" s="88"/>
      <c r="K24" s="88"/>
      <c r="L24" s="88"/>
      <c r="M24" s="88"/>
      <c r="N24" s="88"/>
      <c r="O24" s="88"/>
      <c r="P24" s="88"/>
      <c r="Q24" s="88"/>
      <c r="R24" s="100"/>
    </row>
    <row r="25" spans="2:18" s="95" customFormat="1" ht="16" thickBot="1" x14ac:dyDescent="0.25">
      <c r="B25" s="161"/>
      <c r="C25" s="92"/>
      <c r="D25" s="92"/>
      <c r="E25" s="92"/>
      <c r="F25" s="92"/>
      <c r="G25" s="92"/>
      <c r="H25" s="92"/>
      <c r="I25" s="92"/>
      <c r="J25" s="92"/>
      <c r="K25" s="92"/>
      <c r="L25" s="92"/>
      <c r="M25" s="92"/>
      <c r="N25" s="92"/>
      <c r="O25" s="92"/>
      <c r="P25" s="92"/>
      <c r="Q25" s="92"/>
      <c r="R25" s="101"/>
    </row>
    <row r="26" spans="2:18" s="95" customFormat="1" x14ac:dyDescent="0.2">
      <c r="B26" s="97"/>
      <c r="C26" s="97"/>
      <c r="D26" s="97"/>
      <c r="E26" s="97"/>
      <c r="F26" s="97"/>
      <c r="G26" s="97"/>
      <c r="H26" s="97"/>
      <c r="I26" s="97"/>
      <c r="J26" s="97"/>
      <c r="K26" s="97"/>
      <c r="L26" s="97"/>
      <c r="M26" s="97"/>
      <c r="N26" s="97"/>
      <c r="O26" s="97"/>
      <c r="P26" s="97"/>
      <c r="Q26" s="97"/>
      <c r="R26" s="97"/>
    </row>
    <row r="27" spans="2:18" s="95" customFormat="1" x14ac:dyDescent="0.2">
      <c r="B27" s="97"/>
      <c r="C27" s="97"/>
      <c r="D27" s="97"/>
      <c r="E27" s="97"/>
      <c r="F27" s="97"/>
      <c r="G27" s="97"/>
      <c r="H27" s="97"/>
      <c r="I27" s="97"/>
      <c r="J27" s="97"/>
      <c r="K27" s="97"/>
      <c r="L27" s="97"/>
      <c r="M27" s="97"/>
      <c r="N27" s="97"/>
      <c r="O27" s="97"/>
      <c r="P27" s="97"/>
      <c r="Q27" s="97"/>
      <c r="R27" s="97"/>
    </row>
    <row r="28" spans="2:18" s="95" customFormat="1" x14ac:dyDescent="0.2">
      <c r="B28" s="157"/>
      <c r="C28" s="97"/>
      <c r="D28" s="97"/>
      <c r="E28" s="97"/>
      <c r="F28" s="97"/>
      <c r="G28" s="97"/>
      <c r="H28" s="97"/>
      <c r="I28" s="97"/>
      <c r="J28" s="97"/>
      <c r="K28" s="97"/>
      <c r="L28" s="97"/>
      <c r="M28" s="97"/>
      <c r="N28" s="97"/>
      <c r="O28" s="97"/>
      <c r="P28" s="97"/>
      <c r="Q28" s="97"/>
      <c r="R28" s="97"/>
    </row>
    <row r="29" spans="2:18" s="95" customFormat="1" x14ac:dyDescent="0.2">
      <c r="B29" s="97"/>
      <c r="C29" s="97"/>
      <c r="D29" s="97"/>
      <c r="E29" s="97"/>
      <c r="F29" s="97"/>
      <c r="G29" s="97"/>
      <c r="H29" s="97"/>
      <c r="I29" s="97"/>
      <c r="J29" s="97"/>
      <c r="K29" s="97"/>
      <c r="L29" s="97"/>
      <c r="M29" s="97"/>
      <c r="N29" s="97"/>
      <c r="O29" s="97"/>
      <c r="P29" s="97"/>
      <c r="Q29" s="97"/>
      <c r="R29" s="97"/>
    </row>
    <row r="30" spans="2:18" s="95" customFormat="1" x14ac:dyDescent="0.2">
      <c r="B30" s="97"/>
      <c r="C30" s="97"/>
      <c r="D30" s="97"/>
      <c r="E30" s="97"/>
      <c r="F30" s="97"/>
      <c r="G30" s="97"/>
      <c r="H30" s="97"/>
      <c r="I30" s="97"/>
      <c r="J30" s="97"/>
      <c r="K30" s="97"/>
      <c r="L30" s="97"/>
      <c r="M30" s="97"/>
      <c r="N30" s="97"/>
      <c r="O30" s="97"/>
      <c r="P30" s="97"/>
      <c r="Q30" s="97"/>
      <c r="R30" s="97"/>
    </row>
    <row r="31" spans="2:18" s="95" customFormat="1" x14ac:dyDescent="0.2">
      <c r="B31" s="97"/>
      <c r="C31" s="97"/>
      <c r="D31" s="97"/>
      <c r="E31" s="97"/>
      <c r="F31" s="97"/>
      <c r="G31" s="97"/>
      <c r="H31" s="97"/>
      <c r="I31" s="97"/>
      <c r="J31" s="97"/>
      <c r="K31" s="97"/>
      <c r="L31" s="97"/>
      <c r="M31" s="97"/>
      <c r="N31" s="97"/>
      <c r="O31" s="97"/>
      <c r="P31" s="97"/>
      <c r="Q31" s="97"/>
      <c r="R31" s="97"/>
    </row>
    <row r="32" spans="2:18" s="95" customFormat="1" x14ac:dyDescent="0.2">
      <c r="B32" s="97"/>
      <c r="C32" s="97"/>
      <c r="D32" s="97"/>
      <c r="E32" s="97"/>
      <c r="F32" s="97"/>
      <c r="G32" s="97"/>
      <c r="H32" s="97"/>
      <c r="I32" s="97"/>
      <c r="J32" s="97"/>
      <c r="K32" s="97"/>
      <c r="L32" s="97"/>
      <c r="M32" s="97"/>
      <c r="N32" s="97"/>
      <c r="O32" s="97"/>
      <c r="P32" s="97"/>
      <c r="Q32" s="97"/>
      <c r="R32" s="97"/>
    </row>
    <row r="33" spans="2:18" s="95" customFormat="1" x14ac:dyDescent="0.2">
      <c r="B33" s="97"/>
      <c r="C33" s="97"/>
      <c r="D33" s="97"/>
      <c r="E33" s="97"/>
      <c r="F33" s="97"/>
      <c r="G33" s="97"/>
      <c r="H33" s="97"/>
      <c r="I33" s="97"/>
      <c r="J33" s="97"/>
      <c r="K33" s="97"/>
      <c r="L33" s="97"/>
      <c r="M33" s="97"/>
      <c r="N33" s="97"/>
      <c r="O33" s="97"/>
      <c r="P33" s="97"/>
      <c r="Q33" s="97"/>
      <c r="R33" s="97"/>
    </row>
    <row r="34" spans="2:18" s="95" customFormat="1" x14ac:dyDescent="0.2">
      <c r="B34" s="97"/>
      <c r="C34" s="97"/>
      <c r="D34" s="97"/>
      <c r="E34" s="97"/>
      <c r="F34" s="97"/>
      <c r="G34" s="97"/>
      <c r="H34" s="97"/>
      <c r="I34" s="97"/>
      <c r="J34" s="97"/>
      <c r="K34" s="97"/>
      <c r="L34" s="97"/>
      <c r="M34" s="97"/>
      <c r="N34" s="97"/>
      <c r="O34" s="97"/>
      <c r="P34" s="97"/>
      <c r="Q34" s="97"/>
      <c r="R34" s="97"/>
    </row>
    <row r="35" spans="2:18" s="95" customFormat="1" x14ac:dyDescent="0.2">
      <c r="B35" s="97"/>
      <c r="C35" s="97"/>
      <c r="D35" s="97"/>
      <c r="E35" s="97"/>
      <c r="F35" s="97"/>
      <c r="G35" s="97"/>
      <c r="H35" s="97"/>
      <c r="I35" s="97"/>
      <c r="J35" s="97"/>
      <c r="K35" s="97"/>
      <c r="L35" s="97"/>
      <c r="M35" s="97"/>
      <c r="N35" s="97"/>
      <c r="O35" s="97"/>
      <c r="P35" s="97"/>
      <c r="Q35" s="97"/>
      <c r="R35" s="97"/>
    </row>
    <row r="36" spans="2:18" s="95" customFormat="1" x14ac:dyDescent="0.2">
      <c r="B36" s="97"/>
      <c r="C36" s="97"/>
      <c r="D36" s="97"/>
      <c r="E36" s="97"/>
      <c r="F36" s="97"/>
      <c r="G36" s="97"/>
      <c r="H36" s="97"/>
      <c r="I36" s="97"/>
      <c r="J36" s="97"/>
      <c r="K36" s="97"/>
      <c r="L36" s="97"/>
      <c r="M36" s="97"/>
      <c r="N36" s="97"/>
      <c r="O36" s="97"/>
      <c r="P36" s="97"/>
      <c r="Q36" s="97"/>
      <c r="R36" s="97"/>
    </row>
    <row r="37" spans="2:18" s="95" customFormat="1" x14ac:dyDescent="0.2">
      <c r="B37" s="97"/>
      <c r="C37" s="97"/>
      <c r="D37" s="97"/>
      <c r="E37" s="97"/>
      <c r="F37" s="97"/>
      <c r="G37" s="97"/>
      <c r="H37" s="97"/>
      <c r="I37" s="97"/>
      <c r="J37" s="97"/>
      <c r="K37" s="97"/>
      <c r="L37" s="97"/>
      <c r="M37" s="97"/>
      <c r="N37" s="97"/>
      <c r="O37" s="97"/>
      <c r="P37" s="97"/>
      <c r="Q37" s="97"/>
      <c r="R37" s="97"/>
    </row>
  </sheetData>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I41" sqref="I41:I42"/>
    </sheetView>
  </sheetViews>
  <sheetFormatPr baseColWidth="10" defaultColWidth="8.83203125" defaultRowHeight="15" x14ac:dyDescent="0.2"/>
  <cols>
    <col min="1" max="1" width="8.83203125" style="27"/>
    <col min="2" max="2" width="27.83203125" style="85" bestFit="1" customWidth="1"/>
    <col min="3" max="3" width="9.5" style="85" bestFit="1" customWidth="1"/>
    <col min="4" max="4" width="31"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163</v>
      </c>
      <c r="C2" s="86" t="s">
        <v>154</v>
      </c>
      <c r="D2" s="86" t="s">
        <v>155</v>
      </c>
      <c r="E2" s="86" t="s">
        <v>156</v>
      </c>
      <c r="F2" s="86" t="s">
        <v>157</v>
      </c>
      <c r="G2" s="86" t="s">
        <v>158</v>
      </c>
      <c r="H2" s="86" t="s">
        <v>159</v>
      </c>
      <c r="I2" s="86" t="s">
        <v>160</v>
      </c>
      <c r="J2" s="86" t="s">
        <v>161</v>
      </c>
      <c r="K2" s="86"/>
      <c r="L2" s="86"/>
      <c r="M2" s="86"/>
      <c r="N2" s="86"/>
      <c r="O2" s="86"/>
      <c r="P2" s="86"/>
      <c r="Q2" s="86"/>
      <c r="R2" s="99"/>
    </row>
    <row r="3" spans="2:18" x14ac:dyDescent="0.2">
      <c r="B3" s="104" t="s">
        <v>164</v>
      </c>
      <c r="C3" s="88">
        <v>0</v>
      </c>
      <c r="D3" s="88">
        <v>0</v>
      </c>
      <c r="E3" s="88">
        <v>0</v>
      </c>
      <c r="F3" s="88">
        <v>0</v>
      </c>
      <c r="G3" s="88">
        <v>0</v>
      </c>
      <c r="H3" s="88"/>
      <c r="I3" s="88"/>
      <c r="J3" s="88"/>
      <c r="K3" s="88"/>
      <c r="L3" s="88"/>
      <c r="M3" s="88"/>
      <c r="N3" s="88"/>
      <c r="O3" s="88"/>
      <c r="P3" s="88"/>
      <c r="Q3" s="88"/>
      <c r="R3" s="100"/>
    </row>
    <row r="4" spans="2:18" x14ac:dyDescent="0.2">
      <c r="B4" s="104" t="s">
        <v>151</v>
      </c>
      <c r="C4" s="88">
        <v>-45</v>
      </c>
      <c r="D4" s="88"/>
      <c r="E4" s="88">
        <v>-45</v>
      </c>
      <c r="F4" s="88">
        <v>-45</v>
      </c>
      <c r="G4" s="88"/>
      <c r="H4" s="88"/>
      <c r="I4" s="88"/>
      <c r="J4" s="88"/>
      <c r="K4" s="88"/>
      <c r="L4" s="88"/>
      <c r="M4" s="88"/>
      <c r="N4" s="88"/>
      <c r="O4" s="88"/>
      <c r="P4" s="88"/>
      <c r="Q4" s="88"/>
      <c r="R4" s="100"/>
    </row>
    <row r="5" spans="2:18" ht="16" thickBot="1" x14ac:dyDescent="0.25">
      <c r="B5" s="105" t="s">
        <v>152</v>
      </c>
      <c r="C5" s="92">
        <v>45</v>
      </c>
      <c r="D5" s="92"/>
      <c r="E5" s="92">
        <v>45</v>
      </c>
      <c r="F5" s="92">
        <v>45</v>
      </c>
      <c r="G5" s="92"/>
      <c r="H5" s="92"/>
      <c r="I5" s="92"/>
      <c r="J5" s="92"/>
      <c r="K5" s="92"/>
      <c r="L5" s="92"/>
      <c r="M5" s="92"/>
      <c r="N5" s="92"/>
      <c r="O5" s="92"/>
      <c r="P5" s="92"/>
      <c r="Q5" s="92"/>
      <c r="R5" s="101"/>
    </row>
    <row r="6" spans="2:18" x14ac:dyDescent="0.2">
      <c r="B6" s="141" t="s">
        <v>190</v>
      </c>
      <c r="C6" s="86" t="s">
        <v>154</v>
      </c>
      <c r="D6" s="86" t="s">
        <v>155</v>
      </c>
      <c r="E6" s="86" t="s">
        <v>156</v>
      </c>
      <c r="F6" s="86" t="s">
        <v>157</v>
      </c>
      <c r="G6" s="86" t="s">
        <v>158</v>
      </c>
      <c r="H6" s="86" t="s">
        <v>159</v>
      </c>
      <c r="I6" s="86" t="s">
        <v>160</v>
      </c>
      <c r="J6" s="86" t="s">
        <v>161</v>
      </c>
      <c r="K6" s="158"/>
      <c r="L6" s="158"/>
      <c r="M6" s="158"/>
      <c r="N6" s="158"/>
      <c r="O6" s="158"/>
      <c r="P6" s="158"/>
      <c r="Q6" s="158"/>
      <c r="R6" s="159"/>
    </row>
    <row r="7" spans="2:18" x14ac:dyDescent="0.2">
      <c r="B7" s="104" t="s">
        <v>192</v>
      </c>
      <c r="C7" s="88">
        <v>0</v>
      </c>
      <c r="D7" s="88"/>
      <c r="E7" s="88">
        <v>0</v>
      </c>
      <c r="F7" s="88">
        <v>0</v>
      </c>
      <c r="G7" s="88"/>
      <c r="H7" s="88"/>
      <c r="I7" s="88"/>
      <c r="J7" s="88"/>
      <c r="K7" s="88"/>
      <c r="L7" s="88"/>
      <c r="M7" s="88"/>
      <c r="N7" s="88"/>
      <c r="O7" s="88"/>
      <c r="P7" s="88"/>
      <c r="Q7" s="88"/>
      <c r="R7" s="100"/>
    </row>
    <row r="8" spans="2:18" x14ac:dyDescent="0.2">
      <c r="B8" s="104" t="s">
        <v>191</v>
      </c>
      <c r="C8" s="88">
        <v>15</v>
      </c>
      <c r="D8" s="88"/>
      <c r="E8" s="88">
        <v>5</v>
      </c>
      <c r="F8" s="88">
        <v>10</v>
      </c>
      <c r="G8" s="88"/>
      <c r="H8" s="88"/>
      <c r="I8" s="88"/>
      <c r="J8" s="88"/>
      <c r="K8" s="88"/>
      <c r="L8" s="88"/>
      <c r="M8" s="88"/>
      <c r="N8" s="88"/>
      <c r="O8" s="88"/>
      <c r="P8" s="88"/>
      <c r="Q8" s="88"/>
      <c r="R8" s="100"/>
    </row>
    <row r="9" spans="2:18" x14ac:dyDescent="0.2">
      <c r="B9" s="104" t="s">
        <v>193</v>
      </c>
      <c r="C9" s="88" t="s">
        <v>201</v>
      </c>
      <c r="D9" s="88"/>
      <c r="E9" s="88" t="s">
        <v>201</v>
      </c>
      <c r="F9" s="88" t="s">
        <v>201</v>
      </c>
      <c r="G9" s="88"/>
      <c r="H9" s="88"/>
      <c r="I9" s="88"/>
      <c r="J9" s="88"/>
      <c r="K9" s="88"/>
      <c r="L9" s="88"/>
      <c r="M9" s="88"/>
      <c r="N9" s="88"/>
      <c r="O9" s="88"/>
      <c r="P9" s="88"/>
      <c r="Q9" s="88"/>
      <c r="R9" s="100"/>
    </row>
    <row r="10" spans="2:18" x14ac:dyDescent="0.2">
      <c r="B10" s="104" t="s">
        <v>194</v>
      </c>
      <c r="C10" s="88">
        <v>10</v>
      </c>
      <c r="D10" s="88"/>
      <c r="E10" s="88">
        <v>10</v>
      </c>
      <c r="F10" s="88">
        <v>15</v>
      </c>
      <c r="G10" s="88"/>
      <c r="H10" s="88"/>
      <c r="I10" s="88"/>
      <c r="J10" s="88"/>
      <c r="K10" s="88"/>
      <c r="L10" s="88"/>
      <c r="M10" s="88"/>
      <c r="N10" s="88"/>
      <c r="O10" s="88"/>
      <c r="P10" s="88"/>
      <c r="Q10" s="88"/>
      <c r="R10" s="100"/>
    </row>
    <row r="11" spans="2:18" x14ac:dyDescent="0.2">
      <c r="B11" s="104" t="s">
        <v>195</v>
      </c>
      <c r="C11" s="88"/>
      <c r="D11" s="88"/>
      <c r="E11" s="88"/>
      <c r="F11" s="88"/>
      <c r="G11" s="88"/>
      <c r="H11" s="88"/>
      <c r="I11" s="88"/>
      <c r="J11" s="88"/>
      <c r="K11" s="88"/>
      <c r="L11" s="88"/>
      <c r="M11" s="88"/>
      <c r="N11" s="88"/>
      <c r="O11" s="88"/>
      <c r="P11" s="88"/>
      <c r="Q11" s="88"/>
      <c r="R11" s="100"/>
    </row>
    <row r="12" spans="2:18" x14ac:dyDescent="0.2">
      <c r="B12" s="104" t="s">
        <v>196</v>
      </c>
      <c r="C12" s="88"/>
      <c r="D12" s="88"/>
      <c r="E12" s="88"/>
      <c r="F12" s="88"/>
      <c r="G12" s="88"/>
      <c r="H12" s="88"/>
      <c r="I12" s="88"/>
      <c r="J12" s="88"/>
      <c r="K12" s="88"/>
      <c r="L12" s="88"/>
      <c r="M12" s="88"/>
      <c r="N12" s="88"/>
      <c r="O12" s="88"/>
      <c r="P12" s="88"/>
      <c r="Q12" s="88"/>
      <c r="R12" s="100"/>
    </row>
    <row r="13" spans="2:18" x14ac:dyDescent="0.2">
      <c r="B13" s="104" t="s">
        <v>197</v>
      </c>
      <c r="C13" s="88"/>
      <c r="D13" s="88"/>
      <c r="E13" s="88"/>
      <c r="F13" s="88"/>
      <c r="G13" s="88"/>
      <c r="H13" s="88"/>
      <c r="I13" s="88"/>
      <c r="J13" s="88"/>
      <c r="K13" s="88"/>
      <c r="L13" s="88"/>
      <c r="M13" s="88"/>
      <c r="N13" s="88"/>
      <c r="O13" s="88"/>
      <c r="P13" s="88"/>
      <c r="Q13" s="88"/>
      <c r="R13" s="100"/>
    </row>
    <row r="14" spans="2:18" x14ac:dyDescent="0.2">
      <c r="B14" s="104" t="s">
        <v>198</v>
      </c>
      <c r="C14" s="88"/>
      <c r="D14" s="88"/>
      <c r="E14" s="88"/>
      <c r="F14" s="88"/>
      <c r="G14" s="88"/>
      <c r="H14" s="88"/>
      <c r="I14" s="88"/>
      <c r="J14" s="88"/>
      <c r="K14" s="88"/>
      <c r="L14" s="88"/>
      <c r="M14" s="88"/>
      <c r="N14" s="88"/>
      <c r="O14" s="88"/>
      <c r="P14" s="88"/>
      <c r="Q14" s="88"/>
      <c r="R14" s="100"/>
    </row>
    <row r="15" spans="2:18" x14ac:dyDescent="0.2">
      <c r="B15" s="104" t="s">
        <v>199</v>
      </c>
      <c r="C15" s="88"/>
      <c r="D15" s="88"/>
      <c r="E15" s="88"/>
      <c r="F15" s="88"/>
      <c r="G15" s="88"/>
      <c r="H15" s="88"/>
      <c r="I15" s="88"/>
      <c r="J15" s="88"/>
      <c r="K15" s="88"/>
      <c r="L15" s="88"/>
      <c r="M15" s="88"/>
      <c r="N15" s="88"/>
      <c r="O15" s="88"/>
      <c r="P15" s="88"/>
      <c r="Q15" s="88"/>
      <c r="R15" s="100"/>
    </row>
    <row r="16" spans="2:18" x14ac:dyDescent="0.2">
      <c r="B16" s="104" t="s">
        <v>200</v>
      </c>
      <c r="C16" s="88"/>
      <c r="D16" s="88"/>
      <c r="E16" s="88"/>
      <c r="F16" s="88"/>
      <c r="G16" s="88"/>
      <c r="H16" s="88"/>
      <c r="I16" s="88"/>
      <c r="J16" s="88"/>
      <c r="K16" s="88"/>
      <c r="L16" s="88"/>
      <c r="M16" s="88"/>
      <c r="N16" s="88"/>
      <c r="O16" s="88"/>
      <c r="P16" s="88"/>
      <c r="Q16" s="88"/>
      <c r="R16" s="100"/>
    </row>
    <row r="17" spans="2:18" x14ac:dyDescent="0.2">
      <c r="B17" s="104"/>
      <c r="C17" s="88"/>
      <c r="D17" s="88"/>
      <c r="E17" s="88"/>
      <c r="F17" s="88"/>
      <c r="G17" s="88"/>
      <c r="H17" s="88"/>
      <c r="I17" s="88"/>
      <c r="J17" s="88"/>
      <c r="K17" s="88"/>
      <c r="L17" s="88"/>
      <c r="M17" s="88"/>
      <c r="N17" s="88"/>
      <c r="O17" s="88"/>
      <c r="P17" s="88"/>
      <c r="Q17" s="88"/>
      <c r="R17" s="100"/>
    </row>
    <row r="18" spans="2:18" s="95" customFormat="1" x14ac:dyDescent="0.2">
      <c r="B18" s="104"/>
      <c r="C18" s="88"/>
      <c r="D18" s="88"/>
      <c r="E18" s="88"/>
      <c r="F18" s="88"/>
      <c r="G18" s="88"/>
      <c r="H18" s="88"/>
      <c r="I18" s="88"/>
      <c r="J18" s="88"/>
      <c r="K18" s="88"/>
      <c r="L18" s="88"/>
      <c r="M18" s="88"/>
      <c r="N18" s="88"/>
      <c r="O18" s="88"/>
      <c r="P18" s="88"/>
      <c r="Q18" s="88"/>
      <c r="R18" s="100"/>
    </row>
    <row r="19" spans="2:18" s="95" customFormat="1" x14ac:dyDescent="0.2">
      <c r="B19" s="160"/>
      <c r="C19" s="88"/>
      <c r="D19" s="88"/>
      <c r="E19" s="88"/>
      <c r="F19" s="88"/>
      <c r="G19" s="88"/>
      <c r="H19" s="88"/>
      <c r="I19" s="88"/>
      <c r="J19" s="88"/>
      <c r="K19" s="88"/>
      <c r="L19" s="88"/>
      <c r="M19" s="88"/>
      <c r="N19" s="88"/>
      <c r="O19" s="88"/>
      <c r="P19" s="88"/>
      <c r="Q19" s="88"/>
      <c r="R19" s="100"/>
    </row>
    <row r="20" spans="2:18" s="95" customFormat="1" x14ac:dyDescent="0.2">
      <c r="B20" s="104"/>
      <c r="C20" s="88"/>
      <c r="D20" s="88"/>
      <c r="E20" s="88"/>
      <c r="F20" s="88"/>
      <c r="G20" s="88"/>
      <c r="H20" s="88"/>
      <c r="I20" s="88"/>
      <c r="J20" s="88"/>
      <c r="K20" s="88"/>
      <c r="L20" s="88"/>
      <c r="M20" s="88"/>
      <c r="N20" s="88"/>
      <c r="O20" s="88"/>
      <c r="P20" s="88"/>
      <c r="Q20" s="88"/>
      <c r="R20" s="100"/>
    </row>
    <row r="21" spans="2:18" s="95" customFormat="1" x14ac:dyDescent="0.2">
      <c r="B21" s="104"/>
      <c r="C21" s="88"/>
      <c r="D21" s="88"/>
      <c r="E21" s="88"/>
      <c r="F21" s="88"/>
      <c r="G21" s="88"/>
      <c r="H21" s="88"/>
      <c r="I21" s="88"/>
      <c r="J21" s="88"/>
      <c r="K21" s="88"/>
      <c r="L21" s="88"/>
      <c r="M21" s="88"/>
      <c r="N21" s="88"/>
      <c r="O21" s="88"/>
      <c r="P21" s="88"/>
      <c r="Q21" s="88"/>
      <c r="R21" s="100"/>
    </row>
    <row r="22" spans="2:18" s="95" customFormat="1" x14ac:dyDescent="0.2">
      <c r="B22" s="104"/>
      <c r="C22" s="88"/>
      <c r="D22" s="88"/>
      <c r="E22" s="88"/>
      <c r="F22" s="88"/>
      <c r="G22" s="88"/>
      <c r="H22" s="88"/>
      <c r="I22" s="88"/>
      <c r="J22" s="88"/>
      <c r="K22" s="88"/>
      <c r="L22" s="88"/>
      <c r="M22" s="88"/>
      <c r="N22" s="88"/>
      <c r="O22" s="88"/>
      <c r="P22" s="88"/>
      <c r="Q22" s="88"/>
      <c r="R22" s="100"/>
    </row>
    <row r="23" spans="2:18" s="95" customFormat="1" x14ac:dyDescent="0.2">
      <c r="B23" s="104"/>
      <c r="C23" s="88"/>
      <c r="D23" s="88"/>
      <c r="E23" s="88"/>
      <c r="F23" s="88"/>
      <c r="G23" s="88"/>
      <c r="H23" s="88"/>
      <c r="I23" s="88"/>
      <c r="J23" s="88"/>
      <c r="K23" s="88"/>
      <c r="L23" s="88"/>
      <c r="M23" s="88"/>
      <c r="N23" s="88"/>
      <c r="O23" s="88"/>
      <c r="P23" s="88"/>
      <c r="Q23" s="88"/>
      <c r="R23" s="100"/>
    </row>
    <row r="24" spans="2:18" s="95" customFormat="1" x14ac:dyDescent="0.2">
      <c r="B24" s="104"/>
      <c r="C24" s="88"/>
      <c r="D24" s="88"/>
      <c r="E24" s="88"/>
      <c r="F24" s="88"/>
      <c r="G24" s="88"/>
      <c r="H24" s="88"/>
      <c r="I24" s="88"/>
      <c r="J24" s="88"/>
      <c r="K24" s="88"/>
      <c r="L24" s="88"/>
      <c r="M24" s="88"/>
      <c r="N24" s="88"/>
      <c r="O24" s="88"/>
      <c r="P24" s="88"/>
      <c r="Q24" s="88"/>
      <c r="R24" s="100"/>
    </row>
    <row r="25" spans="2:18" s="95" customFormat="1" ht="16" thickBot="1" x14ac:dyDescent="0.25">
      <c r="B25" s="161"/>
      <c r="C25" s="92"/>
      <c r="D25" s="92"/>
      <c r="E25" s="92"/>
      <c r="F25" s="92"/>
      <c r="G25" s="92"/>
      <c r="H25" s="92"/>
      <c r="I25" s="92"/>
      <c r="J25" s="92"/>
      <c r="K25" s="92"/>
      <c r="L25" s="92"/>
      <c r="M25" s="92"/>
      <c r="N25" s="92"/>
      <c r="O25" s="92"/>
      <c r="P25" s="92"/>
      <c r="Q25" s="92"/>
      <c r="R25" s="101"/>
    </row>
  </sheetData>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
  <sheetViews>
    <sheetView workbookViewId="0">
      <selection activeCell="I3" sqref="I3"/>
    </sheetView>
  </sheetViews>
  <sheetFormatPr baseColWidth="10" defaultColWidth="8.83203125" defaultRowHeight="15" x14ac:dyDescent="0.2"/>
  <cols>
    <col min="1" max="1" width="8.83203125" style="27"/>
    <col min="2" max="2" width="75.5" style="85" bestFit="1" customWidth="1"/>
    <col min="3" max="3" width="9.5" style="85" bestFit="1" customWidth="1"/>
    <col min="4" max="4" width="31"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165</v>
      </c>
      <c r="C2" s="86" t="s">
        <v>167</v>
      </c>
      <c r="D2" s="86" t="s">
        <v>168</v>
      </c>
      <c r="E2" s="86" t="s">
        <v>169</v>
      </c>
      <c r="F2" s="86" t="s">
        <v>170</v>
      </c>
      <c r="G2" s="86" t="s">
        <v>171</v>
      </c>
      <c r="H2" s="86" t="s">
        <v>172</v>
      </c>
      <c r="I2" s="86" t="s">
        <v>173</v>
      </c>
      <c r="J2" s="86" t="s">
        <v>174</v>
      </c>
      <c r="K2" s="86"/>
      <c r="L2" s="86"/>
      <c r="M2" s="86"/>
      <c r="N2" s="86"/>
      <c r="O2" s="86"/>
      <c r="P2" s="86"/>
      <c r="Q2" s="86"/>
      <c r="R2" s="99"/>
    </row>
    <row r="3" spans="2:18" x14ac:dyDescent="0.2">
      <c r="B3" s="104" t="s">
        <v>166</v>
      </c>
      <c r="C3" s="88">
        <v>0</v>
      </c>
      <c r="D3" s="88">
        <v>0</v>
      </c>
      <c r="E3" s="88">
        <v>0</v>
      </c>
      <c r="F3" s="88">
        <v>0</v>
      </c>
      <c r="G3" s="88">
        <v>0</v>
      </c>
      <c r="H3" s="88">
        <v>0</v>
      </c>
      <c r="I3" s="88"/>
      <c r="J3" s="88"/>
      <c r="K3" s="88"/>
      <c r="L3" s="88"/>
      <c r="M3" s="88"/>
      <c r="N3" s="88"/>
      <c r="O3" s="88"/>
      <c r="P3" s="88"/>
      <c r="Q3" s="88"/>
      <c r="R3" s="100"/>
    </row>
    <row r="4" spans="2:18" x14ac:dyDescent="0.2">
      <c r="B4" s="104" t="s">
        <v>203</v>
      </c>
      <c r="C4" s="88"/>
      <c r="D4" s="88">
        <v>0</v>
      </c>
      <c r="E4" s="88">
        <v>0</v>
      </c>
      <c r="F4" s="88">
        <v>0</v>
      </c>
      <c r="G4" s="88"/>
      <c r="H4" s="88">
        <v>0</v>
      </c>
      <c r="I4" s="88"/>
      <c r="J4" s="88"/>
      <c r="K4" s="88"/>
      <c r="L4" s="88"/>
      <c r="M4" s="88"/>
      <c r="N4" s="88"/>
      <c r="O4" s="88"/>
      <c r="P4" s="88"/>
      <c r="Q4" s="88"/>
      <c r="R4" s="100"/>
    </row>
    <row r="5" spans="2:18" x14ac:dyDescent="0.2">
      <c r="B5" s="104" t="s">
        <v>177</v>
      </c>
      <c r="C5" s="88">
        <v>0.3</v>
      </c>
      <c r="D5" s="88">
        <v>0.3</v>
      </c>
      <c r="E5" s="88">
        <v>0.3</v>
      </c>
      <c r="F5" s="88">
        <v>0.3</v>
      </c>
      <c r="G5" s="88">
        <v>0.3</v>
      </c>
      <c r="H5" s="88">
        <v>0.3</v>
      </c>
      <c r="I5" s="88"/>
      <c r="J5" s="88"/>
      <c r="K5" s="88"/>
      <c r="L5" s="88"/>
      <c r="M5" s="88"/>
      <c r="N5" s="88"/>
      <c r="O5" s="88"/>
      <c r="P5" s="88"/>
      <c r="Q5" s="88"/>
      <c r="R5" s="100"/>
    </row>
    <row r="6" spans="2:18" x14ac:dyDescent="0.2">
      <c r="B6" s="104" t="s">
        <v>175</v>
      </c>
      <c r="C6" s="88"/>
      <c r="D6" s="88">
        <v>0.1</v>
      </c>
      <c r="E6" s="88">
        <v>0.5</v>
      </c>
      <c r="F6" s="88">
        <v>0.2</v>
      </c>
      <c r="G6" s="88"/>
      <c r="H6" s="88">
        <v>0.2</v>
      </c>
      <c r="I6" s="88"/>
      <c r="J6" s="88"/>
      <c r="K6" s="88"/>
      <c r="L6" s="88"/>
      <c r="M6" s="88"/>
      <c r="N6" s="88"/>
      <c r="O6" s="88"/>
      <c r="P6" s="88"/>
      <c r="Q6" s="88"/>
      <c r="R6" s="100"/>
    </row>
    <row r="7" spans="2:18" ht="16" thickBot="1" x14ac:dyDescent="0.25">
      <c r="B7" s="105" t="s">
        <v>176</v>
      </c>
      <c r="C7" s="92"/>
      <c r="D7" s="92">
        <v>0.6</v>
      </c>
      <c r="E7" s="92">
        <v>1</v>
      </c>
      <c r="F7" s="92">
        <v>0.95</v>
      </c>
      <c r="G7" s="92"/>
      <c r="H7" s="92">
        <v>0.95</v>
      </c>
      <c r="I7" s="92"/>
      <c r="J7" s="92"/>
      <c r="K7" s="92"/>
      <c r="L7" s="92"/>
      <c r="M7" s="92"/>
      <c r="N7" s="92"/>
      <c r="O7" s="92"/>
      <c r="P7" s="92"/>
      <c r="Q7" s="92"/>
      <c r="R7" s="101"/>
    </row>
    <row r="8" spans="2:18" x14ac:dyDescent="0.2">
      <c r="B8" s="141" t="s">
        <v>190</v>
      </c>
      <c r="C8" s="86" t="s">
        <v>167</v>
      </c>
      <c r="D8" s="86" t="s">
        <v>168</v>
      </c>
      <c r="E8" s="86" t="s">
        <v>169</v>
      </c>
      <c r="F8" s="86" t="s">
        <v>170</v>
      </c>
      <c r="G8" s="86" t="s">
        <v>171</v>
      </c>
      <c r="H8" s="86" t="s">
        <v>172</v>
      </c>
      <c r="I8" s="86" t="s">
        <v>173</v>
      </c>
      <c r="J8" s="86" t="s">
        <v>174</v>
      </c>
      <c r="K8" s="158"/>
      <c r="L8" s="158"/>
      <c r="M8" s="158"/>
      <c r="N8" s="158"/>
      <c r="O8" s="158"/>
      <c r="P8" s="158"/>
      <c r="Q8" s="158"/>
      <c r="R8" s="159"/>
    </row>
    <row r="9" spans="2:18" x14ac:dyDescent="0.2">
      <c r="B9" s="104" t="s">
        <v>192</v>
      </c>
      <c r="C9" s="88"/>
      <c r="D9" s="88">
        <v>0</v>
      </c>
      <c r="E9" s="88">
        <v>0</v>
      </c>
      <c r="F9" s="88">
        <v>0</v>
      </c>
      <c r="G9" s="88"/>
      <c r="H9" s="88">
        <v>0</v>
      </c>
      <c r="I9" s="88"/>
      <c r="J9" s="88"/>
      <c r="K9" s="88"/>
      <c r="L9" s="88"/>
      <c r="M9" s="88"/>
      <c r="N9" s="88"/>
      <c r="O9" s="88"/>
      <c r="P9" s="88"/>
      <c r="Q9" s="88"/>
      <c r="R9" s="100"/>
    </row>
    <row r="10" spans="2:18" x14ac:dyDescent="0.2">
      <c r="B10" s="104" t="s">
        <v>191</v>
      </c>
      <c r="C10" s="88"/>
      <c r="D10" s="88">
        <v>0.4</v>
      </c>
      <c r="E10" s="88">
        <v>0.2</v>
      </c>
      <c r="F10" s="88">
        <v>0.1</v>
      </c>
      <c r="G10" s="88"/>
      <c r="H10" s="88">
        <v>0.1</v>
      </c>
      <c r="I10" s="88"/>
      <c r="J10" s="88"/>
      <c r="K10" s="88"/>
      <c r="L10" s="88"/>
      <c r="M10" s="88"/>
      <c r="N10" s="88"/>
      <c r="O10" s="88"/>
      <c r="P10" s="88"/>
      <c r="Q10" s="88"/>
      <c r="R10" s="100"/>
    </row>
    <row r="11" spans="2:18" x14ac:dyDescent="0.2">
      <c r="B11" s="104" t="s">
        <v>193</v>
      </c>
      <c r="C11" s="88"/>
      <c r="D11" s="88" t="s">
        <v>201</v>
      </c>
      <c r="E11" s="88" t="s">
        <v>201</v>
      </c>
      <c r="F11" s="88" t="s">
        <v>201</v>
      </c>
      <c r="G11" s="88"/>
      <c r="H11" s="88" t="s">
        <v>201</v>
      </c>
      <c r="I11" s="88"/>
      <c r="J11" s="88"/>
      <c r="K11" s="88"/>
      <c r="L11" s="88"/>
      <c r="M11" s="88"/>
      <c r="N11" s="88"/>
      <c r="O11" s="88"/>
      <c r="P11" s="88"/>
      <c r="Q11" s="88"/>
      <c r="R11" s="100"/>
    </row>
    <row r="12" spans="2:18" x14ac:dyDescent="0.2">
      <c r="B12" s="104" t="s">
        <v>194</v>
      </c>
      <c r="C12" s="88"/>
      <c r="D12" s="88">
        <v>0.2</v>
      </c>
      <c r="E12" s="88">
        <v>0.3</v>
      </c>
      <c r="F12" s="88">
        <v>0.2</v>
      </c>
      <c r="G12" s="88"/>
      <c r="H12" s="88">
        <v>0.15</v>
      </c>
      <c r="I12" s="88"/>
      <c r="J12" s="88"/>
      <c r="K12" s="88"/>
      <c r="L12" s="88"/>
      <c r="M12" s="88"/>
      <c r="N12" s="88"/>
      <c r="O12" s="88"/>
      <c r="P12" s="88"/>
      <c r="Q12" s="88"/>
      <c r="R12" s="100"/>
    </row>
    <row r="13" spans="2:18" x14ac:dyDescent="0.2">
      <c r="B13" s="104" t="s">
        <v>195</v>
      </c>
      <c r="C13" s="88"/>
      <c r="D13" s="88"/>
      <c r="E13" s="88"/>
      <c r="F13" s="88"/>
      <c r="G13" s="88"/>
      <c r="H13" s="88"/>
      <c r="I13" s="88"/>
      <c r="J13" s="88"/>
      <c r="K13" s="88"/>
      <c r="L13" s="88"/>
      <c r="M13" s="88"/>
      <c r="N13" s="88"/>
      <c r="O13" s="88"/>
      <c r="P13" s="88"/>
      <c r="Q13" s="88"/>
      <c r="R13" s="100"/>
    </row>
    <row r="14" spans="2:18" x14ac:dyDescent="0.2">
      <c r="B14" s="104" t="s">
        <v>196</v>
      </c>
      <c r="C14" s="88"/>
      <c r="D14" s="88"/>
      <c r="E14" s="88"/>
      <c r="F14" s="88"/>
      <c r="G14" s="88"/>
      <c r="H14" s="88"/>
      <c r="I14" s="88"/>
      <c r="J14" s="88"/>
      <c r="K14" s="88"/>
      <c r="L14" s="88"/>
      <c r="M14" s="88"/>
      <c r="N14" s="88"/>
      <c r="O14" s="88"/>
      <c r="P14" s="88"/>
      <c r="Q14" s="88"/>
      <c r="R14" s="100"/>
    </row>
    <row r="15" spans="2:18" x14ac:dyDescent="0.2">
      <c r="B15" s="104" t="s">
        <v>197</v>
      </c>
      <c r="C15" s="88"/>
      <c r="D15" s="88"/>
      <c r="E15" s="88"/>
      <c r="F15" s="88"/>
      <c r="G15" s="88"/>
      <c r="H15" s="88"/>
      <c r="I15" s="88"/>
      <c r="J15" s="88"/>
      <c r="K15" s="88"/>
      <c r="L15" s="88"/>
      <c r="M15" s="88"/>
      <c r="N15" s="88"/>
      <c r="O15" s="88"/>
      <c r="P15" s="88"/>
      <c r="Q15" s="88"/>
      <c r="R15" s="100"/>
    </row>
    <row r="16" spans="2:18" x14ac:dyDescent="0.2">
      <c r="B16" s="104" t="s">
        <v>198</v>
      </c>
      <c r="C16" s="88"/>
      <c r="D16" s="88"/>
      <c r="E16" s="88"/>
      <c r="F16" s="88"/>
      <c r="G16" s="88"/>
      <c r="H16" s="88"/>
      <c r="I16" s="88"/>
      <c r="J16" s="88"/>
      <c r="K16" s="88"/>
      <c r="L16" s="88"/>
      <c r="M16" s="88"/>
      <c r="N16" s="88"/>
      <c r="O16" s="88"/>
      <c r="P16" s="88"/>
      <c r="Q16" s="88"/>
      <c r="R16" s="100"/>
    </row>
    <row r="17" spans="2:18" x14ac:dyDescent="0.2">
      <c r="B17" s="104" t="s">
        <v>199</v>
      </c>
      <c r="C17" s="88"/>
      <c r="D17" s="88"/>
      <c r="E17" s="88"/>
      <c r="F17" s="88"/>
      <c r="G17" s="88"/>
      <c r="H17" s="88"/>
      <c r="I17" s="88"/>
      <c r="J17" s="88"/>
      <c r="K17" s="88"/>
      <c r="L17" s="88"/>
      <c r="M17" s="88"/>
      <c r="N17" s="88"/>
      <c r="O17" s="88"/>
      <c r="P17" s="88"/>
      <c r="Q17" s="88"/>
      <c r="R17" s="100"/>
    </row>
    <row r="18" spans="2:18" x14ac:dyDescent="0.2">
      <c r="B18" s="104" t="s">
        <v>200</v>
      </c>
      <c r="C18" s="88"/>
      <c r="D18" s="88"/>
      <c r="E18" s="88"/>
      <c r="F18" s="88"/>
      <c r="G18" s="88"/>
      <c r="H18" s="88"/>
      <c r="I18" s="88"/>
      <c r="J18" s="88"/>
      <c r="K18" s="88"/>
      <c r="L18" s="88"/>
      <c r="M18" s="88"/>
      <c r="N18" s="88"/>
      <c r="O18" s="88"/>
      <c r="P18" s="88"/>
      <c r="Q18" s="88"/>
      <c r="R18" s="100"/>
    </row>
    <row r="19" spans="2:18" x14ac:dyDescent="0.2">
      <c r="B19" s="104"/>
      <c r="C19" s="88"/>
      <c r="D19" s="88"/>
      <c r="E19" s="88"/>
      <c r="F19" s="88"/>
      <c r="G19" s="88"/>
      <c r="H19" s="88"/>
      <c r="I19" s="88"/>
      <c r="J19" s="88"/>
      <c r="K19" s="88"/>
      <c r="L19" s="88"/>
      <c r="M19" s="88"/>
      <c r="N19" s="88"/>
      <c r="O19" s="88"/>
      <c r="P19" s="88"/>
      <c r="Q19" s="88"/>
      <c r="R19" s="100"/>
    </row>
    <row r="20" spans="2:18" s="95" customFormat="1" x14ac:dyDescent="0.2">
      <c r="B20" s="104"/>
      <c r="C20" s="88"/>
      <c r="D20" s="88"/>
      <c r="E20" s="88"/>
      <c r="F20" s="88"/>
      <c r="G20" s="88"/>
      <c r="H20" s="88"/>
      <c r="I20" s="88"/>
      <c r="J20" s="88"/>
      <c r="K20" s="88"/>
      <c r="L20" s="88"/>
      <c r="M20" s="88"/>
      <c r="N20" s="88"/>
      <c r="O20" s="88"/>
      <c r="P20" s="88"/>
      <c r="Q20" s="88"/>
      <c r="R20" s="100"/>
    </row>
    <row r="21" spans="2:18" s="95" customFormat="1" x14ac:dyDescent="0.2">
      <c r="B21" s="160"/>
      <c r="C21" s="88"/>
      <c r="D21" s="88"/>
      <c r="E21" s="88"/>
      <c r="F21" s="88"/>
      <c r="G21" s="88"/>
      <c r="H21" s="88"/>
      <c r="I21" s="88"/>
      <c r="J21" s="88"/>
      <c r="K21" s="88"/>
      <c r="L21" s="88"/>
      <c r="M21" s="88"/>
      <c r="N21" s="88"/>
      <c r="O21" s="88"/>
      <c r="P21" s="88"/>
      <c r="Q21" s="88"/>
      <c r="R21" s="100"/>
    </row>
    <row r="22" spans="2:18" s="95" customFormat="1" x14ac:dyDescent="0.2">
      <c r="B22" s="104"/>
      <c r="C22" s="88"/>
      <c r="D22" s="88"/>
      <c r="E22" s="88"/>
      <c r="F22" s="88"/>
      <c r="G22" s="88"/>
      <c r="H22" s="88"/>
      <c r="I22" s="88"/>
      <c r="J22" s="88"/>
      <c r="K22" s="88"/>
      <c r="L22" s="88"/>
      <c r="M22" s="88"/>
      <c r="N22" s="88"/>
      <c r="O22" s="88"/>
      <c r="P22" s="88"/>
      <c r="Q22" s="88"/>
      <c r="R22" s="100"/>
    </row>
    <row r="23" spans="2:18" s="95" customFormat="1" x14ac:dyDescent="0.2">
      <c r="B23" s="104"/>
      <c r="C23" s="88"/>
      <c r="D23" s="88"/>
      <c r="E23" s="88"/>
      <c r="F23" s="88"/>
      <c r="G23" s="88"/>
      <c r="H23" s="88"/>
      <c r="I23" s="88"/>
      <c r="J23" s="88"/>
      <c r="K23" s="88"/>
      <c r="L23" s="88"/>
      <c r="M23" s="88"/>
      <c r="N23" s="88"/>
      <c r="O23" s="88"/>
      <c r="P23" s="88"/>
      <c r="Q23" s="88"/>
      <c r="R23" s="100"/>
    </row>
    <row r="24" spans="2:18" s="95" customFormat="1" x14ac:dyDescent="0.2">
      <c r="B24" s="104"/>
      <c r="C24" s="88"/>
      <c r="D24" s="88"/>
      <c r="E24" s="88"/>
      <c r="F24" s="88"/>
      <c r="G24" s="88"/>
      <c r="H24" s="88"/>
      <c r="I24" s="88"/>
      <c r="J24" s="88"/>
      <c r="K24" s="88"/>
      <c r="L24" s="88"/>
      <c r="M24" s="88"/>
      <c r="N24" s="88"/>
      <c r="O24" s="88"/>
      <c r="P24" s="88"/>
      <c r="Q24" s="88"/>
      <c r="R24" s="100"/>
    </row>
    <row r="25" spans="2:18" s="95" customFormat="1" x14ac:dyDescent="0.2">
      <c r="B25" s="104"/>
      <c r="C25" s="88"/>
      <c r="D25" s="88"/>
      <c r="E25" s="88"/>
      <c r="F25" s="88"/>
      <c r="G25" s="88"/>
      <c r="H25" s="88"/>
      <c r="I25" s="88"/>
      <c r="J25" s="88"/>
      <c r="K25" s="88"/>
      <c r="L25" s="88"/>
      <c r="M25" s="88"/>
      <c r="N25" s="88"/>
      <c r="O25" s="88"/>
      <c r="P25" s="88"/>
      <c r="Q25" s="88"/>
      <c r="R25" s="100"/>
    </row>
    <row r="26" spans="2:18" s="95" customFormat="1" x14ac:dyDescent="0.2">
      <c r="B26" s="104"/>
      <c r="C26" s="88"/>
      <c r="D26" s="88"/>
      <c r="E26" s="88"/>
      <c r="F26" s="88"/>
      <c r="G26" s="88"/>
      <c r="H26" s="88"/>
      <c r="I26" s="88"/>
      <c r="J26" s="88"/>
      <c r="K26" s="88"/>
      <c r="L26" s="88"/>
      <c r="M26" s="88"/>
      <c r="N26" s="88"/>
      <c r="O26" s="88"/>
      <c r="P26" s="88"/>
      <c r="Q26" s="88"/>
      <c r="R26" s="100"/>
    </row>
    <row r="27" spans="2:18" s="95" customFormat="1" ht="16" thickBot="1" x14ac:dyDescent="0.25">
      <c r="B27" s="161"/>
      <c r="C27" s="92"/>
      <c r="D27" s="92"/>
      <c r="E27" s="92"/>
      <c r="F27" s="92"/>
      <c r="G27" s="92"/>
      <c r="H27" s="92"/>
      <c r="I27" s="92"/>
      <c r="J27" s="92"/>
      <c r="K27" s="92"/>
      <c r="L27" s="92"/>
      <c r="M27" s="92"/>
      <c r="N27" s="92"/>
      <c r="O27" s="92"/>
      <c r="P27" s="92"/>
      <c r="Q27" s="92"/>
      <c r="R27" s="101"/>
    </row>
  </sheetData>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workbookViewId="0">
      <selection activeCell="D3" sqref="D3"/>
    </sheetView>
  </sheetViews>
  <sheetFormatPr baseColWidth="10" defaultColWidth="8.83203125" defaultRowHeight="15" x14ac:dyDescent="0.2"/>
  <cols>
    <col min="1" max="1" width="8.83203125" style="27"/>
    <col min="2" max="2" width="88.1640625" style="85" bestFit="1" customWidth="1"/>
    <col min="3" max="3" width="9.5" style="85" bestFit="1" customWidth="1"/>
    <col min="4" max="4" width="36.6640625"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178</v>
      </c>
      <c r="C2" s="99"/>
      <c r="D2" s="97"/>
      <c r="E2" s="97"/>
      <c r="F2" s="97"/>
      <c r="G2" s="97"/>
      <c r="H2" s="97"/>
      <c r="I2" s="97"/>
      <c r="J2" s="97"/>
      <c r="K2" s="97"/>
      <c r="L2" s="97"/>
      <c r="M2" s="97"/>
      <c r="N2" s="97"/>
      <c r="O2" s="97"/>
      <c r="P2" s="97"/>
      <c r="Q2" s="97"/>
      <c r="R2" s="97"/>
    </row>
    <row r="3" spans="2:18" ht="16" thickBot="1" x14ac:dyDescent="0.25">
      <c r="B3" s="104" t="s">
        <v>182</v>
      </c>
      <c r="C3" s="100">
        <v>0</v>
      </c>
      <c r="D3" s="97"/>
      <c r="E3" s="97"/>
      <c r="F3" s="97"/>
      <c r="G3" s="97"/>
      <c r="H3" s="97"/>
      <c r="I3" s="97"/>
      <c r="J3" s="97"/>
      <c r="K3" s="97"/>
      <c r="L3" s="97"/>
      <c r="M3" s="97"/>
      <c r="N3" s="97"/>
      <c r="O3" s="97"/>
      <c r="P3" s="97"/>
      <c r="Q3" s="97"/>
      <c r="R3" s="97"/>
    </row>
    <row r="4" spans="2:18" ht="16" thickBot="1" x14ac:dyDescent="0.25">
      <c r="B4" s="104" t="s">
        <v>179</v>
      </c>
      <c r="C4" s="100">
        <v>3</v>
      </c>
      <c r="D4" s="103" t="s">
        <v>185</v>
      </c>
      <c r="E4" s="86">
        <v>0</v>
      </c>
      <c r="F4" s="86">
        <v>45</v>
      </c>
      <c r="G4" s="86">
        <v>-45</v>
      </c>
      <c r="H4" s="86">
        <v>90</v>
      </c>
      <c r="I4" s="86"/>
      <c r="J4" s="86"/>
      <c r="K4" s="86"/>
      <c r="L4" s="86"/>
      <c r="M4" s="86"/>
      <c r="N4" s="86"/>
      <c r="O4" s="86"/>
      <c r="P4" s="86"/>
      <c r="Q4" s="86"/>
      <c r="R4" s="99"/>
    </row>
    <row r="5" spans="2:18" ht="16" thickBot="1" x14ac:dyDescent="0.25">
      <c r="B5" s="104" t="s">
        <v>180</v>
      </c>
      <c r="C5" s="100">
        <v>4</v>
      </c>
      <c r="D5" s="155"/>
      <c r="E5" s="156"/>
      <c r="F5" s="156"/>
      <c r="G5" s="156"/>
      <c r="H5" s="156"/>
      <c r="I5" s="156"/>
      <c r="J5" s="156"/>
      <c r="K5" s="156"/>
      <c r="L5" s="156"/>
      <c r="M5" s="156"/>
      <c r="N5" s="156"/>
      <c r="O5" s="156"/>
      <c r="P5" s="156"/>
      <c r="Q5" s="156"/>
      <c r="R5" s="156"/>
    </row>
    <row r="6" spans="2:18" ht="16" thickBot="1" x14ac:dyDescent="0.25">
      <c r="B6" s="104" t="s">
        <v>181</v>
      </c>
      <c r="C6" s="100">
        <v>5</v>
      </c>
      <c r="D6" s="105" t="s">
        <v>186</v>
      </c>
      <c r="E6" s="92">
        <v>0</v>
      </c>
      <c r="F6" s="92">
        <v>45</v>
      </c>
      <c r="G6" s="92">
        <v>-45</v>
      </c>
      <c r="H6" s="92">
        <v>90</v>
      </c>
      <c r="I6" s="92"/>
      <c r="J6" s="92"/>
      <c r="K6" s="92"/>
      <c r="L6" s="92"/>
      <c r="M6" s="92"/>
      <c r="N6" s="92"/>
      <c r="O6" s="92"/>
      <c r="P6" s="92"/>
      <c r="Q6" s="92"/>
      <c r="R6" s="101"/>
    </row>
    <row r="7" spans="2:18" x14ac:dyDescent="0.2">
      <c r="B7" s="154" t="s">
        <v>184</v>
      </c>
      <c r="C7" s="100">
        <v>0</v>
      </c>
      <c r="D7" s="97"/>
      <c r="E7" s="97"/>
      <c r="F7" s="97"/>
      <c r="G7" s="97"/>
      <c r="H7" s="97"/>
      <c r="I7" s="97"/>
      <c r="J7" s="97"/>
      <c r="K7" s="97"/>
      <c r="L7" s="97"/>
      <c r="M7" s="97"/>
      <c r="N7" s="97"/>
      <c r="O7" s="97"/>
      <c r="P7" s="97"/>
      <c r="Q7" s="97"/>
      <c r="R7" s="97"/>
    </row>
    <row r="8" spans="2:18" ht="16" thickBot="1" x14ac:dyDescent="0.25">
      <c r="B8" s="105" t="s">
        <v>183</v>
      </c>
      <c r="C8" s="101">
        <v>1</v>
      </c>
      <c r="D8" s="97"/>
      <c r="E8" s="97"/>
      <c r="F8" s="97"/>
      <c r="G8" s="97"/>
      <c r="H8" s="97"/>
      <c r="I8" s="97"/>
      <c r="J8" s="97"/>
      <c r="K8" s="97"/>
      <c r="L8" s="97"/>
      <c r="M8" s="97"/>
      <c r="N8" s="97"/>
      <c r="O8" s="97"/>
      <c r="P8" s="97"/>
      <c r="Q8" s="97"/>
      <c r="R8" s="97"/>
    </row>
    <row r="9" spans="2:18" s="95" customFormat="1" x14ac:dyDescent="0.2">
      <c r="B9" s="141" t="s">
        <v>187</v>
      </c>
      <c r="C9" s="99"/>
      <c r="D9" s="97"/>
      <c r="E9" s="97"/>
      <c r="F9" s="97"/>
      <c r="G9" s="97"/>
      <c r="H9" s="97"/>
      <c r="I9" s="97"/>
      <c r="J9" s="97"/>
      <c r="K9" s="97"/>
      <c r="L9" s="97"/>
      <c r="M9" s="97"/>
      <c r="N9" s="97"/>
      <c r="O9" s="97"/>
      <c r="P9" s="97"/>
      <c r="Q9" s="97"/>
      <c r="R9" s="97"/>
    </row>
    <row r="10" spans="2:18" s="95" customFormat="1" x14ac:dyDescent="0.2">
      <c r="B10" s="104" t="s">
        <v>192</v>
      </c>
      <c r="C10" s="100" t="s">
        <v>202</v>
      </c>
      <c r="D10" s="97"/>
      <c r="E10" s="97"/>
      <c r="F10" s="97"/>
      <c r="G10" s="97"/>
      <c r="H10" s="97"/>
      <c r="I10" s="97"/>
      <c r="J10" s="97"/>
      <c r="K10" s="97"/>
      <c r="L10" s="97"/>
      <c r="M10" s="97"/>
      <c r="N10" s="97"/>
      <c r="O10" s="97"/>
      <c r="P10" s="97"/>
      <c r="Q10" s="97"/>
      <c r="R10" s="97"/>
    </row>
    <row r="11" spans="2:18" x14ac:dyDescent="0.2">
      <c r="B11" s="104" t="s">
        <v>191</v>
      </c>
      <c r="C11" s="100">
        <v>0.5</v>
      </c>
    </row>
    <row r="12" spans="2:18" x14ac:dyDescent="0.2">
      <c r="B12" s="104" t="s">
        <v>193</v>
      </c>
      <c r="C12" s="100" t="s">
        <v>201</v>
      </c>
    </row>
    <row r="13" spans="2:18" x14ac:dyDescent="0.2">
      <c r="B13" s="104" t="s">
        <v>194</v>
      </c>
      <c r="C13" s="100">
        <v>0.6</v>
      </c>
    </row>
    <row r="14" spans="2:18" x14ac:dyDescent="0.2">
      <c r="B14" s="104" t="s">
        <v>195</v>
      </c>
      <c r="C14" s="100"/>
    </row>
    <row r="15" spans="2:18" x14ac:dyDescent="0.2">
      <c r="B15" s="104" t="s">
        <v>196</v>
      </c>
      <c r="C15" s="100"/>
    </row>
    <row r="16" spans="2:18" x14ac:dyDescent="0.2">
      <c r="B16" s="104" t="s">
        <v>197</v>
      </c>
      <c r="C16" s="100"/>
    </row>
    <row r="17" spans="2:3" x14ac:dyDescent="0.2">
      <c r="B17" s="104" t="s">
        <v>198</v>
      </c>
      <c r="C17" s="100"/>
    </row>
    <row r="18" spans="2:3" x14ac:dyDescent="0.2">
      <c r="B18" s="104" t="s">
        <v>199</v>
      </c>
      <c r="C18" s="100"/>
    </row>
    <row r="19" spans="2:3" x14ac:dyDescent="0.2">
      <c r="B19" s="104" t="s">
        <v>200</v>
      </c>
      <c r="C19" s="100"/>
    </row>
    <row r="20" spans="2:3" x14ac:dyDescent="0.2">
      <c r="B20" s="104"/>
      <c r="C20" s="100"/>
    </row>
    <row r="21" spans="2:3" x14ac:dyDescent="0.2">
      <c r="B21" s="104"/>
      <c r="C21" s="100"/>
    </row>
    <row r="22" spans="2:3" x14ac:dyDescent="0.2">
      <c r="B22" s="160"/>
      <c r="C22" s="100"/>
    </row>
    <row r="23" spans="2:3" x14ac:dyDescent="0.2">
      <c r="B23" s="104"/>
      <c r="C23" s="100"/>
    </row>
    <row r="24" spans="2:3" x14ac:dyDescent="0.2">
      <c r="B24" s="104"/>
      <c r="C24" s="100"/>
    </row>
    <row r="25" spans="2:3" x14ac:dyDescent="0.2">
      <c r="B25" s="104"/>
      <c r="C25" s="100"/>
    </row>
    <row r="26" spans="2:3" x14ac:dyDescent="0.2">
      <c r="B26" s="104"/>
      <c r="C26" s="100"/>
    </row>
    <row r="27" spans="2:3" x14ac:dyDescent="0.2">
      <c r="B27" s="104"/>
      <c r="C27" s="100"/>
    </row>
    <row r="28" spans="2:3" ht="16" thickBot="1" x14ac:dyDescent="0.25">
      <c r="B28" s="161"/>
      <c r="C28" s="101"/>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E3" sqref="E3"/>
    </sheetView>
  </sheetViews>
  <sheetFormatPr baseColWidth="10" defaultColWidth="8.83203125" defaultRowHeight="15" x14ac:dyDescent="0.2"/>
  <cols>
    <col min="1" max="1" width="8.83203125" style="27"/>
    <col min="2" max="2" width="75.5" style="85" bestFit="1" customWidth="1"/>
    <col min="3" max="3" width="9.5" style="85" bestFit="1" customWidth="1"/>
    <col min="4" max="4" width="31" style="85" bestFit="1" customWidth="1"/>
    <col min="5" max="5" width="11" style="85" bestFit="1" customWidth="1"/>
    <col min="6" max="7" width="11" style="85" customWidth="1"/>
    <col min="8" max="8" width="13.5" style="85" bestFit="1" customWidth="1"/>
    <col min="9" max="17" width="15.83203125" style="85" bestFit="1" customWidth="1"/>
    <col min="18" max="18" width="17.33203125" style="85" customWidth="1"/>
    <col min="19" max="16384" width="8.83203125" style="27"/>
  </cols>
  <sheetData>
    <row r="1" spans="2:18" ht="16" thickBot="1" x14ac:dyDescent="0.25"/>
    <row r="2" spans="2:18" x14ac:dyDescent="0.2">
      <c r="B2" s="141" t="s">
        <v>189</v>
      </c>
      <c r="C2" s="86" t="s">
        <v>154</v>
      </c>
      <c r="D2" s="86" t="s">
        <v>155</v>
      </c>
      <c r="E2" s="86" t="s">
        <v>156</v>
      </c>
      <c r="F2" s="86" t="s">
        <v>157</v>
      </c>
      <c r="G2" s="86" t="s">
        <v>158</v>
      </c>
      <c r="H2" s="86" t="s">
        <v>159</v>
      </c>
      <c r="I2" s="86" t="s">
        <v>160</v>
      </c>
      <c r="J2" s="86" t="s">
        <v>161</v>
      </c>
      <c r="K2" s="86"/>
      <c r="L2" s="86"/>
      <c r="M2" s="86"/>
      <c r="N2" s="86"/>
      <c r="O2" s="86"/>
      <c r="P2" s="86"/>
      <c r="Q2" s="86"/>
      <c r="R2" s="99"/>
    </row>
    <row r="3" spans="2:18" x14ac:dyDescent="0.2">
      <c r="B3" s="104" t="s">
        <v>188</v>
      </c>
      <c r="C3" s="88">
        <v>0</v>
      </c>
      <c r="D3" s="88">
        <v>0</v>
      </c>
      <c r="E3" s="88">
        <v>0</v>
      </c>
      <c r="F3" s="88">
        <v>0</v>
      </c>
      <c r="G3" s="88">
        <v>0</v>
      </c>
      <c r="H3" s="88"/>
      <c r="I3" s="88"/>
      <c r="J3" s="88"/>
      <c r="K3" s="88"/>
      <c r="L3" s="88"/>
      <c r="M3" s="88"/>
      <c r="N3" s="88"/>
      <c r="O3" s="88"/>
      <c r="P3" s="88"/>
      <c r="Q3" s="88"/>
      <c r="R3" s="100"/>
    </row>
    <row r="4" spans="2:18" x14ac:dyDescent="0.2">
      <c r="B4" s="104" t="s">
        <v>151</v>
      </c>
      <c r="C4" s="88">
        <v>-10</v>
      </c>
      <c r="D4" s="88">
        <v>-10</v>
      </c>
      <c r="E4" s="88"/>
      <c r="F4" s="88"/>
      <c r="G4" s="88"/>
      <c r="H4" s="88"/>
      <c r="I4" s="88"/>
      <c r="J4" s="88"/>
      <c r="K4" s="88"/>
      <c r="L4" s="88"/>
      <c r="M4" s="88"/>
      <c r="N4" s="88"/>
      <c r="O4" s="88"/>
      <c r="P4" s="88"/>
      <c r="Q4" s="88"/>
      <c r="R4" s="100"/>
    </row>
    <row r="5" spans="2:18" ht="16" thickBot="1" x14ac:dyDescent="0.25">
      <c r="B5" s="105" t="s">
        <v>152</v>
      </c>
      <c r="C5" s="92">
        <v>10</v>
      </c>
      <c r="D5" s="92">
        <v>10</v>
      </c>
      <c r="E5" s="92"/>
      <c r="F5" s="92"/>
      <c r="G5" s="92"/>
      <c r="H5" s="92"/>
      <c r="I5" s="92"/>
      <c r="J5" s="92"/>
      <c r="K5" s="92"/>
      <c r="L5" s="92"/>
      <c r="M5" s="92"/>
      <c r="N5" s="92"/>
      <c r="O5" s="92"/>
      <c r="P5" s="92"/>
      <c r="Q5" s="92"/>
      <c r="R5" s="101"/>
    </row>
    <row r="6" spans="2:18" x14ac:dyDescent="0.2">
      <c r="B6" s="141" t="s">
        <v>190</v>
      </c>
      <c r="C6" s="86" t="s">
        <v>154</v>
      </c>
      <c r="D6" s="86" t="s">
        <v>155</v>
      </c>
      <c r="E6" s="86" t="s">
        <v>156</v>
      </c>
      <c r="F6" s="86" t="s">
        <v>157</v>
      </c>
      <c r="G6" s="86" t="s">
        <v>158</v>
      </c>
      <c r="H6" s="86" t="s">
        <v>159</v>
      </c>
      <c r="I6" s="86" t="s">
        <v>160</v>
      </c>
      <c r="J6" s="86" t="s">
        <v>161</v>
      </c>
      <c r="K6" s="158"/>
      <c r="L6" s="158"/>
      <c r="M6" s="158"/>
      <c r="N6" s="158"/>
      <c r="O6" s="158"/>
      <c r="P6" s="158"/>
      <c r="Q6" s="158"/>
      <c r="R6" s="159"/>
    </row>
    <row r="7" spans="2:18" x14ac:dyDescent="0.2">
      <c r="B7" s="104" t="s">
        <v>192</v>
      </c>
      <c r="C7" s="88">
        <v>0</v>
      </c>
      <c r="D7" s="88">
        <v>0</v>
      </c>
      <c r="E7" s="88"/>
      <c r="F7" s="88"/>
      <c r="G7" s="88"/>
      <c r="H7" s="88"/>
      <c r="I7" s="88"/>
      <c r="J7" s="88"/>
      <c r="K7" s="88"/>
      <c r="L7" s="88"/>
      <c r="M7" s="88"/>
      <c r="N7" s="88"/>
      <c r="O7" s="88"/>
      <c r="P7" s="88"/>
      <c r="Q7" s="88"/>
      <c r="R7" s="100"/>
    </row>
    <row r="8" spans="2:18" x14ac:dyDescent="0.2">
      <c r="B8" s="104" t="s">
        <v>191</v>
      </c>
      <c r="C8" s="88">
        <v>5</v>
      </c>
      <c r="D8" s="88">
        <v>-3</v>
      </c>
      <c r="E8" s="88"/>
      <c r="F8" s="88"/>
      <c r="G8" s="88"/>
      <c r="H8" s="88"/>
      <c r="I8" s="88"/>
      <c r="J8" s="88"/>
      <c r="K8" s="88"/>
      <c r="L8" s="88"/>
      <c r="M8" s="88"/>
      <c r="N8" s="88"/>
      <c r="O8" s="88"/>
      <c r="P8" s="88"/>
      <c r="Q8" s="88"/>
      <c r="R8" s="100"/>
    </row>
    <row r="9" spans="2:18" x14ac:dyDescent="0.2">
      <c r="B9" s="104" t="s">
        <v>193</v>
      </c>
      <c r="C9" s="88" t="s">
        <v>201</v>
      </c>
      <c r="D9" s="88" t="s">
        <v>201</v>
      </c>
      <c r="E9" s="88"/>
      <c r="F9" s="88"/>
      <c r="G9" s="88"/>
      <c r="H9" s="88"/>
      <c r="I9" s="88"/>
      <c r="J9" s="88"/>
      <c r="K9" s="88"/>
      <c r="L9" s="88"/>
      <c r="M9" s="88"/>
      <c r="N9" s="88"/>
      <c r="O9" s="88"/>
      <c r="P9" s="88"/>
      <c r="Q9" s="88"/>
      <c r="R9" s="100"/>
    </row>
    <row r="10" spans="2:18" x14ac:dyDescent="0.2">
      <c r="B10" s="104" t="s">
        <v>194</v>
      </c>
      <c r="C10" s="88">
        <v>3</v>
      </c>
      <c r="D10" s="88">
        <v>2</v>
      </c>
      <c r="E10" s="88"/>
      <c r="F10" s="88"/>
      <c r="G10" s="88"/>
      <c r="H10" s="88"/>
      <c r="I10" s="88"/>
      <c r="J10" s="88"/>
      <c r="K10" s="88"/>
      <c r="L10" s="88"/>
      <c r="M10" s="88"/>
      <c r="N10" s="88"/>
      <c r="O10" s="88"/>
      <c r="P10" s="88"/>
      <c r="Q10" s="88"/>
      <c r="R10" s="100"/>
    </row>
    <row r="11" spans="2:18" x14ac:dyDescent="0.2">
      <c r="B11" s="104" t="s">
        <v>195</v>
      </c>
      <c r="C11" s="88"/>
      <c r="D11" s="88"/>
      <c r="E11" s="88"/>
      <c r="F11" s="88"/>
      <c r="G11" s="88"/>
      <c r="H11" s="88"/>
      <c r="I11" s="88"/>
      <c r="J11" s="88"/>
      <c r="K11" s="88"/>
      <c r="L11" s="88"/>
      <c r="M11" s="88"/>
      <c r="N11" s="88"/>
      <c r="O11" s="88"/>
      <c r="P11" s="88"/>
      <c r="Q11" s="88"/>
      <c r="R11" s="100"/>
    </row>
    <row r="12" spans="2:18" x14ac:dyDescent="0.2">
      <c r="B12" s="104" t="s">
        <v>196</v>
      </c>
      <c r="C12" s="88"/>
      <c r="D12" s="88"/>
      <c r="E12" s="88"/>
      <c r="F12" s="88"/>
      <c r="G12" s="88"/>
      <c r="H12" s="88"/>
      <c r="I12" s="88"/>
      <c r="J12" s="88"/>
      <c r="K12" s="88"/>
      <c r="L12" s="88"/>
      <c r="M12" s="88"/>
      <c r="N12" s="88"/>
      <c r="O12" s="88"/>
      <c r="P12" s="88"/>
      <c r="Q12" s="88"/>
      <c r="R12" s="100"/>
    </row>
    <row r="13" spans="2:18" x14ac:dyDescent="0.2">
      <c r="B13" s="104" t="s">
        <v>197</v>
      </c>
      <c r="C13" s="88"/>
      <c r="D13" s="88"/>
      <c r="E13" s="88"/>
      <c r="F13" s="88"/>
      <c r="G13" s="88"/>
      <c r="H13" s="88"/>
      <c r="I13" s="88"/>
      <c r="J13" s="88"/>
      <c r="K13" s="88"/>
      <c r="L13" s="88"/>
      <c r="M13" s="88"/>
      <c r="N13" s="88"/>
      <c r="O13" s="88"/>
      <c r="P13" s="88"/>
      <c r="Q13" s="88"/>
      <c r="R13" s="100"/>
    </row>
    <row r="14" spans="2:18" x14ac:dyDescent="0.2">
      <c r="B14" s="104" t="s">
        <v>198</v>
      </c>
      <c r="C14" s="88"/>
      <c r="D14" s="88"/>
      <c r="E14" s="88"/>
      <c r="F14" s="88"/>
      <c r="G14" s="88"/>
      <c r="H14" s="88"/>
      <c r="I14" s="88"/>
      <c r="J14" s="88"/>
      <c r="K14" s="88"/>
      <c r="L14" s="88"/>
      <c r="M14" s="88"/>
      <c r="N14" s="88"/>
      <c r="O14" s="88"/>
      <c r="P14" s="88"/>
      <c r="Q14" s="88"/>
      <c r="R14" s="100"/>
    </row>
    <row r="15" spans="2:18" x14ac:dyDescent="0.2">
      <c r="B15" s="104" t="s">
        <v>199</v>
      </c>
      <c r="C15" s="88"/>
      <c r="D15" s="88"/>
      <c r="E15" s="88"/>
      <c r="F15" s="88"/>
      <c r="G15" s="88"/>
      <c r="H15" s="88"/>
      <c r="I15" s="88"/>
      <c r="J15" s="88"/>
      <c r="K15" s="88"/>
      <c r="L15" s="88"/>
      <c r="M15" s="88"/>
      <c r="N15" s="88"/>
      <c r="O15" s="88"/>
      <c r="P15" s="88"/>
      <c r="Q15" s="88"/>
      <c r="R15" s="100"/>
    </row>
    <row r="16" spans="2:18" x14ac:dyDescent="0.2">
      <c r="B16" s="104" t="s">
        <v>200</v>
      </c>
      <c r="C16" s="88"/>
      <c r="D16" s="88"/>
      <c r="E16" s="88"/>
      <c r="F16" s="88"/>
      <c r="G16" s="88"/>
      <c r="H16" s="88"/>
      <c r="I16" s="88"/>
      <c r="J16" s="88"/>
      <c r="K16" s="88"/>
      <c r="L16" s="88"/>
      <c r="M16" s="88"/>
      <c r="N16" s="88"/>
      <c r="O16" s="88"/>
      <c r="P16" s="88"/>
      <c r="Q16" s="88"/>
      <c r="R16" s="100"/>
    </row>
    <row r="17" spans="2:18" x14ac:dyDescent="0.2">
      <c r="B17" s="104"/>
      <c r="C17" s="88"/>
      <c r="D17" s="88"/>
      <c r="E17" s="88"/>
      <c r="F17" s="88"/>
      <c r="G17" s="88"/>
      <c r="H17" s="88"/>
      <c r="I17" s="88"/>
      <c r="J17" s="88"/>
      <c r="K17" s="88"/>
      <c r="L17" s="88"/>
      <c r="M17" s="88"/>
      <c r="N17" s="88"/>
      <c r="O17" s="88"/>
      <c r="P17" s="88"/>
      <c r="Q17" s="88"/>
      <c r="R17" s="100"/>
    </row>
    <row r="18" spans="2:18" s="95" customFormat="1" x14ac:dyDescent="0.2">
      <c r="B18" s="104"/>
      <c r="C18" s="88"/>
      <c r="D18" s="88"/>
      <c r="E18" s="88"/>
      <c r="F18" s="88"/>
      <c r="G18" s="88"/>
      <c r="H18" s="88"/>
      <c r="I18" s="88"/>
      <c r="J18" s="88"/>
      <c r="K18" s="88"/>
      <c r="L18" s="88"/>
      <c r="M18" s="88"/>
      <c r="N18" s="88"/>
      <c r="O18" s="88"/>
      <c r="P18" s="88"/>
      <c r="Q18" s="88"/>
      <c r="R18" s="100"/>
    </row>
    <row r="19" spans="2:18" s="95" customFormat="1" x14ac:dyDescent="0.2">
      <c r="B19" s="160"/>
      <c r="C19" s="88"/>
      <c r="D19" s="88"/>
      <c r="E19" s="88"/>
      <c r="F19" s="88"/>
      <c r="G19" s="88"/>
      <c r="H19" s="88"/>
      <c r="I19" s="88"/>
      <c r="J19" s="88"/>
      <c r="K19" s="88"/>
      <c r="L19" s="88"/>
      <c r="M19" s="88"/>
      <c r="N19" s="88"/>
      <c r="O19" s="88"/>
      <c r="P19" s="88"/>
      <c r="Q19" s="88"/>
      <c r="R19" s="100"/>
    </row>
    <row r="20" spans="2:18" s="95" customFormat="1" x14ac:dyDescent="0.2">
      <c r="B20" s="104"/>
      <c r="C20" s="88"/>
      <c r="D20" s="88"/>
      <c r="E20" s="88"/>
      <c r="F20" s="88"/>
      <c r="G20" s="88"/>
      <c r="H20" s="88"/>
      <c r="I20" s="88"/>
      <c r="J20" s="88"/>
      <c r="K20" s="88"/>
      <c r="L20" s="88"/>
      <c r="M20" s="88"/>
      <c r="N20" s="88"/>
      <c r="O20" s="88"/>
      <c r="P20" s="88"/>
      <c r="Q20" s="88"/>
      <c r="R20" s="100"/>
    </row>
    <row r="21" spans="2:18" s="95" customFormat="1" x14ac:dyDescent="0.2">
      <c r="B21" s="104"/>
      <c r="C21" s="88"/>
      <c r="D21" s="88"/>
      <c r="E21" s="88"/>
      <c r="F21" s="88"/>
      <c r="G21" s="88"/>
      <c r="H21" s="88"/>
      <c r="I21" s="88"/>
      <c r="J21" s="88"/>
      <c r="K21" s="88"/>
      <c r="L21" s="88"/>
      <c r="M21" s="88"/>
      <c r="N21" s="88"/>
      <c r="O21" s="88"/>
      <c r="P21" s="88"/>
      <c r="Q21" s="88"/>
      <c r="R21" s="100"/>
    </row>
    <row r="22" spans="2:18" s="95" customFormat="1" x14ac:dyDescent="0.2">
      <c r="B22" s="104"/>
      <c r="C22" s="88"/>
      <c r="D22" s="88"/>
      <c r="E22" s="88"/>
      <c r="F22" s="88"/>
      <c r="G22" s="88"/>
      <c r="H22" s="88"/>
      <c r="I22" s="88"/>
      <c r="J22" s="88"/>
      <c r="K22" s="88"/>
      <c r="L22" s="88"/>
      <c r="M22" s="88"/>
      <c r="N22" s="88"/>
      <c r="O22" s="88"/>
      <c r="P22" s="88"/>
      <c r="Q22" s="88"/>
      <c r="R22" s="100"/>
    </row>
    <row r="23" spans="2:18" s="95" customFormat="1" x14ac:dyDescent="0.2">
      <c r="B23" s="104"/>
      <c r="C23" s="88"/>
      <c r="D23" s="88"/>
      <c r="E23" s="88"/>
      <c r="F23" s="88"/>
      <c r="G23" s="88"/>
      <c r="H23" s="88"/>
      <c r="I23" s="88"/>
      <c r="J23" s="88"/>
      <c r="K23" s="88"/>
      <c r="L23" s="88"/>
      <c r="M23" s="88"/>
      <c r="N23" s="88"/>
      <c r="O23" s="88"/>
      <c r="P23" s="88"/>
      <c r="Q23" s="88"/>
      <c r="R23" s="100"/>
    </row>
    <row r="24" spans="2:18" s="95" customFormat="1" x14ac:dyDescent="0.2">
      <c r="B24" s="104"/>
      <c r="C24" s="88"/>
      <c r="D24" s="88"/>
      <c r="E24" s="88"/>
      <c r="F24" s="88"/>
      <c r="G24" s="88"/>
      <c r="H24" s="88"/>
      <c r="I24" s="88"/>
      <c r="J24" s="88"/>
      <c r="K24" s="88"/>
      <c r="L24" s="88"/>
      <c r="M24" s="88"/>
      <c r="N24" s="88"/>
      <c r="O24" s="88"/>
      <c r="P24" s="88"/>
      <c r="Q24" s="88"/>
      <c r="R24" s="100"/>
    </row>
    <row r="25" spans="2:18" s="95" customFormat="1" ht="16" thickBot="1" x14ac:dyDescent="0.25">
      <c r="B25" s="161"/>
      <c r="C25" s="92"/>
      <c r="D25" s="92"/>
      <c r="E25" s="92"/>
      <c r="F25" s="92"/>
      <c r="G25" s="92"/>
      <c r="H25" s="92"/>
      <c r="I25" s="92"/>
      <c r="J25" s="92"/>
      <c r="K25" s="92"/>
      <c r="L25" s="92"/>
      <c r="M25" s="92"/>
      <c r="N25" s="92"/>
      <c r="O25" s="92"/>
      <c r="P25" s="92"/>
      <c r="Q25" s="92"/>
      <c r="R25" s="101"/>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tabSelected="1" workbookViewId="0">
      <selection activeCell="G4" sqref="G4"/>
    </sheetView>
  </sheetViews>
  <sheetFormatPr baseColWidth="10" defaultColWidth="8.83203125" defaultRowHeight="15" x14ac:dyDescent="0.2"/>
  <cols>
    <col min="1" max="1" width="7" style="23" customWidth="1"/>
    <col min="2" max="2" width="11" style="21" customWidth="1"/>
    <col min="3" max="3" width="10.33203125" style="21" bestFit="1" customWidth="1"/>
    <col min="4" max="4" width="9.33203125" style="21" bestFit="1" customWidth="1"/>
    <col min="5" max="6" width="9" style="21" bestFit="1" customWidth="1"/>
    <col min="7" max="7" width="9.5" style="21" bestFit="1" customWidth="1"/>
    <col min="8" max="8" width="9.33203125" style="21" bestFit="1" customWidth="1"/>
    <col min="9" max="10" width="6.5" style="21" bestFit="1" customWidth="1"/>
    <col min="11" max="11" width="5.5" style="21" bestFit="1" customWidth="1"/>
    <col min="12" max="13" width="13.1640625" style="21" customWidth="1"/>
    <col min="14" max="34" width="8.83203125" style="23"/>
    <col min="35" max="16384" width="8.83203125" style="21"/>
  </cols>
  <sheetData>
    <row r="1" spans="1:34" s="23" customFormat="1" ht="29.25" customHeight="1" thickBot="1" x14ac:dyDescent="0.25"/>
    <row r="2" spans="1:34" s="38" customFormat="1" ht="34.5" customHeight="1" thickBot="1" x14ac:dyDescent="0.25">
      <c r="A2" s="45"/>
      <c r="B2" s="169" t="s">
        <v>18</v>
      </c>
      <c r="C2" s="171" t="s">
        <v>26</v>
      </c>
      <c r="D2" s="70" t="s">
        <v>27</v>
      </c>
      <c r="E2" s="70" t="s">
        <v>28</v>
      </c>
      <c r="F2" s="70" t="s">
        <v>29</v>
      </c>
      <c r="G2" s="70" t="s">
        <v>30</v>
      </c>
      <c r="H2" s="70" t="s">
        <v>31</v>
      </c>
      <c r="I2" s="70" t="s">
        <v>23</v>
      </c>
      <c r="J2" s="70" t="s">
        <v>24</v>
      </c>
      <c r="K2" s="70" t="s">
        <v>25</v>
      </c>
      <c r="L2" s="70" t="s">
        <v>32</v>
      </c>
      <c r="M2" s="71" t="s">
        <v>204</v>
      </c>
      <c r="N2" s="45"/>
      <c r="O2" s="45"/>
      <c r="P2" s="45"/>
      <c r="Q2" s="45"/>
      <c r="R2" s="45"/>
      <c r="S2" s="45"/>
      <c r="T2" s="45"/>
      <c r="U2" s="45"/>
      <c r="V2" s="45"/>
      <c r="W2" s="45"/>
      <c r="X2" s="45"/>
      <c r="Y2" s="45"/>
      <c r="Z2" s="45"/>
      <c r="AA2" s="45"/>
      <c r="AB2" s="45"/>
      <c r="AC2" s="45"/>
      <c r="AD2" s="45"/>
      <c r="AE2" s="45"/>
      <c r="AF2" s="45"/>
      <c r="AG2" s="45"/>
      <c r="AH2" s="45"/>
    </row>
    <row r="3" spans="1:34" x14ac:dyDescent="0.2">
      <c r="B3" s="59" t="s">
        <v>222</v>
      </c>
      <c r="C3" s="172">
        <v>0</v>
      </c>
      <c r="D3" s="173">
        <v>0</v>
      </c>
      <c r="E3" s="173">
        <v>0</v>
      </c>
      <c r="F3" s="173">
        <v>0</v>
      </c>
      <c r="G3" s="173">
        <v>0</v>
      </c>
      <c r="H3" s="173">
        <v>0</v>
      </c>
      <c r="I3" s="19">
        <v>5</v>
      </c>
      <c r="J3" s="19">
        <v>30</v>
      </c>
      <c r="K3" s="19">
        <v>0</v>
      </c>
      <c r="L3" s="174">
        <v>1</v>
      </c>
      <c r="M3" s="175">
        <v>0</v>
      </c>
    </row>
    <row r="4" spans="1:34" x14ac:dyDescent="0.2">
      <c r="B4" s="59"/>
      <c r="C4" s="165"/>
      <c r="D4" s="39"/>
      <c r="E4" s="39"/>
      <c r="F4" s="39"/>
      <c r="G4" s="39"/>
      <c r="H4" s="39"/>
      <c r="I4" s="39"/>
      <c r="J4" s="39"/>
      <c r="K4" s="39"/>
      <c r="L4" s="149"/>
      <c r="M4" s="40"/>
    </row>
    <row r="5" spans="1:34" x14ac:dyDescent="0.2">
      <c r="B5" s="59"/>
      <c r="C5" s="166"/>
      <c r="D5" s="41"/>
      <c r="E5" s="41"/>
      <c r="F5" s="41"/>
      <c r="G5" s="41"/>
      <c r="H5" s="41"/>
      <c r="I5" s="41"/>
      <c r="J5" s="41"/>
      <c r="K5" s="39"/>
      <c r="L5" s="149"/>
      <c r="M5" s="40"/>
    </row>
    <row r="6" spans="1:34" x14ac:dyDescent="0.2">
      <c r="B6" s="59"/>
      <c r="C6" s="166"/>
      <c r="D6" s="41"/>
      <c r="E6" s="41"/>
      <c r="F6" s="41"/>
      <c r="G6" s="41"/>
      <c r="H6" s="41"/>
      <c r="I6" s="41"/>
      <c r="J6" s="41"/>
      <c r="K6" s="39"/>
      <c r="L6" s="149"/>
      <c r="M6" s="40"/>
    </row>
    <row r="7" spans="1:34" x14ac:dyDescent="0.2">
      <c r="B7" s="59"/>
      <c r="C7" s="166"/>
      <c r="D7" s="41"/>
      <c r="E7" s="41"/>
      <c r="F7" s="41"/>
      <c r="G7" s="41"/>
      <c r="H7" s="41"/>
      <c r="I7" s="41"/>
      <c r="J7" s="41"/>
      <c r="K7" s="39"/>
      <c r="L7" s="149"/>
      <c r="M7" s="40"/>
    </row>
    <row r="8" spans="1:34" x14ac:dyDescent="0.2">
      <c r="B8" s="59"/>
      <c r="C8" s="166"/>
      <c r="D8" s="41"/>
      <c r="E8" s="41"/>
      <c r="F8" s="41"/>
      <c r="G8" s="41"/>
      <c r="H8" s="67"/>
      <c r="I8" s="67"/>
      <c r="J8" s="67"/>
      <c r="K8" s="39"/>
      <c r="L8" s="149"/>
      <c r="M8" s="40"/>
    </row>
    <row r="9" spans="1:34" x14ac:dyDescent="0.2">
      <c r="B9" s="162"/>
      <c r="C9" s="166"/>
      <c r="D9" s="41"/>
      <c r="E9" s="41"/>
      <c r="F9" s="41"/>
      <c r="G9" s="41"/>
      <c r="H9" s="41"/>
      <c r="I9" s="41"/>
      <c r="J9" s="41"/>
      <c r="K9" s="41"/>
      <c r="L9" s="164"/>
      <c r="M9" s="42"/>
    </row>
    <row r="10" spans="1:34" x14ac:dyDescent="0.2">
      <c r="B10" s="162"/>
      <c r="C10" s="166"/>
      <c r="D10" s="41"/>
      <c r="E10" s="41"/>
      <c r="F10" s="41"/>
      <c r="G10" s="41"/>
      <c r="H10" s="41"/>
      <c r="I10" s="41"/>
      <c r="J10" s="41"/>
      <c r="K10" s="41"/>
      <c r="L10" s="164"/>
      <c r="M10" s="42"/>
    </row>
    <row r="11" spans="1:34" x14ac:dyDescent="0.2">
      <c r="B11" s="162"/>
      <c r="C11" s="166"/>
      <c r="D11" s="41"/>
      <c r="E11" s="41"/>
      <c r="F11" s="41"/>
      <c r="G11" s="41"/>
      <c r="H11" s="41"/>
      <c r="I11" s="41"/>
      <c r="J11" s="41"/>
      <c r="K11" s="41"/>
      <c r="L11" s="164"/>
      <c r="M11" s="42"/>
    </row>
    <row r="12" spans="1:34" x14ac:dyDescent="0.2">
      <c r="B12" s="162"/>
      <c r="C12" s="166"/>
      <c r="D12" s="41"/>
      <c r="E12" s="41"/>
      <c r="F12" s="41"/>
      <c r="G12" s="41"/>
      <c r="H12" s="41"/>
      <c r="I12" s="41"/>
      <c r="J12" s="41"/>
      <c r="K12" s="41"/>
      <c r="L12" s="164"/>
      <c r="M12" s="42"/>
    </row>
    <row r="13" spans="1:34" x14ac:dyDescent="0.2">
      <c r="B13" s="162"/>
      <c r="C13" s="166"/>
      <c r="D13" s="41"/>
      <c r="E13" s="41"/>
      <c r="F13" s="41"/>
      <c r="G13" s="41"/>
      <c r="H13" s="41"/>
      <c r="I13" s="41"/>
      <c r="J13" s="41"/>
      <c r="K13" s="41"/>
      <c r="L13" s="164"/>
      <c r="M13" s="42"/>
    </row>
    <row r="14" spans="1:34" x14ac:dyDescent="0.2">
      <c r="B14" s="162"/>
      <c r="C14" s="166"/>
      <c r="D14" s="41"/>
      <c r="E14" s="41"/>
      <c r="F14" s="41"/>
      <c r="G14" s="41"/>
      <c r="H14" s="41"/>
      <c r="I14" s="41"/>
      <c r="J14" s="41"/>
      <c r="K14" s="41"/>
      <c r="L14" s="164"/>
      <c r="M14" s="42"/>
    </row>
    <row r="15" spans="1:34" x14ac:dyDescent="0.2">
      <c r="B15" s="162"/>
      <c r="C15" s="166"/>
      <c r="D15" s="41"/>
      <c r="E15" s="41"/>
      <c r="F15" s="41"/>
      <c r="G15" s="41"/>
      <c r="H15" s="41"/>
      <c r="I15" s="41"/>
      <c r="J15" s="41"/>
      <c r="K15" s="41"/>
      <c r="L15" s="164"/>
      <c r="M15" s="42"/>
    </row>
    <row r="16" spans="1:34" x14ac:dyDescent="0.2">
      <c r="B16" s="162"/>
      <c r="C16" s="166"/>
      <c r="D16" s="41"/>
      <c r="E16" s="41"/>
      <c r="F16" s="41"/>
      <c r="G16" s="41"/>
      <c r="H16" s="41"/>
      <c r="I16" s="41"/>
      <c r="J16" s="41"/>
      <c r="K16" s="41"/>
      <c r="L16" s="164"/>
      <c r="M16" s="42"/>
    </row>
    <row r="17" spans="2:13" x14ac:dyDescent="0.2">
      <c r="B17" s="162"/>
      <c r="C17" s="166"/>
      <c r="D17" s="41"/>
      <c r="E17" s="41"/>
      <c r="F17" s="41"/>
      <c r="G17" s="41"/>
      <c r="H17" s="41"/>
      <c r="I17" s="41"/>
      <c r="J17" s="41"/>
      <c r="K17" s="41"/>
      <c r="L17" s="164"/>
      <c r="M17" s="42"/>
    </row>
    <row r="18" spans="2:13" x14ac:dyDescent="0.2">
      <c r="B18" s="162"/>
      <c r="C18" s="166"/>
      <c r="D18" s="41"/>
      <c r="E18" s="41"/>
      <c r="F18" s="41"/>
      <c r="G18" s="41"/>
      <c r="H18" s="41"/>
      <c r="I18" s="41"/>
      <c r="J18" s="41"/>
      <c r="K18" s="41"/>
      <c r="L18" s="164"/>
      <c r="M18" s="42"/>
    </row>
    <row r="19" spans="2:13" x14ac:dyDescent="0.2">
      <c r="B19" s="162"/>
      <c r="C19" s="166"/>
      <c r="D19" s="41"/>
      <c r="E19" s="41"/>
      <c r="F19" s="41"/>
      <c r="G19" s="41"/>
      <c r="H19" s="41"/>
      <c r="I19" s="41"/>
      <c r="J19" s="41"/>
      <c r="K19" s="41"/>
      <c r="L19" s="164"/>
      <c r="M19" s="42"/>
    </row>
    <row r="20" spans="2:13" x14ac:dyDescent="0.2">
      <c r="B20" s="162"/>
      <c r="C20" s="166"/>
      <c r="D20" s="41"/>
      <c r="E20" s="41"/>
      <c r="F20" s="41"/>
      <c r="G20" s="41"/>
      <c r="H20" s="41"/>
      <c r="I20" s="41"/>
      <c r="J20" s="41"/>
      <c r="K20" s="41"/>
      <c r="L20" s="164"/>
      <c r="M20" s="42"/>
    </row>
    <row r="21" spans="2:13" x14ac:dyDescent="0.2">
      <c r="B21" s="162"/>
      <c r="C21" s="166"/>
      <c r="D21" s="41"/>
      <c r="E21" s="41"/>
      <c r="F21" s="41"/>
      <c r="G21" s="41"/>
      <c r="H21" s="41"/>
      <c r="I21" s="41"/>
      <c r="J21" s="41"/>
      <c r="K21" s="41"/>
      <c r="L21" s="164"/>
      <c r="M21" s="42"/>
    </row>
    <row r="22" spans="2:13" ht="16" thickBot="1" x14ac:dyDescent="0.25">
      <c r="B22" s="163"/>
      <c r="C22" s="167"/>
      <c r="D22" s="43"/>
      <c r="E22" s="43"/>
      <c r="F22" s="43"/>
      <c r="G22" s="43"/>
      <c r="H22" s="43"/>
      <c r="I22" s="43"/>
      <c r="J22" s="43"/>
      <c r="K22" s="43"/>
      <c r="L22" s="168"/>
      <c r="M22" s="44"/>
    </row>
  </sheetData>
  <sheetProtection selectLockedCells="1"/>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workbookViewId="0">
      <selection activeCell="J30" sqref="J30"/>
    </sheetView>
  </sheetViews>
  <sheetFormatPr baseColWidth="10" defaultColWidth="8.83203125" defaultRowHeight="15" x14ac:dyDescent="0.2"/>
  <cols>
    <col min="1" max="16384" width="8.83203125" style="106"/>
  </cols>
  <sheetData>
    <row r="1" spans="2:8" ht="16" x14ac:dyDescent="0.2">
      <c r="B1" s="107"/>
      <c r="C1" s="107"/>
      <c r="D1" s="107"/>
      <c r="E1" s="107"/>
      <c r="F1" s="107"/>
      <c r="G1" s="107" t="s">
        <v>4</v>
      </c>
      <c r="H1" s="107"/>
    </row>
    <row r="2" spans="2:8" ht="16" x14ac:dyDescent="0.2">
      <c r="B2" s="115" t="s">
        <v>5</v>
      </c>
      <c r="C2" s="115" t="s">
        <v>6</v>
      </c>
      <c r="D2" s="115" t="s">
        <v>7</v>
      </c>
      <c r="E2" s="115" t="s">
        <v>8</v>
      </c>
      <c r="F2" s="115">
        <v>0</v>
      </c>
      <c r="G2" s="115">
        <v>0.5</v>
      </c>
      <c r="H2" s="115">
        <v>1</v>
      </c>
    </row>
    <row r="3" spans="2:8" ht="17" thickBot="1" x14ac:dyDescent="0.25">
      <c r="B3" s="115"/>
      <c r="C3" s="115"/>
      <c r="D3" s="115"/>
      <c r="E3" s="115"/>
      <c r="F3" s="115"/>
      <c r="G3" s="115" t="s">
        <v>9</v>
      </c>
      <c r="H3" s="115"/>
    </row>
    <row r="4" spans="2:8" ht="16" x14ac:dyDescent="0.2">
      <c r="B4" s="116">
        <v>1</v>
      </c>
      <c r="C4" s="109">
        <v>6.5481999999999996</v>
      </c>
      <c r="D4" s="109">
        <v>0</v>
      </c>
      <c r="E4" s="109"/>
      <c r="F4" s="109">
        <v>0</v>
      </c>
      <c r="G4" s="109">
        <f>H4/2</f>
        <v>2165.35</v>
      </c>
      <c r="H4" s="110">
        <v>4330.7</v>
      </c>
    </row>
    <row r="5" spans="2:8" ht="16" x14ac:dyDescent="0.2">
      <c r="B5" s="117">
        <v>1</v>
      </c>
      <c r="C5" s="111">
        <v>6.5842000000000001</v>
      </c>
      <c r="D5" s="111">
        <v>0.67945</v>
      </c>
      <c r="E5" s="111"/>
      <c r="F5" s="111">
        <v>0</v>
      </c>
      <c r="G5" s="111">
        <f t="shared" ref="G5:G32" si="0">H5/2</f>
        <v>3093.35</v>
      </c>
      <c r="H5" s="112">
        <v>6186.7</v>
      </c>
    </row>
    <row r="6" spans="2:8" ht="17" thickBot="1" x14ac:dyDescent="0.25">
      <c r="B6" s="118">
        <v>1</v>
      </c>
      <c r="C6" s="113">
        <v>6.7172000000000001</v>
      </c>
      <c r="D6" s="113">
        <v>2.0383</v>
      </c>
      <c r="E6" s="113"/>
      <c r="F6" s="113">
        <v>0</v>
      </c>
      <c r="G6" s="113">
        <f t="shared" si="0"/>
        <v>3093.35</v>
      </c>
      <c r="H6" s="114">
        <v>6186.7</v>
      </c>
    </row>
    <row r="7" spans="2:8" ht="16" x14ac:dyDescent="0.2">
      <c r="B7" s="117">
        <v>2</v>
      </c>
      <c r="C7" s="111">
        <v>7.0495999999999999</v>
      </c>
      <c r="D7" s="111">
        <v>3.3972000000000002</v>
      </c>
      <c r="E7" s="111"/>
      <c r="F7" s="111">
        <v>0</v>
      </c>
      <c r="G7" s="111">
        <f t="shared" si="0"/>
        <v>3097.7</v>
      </c>
      <c r="H7" s="112">
        <v>6195.4</v>
      </c>
    </row>
    <row r="8" spans="2:8" ht="16" x14ac:dyDescent="0.2">
      <c r="B8" s="117">
        <v>2</v>
      </c>
      <c r="C8" s="111">
        <v>7.6599000000000004</v>
      </c>
      <c r="D8" s="111">
        <v>4.7561</v>
      </c>
      <c r="E8" s="111"/>
      <c r="F8" s="111">
        <v>0</v>
      </c>
      <c r="G8" s="111">
        <f t="shared" si="0"/>
        <v>2603.6999999999998</v>
      </c>
      <c r="H8" s="112">
        <v>5207.3999999999996</v>
      </c>
    </row>
    <row r="9" spans="2:8" ht="16" x14ac:dyDescent="0.2">
      <c r="B9" s="117">
        <v>2</v>
      </c>
      <c r="C9" s="111">
        <v>8.3459000000000003</v>
      </c>
      <c r="D9" s="111">
        <v>6.1150000000000002</v>
      </c>
      <c r="E9" s="111"/>
      <c r="F9" s="111">
        <v>0</v>
      </c>
      <c r="G9" s="111">
        <f t="shared" si="0"/>
        <v>1690.65</v>
      </c>
      <c r="H9" s="112">
        <v>3381.3</v>
      </c>
    </row>
    <row r="10" spans="2:8" ht="16" x14ac:dyDescent="0.2">
      <c r="B10" s="117">
        <v>2</v>
      </c>
      <c r="C10" s="111">
        <v>9.1001999999999992</v>
      </c>
      <c r="D10" s="111">
        <v>7.4739000000000004</v>
      </c>
      <c r="E10" s="111"/>
      <c r="F10" s="111">
        <v>0</v>
      </c>
      <c r="G10" s="111">
        <f t="shared" si="0"/>
        <v>1983.6</v>
      </c>
      <c r="H10" s="112">
        <v>3967.2</v>
      </c>
    </row>
    <row r="11" spans="2:8" ht="16" x14ac:dyDescent="0.2">
      <c r="B11" s="117">
        <v>2</v>
      </c>
      <c r="C11" s="111">
        <v>9.8521000000000001</v>
      </c>
      <c r="D11" s="111">
        <v>8.8328000000000007</v>
      </c>
      <c r="E11" s="111"/>
      <c r="F11" s="111">
        <v>0</v>
      </c>
      <c r="G11" s="111">
        <f t="shared" si="0"/>
        <v>1523.9</v>
      </c>
      <c r="H11" s="112">
        <v>3047.8</v>
      </c>
    </row>
    <row r="12" spans="2:8" ht="16" x14ac:dyDescent="0.2">
      <c r="B12" s="117">
        <v>2</v>
      </c>
      <c r="C12" s="111">
        <v>10.6</v>
      </c>
      <c r="D12" s="111">
        <v>10.192</v>
      </c>
      <c r="E12" s="111"/>
      <c r="F12" s="111">
        <v>0</v>
      </c>
      <c r="G12" s="111">
        <f t="shared" si="0"/>
        <v>1125</v>
      </c>
      <c r="H12" s="112">
        <v>2250</v>
      </c>
    </row>
    <row r="13" spans="2:8" ht="16" x14ac:dyDescent="0.2">
      <c r="B13" s="117">
        <v>2</v>
      </c>
      <c r="C13" s="111">
        <v>11.276999999999999</v>
      </c>
      <c r="D13" s="111">
        <v>11.334</v>
      </c>
      <c r="E13" s="111"/>
      <c r="F13" s="111">
        <v>0</v>
      </c>
      <c r="G13" s="111">
        <f t="shared" si="0"/>
        <v>618.1</v>
      </c>
      <c r="H13" s="112">
        <v>1236.2</v>
      </c>
    </row>
    <row r="14" spans="2:8" ht="16" x14ac:dyDescent="0.2">
      <c r="B14" s="117">
        <v>2</v>
      </c>
      <c r="C14" s="111">
        <v>11.884</v>
      </c>
      <c r="D14" s="111">
        <v>12.259</v>
      </c>
      <c r="E14" s="111"/>
      <c r="F14" s="111">
        <v>0</v>
      </c>
      <c r="G14" s="111">
        <f t="shared" si="0"/>
        <v>573.75</v>
      </c>
      <c r="H14" s="112">
        <v>1147.5</v>
      </c>
    </row>
    <row r="15" spans="2:8" ht="16" x14ac:dyDescent="0.2">
      <c r="B15" s="117">
        <v>2</v>
      </c>
      <c r="C15" s="111">
        <v>12.492000000000001</v>
      </c>
      <c r="D15" s="111">
        <v>13.185</v>
      </c>
      <c r="E15" s="111"/>
      <c r="F15" s="111">
        <v>0</v>
      </c>
      <c r="G15" s="111">
        <f t="shared" si="0"/>
        <v>531.04999999999995</v>
      </c>
      <c r="H15" s="112">
        <v>1062.0999999999999</v>
      </c>
    </row>
    <row r="16" spans="2:8" ht="16" x14ac:dyDescent="0.2">
      <c r="B16" s="117">
        <v>2</v>
      </c>
      <c r="C16" s="111">
        <v>13.1</v>
      </c>
      <c r="D16" s="111">
        <v>14.11</v>
      </c>
      <c r="E16" s="111"/>
      <c r="F16" s="111">
        <v>0</v>
      </c>
      <c r="G16" s="111">
        <f t="shared" si="0"/>
        <v>489.99</v>
      </c>
      <c r="H16" s="112">
        <v>979.98</v>
      </c>
    </row>
    <row r="17" spans="2:12" ht="16" x14ac:dyDescent="0.2">
      <c r="B17" s="117">
        <v>2</v>
      </c>
      <c r="C17" s="111">
        <v>13.71</v>
      </c>
      <c r="D17" s="111">
        <v>15.036</v>
      </c>
      <c r="E17" s="111"/>
      <c r="F17" s="111">
        <v>0</v>
      </c>
      <c r="G17" s="111">
        <f t="shared" si="0"/>
        <v>450.58</v>
      </c>
      <c r="H17" s="112">
        <v>901.16</v>
      </c>
    </row>
    <row r="18" spans="2:12" ht="16" x14ac:dyDescent="0.2">
      <c r="B18" s="117">
        <v>2</v>
      </c>
      <c r="C18" s="111">
        <v>14.324999999999999</v>
      </c>
      <c r="D18" s="111">
        <v>15.962</v>
      </c>
      <c r="E18" s="111"/>
      <c r="F18" s="111">
        <v>0</v>
      </c>
      <c r="G18" s="111">
        <f t="shared" si="0"/>
        <v>412.82499999999999</v>
      </c>
      <c r="H18" s="112">
        <v>825.65</v>
      </c>
    </row>
    <row r="19" spans="2:12" ht="16" x14ac:dyDescent="0.2">
      <c r="B19" s="117">
        <v>2</v>
      </c>
      <c r="C19" s="111">
        <v>14.942</v>
      </c>
      <c r="D19" s="111">
        <v>16.887</v>
      </c>
      <c r="E19" s="111"/>
      <c r="F19" s="111">
        <v>0</v>
      </c>
      <c r="G19" s="111">
        <f t="shared" si="0"/>
        <v>376.72500000000002</v>
      </c>
      <c r="H19" s="112">
        <v>753.45</v>
      </c>
    </row>
    <row r="20" spans="2:12" ht="16" x14ac:dyDescent="0.2">
      <c r="B20" s="117">
        <v>2</v>
      </c>
      <c r="C20" s="111">
        <v>15.558999999999999</v>
      </c>
      <c r="D20" s="111">
        <v>17.812999999999999</v>
      </c>
      <c r="E20" s="111"/>
      <c r="F20" s="111">
        <v>0</v>
      </c>
      <c r="G20" s="111">
        <f t="shared" si="0"/>
        <v>342.29500000000002</v>
      </c>
      <c r="H20" s="112">
        <v>684.59</v>
      </c>
    </row>
    <row r="21" spans="2:12" ht="16" x14ac:dyDescent="0.2">
      <c r="B21" s="117">
        <v>2</v>
      </c>
      <c r="C21" s="111">
        <v>16.172999999999998</v>
      </c>
      <c r="D21" s="111">
        <v>18.738</v>
      </c>
      <c r="E21" s="111"/>
      <c r="F21" s="111">
        <v>0</v>
      </c>
      <c r="G21" s="111">
        <f t="shared" si="0"/>
        <v>309.48500000000001</v>
      </c>
      <c r="H21" s="112">
        <v>618.97</v>
      </c>
    </row>
    <row r="22" spans="2:12" ht="16" x14ac:dyDescent="0.2">
      <c r="B22" s="117">
        <v>2</v>
      </c>
      <c r="C22" s="111">
        <v>16.789000000000001</v>
      </c>
      <c r="D22" s="111">
        <v>19.664000000000001</v>
      </c>
      <c r="E22" s="111"/>
      <c r="F22" s="111">
        <v>0</v>
      </c>
      <c r="G22" s="111">
        <f t="shared" si="0"/>
        <v>278.34500000000003</v>
      </c>
      <c r="H22" s="112">
        <v>556.69000000000005</v>
      </c>
    </row>
    <row r="23" spans="2:12" ht="16" x14ac:dyDescent="0.2">
      <c r="B23" s="117">
        <v>2</v>
      </c>
      <c r="C23" s="111">
        <v>17.404</v>
      </c>
      <c r="D23" s="111">
        <v>20.588999999999999</v>
      </c>
      <c r="E23" s="111"/>
      <c r="F23" s="111">
        <v>0</v>
      </c>
      <c r="G23" s="111">
        <f t="shared" si="0"/>
        <v>248.86</v>
      </c>
      <c r="H23" s="112">
        <v>497.72</v>
      </c>
    </row>
    <row r="24" spans="2:12" ht="17" thickBot="1" x14ac:dyDescent="0.25">
      <c r="B24" s="117">
        <v>2</v>
      </c>
      <c r="C24" s="111">
        <v>18.02</v>
      </c>
      <c r="D24" s="111">
        <v>21.515000000000001</v>
      </c>
      <c r="E24" s="111"/>
      <c r="F24" s="111">
        <v>0</v>
      </c>
      <c r="G24" s="111">
        <f t="shared" si="0"/>
        <v>221.03</v>
      </c>
      <c r="H24" s="112">
        <v>442.06</v>
      </c>
    </row>
    <row r="25" spans="2:12" ht="16" x14ac:dyDescent="0.2">
      <c r="B25" s="116">
        <v>3</v>
      </c>
      <c r="C25" s="109">
        <v>18.635000000000002</v>
      </c>
      <c r="D25" s="109">
        <v>22.44</v>
      </c>
      <c r="E25" s="109"/>
      <c r="F25" s="109">
        <v>0</v>
      </c>
      <c r="G25" s="109">
        <f t="shared" si="0"/>
        <v>214.505</v>
      </c>
      <c r="H25" s="110">
        <v>429.01</v>
      </c>
    </row>
    <row r="26" spans="2:12" ht="17" thickBot="1" x14ac:dyDescent="0.25">
      <c r="B26" s="117">
        <v>3</v>
      </c>
      <c r="C26" s="111">
        <v>19.251000000000001</v>
      </c>
      <c r="D26" s="111">
        <v>23.366</v>
      </c>
      <c r="E26" s="111"/>
      <c r="F26" s="111">
        <v>0</v>
      </c>
      <c r="G26" s="111">
        <f t="shared" si="0"/>
        <v>187.49</v>
      </c>
      <c r="H26" s="112">
        <v>374.98</v>
      </c>
    </row>
    <row r="27" spans="2:12" ht="17" thickBot="1" x14ac:dyDescent="0.25">
      <c r="B27" s="117">
        <v>3</v>
      </c>
      <c r="C27" s="111">
        <v>19.866</v>
      </c>
      <c r="D27" s="111">
        <v>24.291</v>
      </c>
      <c r="E27" s="111"/>
      <c r="F27" s="111">
        <v>0</v>
      </c>
      <c r="G27" s="111">
        <f t="shared" si="0"/>
        <v>162.29499999999999</v>
      </c>
      <c r="H27" s="112">
        <v>324.58999999999997</v>
      </c>
      <c r="L27" s="108"/>
    </row>
    <row r="28" spans="2:12" ht="16" x14ac:dyDescent="0.2">
      <c r="B28" s="117">
        <v>3</v>
      </c>
      <c r="C28" s="111">
        <v>20.481000000000002</v>
      </c>
      <c r="D28" s="111">
        <v>25.216999999999999</v>
      </c>
      <c r="E28" s="111"/>
      <c r="F28" s="111">
        <v>0</v>
      </c>
      <c r="G28" s="111">
        <f t="shared" si="0"/>
        <v>138.93</v>
      </c>
      <c r="H28" s="112">
        <v>277.86</v>
      </c>
    </row>
    <row r="29" spans="2:12" ht="16" x14ac:dyDescent="0.2">
      <c r="B29" s="117">
        <v>3</v>
      </c>
      <c r="C29" s="111">
        <v>21.094000000000001</v>
      </c>
      <c r="D29" s="111">
        <v>26.141999999999999</v>
      </c>
      <c r="E29" s="111"/>
      <c r="F29" s="111">
        <v>0</v>
      </c>
      <c r="G29" s="111">
        <f t="shared" si="0"/>
        <v>117.38</v>
      </c>
      <c r="H29" s="112">
        <v>234.76</v>
      </c>
    </row>
    <row r="30" spans="2:12" ht="16" x14ac:dyDescent="0.2">
      <c r="B30" s="117">
        <v>3</v>
      </c>
      <c r="C30" s="111">
        <v>21.709</v>
      </c>
      <c r="D30" s="111">
        <v>27.068000000000001</v>
      </c>
      <c r="E30" s="111"/>
      <c r="F30" s="111">
        <v>0</v>
      </c>
      <c r="G30" s="111">
        <f t="shared" si="0"/>
        <v>97.64</v>
      </c>
      <c r="H30" s="112">
        <v>195.28</v>
      </c>
    </row>
    <row r="31" spans="2:12" ht="16" x14ac:dyDescent="0.2">
      <c r="B31" s="117">
        <v>3</v>
      </c>
      <c r="C31" s="111">
        <v>22.324999999999999</v>
      </c>
      <c r="D31" s="111">
        <v>27.992999999999999</v>
      </c>
      <c r="E31" s="111"/>
      <c r="F31" s="111">
        <v>0</v>
      </c>
      <c r="G31" s="111">
        <f t="shared" si="0"/>
        <v>79.724999999999994</v>
      </c>
      <c r="H31" s="112">
        <v>159.44999999999999</v>
      </c>
    </row>
    <row r="32" spans="2:12" ht="17" thickBot="1" x14ac:dyDescent="0.25">
      <c r="B32" s="118">
        <v>3</v>
      </c>
      <c r="C32" s="113">
        <v>22.942</v>
      </c>
      <c r="D32" s="113">
        <v>28.919</v>
      </c>
      <c r="E32" s="113"/>
      <c r="F32" s="113">
        <v>0</v>
      </c>
      <c r="G32" s="113">
        <f t="shared" si="0"/>
        <v>63.63</v>
      </c>
      <c r="H32" s="114">
        <v>127.26</v>
      </c>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9"/>
  <sheetViews>
    <sheetView workbookViewId="0">
      <selection activeCell="B3" sqref="B3:D5"/>
    </sheetView>
  </sheetViews>
  <sheetFormatPr baseColWidth="10" defaultColWidth="8.83203125" defaultRowHeight="15" x14ac:dyDescent="0.2"/>
  <cols>
    <col min="1" max="1" width="8.83203125" style="23"/>
    <col min="2" max="2" width="13.5" style="3" customWidth="1"/>
    <col min="3" max="3" width="13.83203125" style="3" bestFit="1" customWidth="1"/>
    <col min="4" max="4" width="11" style="3" customWidth="1"/>
    <col min="5" max="28" width="8.83203125" style="23"/>
    <col min="29" max="35" width="8.83203125" style="21"/>
    <col min="36" max="16384" width="8.83203125" style="3"/>
  </cols>
  <sheetData>
    <row r="1" spans="1:35" s="23" customFormat="1" ht="33" customHeight="1" thickBot="1" x14ac:dyDescent="0.25"/>
    <row r="2" spans="1:35" s="11" customFormat="1" ht="35.25" customHeight="1" thickBot="1" x14ac:dyDescent="0.25">
      <c r="A2" s="24"/>
      <c r="B2" s="12" t="s">
        <v>20</v>
      </c>
      <c r="C2" s="13" t="s">
        <v>19</v>
      </c>
      <c r="D2" s="14" t="s">
        <v>21</v>
      </c>
      <c r="E2" s="24"/>
      <c r="F2" s="24"/>
      <c r="G2" s="24"/>
      <c r="H2" s="24"/>
      <c r="I2" s="24"/>
      <c r="J2" s="24"/>
      <c r="K2" s="24"/>
      <c r="L2" s="24"/>
      <c r="M2" s="24"/>
      <c r="N2" s="24"/>
      <c r="O2" s="24"/>
      <c r="P2" s="24"/>
      <c r="Q2" s="24"/>
      <c r="R2" s="24"/>
      <c r="S2" s="24"/>
      <c r="T2" s="24"/>
      <c r="U2" s="24"/>
      <c r="V2" s="24"/>
      <c r="W2" s="24"/>
      <c r="X2" s="24"/>
      <c r="Y2" s="24"/>
      <c r="Z2" s="24"/>
      <c r="AA2" s="24"/>
      <c r="AB2" s="24"/>
      <c r="AC2" s="22"/>
      <c r="AD2" s="22"/>
      <c r="AE2" s="22"/>
      <c r="AF2" s="22"/>
      <c r="AG2" s="22"/>
      <c r="AH2" s="22"/>
      <c r="AI2" s="22"/>
    </row>
    <row r="3" spans="1:35" x14ac:dyDescent="0.2">
      <c r="B3" s="4"/>
      <c r="C3" s="19"/>
      <c r="D3" s="5"/>
    </row>
    <row r="4" spans="1:35" x14ac:dyDescent="0.2">
      <c r="B4" s="6"/>
      <c r="C4" s="15"/>
      <c r="D4" s="7"/>
    </row>
    <row r="5" spans="1:35" x14ac:dyDescent="0.2">
      <c r="B5" s="6"/>
      <c r="C5" s="15"/>
      <c r="D5" s="7"/>
    </row>
    <row r="6" spans="1:35" x14ac:dyDescent="0.2">
      <c r="B6" s="6"/>
      <c r="C6" s="15"/>
      <c r="D6" s="7"/>
    </row>
    <row r="7" spans="1:35" x14ac:dyDescent="0.2">
      <c r="B7" s="6"/>
      <c r="C7" s="15"/>
      <c r="D7" s="7"/>
    </row>
    <row r="8" spans="1:35" x14ac:dyDescent="0.2">
      <c r="B8" s="6"/>
      <c r="C8" s="15"/>
      <c r="D8" s="7"/>
    </row>
    <row r="9" spans="1:35" x14ac:dyDescent="0.2">
      <c r="B9" s="6"/>
      <c r="C9" s="15"/>
      <c r="D9" s="7"/>
    </row>
    <row r="10" spans="1:35" x14ac:dyDescent="0.2">
      <c r="B10" s="6"/>
      <c r="C10" s="15"/>
      <c r="D10" s="7"/>
    </row>
    <row r="11" spans="1:35" x14ac:dyDescent="0.2">
      <c r="B11" s="6"/>
      <c r="C11" s="15"/>
      <c r="D11" s="7"/>
    </row>
    <row r="12" spans="1:35" x14ac:dyDescent="0.2">
      <c r="B12" s="6"/>
      <c r="C12" s="15"/>
      <c r="D12" s="7"/>
    </row>
    <row r="13" spans="1:35" x14ac:dyDescent="0.2">
      <c r="B13" s="6"/>
      <c r="C13" s="15"/>
      <c r="D13" s="7"/>
    </row>
    <row r="14" spans="1:35" x14ac:dyDescent="0.2">
      <c r="B14" s="6"/>
      <c r="C14" s="15"/>
      <c r="D14" s="7"/>
    </row>
    <row r="15" spans="1:35" x14ac:dyDescent="0.2">
      <c r="B15" s="6"/>
      <c r="C15" s="15"/>
      <c r="D15" s="7"/>
    </row>
    <row r="16" spans="1:35" x14ac:dyDescent="0.2">
      <c r="B16" s="6"/>
      <c r="C16" s="15"/>
      <c r="D16" s="7"/>
    </row>
    <row r="17" spans="2:4" x14ac:dyDescent="0.2">
      <c r="B17" s="6"/>
      <c r="C17" s="15"/>
      <c r="D17" s="7"/>
    </row>
    <row r="18" spans="2:4" x14ac:dyDescent="0.2">
      <c r="B18" s="6"/>
      <c r="C18" s="15"/>
      <c r="D18" s="7"/>
    </row>
    <row r="19" spans="2:4" x14ac:dyDescent="0.2">
      <c r="B19" s="6"/>
      <c r="C19" s="15"/>
      <c r="D19" s="7"/>
    </row>
    <row r="20" spans="2:4" x14ac:dyDescent="0.2">
      <c r="B20" s="6"/>
      <c r="C20" s="15"/>
      <c r="D20" s="7"/>
    </row>
    <row r="21" spans="2:4" x14ac:dyDescent="0.2">
      <c r="B21" s="6"/>
      <c r="C21" s="15"/>
      <c r="D21" s="7"/>
    </row>
    <row r="22" spans="2:4" x14ac:dyDescent="0.2">
      <c r="B22" s="6"/>
      <c r="C22" s="15"/>
      <c r="D22" s="7"/>
    </row>
    <row r="23" spans="2:4" x14ac:dyDescent="0.2">
      <c r="B23" s="6"/>
      <c r="C23" s="15"/>
      <c r="D23" s="7"/>
    </row>
    <row r="24" spans="2:4" x14ac:dyDescent="0.2">
      <c r="B24" s="6"/>
      <c r="C24" s="15"/>
      <c r="D24" s="7"/>
    </row>
    <row r="25" spans="2:4" x14ac:dyDescent="0.2">
      <c r="B25" s="6"/>
      <c r="C25" s="15"/>
      <c r="D25" s="7"/>
    </row>
    <row r="26" spans="2:4" x14ac:dyDescent="0.2">
      <c r="B26" s="6"/>
      <c r="C26" s="15"/>
      <c r="D26" s="7"/>
    </row>
    <row r="27" spans="2:4" x14ac:dyDescent="0.2">
      <c r="B27" s="6"/>
      <c r="C27" s="15"/>
      <c r="D27" s="7"/>
    </row>
    <row r="28" spans="2:4" x14ac:dyDescent="0.2">
      <c r="B28" s="6"/>
      <c r="C28" s="15"/>
      <c r="D28" s="7"/>
    </row>
    <row r="29" spans="2:4" x14ac:dyDescent="0.2">
      <c r="B29" s="6"/>
      <c r="C29" s="15"/>
      <c r="D29" s="7"/>
    </row>
    <row r="30" spans="2:4" x14ac:dyDescent="0.2">
      <c r="B30" s="6"/>
      <c r="C30" s="15"/>
      <c r="D30" s="7"/>
    </row>
    <row r="31" spans="2:4" x14ac:dyDescent="0.2">
      <c r="B31" s="6"/>
      <c r="C31" s="15"/>
      <c r="D31" s="7"/>
    </row>
    <row r="32" spans="2:4" x14ac:dyDescent="0.2">
      <c r="B32" s="6"/>
      <c r="C32" s="15"/>
      <c r="D32" s="7"/>
    </row>
    <row r="33" spans="2:4" x14ac:dyDescent="0.2">
      <c r="B33" s="6"/>
      <c r="C33" s="15"/>
      <c r="D33" s="7"/>
    </row>
    <row r="34" spans="2:4" x14ac:dyDescent="0.2">
      <c r="B34" s="6"/>
      <c r="C34" s="15"/>
      <c r="D34" s="7"/>
    </row>
    <row r="35" spans="2:4" x14ac:dyDescent="0.2">
      <c r="B35" s="6"/>
      <c r="C35" s="15"/>
      <c r="D35" s="7"/>
    </row>
    <row r="36" spans="2:4" x14ac:dyDescent="0.2">
      <c r="B36" s="6"/>
      <c r="C36" s="15"/>
      <c r="D36" s="7"/>
    </row>
    <row r="37" spans="2:4" x14ac:dyDescent="0.2">
      <c r="B37" s="6"/>
      <c r="C37" s="15"/>
      <c r="D37" s="7"/>
    </row>
    <row r="38" spans="2:4" x14ac:dyDescent="0.2">
      <c r="B38" s="6"/>
      <c r="C38" s="15"/>
      <c r="D38" s="7"/>
    </row>
    <row r="39" spans="2:4" x14ac:dyDescent="0.2">
      <c r="B39" s="6"/>
      <c r="C39" s="15"/>
      <c r="D39" s="7"/>
    </row>
    <row r="40" spans="2:4" x14ac:dyDescent="0.2">
      <c r="B40" s="6"/>
      <c r="C40" s="15"/>
      <c r="D40" s="7"/>
    </row>
    <row r="41" spans="2:4" x14ac:dyDescent="0.2">
      <c r="B41" s="6"/>
      <c r="C41" s="15"/>
      <c r="D41" s="7"/>
    </row>
    <row r="42" spans="2:4" x14ac:dyDescent="0.2">
      <c r="B42" s="6"/>
      <c r="C42" s="15"/>
      <c r="D42" s="7"/>
    </row>
    <row r="43" spans="2:4" x14ac:dyDescent="0.2">
      <c r="B43" s="6"/>
      <c r="C43" s="15"/>
      <c r="D43" s="7"/>
    </row>
    <row r="44" spans="2:4" x14ac:dyDescent="0.2">
      <c r="B44" s="6"/>
      <c r="C44" s="15"/>
      <c r="D44" s="7"/>
    </row>
    <row r="45" spans="2:4" x14ac:dyDescent="0.2">
      <c r="B45" s="6"/>
      <c r="C45" s="15"/>
      <c r="D45" s="7"/>
    </row>
    <row r="46" spans="2:4" x14ac:dyDescent="0.2">
      <c r="B46" s="6"/>
      <c r="C46" s="15"/>
      <c r="D46" s="7"/>
    </row>
    <row r="47" spans="2:4" x14ac:dyDescent="0.2">
      <c r="B47" s="6"/>
      <c r="C47" s="15"/>
      <c r="D47" s="7"/>
    </row>
    <row r="48" spans="2:4" x14ac:dyDescent="0.2">
      <c r="B48" s="6"/>
      <c r="C48" s="15"/>
      <c r="D48" s="7"/>
    </row>
    <row r="49" spans="2:4" x14ac:dyDescent="0.2">
      <c r="B49" s="6"/>
      <c r="C49" s="15"/>
      <c r="D49" s="7"/>
    </row>
    <row r="50" spans="2:4" x14ac:dyDescent="0.2">
      <c r="B50" s="6"/>
      <c r="C50" s="15"/>
      <c r="D50" s="7"/>
    </row>
    <row r="51" spans="2:4" x14ac:dyDescent="0.2">
      <c r="B51" s="6"/>
      <c r="C51" s="15"/>
      <c r="D51" s="7"/>
    </row>
    <row r="52" spans="2:4" x14ac:dyDescent="0.2">
      <c r="B52" s="6"/>
      <c r="C52" s="15"/>
      <c r="D52" s="7"/>
    </row>
    <row r="53" spans="2:4" x14ac:dyDescent="0.2">
      <c r="B53" s="6"/>
      <c r="C53" s="15"/>
      <c r="D53" s="7"/>
    </row>
    <row r="54" spans="2:4" x14ac:dyDescent="0.2">
      <c r="B54" s="6"/>
      <c r="C54" s="15"/>
      <c r="D54" s="7"/>
    </row>
    <row r="55" spans="2:4" x14ac:dyDescent="0.2">
      <c r="B55" s="6"/>
      <c r="C55" s="15"/>
      <c r="D55" s="7"/>
    </row>
    <row r="56" spans="2:4" x14ac:dyDescent="0.2">
      <c r="B56" s="6"/>
      <c r="C56" s="15"/>
      <c r="D56" s="7"/>
    </row>
    <row r="57" spans="2:4" x14ac:dyDescent="0.2">
      <c r="B57" s="1"/>
      <c r="C57" s="16"/>
      <c r="D57" s="8"/>
    </row>
    <row r="58" spans="2:4" x14ac:dyDescent="0.2">
      <c r="B58" s="1"/>
      <c r="C58" s="16"/>
      <c r="D58" s="8"/>
    </row>
    <row r="59" spans="2:4" x14ac:dyDescent="0.2">
      <c r="B59" s="1"/>
      <c r="C59" s="16"/>
      <c r="D59" s="8"/>
    </row>
    <row r="60" spans="2:4" x14ac:dyDescent="0.2">
      <c r="B60" s="1"/>
      <c r="C60" s="16"/>
      <c r="D60" s="8"/>
    </row>
    <row r="61" spans="2:4" x14ac:dyDescent="0.2">
      <c r="B61" s="1"/>
      <c r="C61" s="16"/>
      <c r="D61" s="8"/>
    </row>
    <row r="62" spans="2:4" x14ac:dyDescent="0.2">
      <c r="B62" s="1"/>
      <c r="C62" s="16"/>
      <c r="D62" s="8"/>
    </row>
    <row r="63" spans="2:4" x14ac:dyDescent="0.2">
      <c r="B63" s="1"/>
      <c r="C63" s="16"/>
      <c r="D63" s="8"/>
    </row>
    <row r="64" spans="2:4" x14ac:dyDescent="0.2">
      <c r="B64" s="1"/>
      <c r="C64" s="16"/>
      <c r="D64" s="8"/>
    </row>
    <row r="65" spans="2:4" x14ac:dyDescent="0.2">
      <c r="B65" s="1"/>
      <c r="C65" s="16"/>
      <c r="D65" s="8"/>
    </row>
    <row r="66" spans="2:4" x14ac:dyDescent="0.2">
      <c r="B66" s="1"/>
      <c r="C66" s="16"/>
      <c r="D66" s="8"/>
    </row>
    <row r="67" spans="2:4" x14ac:dyDescent="0.2">
      <c r="B67" s="1"/>
      <c r="C67" s="16"/>
      <c r="D67" s="8"/>
    </row>
    <row r="68" spans="2:4" x14ac:dyDescent="0.2">
      <c r="B68" s="1"/>
      <c r="C68" s="16"/>
      <c r="D68" s="8"/>
    </row>
    <row r="69" spans="2:4" x14ac:dyDescent="0.2">
      <c r="B69" s="1"/>
      <c r="C69" s="16"/>
      <c r="D69" s="8"/>
    </row>
    <row r="70" spans="2:4" x14ac:dyDescent="0.2">
      <c r="B70" s="1"/>
      <c r="C70" s="16"/>
      <c r="D70" s="8"/>
    </row>
    <row r="71" spans="2:4" x14ac:dyDescent="0.2">
      <c r="B71" s="1"/>
      <c r="C71" s="16"/>
      <c r="D71" s="8"/>
    </row>
    <row r="72" spans="2:4" x14ac:dyDescent="0.2">
      <c r="B72" s="1"/>
      <c r="C72" s="16"/>
      <c r="D72" s="8"/>
    </row>
    <row r="73" spans="2:4" x14ac:dyDescent="0.2">
      <c r="B73" s="1"/>
      <c r="C73" s="16"/>
      <c r="D73" s="8"/>
    </row>
    <row r="74" spans="2:4" x14ac:dyDescent="0.2">
      <c r="B74" s="1"/>
      <c r="C74" s="16"/>
      <c r="D74" s="8"/>
    </row>
    <row r="75" spans="2:4" x14ac:dyDescent="0.2">
      <c r="B75" s="1"/>
      <c r="C75" s="16"/>
      <c r="D75" s="8"/>
    </row>
    <row r="76" spans="2:4" x14ac:dyDescent="0.2">
      <c r="B76" s="1"/>
      <c r="C76" s="16"/>
      <c r="D76" s="8"/>
    </row>
    <row r="77" spans="2:4" x14ac:dyDescent="0.2">
      <c r="B77" s="1"/>
      <c r="C77" s="16"/>
      <c r="D77" s="8"/>
    </row>
    <row r="78" spans="2:4" x14ac:dyDescent="0.2">
      <c r="B78" s="1"/>
      <c r="C78" s="16"/>
      <c r="D78" s="8"/>
    </row>
    <row r="79" spans="2:4" x14ac:dyDescent="0.2">
      <c r="B79" s="1"/>
      <c r="C79" s="16"/>
      <c r="D79" s="8"/>
    </row>
    <row r="80" spans="2:4" x14ac:dyDescent="0.2">
      <c r="B80" s="1"/>
      <c r="C80" s="16"/>
      <c r="D80" s="8"/>
    </row>
    <row r="81" spans="2:4" x14ac:dyDescent="0.2">
      <c r="B81" s="1"/>
      <c r="C81" s="16"/>
      <c r="D81" s="8"/>
    </row>
    <row r="82" spans="2:4" x14ac:dyDescent="0.2">
      <c r="B82" s="1"/>
      <c r="C82" s="16"/>
      <c r="D82" s="8"/>
    </row>
    <row r="83" spans="2:4" x14ac:dyDescent="0.2">
      <c r="B83" s="1"/>
      <c r="C83" s="16"/>
      <c r="D83" s="8"/>
    </row>
    <row r="84" spans="2:4" x14ac:dyDescent="0.2">
      <c r="B84" s="1"/>
      <c r="C84" s="16"/>
      <c r="D84" s="8"/>
    </row>
    <row r="85" spans="2:4" x14ac:dyDescent="0.2">
      <c r="B85" s="1"/>
      <c r="C85" s="16"/>
      <c r="D85" s="8"/>
    </row>
    <row r="86" spans="2:4" x14ac:dyDescent="0.2">
      <c r="B86" s="1"/>
      <c r="C86" s="16"/>
      <c r="D86" s="8"/>
    </row>
    <row r="87" spans="2:4" x14ac:dyDescent="0.2">
      <c r="B87" s="1"/>
      <c r="C87" s="16"/>
      <c r="D87" s="8"/>
    </row>
    <row r="88" spans="2:4" x14ac:dyDescent="0.2">
      <c r="B88" s="1"/>
      <c r="C88" s="16"/>
      <c r="D88" s="8"/>
    </row>
    <row r="89" spans="2:4" x14ac:dyDescent="0.2">
      <c r="B89" s="1"/>
      <c r="C89" s="16"/>
      <c r="D89" s="8"/>
    </row>
    <row r="90" spans="2:4" x14ac:dyDescent="0.2">
      <c r="B90" s="1"/>
      <c r="C90" s="16"/>
      <c r="D90" s="8"/>
    </row>
    <row r="91" spans="2:4" x14ac:dyDescent="0.2">
      <c r="B91" s="1"/>
      <c r="C91" s="16"/>
      <c r="D91" s="8"/>
    </row>
    <row r="92" spans="2:4" x14ac:dyDescent="0.2">
      <c r="B92" s="1"/>
      <c r="C92" s="16"/>
      <c r="D92" s="8"/>
    </row>
    <row r="93" spans="2:4" x14ac:dyDescent="0.2">
      <c r="B93" s="1"/>
      <c r="C93" s="16"/>
      <c r="D93" s="8"/>
    </row>
    <row r="94" spans="2:4" x14ac:dyDescent="0.2">
      <c r="B94" s="1"/>
      <c r="C94" s="16"/>
      <c r="D94" s="8"/>
    </row>
    <row r="95" spans="2:4" x14ac:dyDescent="0.2">
      <c r="B95" s="1"/>
      <c r="C95" s="16"/>
      <c r="D95" s="8"/>
    </row>
    <row r="96" spans="2:4" x14ac:dyDescent="0.2">
      <c r="B96" s="1"/>
      <c r="C96" s="16"/>
      <c r="D96" s="8"/>
    </row>
    <row r="97" spans="2:4" x14ac:dyDescent="0.2">
      <c r="B97" s="1"/>
      <c r="C97" s="16"/>
      <c r="D97" s="8"/>
    </row>
    <row r="98" spans="2:4" x14ac:dyDescent="0.2">
      <c r="B98" s="1"/>
      <c r="C98" s="16"/>
      <c r="D98" s="8"/>
    </row>
    <row r="99" spans="2:4" x14ac:dyDescent="0.2">
      <c r="B99" s="1"/>
      <c r="C99" s="16"/>
      <c r="D99" s="8"/>
    </row>
    <row r="100" spans="2:4" ht="16" thickBot="1" x14ac:dyDescent="0.25">
      <c r="B100" s="9"/>
      <c r="C100" s="18"/>
      <c r="D100" s="10"/>
    </row>
    <row r="101" spans="2:4" x14ac:dyDescent="0.2">
      <c r="B101" s="21"/>
      <c r="C101" s="21"/>
      <c r="D101" s="21"/>
    </row>
    <row r="102" spans="2:4" x14ac:dyDescent="0.2">
      <c r="B102" s="21"/>
      <c r="C102" s="21"/>
      <c r="D102" s="21"/>
    </row>
    <row r="103" spans="2:4" x14ac:dyDescent="0.2">
      <c r="B103" s="21"/>
      <c r="C103" s="21"/>
      <c r="D103" s="21"/>
    </row>
    <row r="104" spans="2:4" x14ac:dyDescent="0.2">
      <c r="B104" s="21"/>
      <c r="C104" s="21"/>
      <c r="D104" s="21"/>
    </row>
    <row r="105" spans="2:4" x14ac:dyDescent="0.2">
      <c r="B105" s="21"/>
      <c r="C105" s="21"/>
      <c r="D105" s="21"/>
    </row>
    <row r="106" spans="2:4" x14ac:dyDescent="0.2">
      <c r="B106" s="21"/>
      <c r="C106" s="21"/>
      <c r="D106" s="21"/>
    </row>
    <row r="107" spans="2:4" x14ac:dyDescent="0.2">
      <c r="B107" s="21"/>
      <c r="C107" s="21"/>
      <c r="D107" s="21"/>
    </row>
    <row r="108" spans="2:4" x14ac:dyDescent="0.2">
      <c r="B108" s="21"/>
      <c r="C108" s="21"/>
      <c r="D108" s="21"/>
    </row>
    <row r="109" spans="2:4" x14ac:dyDescent="0.2">
      <c r="B109" s="21"/>
      <c r="C109" s="21"/>
      <c r="D109" s="21"/>
    </row>
    <row r="110" spans="2:4" x14ac:dyDescent="0.2">
      <c r="B110" s="21"/>
      <c r="C110" s="21"/>
      <c r="D110" s="21"/>
    </row>
    <row r="111" spans="2:4" x14ac:dyDescent="0.2">
      <c r="B111" s="21"/>
      <c r="C111" s="21"/>
      <c r="D111" s="21"/>
    </row>
    <row r="112" spans="2:4" x14ac:dyDescent="0.2">
      <c r="B112" s="21"/>
      <c r="C112" s="21"/>
      <c r="D112" s="21"/>
    </row>
    <row r="113" spans="2:4" x14ac:dyDescent="0.2">
      <c r="B113" s="21"/>
      <c r="C113" s="21"/>
      <c r="D113" s="21"/>
    </row>
    <row r="114" spans="2:4" x14ac:dyDescent="0.2">
      <c r="B114" s="21"/>
      <c r="C114" s="21"/>
      <c r="D114" s="21"/>
    </row>
    <row r="115" spans="2:4" x14ac:dyDescent="0.2">
      <c r="B115" s="21"/>
      <c r="C115" s="21"/>
      <c r="D115" s="21"/>
    </row>
    <row r="116" spans="2:4" x14ac:dyDescent="0.2">
      <c r="B116" s="21"/>
      <c r="C116" s="21"/>
      <c r="D116" s="21"/>
    </row>
    <row r="117" spans="2:4" x14ac:dyDescent="0.2">
      <c r="B117" s="21"/>
      <c r="C117" s="21"/>
      <c r="D117" s="21"/>
    </row>
    <row r="118" spans="2:4" x14ac:dyDescent="0.2">
      <c r="B118" s="21"/>
      <c r="C118" s="21"/>
      <c r="D118" s="21"/>
    </row>
    <row r="119" spans="2:4" x14ac:dyDescent="0.2">
      <c r="B119" s="21"/>
      <c r="C119" s="21"/>
      <c r="D119" s="21"/>
    </row>
    <row r="120" spans="2:4" x14ac:dyDescent="0.2">
      <c r="B120" s="21"/>
      <c r="C120" s="21"/>
      <c r="D120" s="21"/>
    </row>
    <row r="121" spans="2:4" x14ac:dyDescent="0.2">
      <c r="B121" s="21"/>
      <c r="C121" s="21"/>
      <c r="D121" s="21"/>
    </row>
    <row r="122" spans="2:4" x14ac:dyDescent="0.2">
      <c r="B122" s="21"/>
      <c r="C122" s="21"/>
      <c r="D122" s="21"/>
    </row>
    <row r="123" spans="2:4" x14ac:dyDescent="0.2">
      <c r="B123" s="21"/>
      <c r="C123" s="21"/>
      <c r="D123" s="21"/>
    </row>
    <row r="124" spans="2:4" x14ac:dyDescent="0.2">
      <c r="B124" s="21"/>
      <c r="C124" s="21"/>
      <c r="D124" s="21"/>
    </row>
    <row r="125" spans="2:4" x14ac:dyDescent="0.2">
      <c r="B125" s="21"/>
      <c r="C125" s="21"/>
      <c r="D125" s="21"/>
    </row>
    <row r="126" spans="2:4" x14ac:dyDescent="0.2">
      <c r="B126" s="21"/>
      <c r="C126" s="21"/>
      <c r="D126" s="21"/>
    </row>
    <row r="127" spans="2:4" x14ac:dyDescent="0.2">
      <c r="B127" s="21"/>
      <c r="C127" s="21"/>
      <c r="D127" s="21"/>
    </row>
    <row r="128" spans="2:4" x14ac:dyDescent="0.2">
      <c r="B128" s="21"/>
      <c r="C128" s="21"/>
      <c r="D128" s="21"/>
    </row>
    <row r="129" spans="2:4" x14ac:dyDescent="0.2">
      <c r="B129" s="21"/>
      <c r="C129" s="21"/>
      <c r="D129" s="21"/>
    </row>
    <row r="130" spans="2:4" x14ac:dyDescent="0.2">
      <c r="B130" s="21"/>
      <c r="C130" s="21"/>
      <c r="D130" s="21"/>
    </row>
    <row r="131" spans="2:4" x14ac:dyDescent="0.2">
      <c r="B131" s="21"/>
      <c r="C131" s="21"/>
      <c r="D131" s="21"/>
    </row>
    <row r="132" spans="2:4" x14ac:dyDescent="0.2">
      <c r="B132" s="21"/>
      <c r="C132" s="21"/>
      <c r="D132" s="21"/>
    </row>
    <row r="133" spans="2:4" x14ac:dyDescent="0.2">
      <c r="B133" s="21"/>
      <c r="C133" s="21"/>
      <c r="D133" s="21"/>
    </row>
    <row r="134" spans="2:4" x14ac:dyDescent="0.2">
      <c r="B134" s="21"/>
      <c r="C134" s="21"/>
      <c r="D134" s="21"/>
    </row>
    <row r="135" spans="2:4" x14ac:dyDescent="0.2">
      <c r="B135" s="21"/>
      <c r="C135" s="21"/>
      <c r="D135" s="21"/>
    </row>
    <row r="136" spans="2:4" x14ac:dyDescent="0.2">
      <c r="B136" s="21"/>
      <c r="C136" s="21"/>
      <c r="D136" s="21"/>
    </row>
    <row r="137" spans="2:4" x14ac:dyDescent="0.2">
      <c r="B137" s="21"/>
      <c r="C137" s="21"/>
      <c r="D137" s="21"/>
    </row>
    <row r="138" spans="2:4" x14ac:dyDescent="0.2">
      <c r="B138" s="21"/>
      <c r="C138" s="21"/>
      <c r="D138" s="21"/>
    </row>
    <row r="139" spans="2:4" x14ac:dyDescent="0.2">
      <c r="B139" s="21"/>
      <c r="C139" s="21"/>
      <c r="D139" s="21"/>
    </row>
    <row r="140" spans="2:4" x14ac:dyDescent="0.2">
      <c r="B140" s="21"/>
      <c r="C140" s="21"/>
      <c r="D140" s="21"/>
    </row>
    <row r="141" spans="2:4" x14ac:dyDescent="0.2">
      <c r="B141" s="21"/>
      <c r="C141" s="21"/>
      <c r="D141" s="21"/>
    </row>
    <row r="142" spans="2:4" x14ac:dyDescent="0.2">
      <c r="B142" s="21"/>
      <c r="C142" s="21"/>
      <c r="D142" s="21"/>
    </row>
    <row r="143" spans="2:4" x14ac:dyDescent="0.2">
      <c r="B143" s="21"/>
      <c r="C143" s="21"/>
      <c r="D143" s="21"/>
    </row>
    <row r="144" spans="2:4" x14ac:dyDescent="0.2">
      <c r="B144" s="21"/>
      <c r="C144" s="21"/>
      <c r="D144" s="21"/>
    </row>
    <row r="145" spans="2:4" x14ac:dyDescent="0.2">
      <c r="B145" s="21"/>
      <c r="C145" s="21"/>
      <c r="D145" s="21"/>
    </row>
    <row r="146" spans="2:4" x14ac:dyDescent="0.2">
      <c r="B146" s="21"/>
      <c r="C146" s="21"/>
      <c r="D146" s="21"/>
    </row>
    <row r="147" spans="2:4" x14ac:dyDescent="0.2">
      <c r="B147" s="21"/>
      <c r="C147" s="21"/>
      <c r="D147" s="21"/>
    </row>
    <row r="148" spans="2:4" x14ac:dyDescent="0.2">
      <c r="B148" s="21"/>
      <c r="C148" s="21"/>
      <c r="D148" s="21"/>
    </row>
    <row r="149" spans="2:4" x14ac:dyDescent="0.2">
      <c r="B149" s="21"/>
      <c r="C149" s="21"/>
      <c r="D149" s="21"/>
    </row>
    <row r="150" spans="2:4" x14ac:dyDescent="0.2">
      <c r="B150" s="21"/>
      <c r="C150" s="21"/>
      <c r="D150" s="21"/>
    </row>
    <row r="151" spans="2:4" x14ac:dyDescent="0.2">
      <c r="B151" s="21"/>
      <c r="C151" s="21"/>
      <c r="D151" s="21"/>
    </row>
    <row r="152" spans="2:4" x14ac:dyDescent="0.2">
      <c r="B152" s="21"/>
      <c r="C152" s="21"/>
      <c r="D152" s="21"/>
    </row>
    <row r="153" spans="2:4" x14ac:dyDescent="0.2">
      <c r="B153" s="21"/>
      <c r="C153" s="21"/>
      <c r="D153" s="21"/>
    </row>
    <row r="154" spans="2:4" x14ac:dyDescent="0.2">
      <c r="B154" s="21"/>
      <c r="C154" s="21"/>
      <c r="D154" s="21"/>
    </row>
    <row r="155" spans="2:4" x14ac:dyDescent="0.2">
      <c r="B155" s="21"/>
      <c r="C155" s="21"/>
      <c r="D155" s="21"/>
    </row>
    <row r="156" spans="2:4" x14ac:dyDescent="0.2">
      <c r="B156" s="21"/>
      <c r="C156" s="21"/>
      <c r="D156" s="21"/>
    </row>
    <row r="157" spans="2:4" x14ac:dyDescent="0.2">
      <c r="B157" s="21"/>
      <c r="C157" s="21"/>
      <c r="D157" s="21"/>
    </row>
    <row r="158" spans="2:4" x14ac:dyDescent="0.2">
      <c r="B158" s="21"/>
      <c r="C158" s="21"/>
      <c r="D158" s="21"/>
    </row>
    <row r="159" spans="2:4" x14ac:dyDescent="0.2">
      <c r="B159" s="21"/>
      <c r="C159" s="21"/>
      <c r="D159" s="21"/>
    </row>
    <row r="160" spans="2:4" x14ac:dyDescent="0.2">
      <c r="B160" s="21"/>
      <c r="C160" s="21"/>
      <c r="D160" s="21"/>
    </row>
    <row r="161" spans="2:4" x14ac:dyDescent="0.2">
      <c r="B161" s="21"/>
      <c r="C161" s="21"/>
      <c r="D161" s="21"/>
    </row>
    <row r="162" spans="2:4" x14ac:dyDescent="0.2">
      <c r="B162" s="21"/>
      <c r="C162" s="21"/>
      <c r="D162" s="21"/>
    </row>
    <row r="163" spans="2:4" x14ac:dyDescent="0.2">
      <c r="B163" s="21"/>
      <c r="C163" s="21"/>
      <c r="D163" s="21"/>
    </row>
    <row r="164" spans="2:4" x14ac:dyDescent="0.2">
      <c r="B164" s="21"/>
      <c r="C164" s="21"/>
      <c r="D164" s="21"/>
    </row>
    <row r="165" spans="2:4" x14ac:dyDescent="0.2">
      <c r="B165" s="21"/>
      <c r="C165" s="21"/>
      <c r="D165" s="21"/>
    </row>
    <row r="166" spans="2:4" x14ac:dyDescent="0.2">
      <c r="B166" s="21"/>
      <c r="C166" s="21"/>
      <c r="D166" s="21"/>
    </row>
    <row r="167" spans="2:4" x14ac:dyDescent="0.2">
      <c r="B167" s="21"/>
      <c r="C167" s="21"/>
      <c r="D167" s="21"/>
    </row>
    <row r="168" spans="2:4" x14ac:dyDescent="0.2">
      <c r="B168" s="21"/>
      <c r="C168" s="21"/>
      <c r="D168" s="21"/>
    </row>
    <row r="169" spans="2:4" x14ac:dyDescent="0.2">
      <c r="B169" s="21"/>
      <c r="C169" s="21"/>
      <c r="D169" s="21"/>
    </row>
    <row r="170" spans="2:4" x14ac:dyDescent="0.2">
      <c r="B170" s="21"/>
      <c r="C170" s="21"/>
      <c r="D170" s="21"/>
    </row>
    <row r="171" spans="2:4" x14ac:dyDescent="0.2">
      <c r="B171" s="21"/>
      <c r="C171" s="21"/>
      <c r="D171" s="21"/>
    </row>
    <row r="172" spans="2:4" x14ac:dyDescent="0.2">
      <c r="B172" s="21"/>
      <c r="C172" s="21"/>
      <c r="D172" s="21"/>
    </row>
    <row r="173" spans="2:4" x14ac:dyDescent="0.2">
      <c r="B173" s="21"/>
      <c r="C173" s="21"/>
      <c r="D173" s="21"/>
    </row>
    <row r="174" spans="2:4" x14ac:dyDescent="0.2">
      <c r="B174" s="21"/>
      <c r="C174" s="21"/>
      <c r="D174" s="21"/>
    </row>
    <row r="175" spans="2:4" x14ac:dyDescent="0.2">
      <c r="B175" s="21"/>
      <c r="C175" s="21"/>
      <c r="D175" s="21"/>
    </row>
    <row r="176" spans="2:4" x14ac:dyDescent="0.2">
      <c r="B176" s="21"/>
      <c r="C176" s="21"/>
      <c r="D176" s="21"/>
    </row>
    <row r="177" spans="2:4" x14ac:dyDescent="0.2">
      <c r="B177" s="21"/>
      <c r="C177" s="21"/>
      <c r="D177" s="21"/>
    </row>
    <row r="178" spans="2:4" x14ac:dyDescent="0.2">
      <c r="B178" s="21"/>
      <c r="C178" s="21"/>
      <c r="D178" s="21"/>
    </row>
    <row r="179" spans="2:4" x14ac:dyDescent="0.2">
      <c r="B179" s="21"/>
      <c r="C179" s="21"/>
      <c r="D179" s="21"/>
    </row>
    <row r="180" spans="2:4" x14ac:dyDescent="0.2">
      <c r="B180" s="21"/>
      <c r="C180" s="21"/>
      <c r="D180" s="21"/>
    </row>
    <row r="181" spans="2:4" x14ac:dyDescent="0.2">
      <c r="B181" s="21"/>
      <c r="C181" s="21"/>
      <c r="D181" s="21"/>
    </row>
    <row r="182" spans="2:4" x14ac:dyDescent="0.2">
      <c r="B182" s="21"/>
      <c r="C182" s="21"/>
      <c r="D182" s="21"/>
    </row>
    <row r="183" spans="2:4" x14ac:dyDescent="0.2">
      <c r="B183" s="21"/>
      <c r="C183" s="21"/>
      <c r="D183" s="21"/>
    </row>
    <row r="184" spans="2:4" x14ac:dyDescent="0.2">
      <c r="B184" s="21"/>
      <c r="C184" s="21"/>
      <c r="D184" s="21"/>
    </row>
    <row r="185" spans="2:4" x14ac:dyDescent="0.2">
      <c r="B185" s="21"/>
      <c r="C185" s="21"/>
      <c r="D185" s="21"/>
    </row>
    <row r="186" spans="2:4" x14ac:dyDescent="0.2">
      <c r="B186" s="21"/>
      <c r="C186" s="21"/>
      <c r="D186" s="21"/>
    </row>
    <row r="187" spans="2:4" x14ac:dyDescent="0.2">
      <c r="B187" s="21"/>
      <c r="C187" s="21"/>
      <c r="D187" s="21"/>
    </row>
    <row r="188" spans="2:4" x14ac:dyDescent="0.2">
      <c r="B188" s="21"/>
      <c r="C188" s="21"/>
      <c r="D188" s="21"/>
    </row>
    <row r="189" spans="2:4" x14ac:dyDescent="0.2">
      <c r="B189" s="21"/>
      <c r="C189" s="21"/>
      <c r="D189" s="21"/>
    </row>
    <row r="190" spans="2:4" x14ac:dyDescent="0.2">
      <c r="B190" s="21"/>
      <c r="C190" s="21"/>
      <c r="D190" s="21"/>
    </row>
    <row r="191" spans="2:4" x14ac:dyDescent="0.2">
      <c r="B191" s="21"/>
      <c r="C191" s="21"/>
      <c r="D191" s="21"/>
    </row>
    <row r="192" spans="2:4" x14ac:dyDescent="0.2">
      <c r="B192" s="21"/>
      <c r="C192" s="21"/>
      <c r="D192" s="21"/>
    </row>
    <row r="193" spans="2:4" x14ac:dyDescent="0.2">
      <c r="B193" s="21"/>
      <c r="C193" s="21"/>
      <c r="D193" s="21"/>
    </row>
    <row r="194" spans="2:4" x14ac:dyDescent="0.2">
      <c r="B194" s="21"/>
      <c r="C194" s="21"/>
      <c r="D194" s="21"/>
    </row>
    <row r="195" spans="2:4" x14ac:dyDescent="0.2">
      <c r="B195" s="21"/>
      <c r="C195" s="21"/>
      <c r="D195" s="21"/>
    </row>
    <row r="196" spans="2:4" x14ac:dyDescent="0.2">
      <c r="B196" s="21"/>
      <c r="C196" s="21"/>
      <c r="D196" s="21"/>
    </row>
    <row r="197" spans="2:4" x14ac:dyDescent="0.2">
      <c r="B197" s="21"/>
      <c r="C197" s="21"/>
      <c r="D197" s="21"/>
    </row>
    <row r="198" spans="2:4" x14ac:dyDescent="0.2">
      <c r="B198" s="21"/>
      <c r="C198" s="21"/>
      <c r="D198" s="21"/>
    </row>
    <row r="199" spans="2:4" x14ac:dyDescent="0.2">
      <c r="B199" s="21"/>
      <c r="C199" s="21"/>
      <c r="D199" s="21"/>
    </row>
    <row r="200" spans="2:4" x14ac:dyDescent="0.2">
      <c r="B200" s="21"/>
      <c r="C200" s="21"/>
      <c r="D200" s="21"/>
    </row>
    <row r="201" spans="2:4" x14ac:dyDescent="0.2">
      <c r="B201" s="21"/>
      <c r="C201" s="21"/>
      <c r="D201" s="21"/>
    </row>
    <row r="202" spans="2:4" x14ac:dyDescent="0.2">
      <c r="B202" s="21"/>
      <c r="C202" s="21"/>
      <c r="D202" s="21"/>
    </row>
    <row r="203" spans="2:4" x14ac:dyDescent="0.2">
      <c r="B203" s="21"/>
      <c r="C203" s="21"/>
      <c r="D203" s="21"/>
    </row>
    <row r="204" spans="2:4" x14ac:dyDescent="0.2">
      <c r="B204" s="21"/>
      <c r="C204" s="21"/>
      <c r="D204" s="21"/>
    </row>
    <row r="205" spans="2:4" x14ac:dyDescent="0.2">
      <c r="B205" s="21"/>
      <c r="C205" s="21"/>
      <c r="D205" s="21"/>
    </row>
    <row r="206" spans="2:4" x14ac:dyDescent="0.2">
      <c r="B206" s="21"/>
      <c r="C206" s="21"/>
      <c r="D206" s="21"/>
    </row>
    <row r="207" spans="2:4" x14ac:dyDescent="0.2">
      <c r="B207" s="21"/>
      <c r="C207" s="21"/>
      <c r="D207" s="21"/>
    </row>
    <row r="208" spans="2:4" x14ac:dyDescent="0.2">
      <c r="B208" s="21"/>
      <c r="C208" s="21"/>
      <c r="D208" s="21"/>
    </row>
    <row r="209" spans="2:4" x14ac:dyDescent="0.2">
      <c r="B209" s="21"/>
      <c r="C209" s="21"/>
      <c r="D209" s="21"/>
    </row>
    <row r="210" spans="2:4" x14ac:dyDescent="0.2">
      <c r="B210" s="21"/>
      <c r="C210" s="21"/>
      <c r="D210" s="21"/>
    </row>
    <row r="211" spans="2:4" x14ac:dyDescent="0.2">
      <c r="B211" s="21"/>
      <c r="C211" s="21"/>
      <c r="D211" s="21"/>
    </row>
    <row r="212" spans="2:4" x14ac:dyDescent="0.2">
      <c r="B212" s="21"/>
      <c r="C212" s="21"/>
      <c r="D212" s="21"/>
    </row>
    <row r="213" spans="2:4" x14ac:dyDescent="0.2">
      <c r="B213" s="21"/>
      <c r="C213" s="21"/>
      <c r="D213" s="21"/>
    </row>
    <row r="214" spans="2:4" x14ac:dyDescent="0.2">
      <c r="B214" s="21"/>
      <c r="C214" s="21"/>
      <c r="D214" s="21"/>
    </row>
    <row r="215" spans="2:4" x14ac:dyDescent="0.2">
      <c r="B215" s="21"/>
      <c r="C215" s="21"/>
      <c r="D215" s="21"/>
    </row>
    <row r="216" spans="2:4" x14ac:dyDescent="0.2">
      <c r="B216" s="21"/>
      <c r="C216" s="21"/>
      <c r="D216" s="21"/>
    </row>
    <row r="217" spans="2:4" x14ac:dyDescent="0.2">
      <c r="B217" s="21"/>
      <c r="C217" s="21"/>
      <c r="D217" s="21"/>
    </row>
    <row r="218" spans="2:4" x14ac:dyDescent="0.2">
      <c r="B218" s="21"/>
      <c r="C218" s="21"/>
      <c r="D218" s="21"/>
    </row>
    <row r="219" spans="2:4" x14ac:dyDescent="0.2">
      <c r="B219" s="21"/>
      <c r="C219" s="21"/>
      <c r="D219" s="21"/>
    </row>
    <row r="220" spans="2:4" x14ac:dyDescent="0.2">
      <c r="B220" s="21"/>
      <c r="C220" s="21"/>
      <c r="D220" s="21"/>
    </row>
    <row r="221" spans="2:4" x14ac:dyDescent="0.2">
      <c r="B221" s="21"/>
      <c r="C221" s="21"/>
      <c r="D221" s="21"/>
    </row>
    <row r="222" spans="2:4" x14ac:dyDescent="0.2">
      <c r="B222" s="21"/>
      <c r="C222" s="21"/>
      <c r="D222" s="21"/>
    </row>
    <row r="223" spans="2:4" x14ac:dyDescent="0.2">
      <c r="B223" s="21"/>
      <c r="C223" s="21"/>
      <c r="D223" s="21"/>
    </row>
    <row r="224" spans="2:4" x14ac:dyDescent="0.2">
      <c r="B224" s="21"/>
      <c r="C224" s="21"/>
      <c r="D224" s="21"/>
    </row>
    <row r="225" spans="2:4" x14ac:dyDescent="0.2">
      <c r="B225" s="21"/>
      <c r="C225" s="21"/>
      <c r="D225" s="21"/>
    </row>
    <row r="226" spans="2:4" x14ac:dyDescent="0.2">
      <c r="B226" s="21"/>
      <c r="C226" s="21"/>
      <c r="D226" s="21"/>
    </row>
    <row r="227" spans="2:4" x14ac:dyDescent="0.2">
      <c r="B227" s="21"/>
      <c r="C227" s="21"/>
      <c r="D227" s="21"/>
    </row>
    <row r="228" spans="2:4" x14ac:dyDescent="0.2">
      <c r="B228" s="21"/>
      <c r="C228" s="21"/>
      <c r="D228" s="21"/>
    </row>
    <row r="229" spans="2:4" x14ac:dyDescent="0.2">
      <c r="B229" s="21"/>
      <c r="C229" s="21"/>
      <c r="D229" s="21"/>
    </row>
  </sheetData>
  <sheetProtection select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
  <sheetViews>
    <sheetView workbookViewId="0">
      <selection activeCell="C13" sqref="C13"/>
    </sheetView>
  </sheetViews>
  <sheetFormatPr baseColWidth="10" defaultColWidth="8.83203125" defaultRowHeight="15" x14ac:dyDescent="0.2"/>
  <cols>
    <col min="1" max="1" width="8.83203125" style="23"/>
    <col min="2" max="2" width="21.5" style="36" customWidth="1"/>
    <col min="3" max="3" width="12.6640625" style="36" customWidth="1"/>
    <col min="4" max="5" width="7" style="36" customWidth="1"/>
    <col min="6" max="6" width="10.6640625" style="36" customWidth="1"/>
    <col min="7" max="27" width="8.83203125" style="23"/>
    <col min="28" max="32" width="8.83203125" style="21"/>
    <col min="33" max="16384" width="8.83203125" style="3"/>
  </cols>
  <sheetData>
    <row r="1" spans="2:12" s="23" customFormat="1" ht="21" customHeight="1" thickBot="1" x14ac:dyDescent="0.25">
      <c r="B1" s="37"/>
      <c r="C1" s="37"/>
      <c r="D1" s="37"/>
      <c r="E1" s="37"/>
      <c r="F1" s="37"/>
    </row>
    <row r="2" spans="2:12" ht="16" thickBot="1" x14ac:dyDescent="0.25">
      <c r="B2" s="29" t="s">
        <v>18</v>
      </c>
      <c r="C2" s="30" t="s">
        <v>22</v>
      </c>
      <c r="D2" s="30" t="s">
        <v>23</v>
      </c>
      <c r="E2" s="30" t="s">
        <v>24</v>
      </c>
      <c r="F2" s="2" t="s">
        <v>25</v>
      </c>
      <c r="G2" s="130" t="s">
        <v>216</v>
      </c>
      <c r="H2" s="197" t="s">
        <v>217</v>
      </c>
      <c r="I2" s="197" t="s">
        <v>218</v>
      </c>
      <c r="J2" s="197" t="s">
        <v>219</v>
      </c>
      <c r="K2" s="197" t="s">
        <v>220</v>
      </c>
      <c r="L2" s="131" t="s">
        <v>221</v>
      </c>
    </row>
    <row r="3" spans="2:12" ht="16" thickBot="1" x14ac:dyDescent="0.25">
      <c r="B3" s="29" t="s">
        <v>214</v>
      </c>
      <c r="C3" s="30">
        <v>0</v>
      </c>
      <c r="D3" s="30">
        <v>0</v>
      </c>
      <c r="E3" s="30">
        <v>0</v>
      </c>
      <c r="F3" s="2">
        <v>0</v>
      </c>
      <c r="G3" s="198">
        <v>0</v>
      </c>
      <c r="H3" s="199">
        <v>0</v>
      </c>
      <c r="I3" s="199">
        <v>0</v>
      </c>
      <c r="J3" s="197">
        <v>0</v>
      </c>
      <c r="K3" s="197">
        <v>0</v>
      </c>
      <c r="L3" s="131">
        <v>0</v>
      </c>
    </row>
    <row r="4" spans="2:12" ht="16" thickBot="1" x14ac:dyDescent="0.25">
      <c r="B4" s="35"/>
      <c r="C4" s="17"/>
      <c r="D4" s="17"/>
      <c r="E4" s="17"/>
      <c r="F4" s="32"/>
      <c r="G4" s="200"/>
      <c r="H4" s="201"/>
      <c r="I4" s="201"/>
      <c r="J4" s="202"/>
      <c r="K4" s="202"/>
      <c r="L4" s="203"/>
    </row>
    <row r="5" spans="2:12" x14ac:dyDescent="0.2">
      <c r="B5" s="33"/>
      <c r="C5" s="176"/>
      <c r="D5" s="34"/>
      <c r="E5" s="34"/>
      <c r="F5" s="20"/>
      <c r="G5" s="198"/>
      <c r="H5" s="199"/>
      <c r="I5" s="199"/>
      <c r="J5" s="197"/>
      <c r="K5" s="197"/>
      <c r="L5" s="131"/>
    </row>
    <row r="6" spans="2:12" x14ac:dyDescent="0.2">
      <c r="B6" s="35"/>
      <c r="C6" s="1"/>
      <c r="D6" s="16"/>
      <c r="E6" s="16"/>
      <c r="F6" s="8"/>
      <c r="G6" s="204"/>
      <c r="H6" s="205"/>
      <c r="I6" s="205"/>
      <c r="J6" s="73"/>
      <c r="K6" s="73"/>
      <c r="L6" s="132"/>
    </row>
    <row r="7" spans="2:12" x14ac:dyDescent="0.2">
      <c r="B7" s="35"/>
      <c r="C7" s="1"/>
      <c r="D7" s="16"/>
      <c r="E7" s="16"/>
      <c r="F7" s="8"/>
      <c r="G7" s="204"/>
      <c r="H7" s="205"/>
      <c r="I7" s="205"/>
      <c r="J7" s="73"/>
      <c r="K7" s="73"/>
      <c r="L7" s="132"/>
    </row>
    <row r="8" spans="2:12" x14ac:dyDescent="0.2">
      <c r="B8" s="35"/>
      <c r="C8" s="1"/>
      <c r="D8" s="16"/>
      <c r="E8" s="16"/>
      <c r="F8" s="8"/>
      <c r="G8" s="204"/>
      <c r="H8" s="205"/>
      <c r="I8" s="205"/>
      <c r="J8" s="73"/>
      <c r="K8" s="73"/>
      <c r="L8" s="132"/>
    </row>
    <row r="9" spans="2:12" x14ac:dyDescent="0.2">
      <c r="B9" s="35"/>
      <c r="C9" s="1"/>
      <c r="D9" s="16"/>
      <c r="E9" s="16"/>
      <c r="F9" s="8"/>
      <c r="G9" s="204"/>
      <c r="H9" s="205"/>
      <c r="I9" s="205"/>
      <c r="J9" s="73"/>
      <c r="K9" s="73"/>
      <c r="L9" s="132"/>
    </row>
    <row r="10" spans="2:12" x14ac:dyDescent="0.2">
      <c r="B10" s="35"/>
      <c r="C10" s="1"/>
      <c r="D10" s="16"/>
      <c r="E10" s="16"/>
      <c r="F10" s="8"/>
      <c r="G10" s="204"/>
      <c r="H10" s="205"/>
      <c r="I10" s="205"/>
      <c r="J10" s="73"/>
      <c r="K10" s="73"/>
      <c r="L10" s="132"/>
    </row>
    <row r="11" spans="2:12" x14ac:dyDescent="0.2">
      <c r="B11" s="35"/>
      <c r="C11" s="1"/>
      <c r="D11" s="16"/>
      <c r="E11" s="16"/>
      <c r="F11" s="8"/>
      <c r="G11" s="204"/>
      <c r="H11" s="205"/>
      <c r="I11" s="205"/>
      <c r="J11" s="73"/>
      <c r="K11" s="73"/>
      <c r="L11" s="132"/>
    </row>
    <row r="12" spans="2:12" x14ac:dyDescent="0.2">
      <c r="B12" s="35"/>
      <c r="C12" s="1"/>
      <c r="D12" s="16"/>
      <c r="E12" s="16"/>
      <c r="F12" s="8"/>
      <c r="G12" s="204"/>
      <c r="H12" s="205"/>
      <c r="I12" s="205"/>
      <c r="J12" s="73"/>
      <c r="K12" s="73"/>
      <c r="L12" s="132"/>
    </row>
    <row r="13" spans="2:12" x14ac:dyDescent="0.2">
      <c r="B13" s="35"/>
      <c r="C13" s="1"/>
      <c r="D13" s="16"/>
      <c r="E13" s="16"/>
      <c r="F13" s="8"/>
      <c r="G13" s="204"/>
      <c r="H13" s="205"/>
      <c r="I13" s="205"/>
      <c r="J13" s="73"/>
      <c r="K13" s="73"/>
      <c r="L13" s="132"/>
    </row>
    <row r="14" spans="2:12" ht="16" thickBot="1" x14ac:dyDescent="0.25">
      <c r="B14" s="31"/>
      <c r="C14" s="9"/>
      <c r="D14" s="18"/>
      <c r="E14" s="18"/>
      <c r="F14" s="10"/>
      <c r="G14" s="206"/>
      <c r="H14" s="207"/>
      <c r="I14" s="207"/>
      <c r="J14" s="77"/>
      <c r="K14" s="77"/>
      <c r="L14" s="133"/>
    </row>
    <row r="15" spans="2:12" x14ac:dyDescent="0.2">
      <c r="B15" s="35"/>
      <c r="C15" s="176"/>
      <c r="D15" s="34"/>
      <c r="E15" s="34"/>
      <c r="F15" s="20"/>
      <c r="G15" s="198"/>
      <c r="H15" s="199"/>
      <c r="I15" s="199"/>
      <c r="J15" s="197"/>
      <c r="K15" s="197"/>
      <c r="L15" s="131"/>
    </row>
    <row r="16" spans="2:12" x14ac:dyDescent="0.2">
      <c r="B16" s="35"/>
      <c r="C16" s="1"/>
      <c r="D16" s="16"/>
      <c r="E16" s="16"/>
      <c r="F16" s="8"/>
      <c r="G16" s="204"/>
      <c r="H16" s="205"/>
      <c r="I16" s="205"/>
      <c r="J16" s="73"/>
      <c r="K16" s="73"/>
      <c r="L16" s="132"/>
    </row>
    <row r="17" spans="2:12" x14ac:dyDescent="0.2">
      <c r="B17" s="35"/>
      <c r="C17" s="1"/>
      <c r="D17" s="16"/>
      <c r="E17" s="16"/>
      <c r="F17" s="8"/>
      <c r="G17" s="204"/>
      <c r="H17" s="205"/>
      <c r="I17" s="205"/>
      <c r="J17" s="73"/>
      <c r="K17" s="73"/>
      <c r="L17" s="132"/>
    </row>
    <row r="18" spans="2:12" x14ac:dyDescent="0.2">
      <c r="B18" s="35"/>
      <c r="C18" s="1"/>
      <c r="D18" s="16"/>
      <c r="E18" s="16"/>
      <c r="F18" s="8"/>
      <c r="G18" s="204"/>
      <c r="H18" s="205"/>
      <c r="I18" s="205"/>
      <c r="J18" s="73"/>
      <c r="K18" s="73"/>
      <c r="L18" s="132"/>
    </row>
    <row r="19" spans="2:12" x14ac:dyDescent="0.2">
      <c r="B19" s="35"/>
      <c r="C19" s="1"/>
      <c r="D19" s="16"/>
      <c r="E19" s="16"/>
      <c r="F19" s="8"/>
      <c r="G19" s="204"/>
      <c r="H19" s="205"/>
      <c r="I19" s="205"/>
      <c r="J19" s="73"/>
      <c r="K19" s="73"/>
      <c r="L19" s="132"/>
    </row>
    <row r="20" spans="2:12" x14ac:dyDescent="0.2">
      <c r="B20" s="35"/>
      <c r="C20" s="1"/>
      <c r="D20" s="16"/>
      <c r="E20" s="16"/>
      <c r="F20" s="8"/>
      <c r="G20" s="204"/>
      <c r="H20" s="205"/>
      <c r="I20" s="205"/>
      <c r="J20" s="73"/>
      <c r="K20" s="73"/>
      <c r="L20" s="132"/>
    </row>
    <row r="21" spans="2:12" x14ac:dyDescent="0.2">
      <c r="B21" s="35"/>
      <c r="C21" s="1"/>
      <c r="D21" s="16"/>
      <c r="E21" s="16"/>
      <c r="F21" s="8"/>
      <c r="G21" s="204"/>
      <c r="H21" s="205"/>
      <c r="I21" s="205"/>
      <c r="J21" s="73"/>
      <c r="K21" s="73"/>
      <c r="L21" s="132"/>
    </row>
    <row r="22" spans="2:12" x14ac:dyDescent="0.2">
      <c r="B22" s="35"/>
      <c r="C22" s="1"/>
      <c r="D22" s="16"/>
      <c r="E22" s="16"/>
      <c r="F22" s="8"/>
      <c r="G22" s="204"/>
      <c r="H22" s="205"/>
      <c r="I22" s="205"/>
      <c r="J22" s="73"/>
      <c r="K22" s="73"/>
      <c r="L22" s="132"/>
    </row>
    <row r="23" spans="2:12" x14ac:dyDescent="0.2">
      <c r="B23" s="35"/>
      <c r="C23" s="1"/>
      <c r="D23" s="16"/>
      <c r="E23" s="16"/>
      <c r="F23" s="8"/>
      <c r="G23" s="204"/>
      <c r="H23" s="205"/>
      <c r="I23" s="205"/>
      <c r="J23" s="73"/>
      <c r="K23" s="73"/>
      <c r="L23" s="132"/>
    </row>
    <row r="24" spans="2:12" ht="16" thickBot="1" x14ac:dyDescent="0.25">
      <c r="B24" s="31"/>
      <c r="C24" s="9"/>
      <c r="D24" s="18"/>
      <c r="E24" s="18"/>
      <c r="F24" s="10"/>
      <c r="G24" s="206"/>
      <c r="H24" s="207"/>
      <c r="I24" s="207"/>
      <c r="J24" s="77"/>
      <c r="K24" s="77"/>
      <c r="L24" s="133"/>
    </row>
    <row r="25" spans="2:12" x14ac:dyDescent="0.2">
      <c r="B25" s="35"/>
      <c r="C25" s="15"/>
      <c r="D25" s="15"/>
      <c r="E25" s="15"/>
      <c r="F25" s="7"/>
      <c r="G25" s="72"/>
      <c r="H25" s="73"/>
      <c r="I25" s="73"/>
      <c r="J25" s="73"/>
      <c r="K25" s="73"/>
      <c r="L25" s="132"/>
    </row>
    <row r="26" spans="2:12" x14ac:dyDescent="0.2">
      <c r="B26" s="35"/>
      <c r="C26" s="15"/>
      <c r="D26" s="15"/>
      <c r="E26" s="15"/>
      <c r="F26" s="7"/>
      <c r="G26" s="72"/>
      <c r="H26" s="73"/>
      <c r="I26" s="73"/>
      <c r="J26" s="73"/>
      <c r="K26" s="73"/>
      <c r="L26" s="132"/>
    </row>
    <row r="27" spans="2:12" x14ac:dyDescent="0.2">
      <c r="B27" s="35"/>
      <c r="C27" s="15"/>
      <c r="D27" s="15"/>
      <c r="E27" s="15"/>
      <c r="F27" s="7"/>
      <c r="G27" s="72"/>
      <c r="H27" s="73"/>
      <c r="I27" s="73"/>
      <c r="J27" s="73"/>
      <c r="K27" s="73"/>
      <c r="L27" s="132"/>
    </row>
    <row r="28" spans="2:12" x14ac:dyDescent="0.2">
      <c r="B28" s="35"/>
      <c r="C28" s="15"/>
      <c r="D28" s="15"/>
      <c r="E28" s="15"/>
      <c r="F28" s="7"/>
      <c r="G28" s="72"/>
      <c r="H28" s="73"/>
      <c r="I28" s="73"/>
      <c r="J28" s="73"/>
      <c r="K28" s="73"/>
      <c r="L28" s="132"/>
    </row>
    <row r="29" spans="2:12" x14ac:dyDescent="0.2">
      <c r="B29" s="35"/>
      <c r="C29" s="15"/>
      <c r="D29" s="15"/>
      <c r="E29" s="15"/>
      <c r="F29" s="7"/>
      <c r="G29" s="72"/>
      <c r="H29" s="73"/>
      <c r="I29" s="73"/>
      <c r="J29" s="73"/>
      <c r="K29" s="73"/>
      <c r="L29" s="132"/>
    </row>
    <row r="30" spans="2:12" x14ac:dyDescent="0.2">
      <c r="B30" s="35"/>
      <c r="C30" s="15"/>
      <c r="D30" s="15"/>
      <c r="E30" s="15"/>
      <c r="F30" s="7"/>
      <c r="G30" s="72"/>
      <c r="H30" s="73"/>
      <c r="I30" s="73"/>
      <c r="J30" s="73"/>
      <c r="K30" s="73"/>
      <c r="L30" s="132"/>
    </row>
    <row r="31" spans="2:12" x14ac:dyDescent="0.2">
      <c r="B31" s="35"/>
      <c r="C31" s="15"/>
      <c r="D31" s="15"/>
      <c r="E31" s="15"/>
      <c r="F31" s="7"/>
      <c r="G31" s="72"/>
      <c r="H31" s="73"/>
      <c r="I31" s="73"/>
      <c r="J31" s="73"/>
      <c r="K31" s="73"/>
      <c r="L31" s="132"/>
    </row>
    <row r="32" spans="2:12" x14ac:dyDescent="0.2">
      <c r="B32" s="35"/>
      <c r="C32" s="15"/>
      <c r="D32" s="15"/>
      <c r="E32" s="15"/>
      <c r="F32" s="7"/>
      <c r="G32" s="72"/>
      <c r="H32" s="73"/>
      <c r="I32" s="73"/>
      <c r="J32" s="73"/>
      <c r="K32" s="73"/>
      <c r="L32" s="132"/>
    </row>
    <row r="33" spans="2:12" x14ac:dyDescent="0.2">
      <c r="B33" s="35"/>
      <c r="C33" s="15"/>
      <c r="D33" s="15"/>
      <c r="E33" s="15"/>
      <c r="F33" s="7"/>
      <c r="G33" s="72"/>
      <c r="H33" s="73"/>
      <c r="I33" s="73"/>
      <c r="J33" s="73"/>
      <c r="K33" s="73"/>
      <c r="L33" s="132"/>
    </row>
    <row r="34" spans="2:12" x14ac:dyDescent="0.2">
      <c r="B34" s="35"/>
      <c r="C34" s="15"/>
      <c r="D34" s="15"/>
      <c r="E34" s="15"/>
      <c r="F34" s="7"/>
      <c r="G34" s="72"/>
      <c r="H34" s="73"/>
      <c r="I34" s="73"/>
      <c r="J34" s="73"/>
      <c r="K34" s="73"/>
      <c r="L34" s="132"/>
    </row>
    <row r="35" spans="2:12" x14ac:dyDescent="0.2">
      <c r="B35" s="35"/>
      <c r="C35" s="15"/>
      <c r="D35" s="15"/>
      <c r="E35" s="15"/>
      <c r="F35" s="7"/>
      <c r="G35" s="72"/>
      <c r="H35" s="73"/>
      <c r="I35" s="73"/>
      <c r="J35" s="73"/>
      <c r="K35" s="73"/>
      <c r="L35" s="132"/>
    </row>
    <row r="36" spans="2:12" x14ac:dyDescent="0.2">
      <c r="B36" s="35"/>
      <c r="C36" s="15"/>
      <c r="D36" s="15"/>
      <c r="E36" s="15"/>
      <c r="F36" s="7"/>
      <c r="G36" s="72"/>
      <c r="H36" s="73"/>
      <c r="I36" s="73"/>
      <c r="J36" s="73"/>
      <c r="K36" s="73"/>
      <c r="L36" s="132"/>
    </row>
    <row r="37" spans="2:12" x14ac:dyDescent="0.2">
      <c r="B37" s="35"/>
      <c r="C37" s="15"/>
      <c r="D37" s="15"/>
      <c r="E37" s="15"/>
      <c r="F37" s="7"/>
      <c r="G37" s="72"/>
      <c r="H37" s="73"/>
      <c r="I37" s="73"/>
      <c r="J37" s="73"/>
      <c r="K37" s="73"/>
      <c r="L37" s="132"/>
    </row>
    <row r="38" spans="2:12" ht="16" thickBot="1" x14ac:dyDescent="0.25">
      <c r="B38" s="31"/>
      <c r="C38" s="17"/>
      <c r="D38" s="17"/>
      <c r="E38" s="17"/>
      <c r="F38" s="32"/>
      <c r="G38" s="72"/>
      <c r="H38" s="73"/>
      <c r="I38" s="73"/>
      <c r="J38" s="73"/>
      <c r="K38" s="73"/>
      <c r="L38" s="132"/>
    </row>
    <row r="39" spans="2:12" x14ac:dyDescent="0.2">
      <c r="B39" s="33"/>
      <c r="C39" s="19"/>
      <c r="D39" s="19"/>
      <c r="E39" s="19"/>
      <c r="F39" s="5"/>
      <c r="G39" s="72"/>
      <c r="H39" s="73"/>
      <c r="I39" s="73"/>
      <c r="J39" s="73"/>
      <c r="K39" s="73"/>
      <c r="L39" s="132"/>
    </row>
    <row r="40" spans="2:12" x14ac:dyDescent="0.2">
      <c r="B40" s="35"/>
      <c r="C40" s="15"/>
      <c r="D40" s="15"/>
      <c r="E40" s="15"/>
      <c r="F40" s="7"/>
      <c r="G40" s="72"/>
      <c r="H40" s="73"/>
      <c r="I40" s="73"/>
      <c r="J40" s="73"/>
      <c r="K40" s="73"/>
      <c r="L40" s="132"/>
    </row>
    <row r="41" spans="2:12" x14ac:dyDescent="0.2">
      <c r="B41" s="35"/>
      <c r="C41" s="15"/>
      <c r="D41" s="15"/>
      <c r="E41" s="15"/>
      <c r="F41" s="7"/>
      <c r="G41" s="72"/>
      <c r="H41" s="73"/>
      <c r="I41" s="73"/>
      <c r="J41" s="73"/>
      <c r="K41" s="73"/>
      <c r="L41" s="132"/>
    </row>
    <row r="42" spans="2:12" x14ac:dyDescent="0.2">
      <c r="B42" s="35"/>
      <c r="C42" s="15"/>
      <c r="D42" s="15"/>
      <c r="E42" s="15"/>
      <c r="F42" s="7"/>
      <c r="G42" s="72"/>
      <c r="H42" s="73"/>
      <c r="I42" s="73"/>
      <c r="J42" s="73"/>
      <c r="K42" s="73"/>
      <c r="L42" s="132"/>
    </row>
    <row r="43" spans="2:12" x14ac:dyDescent="0.2">
      <c r="B43" s="35"/>
      <c r="C43" s="15"/>
      <c r="D43" s="15"/>
      <c r="E43" s="15"/>
      <c r="F43" s="7"/>
      <c r="G43" s="72"/>
      <c r="H43" s="73"/>
      <c r="I43" s="73"/>
      <c r="J43" s="73"/>
      <c r="K43" s="73"/>
      <c r="L43" s="132"/>
    </row>
    <row r="44" spans="2:12" x14ac:dyDescent="0.2">
      <c r="B44" s="35"/>
      <c r="C44" s="15"/>
      <c r="D44" s="15"/>
      <c r="E44" s="15"/>
      <c r="F44" s="7"/>
      <c r="G44" s="72"/>
      <c r="H44" s="73"/>
      <c r="I44" s="73"/>
      <c r="J44" s="73"/>
      <c r="K44" s="73"/>
      <c r="L44" s="132"/>
    </row>
    <row r="45" spans="2:12" x14ac:dyDescent="0.2">
      <c r="B45" s="35"/>
      <c r="C45" s="15"/>
      <c r="D45" s="15"/>
      <c r="E45" s="15"/>
      <c r="F45" s="7"/>
      <c r="G45" s="72"/>
      <c r="H45" s="73"/>
      <c r="I45" s="73"/>
      <c r="J45" s="73"/>
      <c r="K45" s="73"/>
      <c r="L45" s="132"/>
    </row>
    <row r="46" spans="2:12" x14ac:dyDescent="0.2">
      <c r="B46" s="35"/>
      <c r="C46" s="15"/>
      <c r="D46" s="15"/>
      <c r="E46" s="15"/>
      <c r="F46" s="7"/>
      <c r="G46" s="72"/>
      <c r="H46" s="73"/>
      <c r="I46" s="73"/>
      <c r="J46" s="73"/>
      <c r="K46" s="73"/>
      <c r="L46" s="132"/>
    </row>
    <row r="47" spans="2:12" x14ac:dyDescent="0.2">
      <c r="B47" s="35"/>
      <c r="C47" s="15"/>
      <c r="D47" s="15"/>
      <c r="E47" s="15"/>
      <c r="F47" s="7"/>
      <c r="G47" s="72"/>
      <c r="H47" s="73"/>
      <c r="I47" s="73"/>
      <c r="J47" s="73"/>
      <c r="K47" s="73"/>
      <c r="L47" s="132"/>
    </row>
    <row r="48" spans="2:12" x14ac:dyDescent="0.2">
      <c r="B48" s="35"/>
      <c r="C48" s="15"/>
      <c r="D48" s="15"/>
      <c r="E48" s="15"/>
      <c r="F48" s="7"/>
      <c r="G48" s="72"/>
      <c r="H48" s="73"/>
      <c r="I48" s="73"/>
      <c r="J48" s="73"/>
      <c r="K48" s="73"/>
      <c r="L48" s="132"/>
    </row>
    <row r="49" spans="2:12" x14ac:dyDescent="0.2">
      <c r="B49" s="35"/>
      <c r="C49" s="15"/>
      <c r="D49" s="15"/>
      <c r="E49" s="15"/>
      <c r="F49" s="7"/>
      <c r="G49" s="72"/>
      <c r="H49" s="73"/>
      <c r="I49" s="73"/>
      <c r="J49" s="73"/>
      <c r="K49" s="73"/>
      <c r="L49" s="132"/>
    </row>
    <row r="50" spans="2:12" x14ac:dyDescent="0.2">
      <c r="B50" s="35"/>
      <c r="C50" s="15"/>
      <c r="D50" s="15"/>
      <c r="E50" s="15"/>
      <c r="F50" s="7"/>
      <c r="G50" s="72"/>
      <c r="H50" s="73"/>
      <c r="I50" s="73"/>
      <c r="J50" s="73"/>
      <c r="K50" s="73"/>
      <c r="L50" s="132"/>
    </row>
    <row r="51" spans="2:12" x14ac:dyDescent="0.2">
      <c r="B51" s="35"/>
      <c r="C51" s="15"/>
      <c r="D51" s="15"/>
      <c r="E51" s="15"/>
      <c r="F51" s="7"/>
      <c r="G51" s="72"/>
      <c r="H51" s="73"/>
      <c r="I51" s="73"/>
      <c r="J51" s="73"/>
      <c r="K51" s="73"/>
      <c r="L51" s="132"/>
    </row>
    <row r="52" spans="2:12" x14ac:dyDescent="0.2">
      <c r="B52" s="35"/>
      <c r="C52" s="15"/>
      <c r="D52" s="15"/>
      <c r="E52" s="15"/>
      <c r="F52" s="7"/>
      <c r="G52" s="72"/>
      <c r="H52" s="73"/>
      <c r="I52" s="73"/>
      <c r="J52" s="73"/>
      <c r="K52" s="73"/>
      <c r="L52" s="132"/>
    </row>
    <row r="53" spans="2:12" x14ac:dyDescent="0.2">
      <c r="B53" s="35"/>
      <c r="C53" s="15"/>
      <c r="D53" s="15"/>
      <c r="E53" s="15"/>
      <c r="F53" s="7"/>
      <c r="G53" s="72"/>
      <c r="H53" s="73"/>
      <c r="I53" s="73"/>
      <c r="J53" s="73"/>
      <c r="K53" s="73"/>
      <c r="L53" s="132"/>
    </row>
    <row r="54" spans="2:12" x14ac:dyDescent="0.2">
      <c r="B54" s="35"/>
      <c r="C54" s="15"/>
      <c r="D54" s="15"/>
      <c r="E54" s="15"/>
      <c r="F54" s="7"/>
      <c r="G54" s="72"/>
      <c r="H54" s="73"/>
      <c r="I54" s="73"/>
      <c r="J54" s="73"/>
      <c r="K54" s="73"/>
      <c r="L54" s="132"/>
    </row>
    <row r="55" spans="2:12" x14ac:dyDescent="0.2">
      <c r="B55" s="35"/>
      <c r="C55" s="15"/>
      <c r="D55" s="15"/>
      <c r="E55" s="15"/>
      <c r="F55" s="7"/>
      <c r="G55" s="72"/>
      <c r="H55" s="73"/>
      <c r="I55" s="73"/>
      <c r="J55" s="73"/>
      <c r="K55" s="73"/>
      <c r="L55" s="132"/>
    </row>
    <row r="56" spans="2:12" x14ac:dyDescent="0.2">
      <c r="B56" s="35"/>
      <c r="C56" s="15"/>
      <c r="D56" s="15"/>
      <c r="E56" s="15"/>
      <c r="F56" s="7"/>
      <c r="G56" s="72"/>
      <c r="H56" s="73"/>
      <c r="I56" s="73"/>
      <c r="J56" s="73"/>
      <c r="K56" s="73"/>
      <c r="L56" s="132"/>
    </row>
    <row r="57" spans="2:12" x14ac:dyDescent="0.2">
      <c r="B57" s="35"/>
      <c r="C57" s="15"/>
      <c r="D57" s="15"/>
      <c r="E57" s="15"/>
      <c r="F57" s="7"/>
      <c r="G57" s="72"/>
      <c r="H57" s="73"/>
      <c r="I57" s="73"/>
      <c r="J57" s="73"/>
      <c r="K57" s="73"/>
      <c r="L57" s="132"/>
    </row>
    <row r="58" spans="2:12" x14ac:dyDescent="0.2">
      <c r="B58" s="35"/>
      <c r="C58" s="15"/>
      <c r="D58" s="15"/>
      <c r="E58" s="15"/>
      <c r="F58" s="7"/>
      <c r="G58" s="72"/>
      <c r="H58" s="73"/>
      <c r="I58" s="73"/>
      <c r="J58" s="73"/>
      <c r="K58" s="73"/>
      <c r="L58" s="132"/>
    </row>
    <row r="59" spans="2:12" x14ac:dyDescent="0.2">
      <c r="B59" s="35"/>
      <c r="C59" s="15"/>
      <c r="D59" s="15"/>
      <c r="E59" s="15"/>
      <c r="F59" s="7"/>
      <c r="G59" s="72"/>
      <c r="H59" s="73"/>
      <c r="I59" s="73"/>
      <c r="J59" s="73"/>
      <c r="K59" s="73"/>
      <c r="L59" s="132"/>
    </row>
    <row r="60" spans="2:12" x14ac:dyDescent="0.2">
      <c r="B60" s="35"/>
      <c r="C60" s="15"/>
      <c r="D60" s="15"/>
      <c r="E60" s="15"/>
      <c r="F60" s="7"/>
      <c r="G60" s="72"/>
      <c r="H60" s="73"/>
      <c r="I60" s="73"/>
      <c r="J60" s="73"/>
      <c r="K60" s="73"/>
      <c r="L60" s="132"/>
    </row>
    <row r="61" spans="2:12" ht="16" thickBot="1" x14ac:dyDescent="0.25">
      <c r="B61" s="31"/>
      <c r="C61" s="17"/>
      <c r="D61" s="17"/>
      <c r="E61" s="17"/>
      <c r="F61" s="32"/>
      <c r="G61" s="76"/>
      <c r="H61" s="77"/>
      <c r="I61" s="77"/>
      <c r="J61" s="77"/>
      <c r="K61" s="77"/>
      <c r="L61" s="133"/>
    </row>
    <row r="62" spans="2:12" x14ac:dyDescent="0.2">
      <c r="B62" s="28"/>
      <c r="C62" s="28"/>
      <c r="D62" s="28"/>
      <c r="E62" s="28"/>
      <c r="F62" s="28"/>
    </row>
    <row r="63" spans="2:12" x14ac:dyDescent="0.2">
      <c r="B63" s="28"/>
      <c r="C63" s="28"/>
      <c r="D63" s="28"/>
      <c r="E63" s="28"/>
      <c r="F63" s="28"/>
    </row>
    <row r="64" spans="2:12" x14ac:dyDescent="0.2">
      <c r="B64" s="28"/>
      <c r="C64" s="28"/>
      <c r="D64" s="28"/>
      <c r="E64" s="28"/>
      <c r="F64" s="28"/>
    </row>
    <row r="65" spans="2:6" x14ac:dyDescent="0.2">
      <c r="B65" s="28"/>
      <c r="C65" s="28"/>
      <c r="D65" s="28"/>
      <c r="E65" s="28"/>
      <c r="F65" s="28"/>
    </row>
    <row r="66" spans="2:6" x14ac:dyDescent="0.2">
      <c r="B66" s="28"/>
      <c r="C66" s="28"/>
      <c r="D66" s="28"/>
      <c r="E66" s="28"/>
      <c r="F66" s="28"/>
    </row>
    <row r="67" spans="2:6" x14ac:dyDescent="0.2">
      <c r="B67" s="28"/>
      <c r="C67" s="28"/>
      <c r="D67" s="28"/>
      <c r="E67" s="28"/>
      <c r="F67" s="28"/>
    </row>
    <row r="68" spans="2:6" x14ac:dyDescent="0.2">
      <c r="B68" s="28"/>
      <c r="C68" s="28"/>
      <c r="D68" s="28"/>
      <c r="E68" s="28"/>
      <c r="F68" s="28"/>
    </row>
    <row r="69" spans="2:6" x14ac:dyDescent="0.2">
      <c r="B69" s="28"/>
      <c r="C69" s="28"/>
      <c r="D69" s="28"/>
      <c r="E69" s="28"/>
      <c r="F69" s="28"/>
    </row>
    <row r="70" spans="2:6" x14ac:dyDescent="0.2">
      <c r="B70" s="28"/>
      <c r="C70" s="28"/>
      <c r="D70" s="28"/>
      <c r="E70" s="28"/>
      <c r="F70" s="28"/>
    </row>
    <row r="71" spans="2:6" x14ac:dyDescent="0.2">
      <c r="B71" s="28"/>
      <c r="C71" s="28"/>
      <c r="D71" s="28"/>
      <c r="E71" s="28"/>
      <c r="F71" s="28"/>
    </row>
    <row r="72" spans="2:6" x14ac:dyDescent="0.2">
      <c r="B72" s="28"/>
      <c r="C72" s="28"/>
      <c r="D72" s="28"/>
      <c r="E72" s="28"/>
      <c r="F72" s="28"/>
    </row>
    <row r="73" spans="2:6" x14ac:dyDescent="0.2">
      <c r="B73" s="28"/>
      <c r="C73" s="28"/>
      <c r="D73" s="28"/>
      <c r="E73" s="28"/>
      <c r="F73" s="28"/>
    </row>
    <row r="74" spans="2:6" x14ac:dyDescent="0.2">
      <c r="B74" s="28"/>
      <c r="C74" s="28"/>
      <c r="D74" s="28"/>
      <c r="E74" s="28"/>
      <c r="F74" s="28"/>
    </row>
    <row r="75" spans="2:6" x14ac:dyDescent="0.2">
      <c r="B75" s="28"/>
      <c r="C75" s="28"/>
      <c r="D75" s="28"/>
      <c r="E75" s="28"/>
      <c r="F75" s="28"/>
    </row>
    <row r="76" spans="2:6" x14ac:dyDescent="0.2">
      <c r="B76" s="28"/>
      <c r="C76" s="28"/>
      <c r="D76" s="28"/>
      <c r="E76" s="28"/>
      <c r="F76" s="28"/>
    </row>
    <row r="77" spans="2:6" x14ac:dyDescent="0.2">
      <c r="B77" s="28"/>
      <c r="C77" s="28"/>
      <c r="D77" s="28"/>
      <c r="E77" s="28"/>
      <c r="F77" s="28"/>
    </row>
    <row r="78" spans="2:6" x14ac:dyDescent="0.2">
      <c r="B78" s="28"/>
      <c r="C78" s="28"/>
      <c r="D78" s="28"/>
      <c r="E78" s="28"/>
      <c r="F78" s="28"/>
    </row>
    <row r="79" spans="2:6" x14ac:dyDescent="0.2">
      <c r="B79" s="28"/>
      <c r="C79" s="28"/>
      <c r="D79" s="28"/>
      <c r="E79" s="28"/>
      <c r="F79" s="28"/>
    </row>
    <row r="80" spans="2:6" x14ac:dyDescent="0.2">
      <c r="B80" s="28"/>
      <c r="C80" s="28"/>
      <c r="D80" s="28"/>
      <c r="E80" s="28"/>
      <c r="F80" s="28"/>
    </row>
    <row r="81" spans="2:6" x14ac:dyDescent="0.2">
      <c r="B81" s="28"/>
      <c r="C81" s="28"/>
      <c r="D81" s="28"/>
      <c r="E81" s="28"/>
      <c r="F81" s="28"/>
    </row>
    <row r="82" spans="2:6" x14ac:dyDescent="0.2">
      <c r="B82" s="28"/>
      <c r="C82" s="28"/>
      <c r="D82" s="28"/>
      <c r="E82" s="28"/>
      <c r="F82" s="28"/>
    </row>
    <row r="83" spans="2:6" x14ac:dyDescent="0.2">
      <c r="B83" s="28"/>
      <c r="C83" s="28"/>
      <c r="D83" s="28"/>
      <c r="E83" s="28"/>
      <c r="F83" s="28"/>
    </row>
    <row r="84" spans="2:6" x14ac:dyDescent="0.2">
      <c r="B84" s="28"/>
      <c r="C84" s="28"/>
      <c r="D84" s="28"/>
      <c r="E84" s="28"/>
      <c r="F84" s="28"/>
    </row>
    <row r="85" spans="2:6" x14ac:dyDescent="0.2">
      <c r="B85" s="28"/>
      <c r="C85" s="28"/>
      <c r="D85" s="28"/>
      <c r="E85" s="28"/>
      <c r="F85" s="28"/>
    </row>
    <row r="86" spans="2:6" x14ac:dyDescent="0.2">
      <c r="B86" s="28"/>
      <c r="C86" s="28"/>
      <c r="D86" s="28"/>
      <c r="E86" s="28"/>
      <c r="F86" s="28"/>
    </row>
    <row r="87" spans="2:6" x14ac:dyDescent="0.2">
      <c r="B87" s="28"/>
      <c r="C87" s="28"/>
      <c r="D87" s="28"/>
      <c r="E87" s="28"/>
      <c r="F87" s="28"/>
    </row>
    <row r="88" spans="2:6" x14ac:dyDescent="0.2">
      <c r="B88" s="28"/>
      <c r="C88" s="28"/>
      <c r="D88" s="28"/>
      <c r="E88" s="28"/>
      <c r="F88" s="28"/>
    </row>
    <row r="89" spans="2:6" x14ac:dyDescent="0.2">
      <c r="B89" s="28"/>
      <c r="C89" s="28"/>
      <c r="D89" s="28"/>
      <c r="E89" s="28"/>
      <c r="F89" s="28"/>
    </row>
    <row r="90" spans="2:6" x14ac:dyDescent="0.2">
      <c r="B90" s="28"/>
      <c r="C90" s="28"/>
      <c r="D90" s="28"/>
      <c r="E90" s="28"/>
      <c r="F90" s="28"/>
    </row>
    <row r="91" spans="2:6" x14ac:dyDescent="0.2">
      <c r="B91" s="28"/>
      <c r="C91" s="28"/>
      <c r="D91" s="28"/>
      <c r="E91" s="28"/>
      <c r="F91" s="28"/>
    </row>
    <row r="92" spans="2:6" x14ac:dyDescent="0.2">
      <c r="B92" s="28"/>
      <c r="C92" s="28"/>
      <c r="D92" s="28"/>
      <c r="E92" s="28"/>
      <c r="F92" s="28"/>
    </row>
    <row r="93" spans="2:6" x14ac:dyDescent="0.2">
      <c r="B93" s="28"/>
      <c r="C93" s="28"/>
      <c r="D93" s="28"/>
      <c r="E93" s="28"/>
      <c r="F93" s="28"/>
    </row>
    <row r="94" spans="2:6" x14ac:dyDescent="0.2">
      <c r="B94" s="28"/>
      <c r="C94" s="28"/>
      <c r="D94" s="28"/>
      <c r="E94" s="28"/>
      <c r="F94" s="28"/>
    </row>
    <row r="95" spans="2:6" x14ac:dyDescent="0.2">
      <c r="B95" s="28"/>
      <c r="C95" s="28"/>
      <c r="D95" s="28"/>
      <c r="E95" s="28"/>
      <c r="F95" s="28"/>
    </row>
    <row r="96" spans="2:6" x14ac:dyDescent="0.2">
      <c r="B96" s="28"/>
      <c r="C96" s="28"/>
      <c r="D96" s="28"/>
      <c r="E96" s="28"/>
      <c r="F96" s="28"/>
    </row>
    <row r="97" spans="2:6" x14ac:dyDescent="0.2">
      <c r="B97" s="28"/>
      <c r="C97" s="28"/>
      <c r="D97" s="28"/>
      <c r="E97" s="28"/>
      <c r="F97" s="28"/>
    </row>
    <row r="98" spans="2:6" x14ac:dyDescent="0.2">
      <c r="B98" s="28"/>
      <c r="C98" s="28"/>
      <c r="D98" s="28"/>
      <c r="E98" s="28"/>
      <c r="F98" s="28"/>
    </row>
    <row r="99" spans="2:6" x14ac:dyDescent="0.2">
      <c r="B99" s="28"/>
      <c r="C99" s="28"/>
      <c r="D99" s="28"/>
      <c r="E99" s="28"/>
      <c r="F99" s="28"/>
    </row>
    <row r="100" spans="2:6" x14ac:dyDescent="0.2">
      <c r="B100" s="28"/>
      <c r="C100" s="28"/>
      <c r="D100" s="28"/>
      <c r="E100" s="28"/>
      <c r="F100" s="28"/>
    </row>
    <row r="101" spans="2:6" x14ac:dyDescent="0.2">
      <c r="B101" s="28"/>
      <c r="C101" s="28"/>
      <c r="D101" s="28"/>
      <c r="E101" s="28"/>
      <c r="F101" s="28"/>
    </row>
    <row r="102" spans="2:6" x14ac:dyDescent="0.2">
      <c r="B102" s="28"/>
      <c r="C102" s="28"/>
      <c r="D102" s="28"/>
      <c r="E102" s="28"/>
      <c r="F102" s="28"/>
    </row>
    <row r="103" spans="2:6" x14ac:dyDescent="0.2">
      <c r="B103" s="28"/>
      <c r="C103" s="28"/>
      <c r="D103" s="28"/>
      <c r="E103" s="28"/>
      <c r="F103" s="28"/>
    </row>
    <row r="104" spans="2:6" x14ac:dyDescent="0.2">
      <c r="B104" s="28"/>
      <c r="C104" s="28"/>
      <c r="D104" s="28"/>
      <c r="E104" s="28"/>
      <c r="F104" s="28"/>
    </row>
    <row r="105" spans="2:6" x14ac:dyDescent="0.2">
      <c r="B105" s="28"/>
      <c r="C105" s="28"/>
      <c r="D105" s="28"/>
      <c r="E105" s="28"/>
      <c r="F105" s="28"/>
    </row>
    <row r="106" spans="2:6" x14ac:dyDescent="0.2">
      <c r="B106" s="28"/>
      <c r="C106" s="28"/>
      <c r="D106" s="28"/>
      <c r="E106" s="28"/>
      <c r="F106" s="28"/>
    </row>
    <row r="107" spans="2:6" x14ac:dyDescent="0.2">
      <c r="B107" s="28"/>
      <c r="C107" s="28"/>
      <c r="D107" s="28"/>
      <c r="E107" s="28"/>
      <c r="F107" s="28"/>
    </row>
    <row r="108" spans="2:6" x14ac:dyDescent="0.2">
      <c r="B108" s="28"/>
      <c r="C108" s="28"/>
      <c r="D108" s="28"/>
      <c r="E108" s="28"/>
      <c r="F108" s="28"/>
    </row>
    <row r="109" spans="2:6" x14ac:dyDescent="0.2">
      <c r="B109" s="28"/>
      <c r="C109" s="28"/>
      <c r="D109" s="28"/>
      <c r="E109" s="28"/>
      <c r="F109" s="28"/>
    </row>
    <row r="110" spans="2:6" x14ac:dyDescent="0.2">
      <c r="B110" s="28"/>
      <c r="C110" s="28"/>
      <c r="D110" s="28"/>
      <c r="E110" s="28"/>
      <c r="F110" s="28"/>
    </row>
    <row r="111" spans="2:6" x14ac:dyDescent="0.2">
      <c r="B111" s="28"/>
      <c r="C111" s="28"/>
      <c r="D111" s="28"/>
      <c r="E111" s="28"/>
      <c r="F111" s="28"/>
    </row>
    <row r="112" spans="2:6" x14ac:dyDescent="0.2">
      <c r="B112" s="28"/>
      <c r="C112" s="28"/>
      <c r="D112" s="28"/>
      <c r="E112" s="28"/>
      <c r="F112" s="28"/>
    </row>
    <row r="113" spans="2:6" x14ac:dyDescent="0.2">
      <c r="B113" s="28"/>
      <c r="C113" s="28"/>
      <c r="D113" s="28"/>
      <c r="E113" s="28"/>
      <c r="F113" s="28"/>
    </row>
    <row r="114" spans="2:6" x14ac:dyDescent="0.2">
      <c r="B114" s="28"/>
      <c r="C114" s="28"/>
      <c r="D114" s="28"/>
      <c r="E114" s="28"/>
      <c r="F114" s="28"/>
    </row>
    <row r="115" spans="2:6" x14ac:dyDescent="0.2">
      <c r="B115" s="28"/>
      <c r="C115" s="28"/>
      <c r="D115" s="28"/>
      <c r="E115" s="28"/>
      <c r="F115" s="28"/>
    </row>
    <row r="116" spans="2:6" x14ac:dyDescent="0.2">
      <c r="B116" s="28"/>
      <c r="C116" s="28"/>
      <c r="D116" s="28"/>
      <c r="E116" s="28"/>
      <c r="F116" s="28"/>
    </row>
    <row r="117" spans="2:6" x14ac:dyDescent="0.2">
      <c r="B117" s="28"/>
      <c r="C117" s="28"/>
      <c r="D117" s="28"/>
      <c r="E117" s="28"/>
      <c r="F117" s="28"/>
    </row>
    <row r="118" spans="2:6" x14ac:dyDescent="0.2">
      <c r="B118" s="28"/>
      <c r="C118" s="28"/>
      <c r="D118" s="28"/>
      <c r="E118" s="28"/>
      <c r="F118" s="28"/>
    </row>
    <row r="119" spans="2:6" x14ac:dyDescent="0.2">
      <c r="B119" s="28"/>
      <c r="C119" s="28"/>
      <c r="D119" s="28"/>
      <c r="E119" s="28"/>
      <c r="F119" s="28"/>
    </row>
    <row r="120" spans="2:6" x14ac:dyDescent="0.2">
      <c r="B120" s="28"/>
      <c r="C120" s="28"/>
      <c r="D120" s="28"/>
      <c r="E120" s="28"/>
      <c r="F120" s="28"/>
    </row>
    <row r="121" spans="2:6" x14ac:dyDescent="0.2">
      <c r="B121" s="28"/>
      <c r="C121" s="28"/>
      <c r="D121" s="28"/>
      <c r="E121" s="28"/>
      <c r="F121" s="28"/>
    </row>
    <row r="122" spans="2:6" x14ac:dyDescent="0.2">
      <c r="B122" s="28"/>
      <c r="C122" s="28"/>
      <c r="D122" s="28"/>
      <c r="E122" s="28"/>
      <c r="F122" s="28"/>
    </row>
    <row r="123" spans="2:6" x14ac:dyDescent="0.2">
      <c r="B123" s="28"/>
      <c r="C123" s="28"/>
      <c r="D123" s="28"/>
      <c r="E123" s="28"/>
      <c r="F123" s="28"/>
    </row>
    <row r="124" spans="2:6" x14ac:dyDescent="0.2">
      <c r="B124" s="28"/>
      <c r="C124" s="28"/>
      <c r="D124" s="28"/>
      <c r="E124" s="28"/>
      <c r="F124" s="28"/>
    </row>
    <row r="125" spans="2:6" x14ac:dyDescent="0.2">
      <c r="B125" s="28"/>
      <c r="C125" s="28"/>
      <c r="D125" s="28"/>
      <c r="E125" s="28"/>
      <c r="F125" s="28"/>
    </row>
    <row r="126" spans="2:6" x14ac:dyDescent="0.2">
      <c r="B126" s="28"/>
      <c r="C126" s="28"/>
      <c r="D126" s="28"/>
      <c r="E126" s="28"/>
      <c r="F126" s="28"/>
    </row>
    <row r="127" spans="2:6" x14ac:dyDescent="0.2">
      <c r="B127" s="28"/>
      <c r="C127" s="28"/>
      <c r="D127" s="28"/>
      <c r="E127" s="28"/>
      <c r="F127" s="28"/>
    </row>
    <row r="128" spans="2:6" x14ac:dyDescent="0.2">
      <c r="B128" s="28"/>
      <c r="C128" s="28"/>
      <c r="D128" s="28"/>
      <c r="E128" s="28"/>
      <c r="F128" s="28"/>
    </row>
    <row r="129" spans="2:6" x14ac:dyDescent="0.2">
      <c r="B129" s="28"/>
      <c r="C129" s="28"/>
      <c r="D129" s="28"/>
      <c r="E129" s="28"/>
      <c r="F129" s="28"/>
    </row>
    <row r="130" spans="2:6" x14ac:dyDescent="0.2">
      <c r="B130" s="28"/>
      <c r="C130" s="28"/>
      <c r="D130" s="28"/>
      <c r="E130" s="28"/>
      <c r="F130" s="28"/>
    </row>
    <row r="131" spans="2:6" x14ac:dyDescent="0.2">
      <c r="B131" s="28"/>
      <c r="C131" s="28"/>
      <c r="D131" s="28"/>
      <c r="E131" s="28"/>
      <c r="F131" s="28"/>
    </row>
    <row r="132" spans="2:6" x14ac:dyDescent="0.2">
      <c r="B132" s="28"/>
      <c r="C132" s="28"/>
      <c r="D132" s="28"/>
      <c r="E132" s="28"/>
      <c r="F132" s="28"/>
    </row>
    <row r="133" spans="2:6" x14ac:dyDescent="0.2">
      <c r="B133" s="28"/>
      <c r="C133" s="28"/>
      <c r="D133" s="28"/>
      <c r="E133" s="28"/>
      <c r="F133" s="28"/>
    </row>
    <row r="134" spans="2:6" x14ac:dyDescent="0.2">
      <c r="B134" s="28"/>
      <c r="C134" s="28"/>
      <c r="D134" s="28"/>
      <c r="E134" s="28"/>
      <c r="F134" s="28"/>
    </row>
    <row r="135" spans="2:6" x14ac:dyDescent="0.2">
      <c r="B135" s="28"/>
      <c r="C135" s="28"/>
      <c r="D135" s="28"/>
      <c r="E135" s="28"/>
      <c r="F135" s="28"/>
    </row>
    <row r="136" spans="2:6" x14ac:dyDescent="0.2">
      <c r="B136" s="28"/>
      <c r="C136" s="28"/>
      <c r="D136" s="28"/>
      <c r="E136" s="28"/>
      <c r="F136" s="28"/>
    </row>
    <row r="137" spans="2:6" x14ac:dyDescent="0.2">
      <c r="B137" s="28"/>
      <c r="C137" s="28"/>
      <c r="D137" s="28"/>
      <c r="E137" s="28"/>
      <c r="F137" s="28"/>
    </row>
    <row r="138" spans="2:6" x14ac:dyDescent="0.2">
      <c r="B138" s="28"/>
      <c r="C138" s="28"/>
      <c r="D138" s="28"/>
      <c r="E138" s="28"/>
      <c r="F138" s="28"/>
    </row>
    <row r="139" spans="2:6" x14ac:dyDescent="0.2">
      <c r="B139" s="28"/>
      <c r="C139" s="28"/>
      <c r="D139" s="28"/>
      <c r="E139" s="28"/>
      <c r="F139" s="28"/>
    </row>
    <row r="140" spans="2:6" x14ac:dyDescent="0.2">
      <c r="B140" s="28"/>
      <c r="C140" s="28"/>
      <c r="D140" s="28"/>
      <c r="E140" s="28"/>
      <c r="F140" s="28"/>
    </row>
    <row r="141" spans="2:6" x14ac:dyDescent="0.2">
      <c r="B141" s="28"/>
      <c r="C141" s="28"/>
      <c r="D141" s="28"/>
      <c r="E141" s="28"/>
      <c r="F141" s="28"/>
    </row>
    <row r="142" spans="2:6" x14ac:dyDescent="0.2">
      <c r="B142" s="28"/>
      <c r="C142" s="28"/>
      <c r="D142" s="28"/>
      <c r="E142" s="28"/>
      <c r="F142" s="28"/>
    </row>
    <row r="143" spans="2:6" x14ac:dyDescent="0.2">
      <c r="B143" s="28"/>
      <c r="C143" s="28"/>
      <c r="D143" s="28"/>
      <c r="E143" s="28"/>
      <c r="F143" s="28"/>
    </row>
    <row r="144" spans="2:6" x14ac:dyDescent="0.2">
      <c r="B144" s="28"/>
      <c r="C144" s="28"/>
      <c r="D144" s="28"/>
      <c r="E144" s="28"/>
      <c r="F144" s="28"/>
    </row>
    <row r="145" spans="2:6" x14ac:dyDescent="0.2">
      <c r="B145" s="28"/>
      <c r="C145" s="28"/>
      <c r="D145" s="28"/>
      <c r="E145" s="28"/>
      <c r="F145" s="28"/>
    </row>
    <row r="146" spans="2:6" x14ac:dyDescent="0.2">
      <c r="B146" s="28"/>
      <c r="C146" s="28"/>
      <c r="D146" s="28"/>
      <c r="E146" s="28"/>
      <c r="F146" s="28"/>
    </row>
    <row r="147" spans="2:6" x14ac:dyDescent="0.2">
      <c r="B147" s="28"/>
      <c r="C147" s="28"/>
      <c r="D147" s="28"/>
      <c r="E147" s="28"/>
      <c r="F147" s="28"/>
    </row>
    <row r="148" spans="2:6" x14ac:dyDescent="0.2">
      <c r="B148" s="28"/>
      <c r="C148" s="28"/>
      <c r="D148" s="28"/>
      <c r="E148" s="28"/>
      <c r="F148" s="28"/>
    </row>
    <row r="149" spans="2:6" x14ac:dyDescent="0.2">
      <c r="B149" s="28"/>
      <c r="C149" s="28"/>
      <c r="D149" s="28"/>
      <c r="E149" s="28"/>
      <c r="F149" s="28"/>
    </row>
  </sheetData>
  <sheetProtection selectLockedCells="1"/>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0"/>
  <sheetViews>
    <sheetView workbookViewId="0">
      <selection activeCell="B6" sqref="B6"/>
    </sheetView>
  </sheetViews>
  <sheetFormatPr baseColWidth="10" defaultColWidth="8.83203125" defaultRowHeight="15" x14ac:dyDescent="0.2"/>
  <cols>
    <col min="1" max="1" width="8.83203125" style="27"/>
    <col min="2" max="2" width="18.83203125" style="27" customWidth="1"/>
    <col min="3" max="16384" width="8.83203125" style="27"/>
  </cols>
  <sheetData>
    <row r="1" spans="2:2" ht="16" thickBot="1" x14ac:dyDescent="0.25"/>
    <row r="2" spans="2:2" ht="16" thickBot="1" x14ac:dyDescent="0.25">
      <c r="B2" s="49" t="s">
        <v>47</v>
      </c>
    </row>
    <row r="3" spans="2:2" x14ac:dyDescent="0.2">
      <c r="B3" s="46">
        <v>-30</v>
      </c>
    </row>
    <row r="4" spans="2:2" x14ac:dyDescent="0.2">
      <c r="B4" s="46">
        <v>0</v>
      </c>
    </row>
    <row r="5" spans="2:2" x14ac:dyDescent="0.2">
      <c r="B5" s="46">
        <v>30</v>
      </c>
    </row>
    <row r="6" spans="2:2" x14ac:dyDescent="0.2">
      <c r="B6" s="46"/>
    </row>
    <row r="7" spans="2:2" x14ac:dyDescent="0.2">
      <c r="B7" s="46"/>
    </row>
    <row r="8" spans="2:2" x14ac:dyDescent="0.2">
      <c r="B8" s="46"/>
    </row>
    <row r="9" spans="2:2" x14ac:dyDescent="0.2">
      <c r="B9" s="46"/>
    </row>
    <row r="10" spans="2:2" x14ac:dyDescent="0.2">
      <c r="B10" s="46"/>
    </row>
    <row r="11" spans="2:2" x14ac:dyDescent="0.2">
      <c r="B11" s="46"/>
    </row>
    <row r="12" spans="2:2" x14ac:dyDescent="0.2">
      <c r="B12" s="46"/>
    </row>
    <row r="13" spans="2:2" x14ac:dyDescent="0.2">
      <c r="B13" s="46"/>
    </row>
    <row r="14" spans="2:2" x14ac:dyDescent="0.2">
      <c r="B14" s="46"/>
    </row>
    <row r="15" spans="2:2" x14ac:dyDescent="0.2">
      <c r="B15" s="46"/>
    </row>
    <row r="16" spans="2:2" x14ac:dyDescent="0.2">
      <c r="B16" s="46"/>
    </row>
    <row r="17" spans="2:2" x14ac:dyDescent="0.2">
      <c r="B17" s="46"/>
    </row>
    <row r="18" spans="2:2" x14ac:dyDescent="0.2">
      <c r="B18" s="46"/>
    </row>
    <row r="19" spans="2:2" x14ac:dyDescent="0.2">
      <c r="B19" s="46"/>
    </row>
    <row r="20" spans="2:2" x14ac:dyDescent="0.2">
      <c r="B20" s="46"/>
    </row>
    <row r="21" spans="2:2" x14ac:dyDescent="0.2">
      <c r="B21" s="46"/>
    </row>
    <row r="22" spans="2:2" x14ac:dyDescent="0.2">
      <c r="B22" s="46"/>
    </row>
    <row r="23" spans="2:2" x14ac:dyDescent="0.2">
      <c r="B23" s="46"/>
    </row>
    <row r="24" spans="2:2" x14ac:dyDescent="0.2">
      <c r="B24" s="46"/>
    </row>
    <row r="25" spans="2:2" x14ac:dyDescent="0.2">
      <c r="B25" s="46"/>
    </row>
    <row r="26" spans="2:2" x14ac:dyDescent="0.2">
      <c r="B26" s="46"/>
    </row>
    <row r="27" spans="2:2" x14ac:dyDescent="0.2">
      <c r="B27" s="46"/>
    </row>
    <row r="28" spans="2:2" x14ac:dyDescent="0.2">
      <c r="B28" s="46"/>
    </row>
    <row r="29" spans="2:2" x14ac:dyDescent="0.2">
      <c r="B29" s="46"/>
    </row>
    <row r="30" spans="2:2" x14ac:dyDescent="0.2">
      <c r="B30" s="46"/>
    </row>
    <row r="31" spans="2:2" x14ac:dyDescent="0.2">
      <c r="B31" s="46"/>
    </row>
    <row r="32" spans="2:2" x14ac:dyDescent="0.2">
      <c r="B32" s="46"/>
    </row>
    <row r="33" spans="2:2" x14ac:dyDescent="0.2">
      <c r="B33" s="46"/>
    </row>
    <row r="34" spans="2:2" x14ac:dyDescent="0.2">
      <c r="B34" s="46"/>
    </row>
    <row r="35" spans="2:2" x14ac:dyDescent="0.2">
      <c r="B35" s="46"/>
    </row>
    <row r="36" spans="2:2" x14ac:dyDescent="0.2">
      <c r="B36" s="46"/>
    </row>
    <row r="37" spans="2:2" x14ac:dyDescent="0.2">
      <c r="B37" s="46"/>
    </row>
    <row r="38" spans="2:2" x14ac:dyDescent="0.2">
      <c r="B38" s="47"/>
    </row>
    <row r="39" spans="2:2" x14ac:dyDescent="0.2">
      <c r="B39" s="47"/>
    </row>
    <row r="40" spans="2:2" x14ac:dyDescent="0.2">
      <c r="B40" s="47"/>
    </row>
    <row r="41" spans="2:2" x14ac:dyDescent="0.2">
      <c r="B41" s="47"/>
    </row>
    <row r="42" spans="2:2" x14ac:dyDescent="0.2">
      <c r="B42" s="47"/>
    </row>
    <row r="43" spans="2:2" x14ac:dyDescent="0.2">
      <c r="B43" s="47"/>
    </row>
    <row r="44" spans="2:2" x14ac:dyDescent="0.2">
      <c r="B44" s="47"/>
    </row>
    <row r="45" spans="2:2" x14ac:dyDescent="0.2">
      <c r="B45" s="47"/>
    </row>
    <row r="46" spans="2:2" x14ac:dyDescent="0.2">
      <c r="B46" s="47"/>
    </row>
    <row r="47" spans="2:2" x14ac:dyDescent="0.2">
      <c r="B47" s="47"/>
    </row>
    <row r="48" spans="2:2" x14ac:dyDescent="0.2">
      <c r="B48" s="47"/>
    </row>
    <row r="49" spans="2:2" x14ac:dyDescent="0.2">
      <c r="B49" s="47"/>
    </row>
    <row r="50" spans="2:2" x14ac:dyDescent="0.2">
      <c r="B50" s="47"/>
    </row>
    <row r="51" spans="2:2" x14ac:dyDescent="0.2">
      <c r="B51" s="47"/>
    </row>
    <row r="52" spans="2:2" x14ac:dyDescent="0.2">
      <c r="B52" s="47"/>
    </row>
    <row r="53" spans="2:2" x14ac:dyDescent="0.2">
      <c r="B53" s="47"/>
    </row>
    <row r="54" spans="2:2" x14ac:dyDescent="0.2">
      <c r="B54" s="47"/>
    </row>
    <row r="55" spans="2:2" x14ac:dyDescent="0.2">
      <c r="B55" s="47"/>
    </row>
    <row r="56" spans="2:2" x14ac:dyDescent="0.2">
      <c r="B56" s="47"/>
    </row>
    <row r="57" spans="2:2" x14ac:dyDescent="0.2">
      <c r="B57" s="47"/>
    </row>
    <row r="58" spans="2:2" x14ac:dyDescent="0.2">
      <c r="B58" s="47"/>
    </row>
    <row r="59" spans="2:2" x14ac:dyDescent="0.2">
      <c r="B59" s="47"/>
    </row>
    <row r="60" spans="2:2" ht="16" thickBot="1" x14ac:dyDescent="0.25">
      <c r="B60" s="48"/>
    </row>
  </sheetData>
  <dataValidations count="1">
    <dataValidation allowBlank="1" showInputMessage="1" showErrorMessage="1" prompt="Precise the span location at wich the aerofoil profile defined in the next tabs are given." sqref="B2"/>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zoomScale="150" workbookViewId="0">
      <selection activeCell="I4" sqref="I4"/>
    </sheetView>
  </sheetViews>
  <sheetFormatPr baseColWidth="10" defaultColWidth="8.83203125" defaultRowHeight="15" x14ac:dyDescent="0.2"/>
  <cols>
    <col min="1" max="1" width="8.83203125" style="23"/>
    <col min="2" max="3" width="8.83203125" style="3"/>
    <col min="4" max="4" width="8.83203125" style="23"/>
    <col min="5" max="5" width="37" style="23" bestFit="1" customWidth="1"/>
    <col min="6" max="7" width="8.83203125" style="23"/>
    <col min="8" max="8" width="25.1640625" style="23" bestFit="1" customWidth="1"/>
    <col min="9" max="50" width="8.83203125" style="23"/>
    <col min="51" max="16384" width="8.83203125" style="3"/>
  </cols>
  <sheetData>
    <row r="1" spans="2:50" s="21" customFormat="1" ht="16" thickBot="1" x14ac:dyDescent="0.25">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row>
    <row r="2" spans="2:50" ht="16" thickBot="1" x14ac:dyDescent="0.25">
      <c r="B2" s="237" t="s">
        <v>126</v>
      </c>
      <c r="C2" s="238"/>
      <c r="E2" s="235" t="s">
        <v>125</v>
      </c>
      <c r="F2" s="236"/>
      <c r="H2" s="235" t="s">
        <v>137</v>
      </c>
      <c r="I2" s="236"/>
    </row>
    <row r="3" spans="2:50" ht="16" thickBot="1" x14ac:dyDescent="0.25">
      <c r="B3" s="128" t="s">
        <v>18</v>
      </c>
      <c r="C3" s="32" t="s">
        <v>17</v>
      </c>
      <c r="E3" s="130" t="s">
        <v>130</v>
      </c>
      <c r="F3" s="131">
        <f>0.53*0.45359237*9.81/(4.44822*3600)</f>
        <v>1.4727256753768923E-4</v>
      </c>
      <c r="H3" s="130" t="s">
        <v>206</v>
      </c>
      <c r="I3" s="131">
        <v>1</v>
      </c>
    </row>
    <row r="4" spans="2:50" x14ac:dyDescent="0.2">
      <c r="B4" s="6" t="s">
        <v>16</v>
      </c>
      <c r="C4" s="7">
        <v>25157</v>
      </c>
      <c r="E4" s="72" t="s">
        <v>131</v>
      </c>
      <c r="F4" s="132">
        <v>13140</v>
      </c>
      <c r="H4" s="72" t="s">
        <v>138</v>
      </c>
      <c r="I4" s="132">
        <v>9.75</v>
      </c>
    </row>
    <row r="5" spans="2:50" x14ac:dyDescent="0.2">
      <c r="B5" s="6" t="s">
        <v>11</v>
      </c>
      <c r="C5" s="7">
        <v>2267</v>
      </c>
      <c r="E5" s="72" t="s">
        <v>132</v>
      </c>
      <c r="F5" s="132">
        <v>15000</v>
      </c>
      <c r="H5" s="72" t="s">
        <v>139</v>
      </c>
      <c r="I5" s="132">
        <v>35.6</v>
      </c>
    </row>
    <row r="6" spans="2:50" x14ac:dyDescent="0.2">
      <c r="B6" s="6" t="s">
        <v>12</v>
      </c>
      <c r="C6" s="7">
        <v>1564</v>
      </c>
      <c r="E6" s="72" t="s">
        <v>133</v>
      </c>
      <c r="F6" s="132">
        <v>0.1</v>
      </c>
      <c r="H6" s="72" t="s">
        <v>140</v>
      </c>
      <c r="I6" s="132">
        <v>17.5</v>
      </c>
    </row>
    <row r="7" spans="2:50" ht="16" thickBot="1" x14ac:dyDescent="0.25">
      <c r="B7" s="6" t="s">
        <v>13</v>
      </c>
      <c r="C7" s="7">
        <v>1560</v>
      </c>
      <c r="E7" s="72" t="s">
        <v>205</v>
      </c>
      <c r="F7" s="132">
        <v>1</v>
      </c>
      <c r="H7" s="76" t="s">
        <v>141</v>
      </c>
      <c r="I7" s="133">
        <v>6.2</v>
      </c>
    </row>
    <row r="8" spans="2:50" x14ac:dyDescent="0.2">
      <c r="B8" s="6" t="s">
        <v>14</v>
      </c>
      <c r="C8" s="7">
        <v>44200</v>
      </c>
      <c r="E8" s="72" t="s">
        <v>142</v>
      </c>
      <c r="F8" s="139">
        <v>5.0000000000000001E-3</v>
      </c>
    </row>
    <row r="9" spans="2:50" ht="16" thickBot="1" x14ac:dyDescent="0.25">
      <c r="B9" s="6" t="s">
        <v>15</v>
      </c>
      <c r="C9" s="7">
        <f>25194+30260</f>
        <v>55454</v>
      </c>
      <c r="E9" s="76" t="s">
        <v>147</v>
      </c>
      <c r="F9" s="134">
        <v>1.06</v>
      </c>
    </row>
    <row r="10" spans="2:50" x14ac:dyDescent="0.2">
      <c r="B10" s="1"/>
      <c r="C10" s="8"/>
    </row>
    <row r="11" spans="2:50" x14ac:dyDescent="0.2">
      <c r="B11" s="1"/>
      <c r="C11" s="8"/>
    </row>
    <row r="12" spans="2:50" x14ac:dyDescent="0.2">
      <c r="B12" s="1"/>
      <c r="C12" s="8"/>
    </row>
    <row r="13" spans="2:50" x14ac:dyDescent="0.2">
      <c r="B13" s="1"/>
      <c r="C13" s="8"/>
    </row>
    <row r="14" spans="2:50" x14ac:dyDescent="0.2">
      <c r="B14" s="1"/>
      <c r="C14" s="8"/>
    </row>
    <row r="15" spans="2:50" x14ac:dyDescent="0.2">
      <c r="B15" s="1"/>
      <c r="C15" s="8"/>
    </row>
    <row r="16" spans="2:50" x14ac:dyDescent="0.2">
      <c r="B16" s="1"/>
      <c r="C16" s="8"/>
    </row>
    <row r="17" spans="2:3" x14ac:dyDescent="0.2">
      <c r="B17" s="1"/>
      <c r="C17" s="8"/>
    </row>
    <row r="18" spans="2:3" x14ac:dyDescent="0.2">
      <c r="B18" s="1"/>
      <c r="C18" s="8"/>
    </row>
    <row r="19" spans="2:3" x14ac:dyDescent="0.2">
      <c r="B19" s="1"/>
      <c r="C19" s="8"/>
    </row>
    <row r="20" spans="2:3" x14ac:dyDescent="0.2">
      <c r="B20" s="1"/>
      <c r="C20" s="8"/>
    </row>
    <row r="21" spans="2:3" x14ac:dyDescent="0.2">
      <c r="B21" s="1"/>
      <c r="C21" s="8"/>
    </row>
    <row r="22" spans="2:3" x14ac:dyDescent="0.2">
      <c r="B22" s="1"/>
      <c r="C22" s="8"/>
    </row>
    <row r="23" spans="2:3" x14ac:dyDescent="0.2">
      <c r="B23" s="1"/>
      <c r="C23" s="8"/>
    </row>
    <row r="24" spans="2:3" x14ac:dyDescent="0.2">
      <c r="B24" s="1"/>
      <c r="C24" s="8"/>
    </row>
    <row r="25" spans="2:3" x14ac:dyDescent="0.2">
      <c r="B25" s="1"/>
      <c r="C25" s="8"/>
    </row>
    <row r="26" spans="2:3" x14ac:dyDescent="0.2">
      <c r="B26" s="1"/>
      <c r="C26" s="8"/>
    </row>
    <row r="27" spans="2:3" x14ac:dyDescent="0.2">
      <c r="B27" s="1"/>
      <c r="C27" s="8"/>
    </row>
    <row r="28" spans="2:3" x14ac:dyDescent="0.2">
      <c r="B28" s="1"/>
      <c r="C28" s="8"/>
    </row>
    <row r="29" spans="2:3" x14ac:dyDescent="0.2">
      <c r="B29" s="1"/>
      <c r="C29" s="8"/>
    </row>
    <row r="30" spans="2:3" x14ac:dyDescent="0.2">
      <c r="B30" s="1"/>
      <c r="C30" s="8"/>
    </row>
    <row r="31" spans="2:3" x14ac:dyDescent="0.2">
      <c r="B31" s="1"/>
      <c r="C31" s="8"/>
    </row>
    <row r="32" spans="2:3" x14ac:dyDescent="0.2">
      <c r="B32" s="1"/>
      <c r="C32" s="8"/>
    </row>
    <row r="33" spans="2:3" x14ac:dyDescent="0.2">
      <c r="B33" s="1"/>
      <c r="C33" s="8"/>
    </row>
    <row r="34" spans="2:3" x14ac:dyDescent="0.2">
      <c r="B34" s="1"/>
      <c r="C34" s="8"/>
    </row>
    <row r="35" spans="2:3" x14ac:dyDescent="0.2">
      <c r="B35" s="1"/>
      <c r="C35" s="8"/>
    </row>
    <row r="36" spans="2:3" x14ac:dyDescent="0.2">
      <c r="B36" s="1"/>
      <c r="C36" s="8"/>
    </row>
    <row r="37" spans="2:3" x14ac:dyDescent="0.2">
      <c r="B37" s="1"/>
      <c r="C37" s="8"/>
    </row>
    <row r="38" spans="2:3" x14ac:dyDescent="0.2">
      <c r="B38" s="1"/>
      <c r="C38" s="8"/>
    </row>
    <row r="39" spans="2:3" ht="16" thickBot="1" x14ac:dyDescent="0.25">
      <c r="B39" s="9"/>
      <c r="C39" s="10"/>
    </row>
    <row r="40" spans="2:3" x14ac:dyDescent="0.2">
      <c r="B40" s="21"/>
      <c r="C40" s="21"/>
    </row>
    <row r="41" spans="2:3" x14ac:dyDescent="0.2">
      <c r="B41" s="21"/>
      <c r="C41" s="21"/>
    </row>
    <row r="42" spans="2:3" x14ac:dyDescent="0.2">
      <c r="B42" s="21"/>
      <c r="C42" s="21"/>
    </row>
    <row r="43" spans="2:3" x14ac:dyDescent="0.2">
      <c r="B43" s="21"/>
      <c r="C43" s="21"/>
    </row>
    <row r="44" spans="2:3" x14ac:dyDescent="0.2">
      <c r="B44" s="21"/>
      <c r="C44" s="21"/>
    </row>
    <row r="45" spans="2:3" x14ac:dyDescent="0.2">
      <c r="B45" s="21"/>
      <c r="C45" s="21"/>
    </row>
    <row r="46" spans="2:3" x14ac:dyDescent="0.2">
      <c r="B46" s="21"/>
      <c r="C46" s="21"/>
    </row>
    <row r="47" spans="2:3" x14ac:dyDescent="0.2">
      <c r="B47" s="21"/>
      <c r="C47" s="21"/>
    </row>
    <row r="48" spans="2:3" x14ac:dyDescent="0.2">
      <c r="B48" s="21"/>
      <c r="C48" s="21"/>
    </row>
    <row r="49" spans="2:3" x14ac:dyDescent="0.2">
      <c r="B49" s="21"/>
      <c r="C49" s="21"/>
    </row>
    <row r="50" spans="2:3" x14ac:dyDescent="0.2">
      <c r="B50" s="21"/>
      <c r="C50" s="21"/>
    </row>
    <row r="51" spans="2:3" x14ac:dyDescent="0.2">
      <c r="B51" s="21"/>
      <c r="C51" s="21"/>
    </row>
    <row r="52" spans="2:3" x14ac:dyDescent="0.2">
      <c r="B52" s="21"/>
      <c r="C52" s="21"/>
    </row>
    <row r="53" spans="2:3" x14ac:dyDescent="0.2">
      <c r="B53" s="21"/>
      <c r="C53" s="21"/>
    </row>
    <row r="54" spans="2:3" x14ac:dyDescent="0.2">
      <c r="B54" s="21"/>
      <c r="C54" s="21"/>
    </row>
    <row r="55" spans="2:3" x14ac:dyDescent="0.2">
      <c r="B55" s="21"/>
      <c r="C55" s="21"/>
    </row>
    <row r="56" spans="2:3" x14ac:dyDescent="0.2">
      <c r="B56" s="21"/>
      <c r="C56" s="21"/>
    </row>
    <row r="57" spans="2:3" x14ac:dyDescent="0.2">
      <c r="B57" s="21"/>
      <c r="C57" s="21"/>
    </row>
    <row r="58" spans="2:3" x14ac:dyDescent="0.2">
      <c r="B58" s="21"/>
      <c r="C58" s="21"/>
    </row>
    <row r="59" spans="2:3" x14ac:dyDescent="0.2">
      <c r="B59" s="21"/>
      <c r="C59" s="21"/>
    </row>
    <row r="60" spans="2:3" x14ac:dyDescent="0.2">
      <c r="B60" s="21"/>
      <c r="C60" s="21"/>
    </row>
    <row r="61" spans="2:3" x14ac:dyDescent="0.2">
      <c r="B61" s="21"/>
      <c r="C61" s="21"/>
    </row>
    <row r="62" spans="2:3" x14ac:dyDescent="0.2">
      <c r="B62" s="21"/>
      <c r="C62" s="21"/>
    </row>
    <row r="63" spans="2:3" x14ac:dyDescent="0.2">
      <c r="B63" s="21"/>
      <c r="C63" s="21"/>
    </row>
    <row r="64" spans="2:3" x14ac:dyDescent="0.2">
      <c r="B64" s="21"/>
      <c r="C64" s="21"/>
    </row>
    <row r="65" spans="2:3" x14ac:dyDescent="0.2">
      <c r="B65" s="21"/>
      <c r="C65" s="21"/>
    </row>
    <row r="66" spans="2:3" x14ac:dyDescent="0.2">
      <c r="B66" s="21"/>
      <c r="C66" s="21"/>
    </row>
    <row r="67" spans="2:3" x14ac:dyDescent="0.2">
      <c r="B67" s="21"/>
      <c r="C67" s="21"/>
    </row>
    <row r="68" spans="2:3" x14ac:dyDescent="0.2">
      <c r="B68" s="21"/>
      <c r="C68" s="21"/>
    </row>
    <row r="69" spans="2:3" x14ac:dyDescent="0.2">
      <c r="B69" s="21"/>
      <c r="C69" s="21"/>
    </row>
    <row r="70" spans="2:3" x14ac:dyDescent="0.2">
      <c r="B70" s="21"/>
      <c r="C70" s="21"/>
    </row>
    <row r="71" spans="2:3" x14ac:dyDescent="0.2">
      <c r="B71" s="21"/>
      <c r="C71" s="21"/>
    </row>
    <row r="72" spans="2:3" x14ac:dyDescent="0.2">
      <c r="B72" s="21"/>
      <c r="C72" s="21"/>
    </row>
    <row r="73" spans="2:3" x14ac:dyDescent="0.2">
      <c r="B73" s="21"/>
      <c r="C73" s="21"/>
    </row>
    <row r="74" spans="2:3" x14ac:dyDescent="0.2">
      <c r="B74" s="21"/>
      <c r="C74" s="21"/>
    </row>
    <row r="75" spans="2:3" x14ac:dyDescent="0.2">
      <c r="B75" s="21"/>
      <c r="C75" s="21"/>
    </row>
    <row r="76" spans="2:3" x14ac:dyDescent="0.2">
      <c r="B76" s="21"/>
      <c r="C76" s="21"/>
    </row>
    <row r="77" spans="2:3" x14ac:dyDescent="0.2">
      <c r="B77" s="21"/>
      <c r="C77" s="21"/>
    </row>
    <row r="78" spans="2:3" x14ac:dyDescent="0.2">
      <c r="B78" s="21"/>
      <c r="C78" s="21"/>
    </row>
    <row r="79" spans="2:3" x14ac:dyDescent="0.2">
      <c r="B79" s="21"/>
      <c r="C79" s="21"/>
    </row>
    <row r="80" spans="2:3" x14ac:dyDescent="0.2">
      <c r="B80" s="21"/>
      <c r="C80" s="21"/>
    </row>
    <row r="81" spans="2:3" x14ac:dyDescent="0.2">
      <c r="B81" s="21"/>
      <c r="C81" s="21"/>
    </row>
    <row r="82" spans="2:3" x14ac:dyDescent="0.2">
      <c r="B82" s="21"/>
      <c r="C82" s="21"/>
    </row>
    <row r="83" spans="2:3" x14ac:dyDescent="0.2">
      <c r="B83" s="21"/>
      <c r="C83" s="21"/>
    </row>
    <row r="84" spans="2:3" x14ac:dyDescent="0.2">
      <c r="B84" s="21"/>
      <c r="C84" s="21"/>
    </row>
    <row r="85" spans="2:3" x14ac:dyDescent="0.2">
      <c r="B85" s="21"/>
      <c r="C85" s="21"/>
    </row>
    <row r="86" spans="2:3" x14ac:dyDescent="0.2">
      <c r="B86" s="21"/>
      <c r="C86" s="21"/>
    </row>
    <row r="87" spans="2:3" x14ac:dyDescent="0.2">
      <c r="B87" s="21"/>
      <c r="C87" s="21"/>
    </row>
    <row r="88" spans="2:3" x14ac:dyDescent="0.2">
      <c r="B88" s="21"/>
      <c r="C88" s="21"/>
    </row>
    <row r="89" spans="2:3" x14ac:dyDescent="0.2">
      <c r="B89" s="21"/>
      <c r="C89" s="21"/>
    </row>
    <row r="90" spans="2:3" x14ac:dyDescent="0.2">
      <c r="B90" s="21"/>
      <c r="C90" s="21"/>
    </row>
    <row r="91" spans="2:3" x14ac:dyDescent="0.2">
      <c r="B91" s="21"/>
      <c r="C91" s="21"/>
    </row>
    <row r="92" spans="2:3" x14ac:dyDescent="0.2">
      <c r="B92" s="21"/>
      <c r="C92" s="21"/>
    </row>
    <row r="93" spans="2:3" x14ac:dyDescent="0.2">
      <c r="B93" s="21"/>
      <c r="C93" s="21"/>
    </row>
    <row r="94" spans="2:3" x14ac:dyDescent="0.2">
      <c r="B94" s="21"/>
      <c r="C94" s="21"/>
    </row>
    <row r="95" spans="2:3" x14ac:dyDescent="0.2">
      <c r="B95" s="21"/>
      <c r="C95" s="21"/>
    </row>
    <row r="96" spans="2:3" x14ac:dyDescent="0.2">
      <c r="B96" s="21"/>
      <c r="C96" s="21"/>
    </row>
    <row r="97" spans="2:3" x14ac:dyDescent="0.2">
      <c r="B97" s="21"/>
      <c r="C97" s="21"/>
    </row>
    <row r="98" spans="2:3" x14ac:dyDescent="0.2">
      <c r="B98" s="21"/>
      <c r="C98" s="21"/>
    </row>
    <row r="99" spans="2:3" x14ac:dyDescent="0.2">
      <c r="B99" s="21"/>
      <c r="C99" s="21"/>
    </row>
    <row r="100" spans="2:3" x14ac:dyDescent="0.2">
      <c r="B100" s="21"/>
      <c r="C100" s="21"/>
    </row>
    <row r="101" spans="2:3" x14ac:dyDescent="0.2">
      <c r="B101" s="21"/>
      <c r="C101" s="21"/>
    </row>
    <row r="102" spans="2:3" x14ac:dyDescent="0.2">
      <c r="B102" s="21"/>
      <c r="C102" s="21"/>
    </row>
    <row r="103" spans="2:3" x14ac:dyDescent="0.2">
      <c r="B103" s="21"/>
      <c r="C103" s="21"/>
    </row>
    <row r="104" spans="2:3" x14ac:dyDescent="0.2">
      <c r="B104" s="21"/>
      <c r="C104" s="21"/>
    </row>
    <row r="105" spans="2:3" x14ac:dyDescent="0.2">
      <c r="B105" s="21"/>
      <c r="C105" s="21"/>
    </row>
    <row r="106" spans="2:3" x14ac:dyDescent="0.2">
      <c r="B106" s="21"/>
      <c r="C106" s="21"/>
    </row>
    <row r="107" spans="2:3" x14ac:dyDescent="0.2">
      <c r="B107" s="21"/>
      <c r="C107" s="21"/>
    </row>
    <row r="108" spans="2:3" x14ac:dyDescent="0.2">
      <c r="B108" s="21"/>
      <c r="C108" s="21"/>
    </row>
    <row r="109" spans="2:3" x14ac:dyDescent="0.2">
      <c r="B109" s="21"/>
      <c r="C109" s="21"/>
    </row>
    <row r="110" spans="2:3" x14ac:dyDescent="0.2">
      <c r="B110" s="21"/>
      <c r="C110" s="21"/>
    </row>
    <row r="111" spans="2:3" x14ac:dyDescent="0.2">
      <c r="B111" s="21"/>
      <c r="C111" s="21"/>
    </row>
    <row r="112" spans="2:3" x14ac:dyDescent="0.2">
      <c r="B112" s="21"/>
      <c r="C112" s="21"/>
    </row>
    <row r="113" spans="2:3" x14ac:dyDescent="0.2">
      <c r="B113" s="21"/>
      <c r="C113" s="21"/>
    </row>
    <row r="114" spans="2:3" x14ac:dyDescent="0.2">
      <c r="B114" s="21"/>
      <c r="C114" s="21"/>
    </row>
    <row r="115" spans="2:3" x14ac:dyDescent="0.2">
      <c r="B115" s="21"/>
      <c r="C115" s="21"/>
    </row>
    <row r="116" spans="2:3" x14ac:dyDescent="0.2">
      <c r="B116" s="21"/>
      <c r="C116" s="21"/>
    </row>
    <row r="117" spans="2:3" x14ac:dyDescent="0.2">
      <c r="B117" s="21"/>
      <c r="C117" s="21"/>
    </row>
    <row r="118" spans="2:3" x14ac:dyDescent="0.2">
      <c r="B118" s="21"/>
      <c r="C118" s="21"/>
    </row>
    <row r="119" spans="2:3" x14ac:dyDescent="0.2">
      <c r="B119" s="21"/>
      <c r="C119" s="21"/>
    </row>
    <row r="120" spans="2:3" x14ac:dyDescent="0.2">
      <c r="B120" s="21"/>
      <c r="C120" s="21"/>
    </row>
    <row r="121" spans="2:3" x14ac:dyDescent="0.2">
      <c r="B121" s="21"/>
      <c r="C121" s="21"/>
    </row>
    <row r="122" spans="2:3" x14ac:dyDescent="0.2">
      <c r="B122" s="21"/>
      <c r="C122" s="21"/>
    </row>
    <row r="123" spans="2:3" x14ac:dyDescent="0.2">
      <c r="B123" s="21"/>
      <c r="C123" s="21"/>
    </row>
    <row r="124" spans="2:3" x14ac:dyDescent="0.2">
      <c r="B124" s="21"/>
      <c r="C124" s="21"/>
    </row>
    <row r="125" spans="2:3" x14ac:dyDescent="0.2">
      <c r="B125" s="21"/>
      <c r="C125" s="21"/>
    </row>
    <row r="126" spans="2:3" x14ac:dyDescent="0.2">
      <c r="B126" s="21"/>
      <c r="C126" s="21"/>
    </row>
    <row r="127" spans="2:3" x14ac:dyDescent="0.2">
      <c r="B127" s="21"/>
      <c r="C127" s="21"/>
    </row>
    <row r="128" spans="2:3" x14ac:dyDescent="0.2">
      <c r="B128" s="21"/>
      <c r="C128" s="21"/>
    </row>
    <row r="129" spans="2:3" x14ac:dyDescent="0.2">
      <c r="B129" s="21"/>
      <c r="C129" s="21"/>
    </row>
    <row r="130" spans="2:3" x14ac:dyDescent="0.2">
      <c r="B130" s="21"/>
      <c r="C130" s="21"/>
    </row>
    <row r="131" spans="2:3" x14ac:dyDescent="0.2">
      <c r="B131" s="21"/>
      <c r="C131" s="21"/>
    </row>
    <row r="132" spans="2:3" x14ac:dyDescent="0.2">
      <c r="B132" s="21"/>
      <c r="C132" s="21"/>
    </row>
    <row r="133" spans="2:3" x14ac:dyDescent="0.2">
      <c r="B133" s="21"/>
      <c r="C133" s="21"/>
    </row>
    <row r="134" spans="2:3" x14ac:dyDescent="0.2">
      <c r="B134" s="21"/>
      <c r="C134" s="21"/>
    </row>
    <row r="135" spans="2:3" x14ac:dyDescent="0.2">
      <c r="B135" s="21"/>
      <c r="C135" s="21"/>
    </row>
    <row r="136" spans="2:3" x14ac:dyDescent="0.2">
      <c r="B136" s="21"/>
      <c r="C136" s="21"/>
    </row>
    <row r="137" spans="2:3" x14ac:dyDescent="0.2">
      <c r="B137" s="21"/>
      <c r="C137" s="21"/>
    </row>
    <row r="138" spans="2:3" x14ac:dyDescent="0.2">
      <c r="B138" s="21"/>
      <c r="C138" s="21"/>
    </row>
    <row r="139" spans="2:3" x14ac:dyDescent="0.2">
      <c r="B139" s="21"/>
      <c r="C139" s="21"/>
    </row>
    <row r="140" spans="2:3" x14ac:dyDescent="0.2">
      <c r="B140" s="21"/>
      <c r="C140" s="21"/>
    </row>
    <row r="141" spans="2:3" x14ac:dyDescent="0.2">
      <c r="B141" s="21"/>
      <c r="C141" s="21"/>
    </row>
    <row r="142" spans="2:3" x14ac:dyDescent="0.2">
      <c r="B142" s="21"/>
      <c r="C142" s="21"/>
    </row>
    <row r="143" spans="2:3" x14ac:dyDescent="0.2">
      <c r="B143" s="21"/>
      <c r="C143" s="21"/>
    </row>
    <row r="144" spans="2:3" x14ac:dyDescent="0.2">
      <c r="B144" s="21"/>
      <c r="C144" s="21"/>
    </row>
    <row r="145" spans="2:3" x14ac:dyDescent="0.2">
      <c r="B145" s="21"/>
      <c r="C145" s="21"/>
    </row>
    <row r="146" spans="2:3" x14ac:dyDescent="0.2">
      <c r="B146" s="21"/>
      <c r="C146" s="21"/>
    </row>
    <row r="147" spans="2:3" x14ac:dyDescent="0.2">
      <c r="B147" s="21"/>
      <c r="C147" s="21"/>
    </row>
    <row r="148" spans="2:3" x14ac:dyDescent="0.2">
      <c r="B148" s="21"/>
      <c r="C148" s="21"/>
    </row>
    <row r="149" spans="2:3" x14ac:dyDescent="0.2">
      <c r="B149" s="21"/>
      <c r="C149" s="21"/>
    </row>
  </sheetData>
  <sheetProtection selectLockedCells="1"/>
  <mergeCells count="3">
    <mergeCell ref="E2:F2"/>
    <mergeCell ref="B2:C2"/>
    <mergeCell ref="H2:I2"/>
  </mergeCells>
  <dataValidations count="1">
    <dataValidation type="decimal" operator="greaterThan" allowBlank="1" showInputMessage="1" showErrorMessage="1" sqref="C4:C39">
      <formula1>0</formula1>
    </dataValidation>
  </dataValidations>
  <pageMargins left="0.7" right="0.7" top="0.75" bottom="0.75" header="0.3" footer="0.3"/>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F3" sqref="F3"/>
    </sheetView>
  </sheetViews>
  <sheetFormatPr baseColWidth="10" defaultColWidth="8.83203125" defaultRowHeight="15" x14ac:dyDescent="0.2"/>
  <cols>
    <col min="1" max="1" width="8.83203125" style="65"/>
    <col min="2" max="6" width="8.83203125" style="50"/>
    <col min="7" max="7" width="8.83203125" style="142"/>
    <col min="8" max="8" width="8.83203125" style="50"/>
    <col min="9" max="9" width="8.83203125" style="142"/>
    <col min="10" max="10" width="8.83203125" style="50"/>
    <col min="11" max="11" width="8.83203125" style="142"/>
    <col min="12" max="12" width="8.83203125" style="50"/>
    <col min="13" max="13" width="8.83203125" style="142"/>
    <col min="14" max="48" width="8.83203125" style="65"/>
    <col min="49" max="16384" width="8.83203125" style="51"/>
  </cols>
  <sheetData>
    <row r="1" spans="2:21" s="65" customFormat="1" ht="16" thickBot="1" x14ac:dyDescent="0.25">
      <c r="B1" s="66"/>
      <c r="C1" s="66"/>
      <c r="D1" s="66"/>
      <c r="E1" s="66"/>
      <c r="F1" s="66"/>
      <c r="G1" s="142"/>
      <c r="H1" s="66"/>
      <c r="I1" s="142"/>
      <c r="J1" s="66"/>
      <c r="K1" s="142"/>
      <c r="L1" s="66"/>
      <c r="M1" s="142"/>
    </row>
    <row r="2" spans="2:21" s="65" customFormat="1" ht="16" thickBot="1" x14ac:dyDescent="0.25">
      <c r="B2" s="247" t="s">
        <v>165</v>
      </c>
      <c r="C2" s="248"/>
      <c r="D2" s="248">
        <v>0</v>
      </c>
      <c r="E2" s="249"/>
      <c r="F2" s="247"/>
      <c r="G2" s="248"/>
      <c r="H2" s="248"/>
      <c r="I2" s="249"/>
      <c r="J2" s="247"/>
      <c r="K2" s="248"/>
      <c r="L2" s="248"/>
      <c r="M2" s="249"/>
      <c r="N2" s="250"/>
      <c r="O2" s="250"/>
      <c r="P2" s="250"/>
      <c r="Q2" s="250"/>
      <c r="R2" s="250"/>
      <c r="S2" s="250"/>
      <c r="T2" s="250"/>
      <c r="U2" s="250"/>
    </row>
    <row r="3" spans="2:21" s="65" customFormat="1" ht="16" thickBot="1" x14ac:dyDescent="0.25">
      <c r="B3" s="52" t="s">
        <v>0</v>
      </c>
      <c r="C3" s="53" t="s">
        <v>1</v>
      </c>
      <c r="D3" s="53" t="s">
        <v>2</v>
      </c>
      <c r="E3" s="54" t="s">
        <v>3</v>
      </c>
      <c r="F3" s="52"/>
      <c r="G3" s="143"/>
      <c r="H3" s="53"/>
      <c r="I3" s="144"/>
      <c r="J3" s="52"/>
      <c r="K3" s="152"/>
      <c r="L3" s="53"/>
      <c r="M3" s="153"/>
    </row>
    <row r="4" spans="2:21" s="65" customFormat="1" x14ac:dyDescent="0.2">
      <c r="B4">
        <v>0</v>
      </c>
      <c r="C4">
        <v>0</v>
      </c>
      <c r="D4">
        <v>0</v>
      </c>
      <c r="E4">
        <v>0</v>
      </c>
      <c r="F4" s="55"/>
      <c r="G4" s="147"/>
      <c r="H4" s="56"/>
      <c r="I4" s="147"/>
      <c r="J4" s="55"/>
      <c r="K4" s="145"/>
      <c r="L4" s="56"/>
      <c r="M4" s="146"/>
    </row>
    <row r="5" spans="2:21" s="65" customFormat="1" x14ac:dyDescent="0.2">
      <c r="B5">
        <v>5.8390000000000004E-4</v>
      </c>
      <c r="C5">
        <v>4.2602999999999999E-3</v>
      </c>
      <c r="D5">
        <v>5.8390000000000004E-4</v>
      </c>
      <c r="E5">
        <v>-4.2602999999999999E-3</v>
      </c>
      <c r="F5" s="58"/>
      <c r="G5" s="147"/>
      <c r="H5" s="56"/>
      <c r="I5" s="147"/>
      <c r="J5" s="58"/>
      <c r="K5" s="147"/>
      <c r="L5" s="56"/>
      <c r="M5" s="148"/>
    </row>
    <row r="6" spans="2:21" s="65" customFormat="1" x14ac:dyDescent="0.2">
      <c r="B6">
        <v>2.3341999999999998E-3</v>
      </c>
      <c r="C6">
        <v>8.4288999999999996E-3</v>
      </c>
      <c r="D6">
        <v>2.3341999999999998E-3</v>
      </c>
      <c r="E6">
        <v>-8.4288999999999996E-3</v>
      </c>
      <c r="F6" s="55"/>
      <c r="G6" s="147"/>
      <c r="H6" s="56"/>
      <c r="I6" s="147"/>
      <c r="J6" s="55"/>
      <c r="K6" s="147"/>
      <c r="L6" s="56"/>
      <c r="M6" s="148"/>
    </row>
    <row r="7" spans="2:21" s="65" customFormat="1" x14ac:dyDescent="0.2">
      <c r="B7">
        <v>5.2468000000000002E-3</v>
      </c>
      <c r="C7">
        <v>1.2501099999999999E-2</v>
      </c>
      <c r="D7">
        <v>5.2468000000000002E-3</v>
      </c>
      <c r="E7">
        <v>-1.2501099999999999E-2</v>
      </c>
      <c r="F7" s="55"/>
      <c r="G7" s="147"/>
      <c r="H7" s="56"/>
      <c r="I7" s="147"/>
      <c r="J7" s="55"/>
      <c r="K7" s="147"/>
      <c r="L7" s="56"/>
      <c r="M7" s="148"/>
    </row>
    <row r="8" spans="2:21" s="65" customFormat="1" x14ac:dyDescent="0.2">
      <c r="B8">
        <v>9.3148999999999992E-3</v>
      </c>
      <c r="C8">
        <v>1.6470599999999998E-2</v>
      </c>
      <c r="D8">
        <v>9.3148999999999992E-3</v>
      </c>
      <c r="E8">
        <v>-1.6470599999999998E-2</v>
      </c>
      <c r="F8" s="55"/>
      <c r="G8" s="147"/>
      <c r="H8" s="56"/>
      <c r="I8" s="147"/>
      <c r="J8" s="55"/>
      <c r="K8" s="147"/>
      <c r="L8" s="56"/>
      <c r="M8" s="148"/>
    </row>
    <row r="9" spans="2:21" s="65" customFormat="1" x14ac:dyDescent="0.2">
      <c r="B9">
        <v>1.45291E-2</v>
      </c>
      <c r="C9">
        <v>2.0330000000000001E-2</v>
      </c>
      <c r="D9">
        <v>1.45291E-2</v>
      </c>
      <c r="E9">
        <v>-2.0330000000000001E-2</v>
      </c>
      <c r="F9" s="55"/>
      <c r="G9" s="147"/>
      <c r="H9" s="56"/>
      <c r="I9" s="147"/>
      <c r="J9" s="55"/>
      <c r="K9" s="147"/>
      <c r="L9" s="56"/>
      <c r="M9" s="148"/>
    </row>
    <row r="10" spans="2:21" s="65" customFormat="1" x14ac:dyDescent="0.2">
      <c r="B10">
        <v>2.0877099999999999E-2</v>
      </c>
      <c r="C10">
        <v>2.4070600000000001E-2</v>
      </c>
      <c r="D10">
        <v>2.0877099999999999E-2</v>
      </c>
      <c r="E10">
        <v>-2.4070600000000001E-2</v>
      </c>
      <c r="F10" s="55"/>
      <c r="G10" s="147"/>
      <c r="H10" s="56"/>
      <c r="I10" s="147"/>
      <c r="J10" s="55"/>
      <c r="K10" s="147"/>
      <c r="L10" s="56"/>
      <c r="M10" s="148"/>
    </row>
    <row r="11" spans="2:21" s="65" customFormat="1" x14ac:dyDescent="0.2">
      <c r="B11">
        <v>2.8344100000000001E-2</v>
      </c>
      <c r="C11">
        <v>2.7682700000000001E-2</v>
      </c>
      <c r="D11">
        <v>2.8344100000000001E-2</v>
      </c>
      <c r="E11">
        <v>-2.7682700000000001E-2</v>
      </c>
      <c r="F11" s="55"/>
      <c r="G11" s="147"/>
      <c r="H11" s="56"/>
      <c r="I11" s="147"/>
      <c r="J11" s="55"/>
      <c r="K11" s="147"/>
      <c r="L11" s="56"/>
      <c r="M11" s="148"/>
    </row>
    <row r="12" spans="2:21" s="65" customFormat="1" x14ac:dyDescent="0.2">
      <c r="B12">
        <v>3.69127E-2</v>
      </c>
      <c r="C12">
        <v>3.11559E-2</v>
      </c>
      <c r="D12">
        <v>3.69127E-2</v>
      </c>
      <c r="E12">
        <v>-3.11559E-2</v>
      </c>
      <c r="F12" s="55"/>
      <c r="G12" s="147"/>
      <c r="H12" s="56"/>
      <c r="I12" s="147"/>
      <c r="J12" s="55"/>
      <c r="K12" s="147"/>
      <c r="L12" s="56"/>
      <c r="M12" s="148"/>
    </row>
    <row r="13" spans="2:21" s="65" customFormat="1" x14ac:dyDescent="0.2">
      <c r="B13">
        <v>4.6562800000000001E-2</v>
      </c>
      <c r="C13">
        <v>3.4479200000000002E-2</v>
      </c>
      <c r="D13">
        <v>4.6562800000000001E-2</v>
      </c>
      <c r="E13">
        <v>-3.4479200000000002E-2</v>
      </c>
      <c r="F13" s="55"/>
      <c r="G13" s="147"/>
      <c r="H13" s="56"/>
      <c r="I13" s="147"/>
      <c r="J13" s="55"/>
      <c r="K13" s="147"/>
      <c r="L13" s="56"/>
      <c r="M13" s="148"/>
    </row>
    <row r="14" spans="2:21" s="65" customFormat="1" x14ac:dyDescent="0.2">
      <c r="B14">
        <v>5.7272000000000003E-2</v>
      </c>
      <c r="C14">
        <v>3.7641399999999998E-2</v>
      </c>
      <c r="D14">
        <v>5.7272000000000003E-2</v>
      </c>
      <c r="E14">
        <v>-3.7641399999999998E-2</v>
      </c>
      <c r="F14" s="55"/>
      <c r="G14" s="147"/>
      <c r="H14" s="56"/>
      <c r="I14" s="147"/>
      <c r="J14" s="55"/>
      <c r="K14" s="147"/>
      <c r="L14" s="56"/>
      <c r="M14" s="148"/>
    </row>
    <row r="15" spans="2:21" s="65" customFormat="1" x14ac:dyDescent="0.2">
      <c r="B15">
        <v>6.9015199999999999E-2</v>
      </c>
      <c r="C15">
        <v>4.0631E-2</v>
      </c>
      <c r="D15">
        <v>6.9015199999999999E-2</v>
      </c>
      <c r="E15">
        <v>-4.0631E-2</v>
      </c>
      <c r="F15" s="55"/>
      <c r="G15" s="147"/>
      <c r="H15" s="56"/>
      <c r="I15" s="147"/>
      <c r="J15" s="55"/>
      <c r="K15" s="147"/>
      <c r="L15" s="56"/>
      <c r="M15" s="148"/>
    </row>
    <row r="16" spans="2:21" s="65" customFormat="1" x14ac:dyDescent="0.2">
      <c r="B16">
        <v>8.1764900000000001E-2</v>
      </c>
      <c r="C16">
        <v>4.3437099999999999E-2</v>
      </c>
      <c r="D16">
        <v>8.1764900000000001E-2</v>
      </c>
      <c r="E16">
        <v>-4.3437099999999999E-2</v>
      </c>
      <c r="F16" s="55"/>
      <c r="G16" s="147"/>
      <c r="H16" s="56"/>
      <c r="I16" s="147"/>
      <c r="J16" s="55"/>
      <c r="K16" s="147"/>
      <c r="L16" s="56"/>
      <c r="M16" s="148"/>
    </row>
    <row r="17" spans="2:13" s="65" customFormat="1" x14ac:dyDescent="0.2">
      <c r="B17">
        <v>9.5491500000000007E-2</v>
      </c>
      <c r="C17">
        <v>4.6048899999999997E-2</v>
      </c>
      <c r="D17">
        <v>9.5491500000000007E-2</v>
      </c>
      <c r="E17">
        <v>-4.6048899999999997E-2</v>
      </c>
      <c r="F17" s="55"/>
      <c r="G17" s="147"/>
      <c r="H17" s="56"/>
      <c r="I17" s="147"/>
      <c r="J17" s="55"/>
      <c r="K17" s="147"/>
      <c r="L17" s="56"/>
      <c r="M17" s="148"/>
    </row>
    <row r="18" spans="2:13" s="65" customFormat="1" x14ac:dyDescent="0.2">
      <c r="B18">
        <v>0.11016280000000001</v>
      </c>
      <c r="C18">
        <v>4.8456699999999998E-2</v>
      </c>
      <c r="D18">
        <v>0.11016280000000001</v>
      </c>
      <c r="E18">
        <v>-4.8456699999999998E-2</v>
      </c>
      <c r="F18" s="55"/>
      <c r="G18" s="147"/>
      <c r="H18" s="56"/>
      <c r="I18" s="147"/>
      <c r="J18" s="55"/>
      <c r="K18" s="147"/>
      <c r="L18" s="56"/>
      <c r="M18" s="148"/>
    </row>
    <row r="19" spans="2:13" s="65" customFormat="1" x14ac:dyDescent="0.2">
      <c r="B19">
        <v>0.12574460000000001</v>
      </c>
      <c r="C19">
        <v>5.0651300000000003E-2</v>
      </c>
      <c r="D19">
        <v>0.12574460000000001</v>
      </c>
      <c r="E19">
        <v>-5.0651300000000003E-2</v>
      </c>
      <c r="F19" s="55"/>
      <c r="G19" s="147"/>
      <c r="H19" s="56"/>
      <c r="I19" s="147"/>
      <c r="J19" s="55"/>
      <c r="K19" s="147"/>
      <c r="L19" s="56"/>
      <c r="M19" s="148"/>
    </row>
    <row r="20" spans="2:13" s="65" customFormat="1" x14ac:dyDescent="0.2">
      <c r="B20">
        <v>0.14220050000000001</v>
      </c>
      <c r="C20">
        <v>5.2625100000000001E-2</v>
      </c>
      <c r="D20">
        <v>0.14220050000000001</v>
      </c>
      <c r="E20">
        <v>-5.2625100000000001E-2</v>
      </c>
      <c r="F20" s="55"/>
      <c r="G20" s="147"/>
      <c r="H20" s="56"/>
      <c r="I20" s="147"/>
      <c r="J20" s="55"/>
      <c r="K20" s="147"/>
      <c r="L20" s="56"/>
      <c r="M20" s="148"/>
    </row>
    <row r="21" spans="2:13" s="65" customFormat="1" x14ac:dyDescent="0.2">
      <c r="B21">
        <v>0.1594921</v>
      </c>
      <c r="C21">
        <v>5.4371500000000003E-2</v>
      </c>
      <c r="D21">
        <v>0.1594921</v>
      </c>
      <c r="E21">
        <v>-5.4371500000000003E-2</v>
      </c>
      <c r="F21" s="55"/>
      <c r="G21" s="147"/>
      <c r="H21" s="56"/>
      <c r="I21" s="147"/>
      <c r="J21" s="55"/>
      <c r="K21" s="147"/>
      <c r="L21" s="56"/>
      <c r="M21" s="148"/>
    </row>
    <row r="22" spans="2:13" s="65" customFormat="1" x14ac:dyDescent="0.2">
      <c r="B22">
        <v>0.17757890000000001</v>
      </c>
      <c r="C22">
        <v>5.5885600000000001E-2</v>
      </c>
      <c r="D22">
        <v>0.17757890000000001</v>
      </c>
      <c r="E22">
        <v>-5.5885600000000001E-2</v>
      </c>
      <c r="F22" s="55"/>
      <c r="G22" s="147"/>
      <c r="H22" s="56"/>
      <c r="I22" s="147"/>
      <c r="J22" s="55"/>
      <c r="K22" s="147"/>
      <c r="L22" s="56"/>
      <c r="M22" s="148"/>
    </row>
    <row r="23" spans="2:13" s="65" customFormat="1" x14ac:dyDescent="0.2">
      <c r="B23">
        <v>0.1964187</v>
      </c>
      <c r="C23">
        <v>5.7164E-2</v>
      </c>
      <c r="D23">
        <v>0.1964187</v>
      </c>
      <c r="E23">
        <v>-5.7164E-2</v>
      </c>
      <c r="F23" s="55"/>
      <c r="G23" s="147"/>
      <c r="H23" s="56"/>
      <c r="I23" s="147"/>
      <c r="J23" s="55"/>
      <c r="K23" s="147"/>
      <c r="L23" s="56"/>
      <c r="M23" s="148"/>
    </row>
    <row r="24" spans="2:13" s="65" customFormat="1" x14ac:dyDescent="0.2">
      <c r="B24">
        <v>0.21596760000000001</v>
      </c>
      <c r="C24">
        <v>5.8204800000000001E-2</v>
      </c>
      <c r="D24">
        <v>0.21596760000000001</v>
      </c>
      <c r="E24">
        <v>-5.8204800000000001E-2</v>
      </c>
      <c r="F24" s="55"/>
      <c r="G24" s="147"/>
      <c r="H24" s="56"/>
      <c r="I24" s="147"/>
      <c r="J24" s="55"/>
      <c r="K24" s="147"/>
      <c r="L24" s="56"/>
      <c r="M24" s="148"/>
    </row>
    <row r="25" spans="2:13" s="65" customFormat="1" x14ac:dyDescent="0.2">
      <c r="B25">
        <v>0.2361799</v>
      </c>
      <c r="C25">
        <v>5.9008100000000001E-2</v>
      </c>
      <c r="D25">
        <v>0.2361799</v>
      </c>
      <c r="E25">
        <v>-5.9008100000000001E-2</v>
      </c>
      <c r="F25" s="55"/>
      <c r="G25" s="147"/>
      <c r="H25" s="56"/>
      <c r="I25" s="147"/>
      <c r="J25" s="55"/>
      <c r="K25" s="147"/>
      <c r="L25" s="56"/>
      <c r="M25" s="148"/>
    </row>
    <row r="26" spans="2:13" s="65" customFormat="1" x14ac:dyDescent="0.2">
      <c r="B26">
        <v>0.25700830000000002</v>
      </c>
      <c r="C26">
        <v>5.9575500000000003E-2</v>
      </c>
      <c r="D26">
        <v>0.25700830000000002</v>
      </c>
      <c r="E26">
        <v>-5.9575500000000003E-2</v>
      </c>
      <c r="F26" s="55"/>
      <c r="G26" s="147"/>
      <c r="H26" s="56"/>
      <c r="I26" s="147"/>
      <c r="J26" s="55"/>
      <c r="K26" s="147"/>
      <c r="L26" s="56"/>
      <c r="M26" s="148"/>
    </row>
    <row r="27" spans="2:13" s="65" customFormat="1" x14ac:dyDescent="0.2">
      <c r="B27">
        <v>0.27840419999999999</v>
      </c>
      <c r="C27">
        <v>5.9910199999999997E-2</v>
      </c>
      <c r="D27">
        <v>0.27840419999999999</v>
      </c>
      <c r="E27">
        <v>-5.9910199999999997E-2</v>
      </c>
      <c r="F27" s="55"/>
      <c r="G27" s="147"/>
      <c r="H27" s="56"/>
      <c r="I27" s="147"/>
      <c r="J27" s="55"/>
      <c r="K27" s="147"/>
      <c r="L27" s="56"/>
      <c r="M27" s="148"/>
    </row>
    <row r="28" spans="2:13" s="65" customFormat="1" x14ac:dyDescent="0.2">
      <c r="B28">
        <v>0.30031770000000002</v>
      </c>
      <c r="C28">
        <v>6.00172E-2</v>
      </c>
      <c r="D28">
        <v>0.30031770000000002</v>
      </c>
      <c r="E28">
        <v>-6.00172E-2</v>
      </c>
      <c r="F28" s="55"/>
      <c r="G28" s="147"/>
      <c r="H28" s="56"/>
      <c r="I28" s="147"/>
      <c r="J28" s="55"/>
      <c r="K28" s="147"/>
      <c r="L28" s="56"/>
      <c r="M28" s="148"/>
    </row>
    <row r="29" spans="2:13" s="65" customFormat="1" x14ac:dyDescent="0.2">
      <c r="B29">
        <v>0.32269759999999997</v>
      </c>
      <c r="C29">
        <v>5.9902799999999999E-2</v>
      </c>
      <c r="D29">
        <v>0.32269759999999997</v>
      </c>
      <c r="E29">
        <v>-5.9902799999999999E-2</v>
      </c>
      <c r="F29" s="55"/>
      <c r="G29" s="147"/>
      <c r="H29" s="56"/>
      <c r="I29" s="147"/>
      <c r="J29" s="55"/>
      <c r="K29" s="147"/>
      <c r="L29" s="56"/>
      <c r="M29" s="148"/>
    </row>
    <row r="30" spans="2:13" s="65" customFormat="1" x14ac:dyDescent="0.2">
      <c r="B30">
        <v>0.34549150000000001</v>
      </c>
      <c r="C30">
        <v>5.9574700000000001E-2</v>
      </c>
      <c r="D30">
        <v>0.34549150000000001</v>
      </c>
      <c r="E30">
        <v>-5.9574700000000001E-2</v>
      </c>
      <c r="F30" s="55"/>
      <c r="G30" s="147"/>
      <c r="H30" s="56"/>
      <c r="I30" s="147"/>
      <c r="J30" s="55"/>
      <c r="K30" s="147"/>
      <c r="L30" s="56"/>
      <c r="M30" s="148"/>
    </row>
    <row r="31" spans="2:13" s="65" customFormat="1" x14ac:dyDescent="0.2">
      <c r="B31">
        <v>0.36864629999999998</v>
      </c>
      <c r="C31">
        <v>5.9041900000000001E-2</v>
      </c>
      <c r="D31">
        <v>0.36864629999999998</v>
      </c>
      <c r="E31">
        <v>-5.9041900000000001E-2</v>
      </c>
      <c r="F31" s="55"/>
      <c r="G31" s="147"/>
      <c r="H31" s="56"/>
      <c r="I31" s="147"/>
      <c r="J31" s="55"/>
      <c r="K31" s="147"/>
      <c r="L31" s="56"/>
      <c r="M31" s="148"/>
    </row>
    <row r="32" spans="2:13" s="65" customFormat="1" x14ac:dyDescent="0.2">
      <c r="B32">
        <v>0.39210790000000001</v>
      </c>
      <c r="C32">
        <v>5.8314499999999998E-2</v>
      </c>
      <c r="D32">
        <v>0.39210790000000001</v>
      </c>
      <c r="E32">
        <v>-5.8314499999999998E-2</v>
      </c>
      <c r="F32" s="55"/>
      <c r="G32" s="147"/>
      <c r="H32" s="56"/>
      <c r="I32" s="147"/>
      <c r="J32" s="55"/>
      <c r="K32" s="147"/>
      <c r="L32" s="56"/>
      <c r="M32" s="148"/>
    </row>
    <row r="33" spans="2:13" s="65" customFormat="1" x14ac:dyDescent="0.2">
      <c r="B33">
        <v>0.41582150000000001</v>
      </c>
      <c r="C33">
        <v>5.7403299999999997E-2</v>
      </c>
      <c r="D33">
        <v>0.41582150000000001</v>
      </c>
      <c r="E33">
        <v>-5.7403299999999997E-2</v>
      </c>
      <c r="F33" s="55"/>
      <c r="G33" s="147"/>
      <c r="H33" s="56"/>
      <c r="I33" s="147"/>
      <c r="J33" s="55"/>
      <c r="K33" s="147"/>
      <c r="L33" s="56"/>
      <c r="M33" s="148"/>
    </row>
    <row r="34" spans="2:13" s="65" customFormat="1" x14ac:dyDescent="0.2">
      <c r="B34">
        <v>0.4397317</v>
      </c>
      <c r="C34">
        <v>5.6320000000000002E-2</v>
      </c>
      <c r="D34">
        <v>0.4397317</v>
      </c>
      <c r="E34">
        <v>-5.6320000000000002E-2</v>
      </c>
      <c r="F34" s="55"/>
      <c r="G34" s="147"/>
      <c r="H34" s="56"/>
      <c r="I34" s="147"/>
      <c r="J34" s="55"/>
      <c r="K34" s="147"/>
      <c r="L34" s="56"/>
      <c r="M34" s="148"/>
    </row>
    <row r="35" spans="2:13" s="65" customFormat="1" x14ac:dyDescent="0.2">
      <c r="B35">
        <v>0.46378259999999999</v>
      </c>
      <c r="C35">
        <v>5.5076899999999998E-2</v>
      </c>
      <c r="D35">
        <v>0.46378259999999999</v>
      </c>
      <c r="E35">
        <v>-5.5076899999999998E-2</v>
      </c>
      <c r="F35" s="55"/>
      <c r="G35" s="147"/>
      <c r="H35" s="56"/>
      <c r="I35" s="147"/>
      <c r="J35" s="55"/>
      <c r="K35" s="147"/>
      <c r="L35" s="56"/>
      <c r="M35" s="148"/>
    </row>
    <row r="36" spans="2:13" s="65" customFormat="1" x14ac:dyDescent="0.2">
      <c r="B36">
        <v>0.48791810000000002</v>
      </c>
      <c r="C36">
        <v>5.3686600000000001E-2</v>
      </c>
      <c r="D36">
        <v>0.48791810000000002</v>
      </c>
      <c r="E36">
        <v>-5.3686600000000001E-2</v>
      </c>
      <c r="F36" s="55"/>
      <c r="G36" s="147"/>
      <c r="H36" s="56"/>
      <c r="I36" s="147"/>
      <c r="J36" s="55"/>
      <c r="K36" s="147"/>
      <c r="L36" s="56"/>
      <c r="M36" s="148"/>
    </row>
    <row r="37" spans="2:13" s="65" customFormat="1" x14ac:dyDescent="0.2">
      <c r="B37">
        <v>0.51208189999999998</v>
      </c>
      <c r="C37">
        <v>5.2162E-2</v>
      </c>
      <c r="D37">
        <v>0.51208189999999998</v>
      </c>
      <c r="E37">
        <v>-5.2162E-2</v>
      </c>
      <c r="F37" s="55"/>
      <c r="G37" s="147"/>
      <c r="H37" s="56"/>
      <c r="I37" s="147"/>
      <c r="J37" s="55"/>
      <c r="K37" s="147"/>
      <c r="L37" s="56"/>
      <c r="M37" s="148"/>
    </row>
    <row r="38" spans="2:13" s="65" customFormat="1" x14ac:dyDescent="0.2">
      <c r="B38">
        <v>0.53621739999999996</v>
      </c>
      <c r="C38">
        <v>5.0516100000000001E-2</v>
      </c>
      <c r="D38">
        <v>0.53621739999999996</v>
      </c>
      <c r="E38">
        <v>-5.0516100000000001E-2</v>
      </c>
      <c r="F38" s="55"/>
      <c r="G38" s="147"/>
      <c r="H38" s="56"/>
      <c r="I38" s="147"/>
      <c r="J38" s="55"/>
      <c r="K38" s="147"/>
      <c r="L38" s="56"/>
      <c r="M38" s="148"/>
    </row>
    <row r="39" spans="2:13" s="65" customFormat="1" x14ac:dyDescent="0.2">
      <c r="B39">
        <v>0.56026830000000005</v>
      </c>
      <c r="C39">
        <v>4.8761899999999997E-2</v>
      </c>
      <c r="D39">
        <v>0.56026830000000005</v>
      </c>
      <c r="E39">
        <v>-4.8761899999999997E-2</v>
      </c>
      <c r="F39" s="55"/>
      <c r="G39" s="147"/>
      <c r="H39" s="56"/>
      <c r="I39" s="147"/>
      <c r="J39" s="55"/>
      <c r="K39" s="147"/>
      <c r="L39" s="56"/>
      <c r="M39" s="148"/>
    </row>
    <row r="40" spans="2:13" s="65" customFormat="1" x14ac:dyDescent="0.2">
      <c r="B40">
        <v>0.58417859999999999</v>
      </c>
      <c r="C40">
        <v>4.69124E-2</v>
      </c>
      <c r="D40">
        <v>0.58417859999999999</v>
      </c>
      <c r="E40">
        <v>-4.69124E-2</v>
      </c>
      <c r="F40" s="55"/>
      <c r="G40" s="147"/>
      <c r="H40" s="56"/>
      <c r="I40" s="147"/>
      <c r="J40" s="55"/>
      <c r="K40" s="147"/>
      <c r="L40" s="56"/>
      <c r="M40" s="148"/>
    </row>
    <row r="41" spans="2:13" s="65" customFormat="1" x14ac:dyDescent="0.2">
      <c r="B41">
        <v>0.60789210000000005</v>
      </c>
      <c r="C41">
        <v>4.4980199999999998E-2</v>
      </c>
      <c r="D41">
        <v>0.60789210000000005</v>
      </c>
      <c r="E41">
        <v>-4.4980199999999998E-2</v>
      </c>
      <c r="F41" s="55"/>
      <c r="G41" s="147"/>
      <c r="H41" s="56"/>
      <c r="I41" s="147"/>
      <c r="J41" s="55"/>
      <c r="K41" s="147"/>
      <c r="L41" s="56"/>
      <c r="M41" s="148"/>
    </row>
    <row r="42" spans="2:13" s="65" customFormat="1" x14ac:dyDescent="0.2">
      <c r="B42">
        <v>0.63135370000000002</v>
      </c>
      <c r="C42">
        <v>4.2977799999999997E-2</v>
      </c>
      <c r="D42">
        <v>0.63135370000000002</v>
      </c>
      <c r="E42">
        <v>-4.2977799999999997E-2</v>
      </c>
      <c r="F42" s="55"/>
      <c r="G42" s="147"/>
      <c r="H42" s="56"/>
      <c r="I42" s="147"/>
      <c r="J42" s="55"/>
      <c r="K42" s="147"/>
      <c r="L42" s="56"/>
      <c r="M42" s="148"/>
    </row>
    <row r="43" spans="2:13" s="65" customFormat="1" x14ac:dyDescent="0.2">
      <c r="B43">
        <v>0.65450850000000005</v>
      </c>
      <c r="C43">
        <v>4.09174E-2</v>
      </c>
      <c r="D43">
        <v>0.65450850000000005</v>
      </c>
      <c r="E43">
        <v>-4.09174E-2</v>
      </c>
      <c r="F43" s="55"/>
      <c r="G43" s="147"/>
      <c r="H43" s="56"/>
      <c r="I43" s="147"/>
      <c r="J43" s="55"/>
      <c r="K43" s="147"/>
      <c r="L43" s="56"/>
      <c r="M43" s="148"/>
    </row>
    <row r="44" spans="2:13" s="65" customFormat="1" x14ac:dyDescent="0.2">
      <c r="B44">
        <v>0.67730250000000003</v>
      </c>
      <c r="C44">
        <v>3.8810900000000002E-2</v>
      </c>
      <c r="D44">
        <v>0.67730250000000003</v>
      </c>
      <c r="E44">
        <v>-3.8810900000000002E-2</v>
      </c>
      <c r="F44" s="55"/>
      <c r="G44" s="147"/>
      <c r="H44" s="56"/>
      <c r="I44" s="147"/>
      <c r="J44" s="55"/>
      <c r="K44" s="147"/>
      <c r="L44" s="56"/>
      <c r="M44" s="148"/>
    </row>
    <row r="45" spans="2:13" s="65" customFormat="1" x14ac:dyDescent="0.2">
      <c r="B45">
        <v>0.69968229999999998</v>
      </c>
      <c r="C45">
        <v>3.6670000000000001E-2</v>
      </c>
      <c r="D45">
        <v>0.69968229999999998</v>
      </c>
      <c r="E45">
        <v>-3.6670000000000001E-2</v>
      </c>
      <c r="F45" s="55"/>
      <c r="G45" s="147"/>
      <c r="H45" s="56"/>
      <c r="I45" s="147"/>
      <c r="J45" s="55"/>
      <c r="K45" s="147"/>
      <c r="L45" s="56"/>
      <c r="M45" s="148"/>
    </row>
    <row r="46" spans="2:13" s="65" customFormat="1" x14ac:dyDescent="0.2">
      <c r="B46">
        <v>0.72159580000000001</v>
      </c>
      <c r="C46">
        <v>3.4505800000000003E-2</v>
      </c>
      <c r="D46">
        <v>0.72159580000000001</v>
      </c>
      <c r="E46">
        <v>-3.4505800000000003E-2</v>
      </c>
      <c r="F46" s="55"/>
      <c r="G46" s="147"/>
      <c r="H46" s="56"/>
      <c r="I46" s="147"/>
      <c r="J46" s="55"/>
      <c r="K46" s="147"/>
      <c r="L46" s="56"/>
      <c r="M46" s="148"/>
    </row>
    <row r="47" spans="2:13" s="65" customFormat="1" x14ac:dyDescent="0.2">
      <c r="B47">
        <v>0.74299170000000003</v>
      </c>
      <c r="C47">
        <v>3.2329400000000001E-2</v>
      </c>
      <c r="D47">
        <v>0.74299170000000003</v>
      </c>
      <c r="E47">
        <v>-3.2329400000000001E-2</v>
      </c>
      <c r="F47" s="55"/>
      <c r="G47" s="147"/>
      <c r="H47" s="56"/>
      <c r="I47" s="147"/>
      <c r="J47" s="55"/>
      <c r="K47" s="147"/>
      <c r="L47" s="56"/>
      <c r="M47" s="148"/>
    </row>
    <row r="48" spans="2:13" s="65" customFormat="1" x14ac:dyDescent="0.2">
      <c r="B48">
        <v>0.76382019999999995</v>
      </c>
      <c r="C48">
        <v>3.0151500000000001E-2</v>
      </c>
      <c r="D48">
        <v>0.76382019999999995</v>
      </c>
      <c r="E48">
        <v>-3.0151500000000001E-2</v>
      </c>
      <c r="F48" s="55"/>
      <c r="G48" s="147"/>
      <c r="H48" s="56"/>
      <c r="I48" s="147"/>
      <c r="J48" s="55"/>
      <c r="K48" s="147"/>
      <c r="L48" s="56"/>
      <c r="M48" s="148"/>
    </row>
    <row r="49" spans="2:13" s="65" customFormat="1" x14ac:dyDescent="0.2">
      <c r="B49">
        <v>0.78403239999999996</v>
      </c>
      <c r="C49">
        <v>2.7982799999999999E-2</v>
      </c>
      <c r="D49">
        <v>0.78403239999999996</v>
      </c>
      <c r="E49">
        <v>-2.7982799999999999E-2</v>
      </c>
      <c r="F49" s="55"/>
      <c r="G49" s="147"/>
      <c r="H49" s="56"/>
      <c r="I49" s="147"/>
      <c r="J49" s="55"/>
      <c r="K49" s="147"/>
      <c r="L49" s="56"/>
      <c r="M49" s="148"/>
    </row>
    <row r="50" spans="2:13" s="65" customFormat="1" x14ac:dyDescent="0.2">
      <c r="B50">
        <v>0.80358130000000005</v>
      </c>
      <c r="C50">
        <v>2.5833700000000001E-2</v>
      </c>
      <c r="D50">
        <v>0.80358130000000005</v>
      </c>
      <c r="E50">
        <v>-2.5833700000000001E-2</v>
      </c>
      <c r="F50" s="55"/>
      <c r="G50" s="147"/>
      <c r="H50" s="56"/>
      <c r="I50" s="147"/>
      <c r="J50" s="55"/>
      <c r="K50" s="147"/>
      <c r="L50" s="56"/>
      <c r="M50" s="148"/>
    </row>
    <row r="51" spans="2:13" s="65" customFormat="1" x14ac:dyDescent="0.2">
      <c r="B51">
        <v>0.82242110000000002</v>
      </c>
      <c r="C51">
        <v>2.3714200000000001E-2</v>
      </c>
      <c r="D51">
        <v>0.82242110000000002</v>
      </c>
      <c r="E51">
        <v>-2.3714200000000001E-2</v>
      </c>
      <c r="F51" s="55"/>
      <c r="G51" s="147"/>
      <c r="H51" s="56"/>
      <c r="I51" s="147"/>
      <c r="J51" s="55"/>
      <c r="K51" s="147"/>
      <c r="L51" s="56"/>
      <c r="M51" s="148"/>
    </row>
    <row r="52" spans="2:13" s="65" customFormat="1" x14ac:dyDescent="0.2">
      <c r="B52">
        <v>0.84050789999999997</v>
      </c>
      <c r="C52">
        <v>2.16347E-2</v>
      </c>
      <c r="D52">
        <v>0.84050789999999997</v>
      </c>
      <c r="E52">
        <v>-2.16347E-2</v>
      </c>
      <c r="F52" s="55"/>
      <c r="G52" s="147"/>
      <c r="H52" s="56"/>
      <c r="I52" s="147"/>
      <c r="J52" s="55"/>
      <c r="K52" s="147"/>
      <c r="L52" s="56"/>
      <c r="M52" s="148"/>
    </row>
    <row r="53" spans="2:13" s="65" customFormat="1" x14ac:dyDescent="0.2">
      <c r="B53">
        <v>0.85779950000000005</v>
      </c>
      <c r="C53">
        <v>1.96051E-2</v>
      </c>
      <c r="D53">
        <v>0.85779950000000005</v>
      </c>
      <c r="E53">
        <v>-1.96051E-2</v>
      </c>
      <c r="F53" s="55"/>
      <c r="G53" s="147"/>
      <c r="H53" s="56"/>
      <c r="I53" s="147"/>
      <c r="J53" s="55"/>
      <c r="K53" s="147"/>
      <c r="L53" s="56"/>
      <c r="M53" s="148"/>
    </row>
    <row r="54" spans="2:13" s="65" customFormat="1" x14ac:dyDescent="0.2">
      <c r="B54">
        <v>0.87425540000000002</v>
      </c>
      <c r="C54">
        <v>1.76353E-2</v>
      </c>
      <c r="D54">
        <v>0.87425540000000002</v>
      </c>
      <c r="E54">
        <v>-1.76353E-2</v>
      </c>
      <c r="F54" s="55"/>
      <c r="G54" s="147"/>
      <c r="H54" s="56"/>
      <c r="I54" s="147"/>
      <c r="J54" s="55"/>
      <c r="K54" s="147"/>
      <c r="L54" s="56"/>
      <c r="M54" s="148"/>
    </row>
    <row r="55" spans="2:13" s="65" customFormat="1" x14ac:dyDescent="0.2">
      <c r="B55">
        <v>0.88983719999999999</v>
      </c>
      <c r="C55">
        <v>1.5735099999999998E-2</v>
      </c>
      <c r="D55">
        <v>0.88983719999999999</v>
      </c>
      <c r="E55">
        <v>-1.5735099999999998E-2</v>
      </c>
      <c r="F55" s="55"/>
      <c r="G55" s="147"/>
      <c r="H55" s="56"/>
      <c r="I55" s="147"/>
      <c r="J55" s="55"/>
      <c r="K55" s="147"/>
      <c r="L55" s="56"/>
      <c r="M55" s="148"/>
    </row>
    <row r="56" spans="2:13" s="65" customFormat="1" x14ac:dyDescent="0.2">
      <c r="B56">
        <v>0.90450850000000005</v>
      </c>
      <c r="C56">
        <v>1.3914299999999999E-2</v>
      </c>
      <c r="D56">
        <v>0.90450850000000005</v>
      </c>
      <c r="E56">
        <v>-1.3914299999999999E-2</v>
      </c>
      <c r="F56" s="55"/>
      <c r="G56" s="147"/>
      <c r="H56" s="56"/>
      <c r="I56" s="147"/>
      <c r="J56" s="55"/>
      <c r="K56" s="147"/>
      <c r="L56" s="56"/>
      <c r="M56" s="148"/>
    </row>
    <row r="57" spans="2:13" s="65" customFormat="1" x14ac:dyDescent="0.2">
      <c r="B57">
        <v>0.91823509999999997</v>
      </c>
      <c r="C57">
        <v>1.21823E-2</v>
      </c>
      <c r="D57">
        <v>0.91823509999999997</v>
      </c>
      <c r="E57">
        <v>-1.21823E-2</v>
      </c>
      <c r="F57" s="55"/>
      <c r="G57" s="147"/>
      <c r="H57" s="56"/>
      <c r="I57" s="147"/>
      <c r="J57" s="55"/>
      <c r="K57" s="147"/>
      <c r="L57" s="56"/>
      <c r="M57" s="148"/>
    </row>
    <row r="58" spans="2:13" s="65" customFormat="1" x14ac:dyDescent="0.2">
      <c r="B58">
        <v>0.9309849</v>
      </c>
      <c r="C58">
        <v>1.0548500000000001E-2</v>
      </c>
      <c r="D58">
        <v>0.9309849</v>
      </c>
      <c r="E58">
        <v>-1.0548500000000001E-2</v>
      </c>
      <c r="F58" s="55"/>
      <c r="G58" s="147"/>
      <c r="H58" s="56"/>
      <c r="I58" s="147"/>
      <c r="J58" s="55"/>
      <c r="K58" s="147"/>
      <c r="L58" s="56"/>
      <c r="M58" s="148"/>
    </row>
    <row r="59" spans="2:13" s="65" customFormat="1" x14ac:dyDescent="0.2">
      <c r="B59">
        <v>0.94272800000000001</v>
      </c>
      <c r="C59">
        <v>9.0217000000000006E-3</v>
      </c>
      <c r="D59">
        <v>0.94272800000000001</v>
      </c>
      <c r="E59">
        <v>-9.0217000000000006E-3</v>
      </c>
      <c r="F59" s="55"/>
      <c r="G59" s="147"/>
      <c r="H59" s="56"/>
      <c r="I59" s="147"/>
      <c r="J59" s="55"/>
      <c r="K59" s="147"/>
      <c r="L59" s="56"/>
      <c r="M59" s="148"/>
    </row>
    <row r="60" spans="2:13" s="65" customFormat="1" x14ac:dyDescent="0.2">
      <c r="B60">
        <v>0.95343719999999998</v>
      </c>
      <c r="C60">
        <v>7.6108E-3</v>
      </c>
      <c r="D60">
        <v>0.95343719999999998</v>
      </c>
      <c r="E60">
        <v>-7.6108E-3</v>
      </c>
      <c r="F60" s="55"/>
      <c r="G60" s="147"/>
      <c r="H60" s="56"/>
      <c r="I60" s="147"/>
      <c r="J60" s="55"/>
      <c r="K60" s="147"/>
      <c r="L60" s="56"/>
      <c r="M60" s="148"/>
    </row>
    <row r="61" spans="2:13" s="65" customFormat="1" x14ac:dyDescent="0.2">
      <c r="B61">
        <v>0.96308729999999998</v>
      </c>
      <c r="C61">
        <v>6.3238000000000001E-3</v>
      </c>
      <c r="D61">
        <v>0.96308729999999998</v>
      </c>
      <c r="E61">
        <v>-6.3238000000000001E-3</v>
      </c>
      <c r="F61" s="55"/>
      <c r="G61" s="147"/>
      <c r="H61" s="56"/>
      <c r="I61" s="147"/>
      <c r="J61" s="55"/>
      <c r="K61" s="147"/>
      <c r="L61" s="56"/>
      <c r="M61" s="148"/>
    </row>
    <row r="62" spans="2:13" s="65" customFormat="1" x14ac:dyDescent="0.2">
      <c r="B62">
        <v>0.97165590000000002</v>
      </c>
      <c r="C62">
        <v>5.1685000000000004E-3</v>
      </c>
      <c r="D62">
        <v>0.97165590000000002</v>
      </c>
      <c r="E62">
        <v>-5.1685000000000004E-3</v>
      </c>
      <c r="F62" s="55"/>
      <c r="G62" s="147"/>
      <c r="H62" s="56"/>
      <c r="I62" s="147"/>
      <c r="J62" s="55"/>
      <c r="K62" s="147"/>
      <c r="L62" s="56"/>
      <c r="M62" s="148"/>
    </row>
    <row r="63" spans="2:13" s="65" customFormat="1" x14ac:dyDescent="0.2">
      <c r="B63">
        <v>0.97912290000000002</v>
      </c>
      <c r="C63">
        <v>4.1519E-3</v>
      </c>
      <c r="D63">
        <v>0.97912290000000002</v>
      </c>
      <c r="E63">
        <v>-4.1519E-3</v>
      </c>
      <c r="F63" s="55"/>
      <c r="G63" s="147"/>
      <c r="H63" s="56"/>
      <c r="I63" s="147"/>
      <c r="J63" s="55"/>
      <c r="K63" s="147"/>
      <c r="L63" s="56"/>
      <c r="M63" s="148"/>
    </row>
    <row r="64" spans="2:13" s="65" customFormat="1" x14ac:dyDescent="0.2">
      <c r="B64">
        <v>0.98547090000000004</v>
      </c>
      <c r="C64">
        <v>3.2804000000000002E-3</v>
      </c>
      <c r="D64">
        <v>0.98547090000000004</v>
      </c>
      <c r="E64">
        <v>-3.2804000000000002E-3</v>
      </c>
      <c r="F64" s="55"/>
      <c r="G64" s="147"/>
      <c r="H64" s="56"/>
      <c r="I64" s="147"/>
      <c r="J64" s="55"/>
      <c r="K64" s="147"/>
      <c r="L64" s="56"/>
      <c r="M64" s="148"/>
    </row>
    <row r="65" spans="2:13" s="65" customFormat="1" x14ac:dyDescent="0.2">
      <c r="B65">
        <v>0.99068500000000004</v>
      </c>
      <c r="C65">
        <v>2.5595000000000001E-3</v>
      </c>
      <c r="D65">
        <v>0.99068500000000004</v>
      </c>
      <c r="E65">
        <v>-2.5595000000000001E-3</v>
      </c>
      <c r="F65" s="55"/>
      <c r="G65" s="147"/>
      <c r="H65" s="56"/>
      <c r="I65" s="147"/>
      <c r="J65" s="55"/>
      <c r="K65" s="147"/>
      <c r="L65" s="56"/>
      <c r="M65" s="148"/>
    </row>
    <row r="66" spans="2:13" s="65" customFormat="1" x14ac:dyDescent="0.2">
      <c r="B66">
        <v>0.9947532</v>
      </c>
      <c r="C66">
        <v>1.9938E-3</v>
      </c>
      <c r="D66">
        <v>0.9947532</v>
      </c>
      <c r="E66">
        <v>-1.9938E-3</v>
      </c>
      <c r="F66" s="55"/>
      <c r="G66" s="147"/>
      <c r="H66" s="56"/>
      <c r="I66" s="147"/>
      <c r="J66" s="55"/>
      <c r="K66" s="147"/>
      <c r="L66" s="56"/>
      <c r="M66" s="148"/>
    </row>
    <row r="67" spans="2:13" s="65" customFormat="1" x14ac:dyDescent="0.2">
      <c r="B67">
        <v>0.99766580000000005</v>
      </c>
      <c r="C67">
        <v>1.5870000000000001E-3</v>
      </c>
      <c r="D67">
        <v>0.99766580000000005</v>
      </c>
      <c r="E67">
        <v>-1.5870000000000001E-3</v>
      </c>
      <c r="F67" s="55"/>
      <c r="G67" s="147"/>
      <c r="H67" s="56"/>
      <c r="I67" s="147"/>
      <c r="J67" s="55"/>
      <c r="K67" s="147"/>
      <c r="L67" s="56"/>
      <c r="M67" s="148"/>
    </row>
    <row r="68" spans="2:13" s="65" customFormat="1" x14ac:dyDescent="0.2">
      <c r="B68">
        <v>0.99941610000000003</v>
      </c>
      <c r="C68">
        <v>1.3419E-3</v>
      </c>
      <c r="D68">
        <v>0.99941610000000003</v>
      </c>
      <c r="E68">
        <v>-1.3419E-3</v>
      </c>
      <c r="F68" s="55"/>
      <c r="G68" s="147"/>
      <c r="H68" s="56"/>
      <c r="I68" s="147"/>
      <c r="J68" s="55"/>
      <c r="K68" s="147"/>
      <c r="L68" s="56"/>
      <c r="M68" s="148"/>
    </row>
    <row r="69" spans="2:13" s="65" customFormat="1" x14ac:dyDescent="0.2">
      <c r="B69">
        <v>1</v>
      </c>
      <c r="C69">
        <v>1.2600000000000001E-3</v>
      </c>
      <c r="D69">
        <v>1</v>
      </c>
      <c r="E69">
        <v>-1.2600000000000001E-3</v>
      </c>
      <c r="F69" s="55"/>
      <c r="G69" s="147"/>
      <c r="H69" s="56"/>
      <c r="I69" s="147"/>
      <c r="J69" s="55"/>
      <c r="K69" s="147"/>
      <c r="L69" s="56"/>
      <c r="M69" s="148"/>
    </row>
    <row r="70" spans="2:13" s="65" customFormat="1" x14ac:dyDescent="0.2">
      <c r="B70" s="55"/>
      <c r="C70" s="56"/>
      <c r="D70" s="56"/>
      <c r="E70" s="57"/>
      <c r="F70" s="55"/>
      <c r="G70" s="147"/>
      <c r="H70" s="56"/>
      <c r="I70" s="147"/>
      <c r="J70" s="55"/>
      <c r="K70" s="147"/>
      <c r="L70" s="56"/>
      <c r="M70" s="148"/>
    </row>
    <row r="71" spans="2:13" s="65" customFormat="1" x14ac:dyDescent="0.2">
      <c r="B71" s="55"/>
      <c r="C71" s="56"/>
      <c r="D71" s="56"/>
      <c r="E71" s="57"/>
      <c r="F71" s="55"/>
      <c r="G71" s="147"/>
      <c r="H71" s="56"/>
      <c r="I71" s="147"/>
      <c r="J71" s="55"/>
      <c r="K71" s="147"/>
      <c r="L71" s="56"/>
      <c r="M71" s="148"/>
    </row>
    <row r="72" spans="2:13" s="65" customFormat="1" x14ac:dyDescent="0.2">
      <c r="B72" s="55"/>
      <c r="C72" s="56"/>
      <c r="D72" s="56"/>
      <c r="E72" s="57"/>
      <c r="F72" s="55"/>
      <c r="G72" s="147"/>
      <c r="H72" s="56"/>
      <c r="I72" s="147"/>
      <c r="J72" s="55"/>
      <c r="K72" s="147"/>
      <c r="L72" s="56"/>
      <c r="M72" s="148"/>
    </row>
    <row r="73" spans="2:13" s="65" customFormat="1" x14ac:dyDescent="0.2">
      <c r="B73" s="55"/>
      <c r="C73" s="56"/>
      <c r="D73" s="56"/>
      <c r="E73" s="57"/>
      <c r="F73" s="55"/>
      <c r="G73" s="147"/>
      <c r="H73" s="56"/>
      <c r="I73" s="147"/>
      <c r="J73" s="55"/>
      <c r="K73" s="147"/>
      <c r="L73" s="56"/>
      <c r="M73" s="148"/>
    </row>
    <row r="74" spans="2:13" s="65" customFormat="1" x14ac:dyDescent="0.2">
      <c r="B74" s="55"/>
      <c r="C74" s="56"/>
      <c r="D74" s="56"/>
      <c r="E74" s="57"/>
      <c r="F74" s="55"/>
      <c r="G74" s="147"/>
      <c r="H74" s="56"/>
      <c r="I74" s="147"/>
      <c r="J74" s="55"/>
      <c r="K74" s="147"/>
      <c r="L74" s="56"/>
      <c r="M74" s="148"/>
    </row>
    <row r="75" spans="2:13" s="65" customFormat="1" x14ac:dyDescent="0.2">
      <c r="B75" s="55"/>
      <c r="C75" s="56"/>
      <c r="D75" s="56"/>
      <c r="E75" s="57"/>
      <c r="F75" s="55"/>
      <c r="G75" s="147"/>
      <c r="H75" s="56"/>
      <c r="I75" s="147"/>
      <c r="J75" s="55"/>
      <c r="K75" s="147"/>
      <c r="L75" s="56"/>
      <c r="M75" s="148"/>
    </row>
    <row r="76" spans="2:13" s="65" customFormat="1" x14ac:dyDescent="0.2">
      <c r="B76" s="55"/>
      <c r="C76" s="56"/>
      <c r="D76" s="56"/>
      <c r="E76" s="57"/>
      <c r="F76" s="55"/>
      <c r="G76" s="147"/>
      <c r="H76" s="56"/>
      <c r="I76" s="147"/>
      <c r="J76" s="55"/>
      <c r="K76" s="147"/>
      <c r="L76" s="56"/>
      <c r="M76" s="148"/>
    </row>
    <row r="77" spans="2:13" s="65" customFormat="1" x14ac:dyDescent="0.2">
      <c r="B77" s="55"/>
      <c r="C77" s="56"/>
      <c r="D77" s="56"/>
      <c r="E77" s="57"/>
      <c r="F77" s="55"/>
      <c r="G77" s="147"/>
      <c r="H77" s="56"/>
      <c r="I77" s="147"/>
      <c r="J77" s="55"/>
      <c r="K77" s="147"/>
      <c r="L77" s="56"/>
      <c r="M77" s="148"/>
    </row>
    <row r="78" spans="2:13" s="65" customFormat="1" x14ac:dyDescent="0.2">
      <c r="B78" s="55"/>
      <c r="C78" s="56"/>
      <c r="D78" s="56"/>
      <c r="E78" s="57"/>
      <c r="F78" s="55"/>
      <c r="G78" s="147"/>
      <c r="H78" s="56"/>
      <c r="I78" s="147"/>
      <c r="J78" s="55"/>
      <c r="K78" s="147"/>
      <c r="L78" s="56"/>
      <c r="M78" s="148"/>
    </row>
    <row r="79" spans="2:13" s="65" customFormat="1" x14ac:dyDescent="0.2">
      <c r="B79" s="55"/>
      <c r="C79" s="56"/>
      <c r="D79" s="56"/>
      <c r="E79" s="57"/>
      <c r="F79" s="55"/>
      <c r="G79" s="147"/>
      <c r="H79" s="56"/>
      <c r="I79" s="147"/>
      <c r="J79" s="55"/>
      <c r="K79" s="147"/>
      <c r="L79" s="56"/>
      <c r="M79" s="148"/>
    </row>
    <row r="80" spans="2:13" s="65" customFormat="1" x14ac:dyDescent="0.2">
      <c r="B80" s="55"/>
      <c r="C80" s="56"/>
      <c r="D80" s="56"/>
      <c r="E80" s="57"/>
      <c r="F80" s="55"/>
      <c r="G80" s="147"/>
      <c r="H80" s="56"/>
      <c r="I80" s="147"/>
      <c r="J80" s="55"/>
      <c r="K80" s="147"/>
      <c r="L80" s="56"/>
      <c r="M80" s="148"/>
    </row>
    <row r="81" spans="2:13" s="65" customFormat="1" x14ac:dyDescent="0.2">
      <c r="B81" s="55"/>
      <c r="C81" s="56"/>
      <c r="D81" s="56"/>
      <c r="E81" s="57"/>
      <c r="F81" s="55"/>
      <c r="G81" s="147"/>
      <c r="H81" s="56"/>
      <c r="I81" s="147"/>
      <c r="J81" s="55"/>
      <c r="K81" s="147"/>
      <c r="L81" s="56"/>
      <c r="M81" s="148"/>
    </row>
    <row r="82" spans="2:13" s="65" customFormat="1" x14ac:dyDescent="0.2">
      <c r="B82" s="55"/>
      <c r="C82" s="56"/>
      <c r="D82" s="56"/>
      <c r="E82" s="57"/>
      <c r="F82" s="55"/>
      <c r="G82" s="147"/>
      <c r="H82" s="56"/>
      <c r="I82" s="147"/>
      <c r="J82" s="55"/>
      <c r="K82" s="147"/>
      <c r="L82" s="56"/>
      <c r="M82" s="148"/>
    </row>
    <row r="83" spans="2:13" s="65" customFormat="1" x14ac:dyDescent="0.2">
      <c r="B83" s="55"/>
      <c r="C83" s="56"/>
      <c r="D83" s="56"/>
      <c r="E83" s="57"/>
      <c r="F83" s="55"/>
      <c r="G83" s="147"/>
      <c r="H83" s="56"/>
      <c r="I83" s="147"/>
      <c r="J83" s="55"/>
      <c r="K83" s="147"/>
      <c r="L83" s="56"/>
      <c r="M83" s="148"/>
    </row>
    <row r="84" spans="2:13" s="65" customFormat="1" x14ac:dyDescent="0.2">
      <c r="B84" s="55"/>
      <c r="C84" s="56"/>
      <c r="D84" s="56"/>
      <c r="E84" s="57"/>
      <c r="F84" s="55"/>
      <c r="G84" s="147"/>
      <c r="H84" s="56"/>
      <c r="I84" s="147"/>
      <c r="J84" s="55"/>
      <c r="K84" s="147"/>
      <c r="L84" s="56"/>
      <c r="M84" s="148"/>
    </row>
    <row r="85" spans="2:13" s="65" customFormat="1" x14ac:dyDescent="0.2">
      <c r="B85" s="55"/>
      <c r="C85" s="56"/>
      <c r="D85" s="56"/>
      <c r="E85" s="57"/>
      <c r="F85" s="55"/>
      <c r="G85" s="147"/>
      <c r="H85" s="56"/>
      <c r="I85" s="147"/>
      <c r="J85" s="55"/>
      <c r="K85" s="147"/>
      <c r="L85" s="56"/>
      <c r="M85" s="148"/>
    </row>
    <row r="86" spans="2:13" s="65" customFormat="1" x14ac:dyDescent="0.2">
      <c r="B86" s="55"/>
      <c r="C86" s="56"/>
      <c r="D86" s="56"/>
      <c r="E86" s="57"/>
      <c r="F86" s="55"/>
      <c r="G86" s="147"/>
      <c r="H86" s="56"/>
      <c r="I86" s="147"/>
      <c r="J86" s="55"/>
      <c r="K86" s="147"/>
      <c r="L86" s="56"/>
      <c r="M86" s="148"/>
    </row>
    <row r="87" spans="2:13" s="65" customFormat="1" x14ac:dyDescent="0.2">
      <c r="B87" s="55"/>
      <c r="C87" s="56"/>
      <c r="D87" s="56"/>
      <c r="E87" s="57"/>
      <c r="F87" s="55"/>
      <c r="G87" s="147"/>
      <c r="H87" s="56"/>
      <c r="I87" s="147"/>
      <c r="J87" s="55"/>
      <c r="K87" s="147"/>
      <c r="L87" s="56"/>
      <c r="M87" s="148"/>
    </row>
    <row r="88" spans="2:13" s="65" customFormat="1" x14ac:dyDescent="0.2">
      <c r="B88" s="55"/>
      <c r="C88" s="56"/>
      <c r="D88" s="56"/>
      <c r="E88" s="57"/>
      <c r="F88" s="55"/>
      <c r="G88" s="147"/>
      <c r="H88" s="56"/>
      <c r="I88" s="147"/>
      <c r="J88" s="55"/>
      <c r="K88" s="147"/>
      <c r="L88" s="56"/>
      <c r="M88" s="148"/>
    </row>
    <row r="89" spans="2:13" s="65" customFormat="1" x14ac:dyDescent="0.2">
      <c r="B89" s="55"/>
      <c r="C89" s="56"/>
      <c r="D89" s="56"/>
      <c r="E89" s="57"/>
      <c r="F89" s="55"/>
      <c r="G89" s="147"/>
      <c r="H89" s="56"/>
      <c r="I89" s="147"/>
      <c r="J89" s="55"/>
      <c r="K89" s="147"/>
      <c r="L89" s="56"/>
      <c r="M89" s="148"/>
    </row>
    <row r="90" spans="2:13" s="65" customFormat="1" x14ac:dyDescent="0.2">
      <c r="B90" s="55"/>
      <c r="C90" s="56"/>
      <c r="D90" s="56"/>
      <c r="E90" s="57"/>
      <c r="F90" s="55"/>
      <c r="G90" s="147"/>
      <c r="H90" s="56"/>
      <c r="I90" s="147"/>
      <c r="J90" s="55"/>
      <c r="K90" s="147"/>
      <c r="L90" s="56"/>
      <c r="M90" s="148"/>
    </row>
    <row r="91" spans="2:13" s="65" customFormat="1" x14ac:dyDescent="0.2">
      <c r="B91" s="55"/>
      <c r="C91" s="56"/>
      <c r="D91" s="56"/>
      <c r="E91" s="57"/>
      <c r="F91" s="55"/>
      <c r="G91" s="147"/>
      <c r="H91" s="56"/>
      <c r="I91" s="147"/>
      <c r="J91" s="55"/>
      <c r="K91" s="147"/>
      <c r="L91" s="56"/>
      <c r="M91" s="148"/>
    </row>
    <row r="92" spans="2:13" s="65" customFormat="1" x14ac:dyDescent="0.2">
      <c r="B92" s="55"/>
      <c r="C92" s="56"/>
      <c r="D92" s="56"/>
      <c r="E92" s="57"/>
      <c r="F92" s="55"/>
      <c r="G92" s="147"/>
      <c r="H92" s="56"/>
      <c r="I92" s="147"/>
      <c r="J92" s="55"/>
      <c r="K92" s="147"/>
      <c r="L92" s="56"/>
      <c r="M92" s="148"/>
    </row>
    <row r="93" spans="2:13" s="65" customFormat="1" x14ac:dyDescent="0.2">
      <c r="B93" s="55"/>
      <c r="C93" s="56"/>
      <c r="D93" s="56"/>
      <c r="E93" s="57"/>
      <c r="F93" s="55"/>
      <c r="G93" s="147"/>
      <c r="H93" s="56"/>
      <c r="I93" s="147"/>
      <c r="J93" s="55"/>
      <c r="K93" s="147"/>
      <c r="L93" s="56"/>
      <c r="M93" s="148"/>
    </row>
    <row r="94" spans="2:13" s="65" customFormat="1" x14ac:dyDescent="0.2">
      <c r="B94" s="55"/>
      <c r="C94" s="56"/>
      <c r="D94" s="56"/>
      <c r="E94" s="57"/>
      <c r="F94" s="55"/>
      <c r="G94" s="147"/>
      <c r="H94" s="56"/>
      <c r="I94" s="147"/>
      <c r="J94" s="55"/>
      <c r="K94" s="147"/>
      <c r="L94" s="56"/>
      <c r="M94" s="148"/>
    </row>
    <row r="95" spans="2:13" s="65" customFormat="1" x14ac:dyDescent="0.2">
      <c r="B95" s="55"/>
      <c r="C95" s="56"/>
      <c r="D95" s="56"/>
      <c r="E95" s="57"/>
      <c r="F95" s="55"/>
      <c r="G95" s="147"/>
      <c r="H95" s="56"/>
      <c r="I95" s="147"/>
      <c r="J95" s="55"/>
      <c r="K95" s="147"/>
      <c r="L95" s="56"/>
      <c r="M95" s="148"/>
    </row>
    <row r="96" spans="2:13" s="65" customFormat="1" x14ac:dyDescent="0.2">
      <c r="B96" s="55"/>
      <c r="C96" s="56"/>
      <c r="D96" s="56"/>
      <c r="E96" s="57"/>
      <c r="F96" s="55"/>
      <c r="G96" s="147"/>
      <c r="H96" s="56"/>
      <c r="I96" s="147"/>
      <c r="J96" s="55"/>
      <c r="K96" s="147"/>
      <c r="L96" s="56"/>
      <c r="M96" s="148"/>
    </row>
    <row r="97" spans="2:13" s="65" customFormat="1" x14ac:dyDescent="0.2">
      <c r="B97" s="55"/>
      <c r="C97" s="56"/>
      <c r="D97" s="56"/>
      <c r="E97" s="57"/>
      <c r="F97" s="55"/>
      <c r="G97" s="147"/>
      <c r="H97" s="56"/>
      <c r="I97" s="147"/>
      <c r="J97" s="55"/>
      <c r="K97" s="147"/>
      <c r="L97" s="56"/>
      <c r="M97" s="148"/>
    </row>
    <row r="98" spans="2:13" s="65" customFormat="1" x14ac:dyDescent="0.2">
      <c r="B98" s="55"/>
      <c r="C98" s="56"/>
      <c r="D98" s="56"/>
      <c r="E98" s="57"/>
      <c r="F98" s="55"/>
      <c r="G98" s="147"/>
      <c r="H98" s="56"/>
      <c r="I98" s="147"/>
      <c r="J98" s="55"/>
      <c r="K98" s="147"/>
      <c r="L98" s="56"/>
      <c r="M98" s="148"/>
    </row>
    <row r="99" spans="2:13" s="65" customFormat="1" x14ac:dyDescent="0.2">
      <c r="B99" s="55"/>
      <c r="C99" s="56"/>
      <c r="D99" s="56"/>
      <c r="E99" s="57"/>
      <c r="F99" s="55"/>
      <c r="G99" s="147"/>
      <c r="H99" s="56"/>
      <c r="I99" s="147"/>
      <c r="J99" s="55"/>
      <c r="K99" s="147"/>
      <c r="L99" s="56"/>
      <c r="M99" s="148"/>
    </row>
    <row r="100" spans="2:13" s="65" customFormat="1" x14ac:dyDescent="0.2">
      <c r="B100" s="55"/>
      <c r="C100" s="56"/>
      <c r="D100" s="56"/>
      <c r="E100" s="57"/>
      <c r="F100" s="55"/>
      <c r="G100" s="147"/>
      <c r="H100" s="56"/>
      <c r="I100" s="147"/>
      <c r="J100" s="55"/>
      <c r="K100" s="147"/>
      <c r="L100" s="56"/>
      <c r="M100" s="148"/>
    </row>
    <row r="101" spans="2:13" s="65" customFormat="1" x14ac:dyDescent="0.2">
      <c r="B101" s="55"/>
      <c r="C101" s="56"/>
      <c r="D101" s="56"/>
      <c r="E101" s="57"/>
      <c r="F101" s="55"/>
      <c r="G101" s="147"/>
      <c r="H101" s="56"/>
      <c r="I101" s="147"/>
      <c r="J101" s="55"/>
      <c r="K101" s="147"/>
      <c r="L101" s="56"/>
      <c r="M101" s="148"/>
    </row>
    <row r="102" spans="2:13" s="65" customFormat="1" x14ac:dyDescent="0.2">
      <c r="B102" s="55"/>
      <c r="C102" s="56"/>
      <c r="D102" s="56"/>
      <c r="E102" s="57"/>
      <c r="F102" s="55"/>
      <c r="G102" s="147"/>
      <c r="H102" s="56"/>
      <c r="I102" s="147"/>
      <c r="J102" s="55"/>
      <c r="K102" s="147"/>
      <c r="L102" s="56"/>
      <c r="M102" s="148"/>
    </row>
    <row r="103" spans="2:13" s="65" customFormat="1" x14ac:dyDescent="0.2">
      <c r="B103" s="55"/>
      <c r="C103" s="56"/>
      <c r="D103" s="56"/>
      <c r="E103" s="57"/>
      <c r="F103" s="55"/>
      <c r="G103" s="147"/>
      <c r="H103" s="56"/>
      <c r="I103" s="147"/>
      <c r="J103" s="55"/>
      <c r="K103" s="147"/>
      <c r="L103" s="56"/>
      <c r="M103" s="148"/>
    </row>
    <row r="104" spans="2:13" s="65" customFormat="1" x14ac:dyDescent="0.2">
      <c r="B104" s="55"/>
      <c r="C104" s="56"/>
      <c r="D104" s="56"/>
      <c r="E104" s="57"/>
      <c r="F104" s="55"/>
      <c r="G104" s="147"/>
      <c r="H104" s="56"/>
      <c r="I104" s="147"/>
      <c r="J104" s="55"/>
      <c r="K104" s="147"/>
      <c r="L104" s="56"/>
      <c r="M104" s="148"/>
    </row>
    <row r="105" spans="2:13" s="65" customFormat="1" x14ac:dyDescent="0.2">
      <c r="B105" s="55"/>
      <c r="C105" s="56"/>
      <c r="D105" s="56"/>
      <c r="E105" s="57"/>
      <c r="F105" s="55"/>
      <c r="G105" s="147"/>
      <c r="H105" s="56"/>
      <c r="I105" s="147"/>
      <c r="J105" s="55"/>
      <c r="K105" s="147"/>
      <c r="L105" s="56"/>
      <c r="M105" s="148"/>
    </row>
    <row r="106" spans="2:13" s="65" customFormat="1" x14ac:dyDescent="0.2">
      <c r="B106" s="55"/>
      <c r="C106" s="56"/>
      <c r="D106" s="56"/>
      <c r="E106" s="57"/>
      <c r="F106" s="55"/>
      <c r="G106" s="147"/>
      <c r="H106" s="56"/>
      <c r="I106" s="147"/>
      <c r="J106" s="55"/>
      <c r="K106" s="147"/>
      <c r="L106" s="56"/>
      <c r="M106" s="148"/>
    </row>
    <row r="107" spans="2:13" s="65" customFormat="1" x14ac:dyDescent="0.2">
      <c r="B107" s="55"/>
      <c r="C107" s="56"/>
      <c r="D107" s="56"/>
      <c r="E107" s="57"/>
      <c r="F107" s="55"/>
      <c r="G107" s="147"/>
      <c r="H107" s="56"/>
      <c r="I107" s="147"/>
      <c r="J107" s="55"/>
      <c r="K107" s="147"/>
      <c r="L107" s="56"/>
      <c r="M107" s="148"/>
    </row>
    <row r="108" spans="2:13" s="65" customFormat="1" x14ac:dyDescent="0.2">
      <c r="B108" s="55"/>
      <c r="C108" s="56"/>
      <c r="D108" s="56"/>
      <c r="E108" s="57"/>
      <c r="F108" s="55"/>
      <c r="G108" s="147"/>
      <c r="H108" s="56"/>
      <c r="I108" s="147"/>
      <c r="J108" s="55"/>
      <c r="K108" s="147"/>
      <c r="L108" s="56"/>
      <c r="M108" s="148"/>
    </row>
    <row r="109" spans="2:13" s="65" customFormat="1" x14ac:dyDescent="0.2">
      <c r="B109" s="55"/>
      <c r="C109" s="56"/>
      <c r="D109" s="56"/>
      <c r="E109" s="57"/>
      <c r="F109" s="55"/>
      <c r="G109" s="147"/>
      <c r="H109" s="56"/>
      <c r="I109" s="147"/>
      <c r="J109" s="55"/>
      <c r="K109" s="147"/>
      <c r="L109" s="56"/>
      <c r="M109" s="148"/>
    </row>
    <row r="110" spans="2:13" s="65" customFormat="1" x14ac:dyDescent="0.2">
      <c r="B110" s="55"/>
      <c r="C110" s="56"/>
      <c r="D110" s="56"/>
      <c r="E110" s="57"/>
      <c r="F110" s="55"/>
      <c r="G110" s="147"/>
      <c r="H110" s="56"/>
      <c r="I110" s="147"/>
      <c r="J110" s="55"/>
      <c r="K110" s="147"/>
      <c r="L110" s="56"/>
      <c r="M110" s="148"/>
    </row>
    <row r="111" spans="2:13" s="65" customFormat="1" x14ac:dyDescent="0.2">
      <c r="B111" s="55"/>
      <c r="C111" s="56"/>
      <c r="D111" s="56"/>
      <c r="E111" s="57"/>
      <c r="F111" s="55"/>
      <c r="G111" s="147"/>
      <c r="H111" s="56"/>
      <c r="I111" s="147"/>
      <c r="J111" s="55"/>
      <c r="K111" s="147"/>
      <c r="L111" s="56"/>
      <c r="M111" s="148"/>
    </row>
    <row r="112" spans="2:13" s="65" customFormat="1" x14ac:dyDescent="0.2">
      <c r="B112" s="55"/>
      <c r="C112" s="56"/>
      <c r="D112" s="56"/>
      <c r="E112" s="57"/>
      <c r="F112" s="55"/>
      <c r="G112" s="147"/>
      <c r="H112" s="56"/>
      <c r="I112" s="147"/>
      <c r="J112" s="55"/>
      <c r="K112" s="147"/>
      <c r="L112" s="56"/>
      <c r="M112" s="148"/>
    </row>
    <row r="113" spans="2:13" s="65" customFormat="1" x14ac:dyDescent="0.2">
      <c r="B113" s="55"/>
      <c r="C113" s="56"/>
      <c r="D113" s="56"/>
      <c r="E113" s="57"/>
      <c r="F113" s="55"/>
      <c r="G113" s="147"/>
      <c r="H113" s="56"/>
      <c r="I113" s="147"/>
      <c r="J113" s="55"/>
      <c r="K113" s="147"/>
      <c r="L113" s="56"/>
      <c r="M113" s="148"/>
    </row>
    <row r="114" spans="2:13" s="65" customFormat="1" x14ac:dyDescent="0.2">
      <c r="B114" s="55"/>
      <c r="C114" s="56"/>
      <c r="D114" s="56"/>
      <c r="E114" s="57"/>
      <c r="F114" s="55"/>
      <c r="G114" s="147"/>
      <c r="H114" s="56"/>
      <c r="I114" s="147"/>
      <c r="J114" s="55"/>
      <c r="K114" s="147"/>
      <c r="L114" s="56"/>
      <c r="M114" s="148"/>
    </row>
    <row r="115" spans="2:13" s="65" customFormat="1" x14ac:dyDescent="0.2">
      <c r="B115" s="55"/>
      <c r="C115" s="56"/>
      <c r="D115" s="56"/>
      <c r="E115" s="57"/>
      <c r="F115" s="55"/>
      <c r="G115" s="147"/>
      <c r="H115" s="56"/>
      <c r="I115" s="147"/>
      <c r="J115" s="55"/>
      <c r="K115" s="147"/>
      <c r="L115" s="56"/>
      <c r="M115" s="148"/>
    </row>
    <row r="116" spans="2:13" s="65" customFormat="1" x14ac:dyDescent="0.2">
      <c r="B116" s="55"/>
      <c r="C116" s="56"/>
      <c r="D116" s="56"/>
      <c r="E116" s="57"/>
      <c r="F116" s="55"/>
      <c r="G116" s="147"/>
      <c r="H116" s="56"/>
      <c r="I116" s="147"/>
      <c r="J116" s="55"/>
      <c r="K116" s="147"/>
      <c r="L116" s="56"/>
      <c r="M116" s="148"/>
    </row>
    <row r="117" spans="2:13" s="65" customFormat="1" x14ac:dyDescent="0.2">
      <c r="B117" s="55"/>
      <c r="C117" s="56"/>
      <c r="D117" s="56"/>
      <c r="E117" s="57"/>
      <c r="F117" s="55"/>
      <c r="G117" s="147"/>
      <c r="H117" s="56"/>
      <c r="I117" s="147"/>
      <c r="J117" s="55"/>
      <c r="K117" s="147"/>
      <c r="L117" s="56"/>
      <c r="M117" s="148"/>
    </row>
    <row r="118" spans="2:13" s="65" customFormat="1" x14ac:dyDescent="0.2">
      <c r="B118" s="55"/>
      <c r="C118" s="56"/>
      <c r="D118" s="56"/>
      <c r="E118" s="57"/>
      <c r="F118" s="55"/>
      <c r="G118" s="147"/>
      <c r="H118" s="56"/>
      <c r="I118" s="147"/>
      <c r="J118" s="55"/>
      <c r="K118" s="147"/>
      <c r="L118" s="56"/>
      <c r="M118" s="148"/>
    </row>
    <row r="119" spans="2:13" s="65" customFormat="1" x14ac:dyDescent="0.2">
      <c r="B119" s="55"/>
      <c r="C119" s="56"/>
      <c r="D119" s="56"/>
      <c r="E119" s="57"/>
      <c r="F119" s="55"/>
      <c r="G119" s="147"/>
      <c r="H119" s="56"/>
      <c r="I119" s="147"/>
      <c r="J119" s="55"/>
      <c r="K119" s="147"/>
      <c r="L119" s="56"/>
      <c r="M119" s="148"/>
    </row>
    <row r="120" spans="2:13" s="65" customFormat="1" x14ac:dyDescent="0.2">
      <c r="B120" s="55"/>
      <c r="C120" s="56"/>
      <c r="D120" s="56"/>
      <c r="E120" s="57"/>
      <c r="F120" s="55"/>
      <c r="G120" s="147"/>
      <c r="H120" s="56"/>
      <c r="I120" s="147"/>
      <c r="J120" s="55"/>
      <c r="K120" s="147"/>
      <c r="L120" s="56"/>
      <c r="M120" s="148"/>
    </row>
    <row r="121" spans="2:13" s="65" customFormat="1" x14ac:dyDescent="0.2">
      <c r="B121" s="55"/>
      <c r="C121" s="56"/>
      <c r="D121" s="56"/>
      <c r="E121" s="57"/>
      <c r="F121" s="55"/>
      <c r="G121" s="147"/>
      <c r="H121" s="56"/>
      <c r="I121" s="147"/>
      <c r="J121" s="55"/>
      <c r="K121" s="147"/>
      <c r="L121" s="56"/>
      <c r="M121" s="148"/>
    </row>
    <row r="122" spans="2:13" s="65" customFormat="1" x14ac:dyDescent="0.2">
      <c r="B122" s="55"/>
      <c r="C122" s="56"/>
      <c r="D122" s="56"/>
      <c r="E122" s="57"/>
      <c r="F122" s="55"/>
      <c r="G122" s="147"/>
      <c r="H122" s="56"/>
      <c r="I122" s="147"/>
      <c r="J122" s="55"/>
      <c r="K122" s="147"/>
      <c r="L122" s="56"/>
      <c r="M122" s="148"/>
    </row>
    <row r="123" spans="2:13" s="65" customFormat="1" x14ac:dyDescent="0.2">
      <c r="B123" s="55"/>
      <c r="C123" s="56"/>
      <c r="D123" s="56"/>
      <c r="E123" s="57"/>
      <c r="F123" s="55"/>
      <c r="G123" s="147"/>
      <c r="H123" s="56"/>
      <c r="I123" s="147"/>
      <c r="J123" s="55"/>
      <c r="K123" s="147"/>
      <c r="L123" s="56"/>
      <c r="M123" s="148"/>
    </row>
    <row r="124" spans="2:13" s="65" customFormat="1" x14ac:dyDescent="0.2">
      <c r="B124" s="55"/>
      <c r="C124" s="56"/>
      <c r="D124" s="56"/>
      <c r="E124" s="57"/>
      <c r="F124" s="55"/>
      <c r="G124" s="147"/>
      <c r="H124" s="56"/>
      <c r="I124" s="147"/>
      <c r="J124" s="55"/>
      <c r="K124" s="147"/>
      <c r="L124" s="56"/>
      <c r="M124" s="148"/>
    </row>
    <row r="125" spans="2:13" s="65" customFormat="1" x14ac:dyDescent="0.2">
      <c r="B125" s="55"/>
      <c r="C125" s="56"/>
      <c r="D125" s="56"/>
      <c r="E125" s="57"/>
      <c r="F125" s="55"/>
      <c r="G125" s="147"/>
      <c r="H125" s="56"/>
      <c r="I125" s="147"/>
      <c r="J125" s="55"/>
      <c r="K125" s="147"/>
      <c r="L125" s="56"/>
      <c r="M125" s="148"/>
    </row>
    <row r="126" spans="2:13" s="65" customFormat="1" x14ac:dyDescent="0.2">
      <c r="B126" s="55"/>
      <c r="C126" s="56"/>
      <c r="D126" s="56"/>
      <c r="E126" s="57"/>
      <c r="F126" s="55"/>
      <c r="G126" s="147"/>
      <c r="H126" s="56"/>
      <c r="I126" s="147"/>
      <c r="J126" s="55"/>
      <c r="K126" s="147"/>
      <c r="L126" s="56"/>
      <c r="M126" s="148"/>
    </row>
    <row r="127" spans="2:13" s="65" customFormat="1" x14ac:dyDescent="0.2">
      <c r="B127" s="55"/>
      <c r="C127" s="56"/>
      <c r="D127" s="56"/>
      <c r="E127" s="57"/>
      <c r="F127" s="55"/>
      <c r="G127" s="147"/>
      <c r="H127" s="56"/>
      <c r="I127" s="147"/>
      <c r="J127" s="55"/>
      <c r="K127" s="147"/>
      <c r="L127" s="56"/>
      <c r="M127" s="148"/>
    </row>
    <row r="128" spans="2:13" s="65" customFormat="1" x14ac:dyDescent="0.2">
      <c r="B128" s="55"/>
      <c r="C128" s="56"/>
      <c r="D128" s="56"/>
      <c r="E128" s="57"/>
      <c r="F128" s="55"/>
      <c r="G128" s="147"/>
      <c r="H128" s="56"/>
      <c r="I128" s="147"/>
      <c r="J128" s="55"/>
      <c r="K128" s="147"/>
      <c r="L128" s="56"/>
      <c r="M128" s="148"/>
    </row>
    <row r="129" spans="2:13" s="65" customFormat="1" x14ac:dyDescent="0.2">
      <c r="B129" s="55"/>
      <c r="C129" s="56"/>
      <c r="D129" s="56"/>
      <c r="E129" s="57"/>
      <c r="F129" s="55"/>
      <c r="G129" s="147"/>
      <c r="H129" s="56"/>
      <c r="I129" s="147"/>
      <c r="J129" s="55"/>
      <c r="K129" s="147"/>
      <c r="L129" s="56"/>
      <c r="M129" s="148"/>
    </row>
    <row r="130" spans="2:13" s="65" customFormat="1" x14ac:dyDescent="0.2">
      <c r="B130" s="55"/>
      <c r="C130" s="56"/>
      <c r="D130" s="56"/>
      <c r="E130" s="57"/>
      <c r="F130" s="55"/>
      <c r="G130" s="147"/>
      <c r="H130" s="56"/>
      <c r="I130" s="147"/>
      <c r="J130" s="55"/>
      <c r="K130" s="147"/>
      <c r="L130" s="56"/>
      <c r="M130" s="148"/>
    </row>
    <row r="131" spans="2:13" s="65" customFormat="1" x14ac:dyDescent="0.2">
      <c r="B131" s="55"/>
      <c r="C131" s="56"/>
      <c r="D131" s="56"/>
      <c r="E131" s="57"/>
      <c r="F131" s="55"/>
      <c r="G131" s="147"/>
      <c r="H131" s="56"/>
      <c r="I131" s="147"/>
      <c r="J131" s="55"/>
      <c r="K131" s="147"/>
      <c r="L131" s="56"/>
      <c r="M131" s="148"/>
    </row>
    <row r="132" spans="2:13" s="65" customFormat="1" x14ac:dyDescent="0.2">
      <c r="B132" s="55"/>
      <c r="C132" s="56"/>
      <c r="D132" s="56"/>
      <c r="E132" s="57"/>
      <c r="F132" s="55"/>
      <c r="G132" s="147"/>
      <c r="H132" s="56"/>
      <c r="I132" s="147"/>
      <c r="J132" s="55"/>
      <c r="K132" s="147"/>
      <c r="L132" s="56"/>
      <c r="M132" s="148"/>
    </row>
    <row r="133" spans="2:13" s="65" customFormat="1" x14ac:dyDescent="0.2">
      <c r="B133" s="55"/>
      <c r="C133" s="56"/>
      <c r="D133" s="56"/>
      <c r="E133" s="57"/>
      <c r="F133" s="55"/>
      <c r="G133" s="147"/>
      <c r="H133" s="56"/>
      <c r="I133" s="147"/>
      <c r="J133" s="55"/>
      <c r="K133" s="147"/>
      <c r="L133" s="56"/>
      <c r="M133" s="148"/>
    </row>
    <row r="134" spans="2:13" s="65" customFormat="1" x14ac:dyDescent="0.2">
      <c r="B134" s="55"/>
      <c r="C134" s="56"/>
      <c r="D134" s="56"/>
      <c r="E134" s="57"/>
      <c r="F134" s="55"/>
      <c r="G134" s="147"/>
      <c r="H134" s="56"/>
      <c r="I134" s="147"/>
      <c r="J134" s="55"/>
      <c r="K134" s="147"/>
      <c r="L134" s="56"/>
      <c r="M134" s="148"/>
    </row>
    <row r="135" spans="2:13" s="65" customFormat="1" x14ac:dyDescent="0.2">
      <c r="B135" s="55"/>
      <c r="C135" s="56"/>
      <c r="D135" s="56"/>
      <c r="E135" s="57"/>
      <c r="F135" s="55"/>
      <c r="G135" s="147"/>
      <c r="H135" s="56"/>
      <c r="I135" s="147"/>
      <c r="J135" s="55"/>
      <c r="K135" s="147"/>
      <c r="L135" s="56"/>
      <c r="M135" s="148"/>
    </row>
    <row r="136" spans="2:13" s="65" customFormat="1" x14ac:dyDescent="0.2">
      <c r="B136" s="55"/>
      <c r="C136" s="56"/>
      <c r="D136" s="56"/>
      <c r="E136" s="57"/>
      <c r="F136" s="55"/>
      <c r="G136" s="147"/>
      <c r="H136" s="56"/>
      <c r="I136" s="147"/>
      <c r="J136" s="55"/>
      <c r="K136" s="147"/>
      <c r="L136" s="56"/>
      <c r="M136" s="148"/>
    </row>
    <row r="137" spans="2:13" s="65" customFormat="1" x14ac:dyDescent="0.2">
      <c r="B137" s="55"/>
      <c r="C137" s="56"/>
      <c r="D137" s="56"/>
      <c r="E137" s="57"/>
      <c r="F137" s="55"/>
      <c r="G137" s="147"/>
      <c r="H137" s="56"/>
      <c r="I137" s="147"/>
      <c r="J137" s="55"/>
      <c r="K137" s="147"/>
      <c r="L137" s="56"/>
      <c r="M137" s="148"/>
    </row>
    <row r="138" spans="2:13" s="65" customFormat="1" x14ac:dyDescent="0.2">
      <c r="B138" s="55"/>
      <c r="C138" s="56"/>
      <c r="D138" s="56"/>
      <c r="E138" s="57"/>
      <c r="F138" s="55"/>
      <c r="G138" s="147"/>
      <c r="H138" s="56"/>
      <c r="I138" s="147"/>
      <c r="J138" s="55"/>
      <c r="K138" s="147"/>
      <c r="L138" s="56"/>
      <c r="M138" s="148"/>
    </row>
    <row r="139" spans="2:13" s="65" customFormat="1" x14ac:dyDescent="0.2">
      <c r="B139" s="55"/>
      <c r="C139" s="56"/>
      <c r="D139" s="56"/>
      <c r="E139" s="57"/>
      <c r="F139" s="55"/>
      <c r="G139" s="147"/>
      <c r="H139" s="56"/>
      <c r="I139" s="147"/>
      <c r="J139" s="55"/>
      <c r="K139" s="147"/>
      <c r="L139" s="56"/>
      <c r="M139" s="148"/>
    </row>
    <row r="140" spans="2:13" s="65" customFormat="1" x14ac:dyDescent="0.2">
      <c r="B140" s="55"/>
      <c r="C140" s="56"/>
      <c r="D140" s="56"/>
      <c r="E140" s="57"/>
      <c r="F140" s="55"/>
      <c r="G140" s="147"/>
      <c r="H140" s="56"/>
      <c r="I140" s="147"/>
      <c r="J140" s="55"/>
      <c r="K140" s="147"/>
      <c r="L140" s="56"/>
      <c r="M140" s="148"/>
    </row>
    <row r="141" spans="2:13" s="65" customFormat="1" x14ac:dyDescent="0.2">
      <c r="B141" s="55"/>
      <c r="C141" s="56"/>
      <c r="D141" s="56"/>
      <c r="E141" s="57"/>
      <c r="F141" s="55"/>
      <c r="G141" s="147"/>
      <c r="H141" s="56"/>
      <c r="I141" s="147"/>
      <c r="J141" s="55"/>
      <c r="K141" s="147"/>
      <c r="L141" s="56"/>
      <c r="M141" s="148"/>
    </row>
    <row r="142" spans="2:13" s="65" customFormat="1" x14ac:dyDescent="0.2">
      <c r="B142" s="55"/>
      <c r="C142" s="56"/>
      <c r="D142" s="56"/>
      <c r="E142" s="57"/>
      <c r="F142" s="55"/>
      <c r="G142" s="147"/>
      <c r="H142" s="56"/>
      <c r="I142" s="147"/>
      <c r="J142" s="55"/>
      <c r="K142" s="147"/>
      <c r="L142" s="56"/>
      <c r="M142" s="148"/>
    </row>
    <row r="143" spans="2:13" s="65" customFormat="1" x14ac:dyDescent="0.2">
      <c r="B143" s="59"/>
      <c r="C143" s="60"/>
      <c r="D143" s="60"/>
      <c r="E143" s="61"/>
      <c r="F143" s="59"/>
      <c r="G143" s="147"/>
      <c r="H143" s="60"/>
      <c r="I143" s="147"/>
      <c r="J143" s="59"/>
      <c r="K143" s="147"/>
      <c r="L143" s="60"/>
      <c r="M143" s="148"/>
    </row>
    <row r="144" spans="2:13" s="65" customFormat="1" x14ac:dyDescent="0.2">
      <c r="B144" s="59"/>
      <c r="C144" s="60"/>
      <c r="D144" s="60"/>
      <c r="E144" s="61"/>
      <c r="F144" s="59"/>
      <c r="G144" s="147"/>
      <c r="H144" s="60"/>
      <c r="I144" s="147"/>
      <c r="J144" s="59"/>
      <c r="K144" s="147"/>
      <c r="L144" s="60"/>
      <c r="M144" s="148"/>
    </row>
    <row r="145" spans="2:13" s="65" customFormat="1" x14ac:dyDescent="0.2">
      <c r="B145" s="59"/>
      <c r="C145" s="60"/>
      <c r="D145" s="60"/>
      <c r="E145" s="61"/>
      <c r="F145" s="59"/>
      <c r="G145" s="147"/>
      <c r="H145" s="60"/>
      <c r="I145" s="147"/>
      <c r="J145" s="59"/>
      <c r="K145" s="147"/>
      <c r="L145" s="60"/>
      <c r="M145" s="148"/>
    </row>
    <row r="146" spans="2:13" s="65" customFormat="1" x14ac:dyDescent="0.2">
      <c r="B146" s="59"/>
      <c r="C146" s="60"/>
      <c r="D146" s="60"/>
      <c r="E146" s="61"/>
      <c r="F146" s="59"/>
      <c r="G146" s="147"/>
      <c r="H146" s="60"/>
      <c r="I146" s="147"/>
      <c r="J146" s="59"/>
      <c r="K146" s="147"/>
      <c r="L146" s="60"/>
      <c r="M146" s="148"/>
    </row>
    <row r="147" spans="2:13" s="65" customFormat="1" x14ac:dyDescent="0.2">
      <c r="B147" s="59"/>
      <c r="C147" s="60"/>
      <c r="D147" s="60"/>
      <c r="E147" s="61"/>
      <c r="F147" s="59"/>
      <c r="G147" s="147"/>
      <c r="H147" s="60"/>
      <c r="I147" s="147"/>
      <c r="J147" s="59"/>
      <c r="K147" s="147"/>
      <c r="L147" s="60"/>
      <c r="M147" s="148"/>
    </row>
    <row r="148" spans="2:13" s="65" customFormat="1" x14ac:dyDescent="0.2">
      <c r="B148" s="59"/>
      <c r="C148" s="60"/>
      <c r="D148" s="60"/>
      <c r="E148" s="61"/>
      <c r="F148" s="59"/>
      <c r="G148" s="147"/>
      <c r="H148" s="60"/>
      <c r="I148" s="147"/>
      <c r="J148" s="59"/>
      <c r="K148" s="147"/>
      <c r="L148" s="60"/>
      <c r="M148" s="148"/>
    </row>
    <row r="149" spans="2:13" s="65" customFormat="1" x14ac:dyDescent="0.2">
      <c r="B149" s="59"/>
      <c r="C149" s="60"/>
      <c r="D149" s="60"/>
      <c r="E149" s="61"/>
      <c r="F149" s="59"/>
      <c r="G149" s="147"/>
      <c r="H149" s="60"/>
      <c r="I149" s="147"/>
      <c r="J149" s="59"/>
      <c r="K149" s="147"/>
      <c r="L149" s="60"/>
      <c r="M149" s="148"/>
    </row>
    <row r="150" spans="2:13" s="65" customFormat="1" x14ac:dyDescent="0.2">
      <c r="B150" s="59"/>
      <c r="C150" s="60"/>
      <c r="D150" s="60"/>
      <c r="E150" s="61"/>
      <c r="F150" s="59"/>
      <c r="G150" s="147"/>
      <c r="H150" s="60"/>
      <c r="I150" s="147"/>
      <c r="J150" s="59"/>
      <c r="K150" s="147"/>
      <c r="L150" s="60"/>
      <c r="M150" s="148"/>
    </row>
    <row r="151" spans="2:13" s="65" customFormat="1" x14ac:dyDescent="0.2">
      <c r="B151" s="59"/>
      <c r="C151" s="60"/>
      <c r="D151" s="60"/>
      <c r="E151" s="61"/>
      <c r="F151" s="59"/>
      <c r="G151" s="147"/>
      <c r="H151" s="60"/>
      <c r="I151" s="147"/>
      <c r="J151" s="59"/>
      <c r="K151" s="147"/>
      <c r="L151" s="60"/>
      <c r="M151" s="148"/>
    </row>
    <row r="152" spans="2:13" s="65" customFormat="1" x14ac:dyDescent="0.2">
      <c r="B152" s="59"/>
      <c r="C152" s="60"/>
      <c r="D152" s="60"/>
      <c r="E152" s="61"/>
      <c r="F152" s="59"/>
      <c r="G152" s="147"/>
      <c r="H152" s="60"/>
      <c r="I152" s="147"/>
      <c r="J152" s="59"/>
      <c r="K152" s="147"/>
      <c r="L152" s="60"/>
      <c r="M152" s="148"/>
    </row>
    <row r="153" spans="2:13" s="65" customFormat="1" x14ac:dyDescent="0.2">
      <c r="B153" s="59"/>
      <c r="C153" s="60"/>
      <c r="D153" s="60"/>
      <c r="E153" s="61"/>
      <c r="F153" s="59"/>
      <c r="G153" s="147"/>
      <c r="H153" s="60"/>
      <c r="I153" s="147"/>
      <c r="J153" s="59"/>
      <c r="K153" s="147"/>
      <c r="L153" s="60"/>
      <c r="M153" s="148"/>
    </row>
    <row r="154" spans="2:13" s="65" customFormat="1" x14ac:dyDescent="0.2">
      <c r="B154" s="59"/>
      <c r="C154" s="60"/>
      <c r="D154" s="60"/>
      <c r="E154" s="61"/>
      <c r="F154" s="59"/>
      <c r="G154" s="147"/>
      <c r="H154" s="60"/>
      <c r="I154" s="147"/>
      <c r="J154" s="59"/>
      <c r="K154" s="147"/>
      <c r="L154" s="60"/>
      <c r="M154" s="148"/>
    </row>
    <row r="155" spans="2:13" s="65" customFormat="1" x14ac:dyDescent="0.2">
      <c r="B155" s="59"/>
      <c r="C155" s="60"/>
      <c r="D155" s="60"/>
      <c r="E155" s="61"/>
      <c r="F155" s="59"/>
      <c r="G155" s="147"/>
      <c r="H155" s="60"/>
      <c r="I155" s="147"/>
      <c r="J155" s="59"/>
      <c r="K155" s="147"/>
      <c r="L155" s="60"/>
      <c r="M155" s="148"/>
    </row>
    <row r="156" spans="2:13" s="65" customFormat="1" x14ac:dyDescent="0.2">
      <c r="B156" s="59"/>
      <c r="C156" s="60"/>
      <c r="D156" s="60"/>
      <c r="E156" s="61"/>
      <c r="F156" s="59"/>
      <c r="G156" s="147"/>
      <c r="H156" s="60"/>
      <c r="I156" s="147"/>
      <c r="J156" s="59"/>
      <c r="K156" s="147"/>
      <c r="L156" s="60"/>
      <c r="M156" s="148"/>
    </row>
    <row r="157" spans="2:13" s="65" customFormat="1" x14ac:dyDescent="0.2">
      <c r="B157" s="59"/>
      <c r="C157" s="60"/>
      <c r="D157" s="60"/>
      <c r="E157" s="61"/>
      <c r="F157" s="59"/>
      <c r="G157" s="147"/>
      <c r="H157" s="60"/>
      <c r="I157" s="147"/>
      <c r="J157" s="59"/>
      <c r="K157" s="147"/>
      <c r="L157" s="60"/>
      <c r="M157" s="148"/>
    </row>
    <row r="158" spans="2:13" s="65" customFormat="1" x14ac:dyDescent="0.2">
      <c r="B158" s="59"/>
      <c r="C158" s="60"/>
      <c r="D158" s="60"/>
      <c r="E158" s="61"/>
      <c r="F158" s="59"/>
      <c r="G158" s="147"/>
      <c r="H158" s="60"/>
      <c r="I158" s="147"/>
      <c r="J158" s="59"/>
      <c r="K158" s="147"/>
      <c r="L158" s="60"/>
      <c r="M158" s="148"/>
    </row>
    <row r="159" spans="2:13" s="65" customFormat="1" x14ac:dyDescent="0.2">
      <c r="B159" s="59"/>
      <c r="C159" s="60"/>
      <c r="D159" s="60"/>
      <c r="E159" s="61"/>
      <c r="F159" s="59"/>
      <c r="G159" s="147"/>
      <c r="H159" s="60"/>
      <c r="I159" s="147"/>
      <c r="J159" s="59"/>
      <c r="K159" s="147"/>
      <c r="L159" s="60"/>
      <c r="M159" s="148"/>
    </row>
    <row r="160" spans="2:13" s="65" customFormat="1" x14ac:dyDescent="0.2">
      <c r="B160" s="59"/>
      <c r="C160" s="60"/>
      <c r="D160" s="60"/>
      <c r="E160" s="61"/>
      <c r="F160" s="59"/>
      <c r="G160" s="147"/>
      <c r="H160" s="60"/>
      <c r="I160" s="147"/>
      <c r="J160" s="59"/>
      <c r="K160" s="147"/>
      <c r="L160" s="60"/>
      <c r="M160" s="148"/>
    </row>
    <row r="161" spans="2:13" s="65" customFormat="1" x14ac:dyDescent="0.2">
      <c r="B161" s="59"/>
      <c r="C161" s="60"/>
      <c r="D161" s="60"/>
      <c r="E161" s="61"/>
      <c r="F161" s="59"/>
      <c r="G161" s="147"/>
      <c r="H161" s="60"/>
      <c r="I161" s="147"/>
      <c r="J161" s="59"/>
      <c r="K161" s="147"/>
      <c r="L161" s="60"/>
      <c r="M161" s="148"/>
    </row>
    <row r="162" spans="2:13" s="65" customFormat="1" x14ac:dyDescent="0.2">
      <c r="B162" s="59"/>
      <c r="C162" s="60"/>
      <c r="D162" s="60"/>
      <c r="E162" s="61"/>
      <c r="F162" s="59"/>
      <c r="G162" s="147"/>
      <c r="H162" s="60"/>
      <c r="I162" s="147"/>
      <c r="J162" s="59"/>
      <c r="K162" s="147"/>
      <c r="L162" s="60"/>
      <c r="M162" s="148"/>
    </row>
    <row r="163" spans="2:13" s="65" customFormat="1" x14ac:dyDescent="0.2">
      <c r="B163" s="59"/>
      <c r="C163" s="60"/>
      <c r="D163" s="60"/>
      <c r="E163" s="61"/>
      <c r="F163" s="59"/>
      <c r="G163" s="147"/>
      <c r="H163" s="60"/>
      <c r="I163" s="147"/>
      <c r="J163" s="59"/>
      <c r="K163" s="147"/>
      <c r="L163" s="60"/>
      <c r="M163" s="148"/>
    </row>
    <row r="164" spans="2:13" s="65" customFormat="1" x14ac:dyDescent="0.2">
      <c r="B164" s="59"/>
      <c r="C164" s="60"/>
      <c r="D164" s="60"/>
      <c r="E164" s="61"/>
      <c r="F164" s="59"/>
      <c r="G164" s="147"/>
      <c r="H164" s="60"/>
      <c r="I164" s="147"/>
      <c r="J164" s="59"/>
      <c r="K164" s="147"/>
      <c r="L164" s="60"/>
      <c r="M164" s="148"/>
    </row>
    <row r="165" spans="2:13" s="65" customFormat="1" x14ac:dyDescent="0.2">
      <c r="B165" s="59"/>
      <c r="C165" s="60"/>
      <c r="D165" s="60"/>
      <c r="E165" s="61"/>
      <c r="F165" s="59"/>
      <c r="G165" s="147"/>
      <c r="H165" s="60"/>
      <c r="I165" s="147"/>
      <c r="J165" s="59"/>
      <c r="K165" s="147"/>
      <c r="L165" s="60"/>
      <c r="M165" s="148"/>
    </row>
    <row r="166" spans="2:13" s="65" customFormat="1" x14ac:dyDescent="0.2">
      <c r="B166" s="59"/>
      <c r="C166" s="60"/>
      <c r="D166" s="60"/>
      <c r="E166" s="61"/>
      <c r="F166" s="59"/>
      <c r="G166" s="147"/>
      <c r="H166" s="60"/>
      <c r="I166" s="147"/>
      <c r="J166" s="59"/>
      <c r="K166" s="147"/>
      <c r="L166" s="60"/>
      <c r="M166" s="148"/>
    </row>
    <row r="167" spans="2:13" s="65" customFormat="1" x14ac:dyDescent="0.2">
      <c r="B167" s="59"/>
      <c r="C167" s="60"/>
      <c r="D167" s="60"/>
      <c r="E167" s="61"/>
      <c r="F167" s="59"/>
      <c r="G167" s="147"/>
      <c r="H167" s="60"/>
      <c r="I167" s="147"/>
      <c r="J167" s="59"/>
      <c r="K167" s="147"/>
      <c r="L167" s="60"/>
      <c r="M167" s="148"/>
    </row>
    <row r="168" spans="2:13" s="65" customFormat="1" x14ac:dyDescent="0.2">
      <c r="B168" s="59"/>
      <c r="C168" s="60"/>
      <c r="D168" s="60"/>
      <c r="E168" s="61"/>
      <c r="F168" s="59"/>
      <c r="G168" s="147"/>
      <c r="H168" s="60"/>
      <c r="I168" s="147"/>
      <c r="J168" s="59"/>
      <c r="K168" s="147"/>
      <c r="L168" s="60"/>
      <c r="M168" s="148"/>
    </row>
    <row r="169" spans="2:13" s="65" customFormat="1" x14ac:dyDescent="0.2">
      <c r="B169" s="59"/>
      <c r="C169" s="60"/>
      <c r="D169" s="60"/>
      <c r="E169" s="61"/>
      <c r="F169" s="59"/>
      <c r="G169" s="147"/>
      <c r="H169" s="60"/>
      <c r="I169" s="147"/>
      <c r="J169" s="59"/>
      <c r="K169" s="147"/>
      <c r="L169" s="60"/>
      <c r="M169" s="148"/>
    </row>
    <row r="170" spans="2:13" s="65" customFormat="1" x14ac:dyDescent="0.2">
      <c r="B170" s="59"/>
      <c r="C170" s="60"/>
      <c r="D170" s="60"/>
      <c r="E170" s="61"/>
      <c r="F170" s="59"/>
      <c r="G170" s="147"/>
      <c r="H170" s="60"/>
      <c r="I170" s="147"/>
      <c r="J170" s="59"/>
      <c r="K170" s="147"/>
      <c r="L170" s="60"/>
      <c r="M170" s="148"/>
    </row>
    <row r="171" spans="2:13" s="65" customFormat="1" x14ac:dyDescent="0.2">
      <c r="B171" s="59"/>
      <c r="C171" s="60"/>
      <c r="D171" s="60"/>
      <c r="E171" s="61"/>
      <c r="F171" s="59"/>
      <c r="G171" s="147"/>
      <c r="H171" s="60"/>
      <c r="I171" s="147"/>
      <c r="J171" s="59"/>
      <c r="K171" s="147"/>
      <c r="L171" s="60"/>
      <c r="M171" s="148"/>
    </row>
    <row r="172" spans="2:13" s="65" customFormat="1" x14ac:dyDescent="0.2">
      <c r="B172" s="59"/>
      <c r="C172" s="60"/>
      <c r="D172" s="60"/>
      <c r="E172" s="61"/>
      <c r="F172" s="59"/>
      <c r="G172" s="147"/>
      <c r="H172" s="60"/>
      <c r="I172" s="147"/>
      <c r="J172" s="59"/>
      <c r="K172" s="147"/>
      <c r="L172" s="60"/>
      <c r="M172" s="148"/>
    </row>
    <row r="173" spans="2:13" s="65" customFormat="1" x14ac:dyDescent="0.2">
      <c r="B173" s="59"/>
      <c r="C173" s="60"/>
      <c r="D173" s="60"/>
      <c r="E173" s="61"/>
      <c r="F173" s="59"/>
      <c r="G173" s="147"/>
      <c r="H173" s="60"/>
      <c r="I173" s="147"/>
      <c r="J173" s="59"/>
      <c r="K173" s="147"/>
      <c r="L173" s="60"/>
      <c r="M173" s="148"/>
    </row>
    <row r="174" spans="2:13" s="65" customFormat="1" x14ac:dyDescent="0.2">
      <c r="B174" s="59"/>
      <c r="C174" s="60"/>
      <c r="D174" s="60"/>
      <c r="E174" s="61"/>
      <c r="F174" s="59"/>
      <c r="G174" s="147"/>
      <c r="H174" s="60"/>
      <c r="I174" s="147"/>
      <c r="J174" s="59"/>
      <c r="K174" s="147"/>
      <c r="L174" s="60"/>
      <c r="M174" s="148"/>
    </row>
    <row r="175" spans="2:13" s="65" customFormat="1" x14ac:dyDescent="0.2">
      <c r="B175" s="59"/>
      <c r="C175" s="60"/>
      <c r="D175" s="60"/>
      <c r="E175" s="61"/>
      <c r="F175" s="59"/>
      <c r="G175" s="147"/>
      <c r="H175" s="60"/>
      <c r="I175" s="147"/>
      <c r="J175" s="59"/>
      <c r="K175" s="147"/>
      <c r="L175" s="60"/>
      <c r="M175" s="148"/>
    </row>
    <row r="176" spans="2:13" s="65" customFormat="1" x14ac:dyDescent="0.2">
      <c r="B176" s="59"/>
      <c r="C176" s="60"/>
      <c r="D176" s="60"/>
      <c r="E176" s="61"/>
      <c r="F176" s="59"/>
      <c r="G176" s="147"/>
      <c r="H176" s="60"/>
      <c r="I176" s="147"/>
      <c r="J176" s="59"/>
      <c r="K176" s="147"/>
      <c r="L176" s="60"/>
      <c r="M176" s="148"/>
    </row>
    <row r="177" spans="2:13" s="65" customFormat="1" x14ac:dyDescent="0.2">
      <c r="B177" s="59"/>
      <c r="C177" s="60"/>
      <c r="D177" s="60"/>
      <c r="E177" s="61"/>
      <c r="F177" s="59"/>
      <c r="G177" s="147"/>
      <c r="H177" s="60"/>
      <c r="I177" s="147"/>
      <c r="J177" s="59"/>
      <c r="K177" s="147"/>
      <c r="L177" s="60"/>
      <c r="M177" s="148"/>
    </row>
    <row r="178" spans="2:13" s="65" customFormat="1" x14ac:dyDescent="0.2">
      <c r="B178" s="59"/>
      <c r="C178" s="60"/>
      <c r="D178" s="60"/>
      <c r="E178" s="61"/>
      <c r="F178" s="59"/>
      <c r="G178" s="147"/>
      <c r="H178" s="60"/>
      <c r="I178" s="147"/>
      <c r="J178" s="59"/>
      <c r="K178" s="147"/>
      <c r="L178" s="60"/>
      <c r="M178" s="148"/>
    </row>
    <row r="179" spans="2:13" s="65" customFormat="1" x14ac:dyDescent="0.2">
      <c r="B179" s="59"/>
      <c r="C179" s="60"/>
      <c r="D179" s="60"/>
      <c r="E179" s="61"/>
      <c r="F179" s="59"/>
      <c r="G179" s="147"/>
      <c r="H179" s="60"/>
      <c r="I179" s="147"/>
      <c r="J179" s="59"/>
      <c r="K179" s="147"/>
      <c r="L179" s="60"/>
      <c r="M179" s="148"/>
    </row>
    <row r="180" spans="2:13" s="65" customFormat="1" x14ac:dyDescent="0.2">
      <c r="B180" s="59"/>
      <c r="C180" s="60"/>
      <c r="D180" s="60"/>
      <c r="E180" s="61"/>
      <c r="F180" s="59"/>
      <c r="G180" s="147"/>
      <c r="H180" s="60"/>
      <c r="I180" s="147"/>
      <c r="J180" s="59"/>
      <c r="K180" s="147"/>
      <c r="L180" s="60"/>
      <c r="M180" s="148"/>
    </row>
    <row r="181" spans="2:13" s="65" customFormat="1" x14ac:dyDescent="0.2">
      <c r="B181" s="59"/>
      <c r="C181" s="60"/>
      <c r="D181" s="60"/>
      <c r="E181" s="61"/>
      <c r="F181" s="59"/>
      <c r="G181" s="147"/>
      <c r="H181" s="60"/>
      <c r="I181" s="147"/>
      <c r="J181" s="59"/>
      <c r="K181" s="147"/>
      <c r="L181" s="60"/>
      <c r="M181" s="148"/>
    </row>
    <row r="182" spans="2:13" s="65" customFormat="1" x14ac:dyDescent="0.2">
      <c r="B182" s="59"/>
      <c r="C182" s="60"/>
      <c r="D182" s="60"/>
      <c r="E182" s="61"/>
      <c r="F182" s="59"/>
      <c r="G182" s="149"/>
      <c r="H182" s="60"/>
      <c r="I182" s="149"/>
      <c r="J182" s="59"/>
      <c r="K182" s="149"/>
      <c r="L182" s="60"/>
      <c r="M182" s="40"/>
    </row>
    <row r="183" spans="2:13" s="65" customFormat="1" x14ac:dyDescent="0.2">
      <c r="B183" s="59"/>
      <c r="C183" s="60"/>
      <c r="D183" s="60"/>
      <c r="E183" s="61"/>
      <c r="F183" s="59"/>
      <c r="G183" s="149"/>
      <c r="H183" s="60"/>
      <c r="I183" s="149"/>
      <c r="J183" s="59"/>
      <c r="K183" s="149"/>
      <c r="L183" s="60"/>
      <c r="M183" s="40"/>
    </row>
    <row r="184" spans="2:13" s="65" customFormat="1" x14ac:dyDescent="0.2">
      <c r="B184" s="59"/>
      <c r="C184" s="60"/>
      <c r="D184" s="60"/>
      <c r="E184" s="61"/>
      <c r="F184" s="59"/>
      <c r="G184" s="149"/>
      <c r="H184" s="60"/>
      <c r="I184" s="149"/>
      <c r="J184" s="59"/>
      <c r="K184" s="149"/>
      <c r="L184" s="60"/>
      <c r="M184" s="40"/>
    </row>
    <row r="185" spans="2:13" s="65" customFormat="1" x14ac:dyDescent="0.2">
      <c r="B185" s="59"/>
      <c r="C185" s="60"/>
      <c r="D185" s="60"/>
      <c r="E185" s="61"/>
      <c r="F185" s="59"/>
      <c r="G185" s="149"/>
      <c r="H185" s="60"/>
      <c r="I185" s="149"/>
      <c r="J185" s="59"/>
      <c r="K185" s="149"/>
      <c r="L185" s="60"/>
      <c r="M185" s="40"/>
    </row>
    <row r="186" spans="2:13" s="65" customFormat="1" x14ac:dyDescent="0.2">
      <c r="B186" s="59"/>
      <c r="C186" s="60"/>
      <c r="D186" s="60"/>
      <c r="E186" s="61"/>
      <c r="F186" s="59"/>
      <c r="G186" s="149"/>
      <c r="H186" s="60"/>
      <c r="I186" s="149"/>
      <c r="J186" s="59"/>
      <c r="K186" s="149"/>
      <c r="L186" s="60"/>
      <c r="M186" s="40"/>
    </row>
    <row r="187" spans="2:13" s="65" customFormat="1" x14ac:dyDescent="0.2">
      <c r="B187" s="59"/>
      <c r="C187" s="60"/>
      <c r="D187" s="60"/>
      <c r="E187" s="61"/>
      <c r="F187" s="59"/>
      <c r="G187" s="149"/>
      <c r="H187" s="60"/>
      <c r="I187" s="149"/>
      <c r="J187" s="59"/>
      <c r="K187" s="149"/>
      <c r="L187" s="60"/>
      <c r="M187" s="40"/>
    </row>
    <row r="188" spans="2:13" s="65" customFormat="1" x14ac:dyDescent="0.2">
      <c r="B188" s="59"/>
      <c r="C188" s="60"/>
      <c r="D188" s="60"/>
      <c r="E188" s="61"/>
      <c r="F188" s="59"/>
      <c r="G188" s="149"/>
      <c r="H188" s="60"/>
      <c r="I188" s="149"/>
      <c r="J188" s="59"/>
      <c r="K188" s="149"/>
      <c r="L188" s="60"/>
      <c r="M188" s="40"/>
    </row>
    <row r="189" spans="2:13" s="65" customFormat="1" x14ac:dyDescent="0.2">
      <c r="B189" s="59"/>
      <c r="C189" s="60"/>
      <c r="D189" s="60"/>
      <c r="E189" s="61"/>
      <c r="F189" s="59"/>
      <c r="G189" s="149"/>
      <c r="H189" s="60"/>
      <c r="I189" s="149"/>
      <c r="J189" s="59"/>
      <c r="K189" s="149"/>
      <c r="L189" s="60"/>
      <c r="M189" s="40"/>
    </row>
    <row r="190" spans="2:13" s="65" customFormat="1" x14ac:dyDescent="0.2">
      <c r="B190" s="59"/>
      <c r="C190" s="60"/>
      <c r="D190" s="60"/>
      <c r="E190" s="61"/>
      <c r="F190" s="59"/>
      <c r="G190" s="149"/>
      <c r="H190" s="60"/>
      <c r="I190" s="149"/>
      <c r="J190" s="59"/>
      <c r="K190" s="149"/>
      <c r="L190" s="60"/>
      <c r="M190" s="40"/>
    </row>
    <row r="191" spans="2:13" s="65" customFormat="1" x14ac:dyDescent="0.2">
      <c r="B191" s="59"/>
      <c r="C191" s="60"/>
      <c r="D191" s="60"/>
      <c r="E191" s="61"/>
      <c r="F191" s="59"/>
      <c r="G191" s="149"/>
      <c r="H191" s="60"/>
      <c r="I191" s="149"/>
      <c r="J191" s="59"/>
      <c r="K191" s="149"/>
      <c r="L191" s="60"/>
      <c r="M191" s="40"/>
    </row>
    <row r="192" spans="2:13" s="65" customFormat="1" x14ac:dyDescent="0.2">
      <c r="B192" s="59"/>
      <c r="C192" s="60"/>
      <c r="D192" s="60"/>
      <c r="E192" s="61"/>
      <c r="F192" s="59"/>
      <c r="G192" s="149"/>
      <c r="H192" s="60"/>
      <c r="I192" s="149"/>
      <c r="J192" s="59"/>
      <c r="K192" s="149"/>
      <c r="L192" s="60"/>
      <c r="M192" s="40"/>
    </row>
    <row r="193" spans="2:13" s="65" customFormat="1" x14ac:dyDescent="0.2">
      <c r="B193" s="59"/>
      <c r="C193" s="60"/>
      <c r="D193" s="60"/>
      <c r="E193" s="61"/>
      <c r="F193" s="59"/>
      <c r="G193" s="149"/>
      <c r="H193" s="60"/>
      <c r="I193" s="149"/>
      <c r="J193" s="59"/>
      <c r="K193" s="149"/>
      <c r="L193" s="60"/>
      <c r="M193" s="40"/>
    </row>
    <row r="194" spans="2:13" s="65" customFormat="1" x14ac:dyDescent="0.2">
      <c r="B194" s="59"/>
      <c r="C194" s="60"/>
      <c r="D194" s="60"/>
      <c r="E194" s="61"/>
      <c r="F194" s="59"/>
      <c r="G194" s="149"/>
      <c r="H194" s="60"/>
      <c r="I194" s="149"/>
      <c r="J194" s="59"/>
      <c r="K194" s="149"/>
      <c r="L194" s="60"/>
      <c r="M194" s="40"/>
    </row>
    <row r="195" spans="2:13" s="65" customFormat="1" x14ac:dyDescent="0.2">
      <c r="B195" s="59"/>
      <c r="C195" s="60"/>
      <c r="D195" s="60"/>
      <c r="E195" s="61"/>
      <c r="F195" s="59"/>
      <c r="G195" s="149"/>
      <c r="H195" s="60"/>
      <c r="I195" s="149"/>
      <c r="J195" s="59"/>
      <c r="K195" s="149"/>
      <c r="L195" s="60"/>
      <c r="M195" s="40"/>
    </row>
    <row r="196" spans="2:13" s="65" customFormat="1" x14ac:dyDescent="0.2">
      <c r="B196" s="59"/>
      <c r="C196" s="60"/>
      <c r="D196" s="60"/>
      <c r="E196" s="61"/>
      <c r="F196" s="59"/>
      <c r="G196" s="149"/>
      <c r="H196" s="60"/>
      <c r="I196" s="149"/>
      <c r="J196" s="59"/>
      <c r="K196" s="149"/>
      <c r="L196" s="60"/>
      <c r="M196" s="40"/>
    </row>
    <row r="197" spans="2:13" s="65" customFormat="1" x14ac:dyDescent="0.2">
      <c r="B197" s="59"/>
      <c r="C197" s="60"/>
      <c r="D197" s="60"/>
      <c r="E197" s="61"/>
      <c r="F197" s="59"/>
      <c r="G197" s="149"/>
      <c r="H197" s="60"/>
      <c r="I197" s="149"/>
      <c r="J197" s="59"/>
      <c r="K197" s="149"/>
      <c r="L197" s="60"/>
      <c r="M197" s="40"/>
    </row>
    <row r="198" spans="2:13" s="65" customFormat="1" x14ac:dyDescent="0.2">
      <c r="B198" s="59"/>
      <c r="C198" s="60"/>
      <c r="D198" s="60"/>
      <c r="E198" s="61"/>
      <c r="F198" s="59"/>
      <c r="G198" s="149"/>
      <c r="H198" s="60"/>
      <c r="I198" s="149"/>
      <c r="J198" s="59"/>
      <c r="K198" s="149"/>
      <c r="L198" s="60"/>
      <c r="M198" s="40"/>
    </row>
    <row r="199" spans="2:13" s="65" customFormat="1" x14ac:dyDescent="0.2">
      <c r="B199" s="59"/>
      <c r="C199" s="60"/>
      <c r="D199" s="60"/>
      <c r="E199" s="61"/>
      <c r="F199" s="59"/>
      <c r="G199" s="149"/>
      <c r="H199" s="60"/>
      <c r="I199" s="149"/>
      <c r="J199" s="59"/>
      <c r="K199" s="149"/>
      <c r="L199" s="60"/>
      <c r="M199" s="40"/>
    </row>
    <row r="200" spans="2:13" s="65" customFormat="1" x14ac:dyDescent="0.2">
      <c r="B200" s="59"/>
      <c r="C200" s="60"/>
      <c r="D200" s="60"/>
      <c r="E200" s="61"/>
      <c r="F200" s="59"/>
      <c r="G200" s="149"/>
      <c r="H200" s="60"/>
      <c r="I200" s="149"/>
      <c r="J200" s="59"/>
      <c r="K200" s="149"/>
      <c r="L200" s="60"/>
      <c r="M200" s="40"/>
    </row>
    <row r="201" spans="2:13" s="65" customFormat="1" x14ac:dyDescent="0.2">
      <c r="B201" s="59"/>
      <c r="C201" s="60"/>
      <c r="D201" s="60"/>
      <c r="E201" s="61"/>
      <c r="F201" s="59"/>
      <c r="G201" s="149"/>
      <c r="H201" s="60"/>
      <c r="I201" s="149"/>
      <c r="J201" s="59"/>
      <c r="K201" s="149"/>
      <c r="L201" s="60"/>
      <c r="M201" s="40"/>
    </row>
    <row r="202" spans="2:13" s="65" customFormat="1" x14ac:dyDescent="0.2">
      <c r="B202" s="59"/>
      <c r="C202" s="60"/>
      <c r="D202" s="60"/>
      <c r="E202" s="61"/>
      <c r="F202" s="59"/>
      <c r="G202" s="149"/>
      <c r="H202" s="60"/>
      <c r="I202" s="149"/>
      <c r="J202" s="59"/>
      <c r="K202" s="149"/>
      <c r="L202" s="60"/>
      <c r="M202" s="40"/>
    </row>
    <row r="203" spans="2:13" s="65" customFormat="1" x14ac:dyDescent="0.2">
      <c r="B203" s="59"/>
      <c r="C203" s="60"/>
      <c r="D203" s="60"/>
      <c r="E203" s="61"/>
      <c r="F203" s="59"/>
      <c r="G203" s="149"/>
      <c r="H203" s="60"/>
      <c r="I203" s="149"/>
      <c r="J203" s="59"/>
      <c r="K203" s="149"/>
      <c r="L203" s="60"/>
      <c r="M203" s="40"/>
    </row>
    <row r="204" spans="2:13" s="65" customFormat="1" x14ac:dyDescent="0.2">
      <c r="B204" s="59"/>
      <c r="C204" s="60"/>
      <c r="D204" s="60"/>
      <c r="E204" s="61"/>
      <c r="F204" s="59"/>
      <c r="G204" s="149"/>
      <c r="H204" s="60"/>
      <c r="I204" s="149"/>
      <c r="J204" s="59"/>
      <c r="K204" s="149"/>
      <c r="L204" s="60"/>
      <c r="M204" s="40"/>
    </row>
    <row r="205" spans="2:13" s="65" customFormat="1" x14ac:dyDescent="0.2">
      <c r="B205" s="59"/>
      <c r="C205" s="60"/>
      <c r="D205" s="60"/>
      <c r="E205" s="61"/>
      <c r="F205" s="59"/>
      <c r="G205" s="149"/>
      <c r="H205" s="60"/>
      <c r="I205" s="149"/>
      <c r="J205" s="59"/>
      <c r="K205" s="149"/>
      <c r="L205" s="60"/>
      <c r="M205" s="40"/>
    </row>
    <row r="206" spans="2:13" s="65" customFormat="1" x14ac:dyDescent="0.2">
      <c r="B206" s="59"/>
      <c r="C206" s="60"/>
      <c r="D206" s="60"/>
      <c r="E206" s="61"/>
      <c r="F206" s="59"/>
      <c r="G206" s="149"/>
      <c r="H206" s="60"/>
      <c r="I206" s="149"/>
      <c r="J206" s="59"/>
      <c r="K206" s="149"/>
      <c r="L206" s="60"/>
      <c r="M206" s="40"/>
    </row>
    <row r="207" spans="2:13" s="65" customFormat="1" x14ac:dyDescent="0.2">
      <c r="B207" s="59"/>
      <c r="C207" s="60"/>
      <c r="D207" s="60"/>
      <c r="E207" s="61"/>
      <c r="F207" s="59"/>
      <c r="G207" s="149"/>
      <c r="H207" s="60"/>
      <c r="I207" s="149"/>
      <c r="J207" s="59"/>
      <c r="K207" s="149"/>
      <c r="L207" s="60"/>
      <c r="M207" s="40"/>
    </row>
    <row r="208" spans="2:13" s="65" customFormat="1" x14ac:dyDescent="0.2">
      <c r="B208" s="59"/>
      <c r="C208" s="60"/>
      <c r="D208" s="60"/>
      <c r="E208" s="61"/>
      <c r="F208" s="59"/>
      <c r="G208" s="149"/>
      <c r="H208" s="60"/>
      <c r="I208" s="149"/>
      <c r="J208" s="59"/>
      <c r="K208" s="149"/>
      <c r="L208" s="60"/>
      <c r="M208" s="40"/>
    </row>
    <row r="209" spans="2:13" s="65" customFormat="1" x14ac:dyDescent="0.2">
      <c r="B209" s="59"/>
      <c r="C209" s="60"/>
      <c r="D209" s="60"/>
      <c r="E209" s="61"/>
      <c r="F209" s="59"/>
      <c r="G209" s="149"/>
      <c r="H209" s="60"/>
      <c r="I209" s="149"/>
      <c r="J209" s="59"/>
      <c r="K209" s="149"/>
      <c r="L209" s="60"/>
      <c r="M209" s="40"/>
    </row>
    <row r="210" spans="2:13" s="65" customFormat="1" x14ac:dyDescent="0.2">
      <c r="B210" s="59"/>
      <c r="C210" s="60"/>
      <c r="D210" s="60"/>
      <c r="E210" s="61"/>
      <c r="F210" s="59"/>
      <c r="G210" s="149"/>
      <c r="H210" s="60"/>
      <c r="I210" s="149"/>
      <c r="J210" s="59"/>
      <c r="K210" s="149"/>
      <c r="L210" s="60"/>
      <c r="M210" s="40"/>
    </row>
    <row r="211" spans="2:13" s="65" customFormat="1" x14ac:dyDescent="0.2">
      <c r="B211" s="59"/>
      <c r="C211" s="60"/>
      <c r="D211" s="60"/>
      <c r="E211" s="61"/>
      <c r="F211" s="59"/>
      <c r="G211" s="149"/>
      <c r="H211" s="60"/>
      <c r="I211" s="149"/>
      <c r="J211" s="59"/>
      <c r="K211" s="149"/>
      <c r="L211" s="60"/>
      <c r="M211" s="40"/>
    </row>
    <row r="212" spans="2:13" s="65" customFormat="1" x14ac:dyDescent="0.2">
      <c r="B212" s="59"/>
      <c r="C212" s="60"/>
      <c r="D212" s="60"/>
      <c r="E212" s="61"/>
      <c r="F212" s="59"/>
      <c r="G212" s="149"/>
      <c r="H212" s="60"/>
      <c r="I212" s="149"/>
      <c r="J212" s="59"/>
      <c r="K212" s="149"/>
      <c r="L212" s="60"/>
      <c r="M212" s="40"/>
    </row>
    <row r="213" spans="2:13" s="65" customFormat="1" x14ac:dyDescent="0.2">
      <c r="B213" s="59"/>
      <c r="C213" s="60"/>
      <c r="D213" s="60"/>
      <c r="E213" s="61"/>
      <c r="F213" s="59"/>
      <c r="G213" s="149"/>
      <c r="H213" s="60"/>
      <c r="I213" s="149"/>
      <c r="J213" s="59"/>
      <c r="K213" s="149"/>
      <c r="L213" s="60"/>
      <c r="M213" s="40"/>
    </row>
    <row r="214" spans="2:13" s="65" customFormat="1" x14ac:dyDescent="0.2">
      <c r="B214" s="59"/>
      <c r="C214" s="60"/>
      <c r="D214" s="60"/>
      <c r="E214" s="61"/>
      <c r="F214" s="59"/>
      <c r="G214" s="149"/>
      <c r="H214" s="60"/>
      <c r="I214" s="149"/>
      <c r="J214" s="59"/>
      <c r="K214" s="149"/>
      <c r="L214" s="60"/>
      <c r="M214" s="40"/>
    </row>
    <row r="215" spans="2:13" s="65" customFormat="1" x14ac:dyDescent="0.2">
      <c r="B215" s="59"/>
      <c r="C215" s="60"/>
      <c r="D215" s="60"/>
      <c r="E215" s="61"/>
      <c r="F215" s="59"/>
      <c r="G215" s="149"/>
      <c r="H215" s="60"/>
      <c r="I215" s="149"/>
      <c r="J215" s="59"/>
      <c r="K215" s="149"/>
      <c r="L215" s="60"/>
      <c r="M215" s="40"/>
    </row>
    <row r="216" spans="2:13" s="65" customFormat="1" x14ac:dyDescent="0.2">
      <c r="B216" s="59"/>
      <c r="C216" s="60"/>
      <c r="D216" s="60"/>
      <c r="E216" s="61"/>
      <c r="F216" s="59"/>
      <c r="G216" s="149"/>
      <c r="H216" s="60"/>
      <c r="I216" s="149"/>
      <c r="J216" s="59"/>
      <c r="K216" s="149"/>
      <c r="L216" s="60"/>
      <c r="M216" s="40"/>
    </row>
    <row r="217" spans="2:13" s="65" customFormat="1" x14ac:dyDescent="0.2">
      <c r="B217" s="59"/>
      <c r="C217" s="60"/>
      <c r="D217" s="60"/>
      <c r="E217" s="61"/>
      <c r="F217" s="59"/>
      <c r="G217" s="149"/>
      <c r="H217" s="60"/>
      <c r="I217" s="149"/>
      <c r="J217" s="59"/>
      <c r="K217" s="149"/>
      <c r="L217" s="60"/>
      <c r="M217" s="40"/>
    </row>
    <row r="218" spans="2:13" s="65" customFormat="1" x14ac:dyDescent="0.2">
      <c r="B218" s="59"/>
      <c r="C218" s="60"/>
      <c r="D218" s="60"/>
      <c r="E218" s="61"/>
      <c r="F218" s="59"/>
      <c r="G218" s="149"/>
      <c r="H218" s="60"/>
      <c r="I218" s="149"/>
      <c r="J218" s="59"/>
      <c r="K218" s="149"/>
      <c r="L218" s="60"/>
      <c r="M218" s="40"/>
    </row>
    <row r="219" spans="2:13" s="65" customFormat="1" x14ac:dyDescent="0.2">
      <c r="B219" s="59"/>
      <c r="C219" s="60"/>
      <c r="D219" s="60"/>
      <c r="E219" s="61"/>
      <c r="F219" s="59"/>
      <c r="G219" s="149"/>
      <c r="H219" s="60"/>
      <c r="I219" s="149"/>
      <c r="J219" s="59"/>
      <c r="K219" s="149"/>
      <c r="L219" s="60"/>
      <c r="M219" s="40"/>
    </row>
    <row r="220" spans="2:13" s="65" customFormat="1" x14ac:dyDescent="0.2">
      <c r="B220" s="59"/>
      <c r="C220" s="60"/>
      <c r="D220" s="60"/>
      <c r="E220" s="61"/>
      <c r="F220" s="59"/>
      <c r="G220" s="149"/>
      <c r="H220" s="60"/>
      <c r="I220" s="149"/>
      <c r="J220" s="59"/>
      <c r="K220" s="149"/>
      <c r="L220" s="60"/>
      <c r="M220" s="40"/>
    </row>
    <row r="221" spans="2:13" s="65" customFormat="1" x14ac:dyDescent="0.2">
      <c r="B221" s="59"/>
      <c r="C221" s="60"/>
      <c r="D221" s="60"/>
      <c r="E221" s="61"/>
      <c r="F221" s="59"/>
      <c r="G221" s="149"/>
      <c r="H221" s="60"/>
      <c r="I221" s="149"/>
      <c r="J221" s="59"/>
      <c r="K221" s="149"/>
      <c r="L221" s="60"/>
      <c r="M221" s="40"/>
    </row>
    <row r="222" spans="2:13" s="65" customFormat="1" x14ac:dyDescent="0.2">
      <c r="B222" s="59"/>
      <c r="C222" s="60"/>
      <c r="D222" s="60"/>
      <c r="E222" s="61"/>
      <c r="F222" s="59"/>
      <c r="G222" s="149"/>
      <c r="H222" s="60"/>
      <c r="I222" s="149"/>
      <c r="J222" s="59"/>
      <c r="K222" s="149"/>
      <c r="L222" s="60"/>
      <c r="M222" s="40"/>
    </row>
    <row r="223" spans="2:13" s="65" customFormat="1" x14ac:dyDescent="0.2">
      <c r="B223" s="59"/>
      <c r="C223" s="60"/>
      <c r="D223" s="60"/>
      <c r="E223" s="61"/>
      <c r="F223" s="59"/>
      <c r="G223" s="149"/>
      <c r="H223" s="60"/>
      <c r="I223" s="149"/>
      <c r="J223" s="59"/>
      <c r="K223" s="149"/>
      <c r="L223" s="60"/>
      <c r="M223" s="40"/>
    </row>
    <row r="224" spans="2:13" s="65" customFormat="1" x14ac:dyDescent="0.2">
      <c r="B224" s="59"/>
      <c r="C224" s="60"/>
      <c r="D224" s="60"/>
      <c r="E224" s="61"/>
      <c r="F224" s="59"/>
      <c r="G224" s="149"/>
      <c r="H224" s="60"/>
      <c r="I224" s="149"/>
      <c r="J224" s="59"/>
      <c r="K224" s="149"/>
      <c r="L224" s="60"/>
      <c r="M224" s="40"/>
    </row>
    <row r="225" spans="2:13" s="65" customFormat="1" x14ac:dyDescent="0.2">
      <c r="B225" s="59"/>
      <c r="C225" s="60"/>
      <c r="D225" s="60"/>
      <c r="E225" s="61"/>
      <c r="F225" s="59"/>
      <c r="G225" s="149"/>
      <c r="H225" s="60"/>
      <c r="I225" s="149"/>
      <c r="J225" s="59"/>
      <c r="K225" s="149"/>
      <c r="L225" s="60"/>
      <c r="M225" s="40"/>
    </row>
    <row r="226" spans="2:13" s="65" customFormat="1" x14ac:dyDescent="0.2">
      <c r="B226" s="59"/>
      <c r="C226" s="60"/>
      <c r="D226" s="60"/>
      <c r="E226" s="61"/>
      <c r="F226" s="59"/>
      <c r="G226" s="149"/>
      <c r="H226" s="60"/>
      <c r="I226" s="149"/>
      <c r="J226" s="59"/>
      <c r="K226" s="149"/>
      <c r="L226" s="60"/>
      <c r="M226" s="40"/>
    </row>
    <row r="227" spans="2:13" s="65" customFormat="1" x14ac:dyDescent="0.2">
      <c r="B227" s="59"/>
      <c r="C227" s="60"/>
      <c r="D227" s="60"/>
      <c r="E227" s="61"/>
      <c r="F227" s="59"/>
      <c r="G227" s="149"/>
      <c r="H227" s="60"/>
      <c r="I227" s="149"/>
      <c r="J227" s="59"/>
      <c r="K227" s="149"/>
      <c r="L227" s="60"/>
      <c r="M227" s="40"/>
    </row>
    <row r="228" spans="2:13" s="65" customFormat="1" x14ac:dyDescent="0.2">
      <c r="B228" s="59"/>
      <c r="C228" s="60"/>
      <c r="D228" s="60"/>
      <c r="E228" s="61"/>
      <c r="F228" s="59"/>
      <c r="G228" s="149"/>
      <c r="H228" s="60"/>
      <c r="I228" s="149"/>
      <c r="J228" s="59"/>
      <c r="K228" s="149"/>
      <c r="L228" s="60"/>
      <c r="M228" s="40"/>
    </row>
    <row r="229" spans="2:13" s="65" customFormat="1" x14ac:dyDescent="0.2">
      <c r="B229" s="59"/>
      <c r="C229" s="60"/>
      <c r="D229" s="60"/>
      <c r="E229" s="61"/>
      <c r="F229" s="59"/>
      <c r="G229" s="149"/>
      <c r="H229" s="60"/>
      <c r="I229" s="149"/>
      <c r="J229" s="59"/>
      <c r="K229" s="149"/>
      <c r="L229" s="60"/>
      <c r="M229" s="40"/>
    </row>
    <row r="230" spans="2:13" s="65" customFormat="1" x14ac:dyDescent="0.2">
      <c r="B230" s="59"/>
      <c r="C230" s="60"/>
      <c r="D230" s="60"/>
      <c r="E230" s="61"/>
      <c r="F230" s="59"/>
      <c r="G230" s="149"/>
      <c r="H230" s="60"/>
      <c r="I230" s="149"/>
      <c r="J230" s="59"/>
      <c r="K230" s="149"/>
      <c r="L230" s="60"/>
      <c r="M230" s="40"/>
    </row>
    <row r="231" spans="2:13" s="65" customFormat="1" x14ac:dyDescent="0.2">
      <c r="B231" s="59"/>
      <c r="C231" s="60"/>
      <c r="D231" s="60"/>
      <c r="E231" s="61"/>
      <c r="F231" s="59"/>
      <c r="G231" s="149"/>
      <c r="H231" s="60"/>
      <c r="I231" s="149"/>
      <c r="J231" s="59"/>
      <c r="K231" s="149"/>
      <c r="L231" s="60"/>
      <c r="M231" s="40"/>
    </row>
    <row r="232" spans="2:13" s="65" customFormat="1" x14ac:dyDescent="0.2">
      <c r="B232" s="59"/>
      <c r="C232" s="60"/>
      <c r="D232" s="60"/>
      <c r="E232" s="61"/>
      <c r="F232" s="59"/>
      <c r="G232" s="149"/>
      <c r="H232" s="60"/>
      <c r="I232" s="149"/>
      <c r="J232" s="59"/>
      <c r="K232" s="149"/>
      <c r="L232" s="60"/>
      <c r="M232" s="40"/>
    </row>
    <row r="233" spans="2:13" s="65" customFormat="1" x14ac:dyDescent="0.2">
      <c r="B233" s="59"/>
      <c r="C233" s="60"/>
      <c r="D233" s="60"/>
      <c r="E233" s="61"/>
      <c r="F233" s="59"/>
      <c r="G233" s="149"/>
      <c r="H233" s="60"/>
      <c r="I233" s="149"/>
      <c r="J233" s="59"/>
      <c r="K233" s="149"/>
      <c r="L233" s="60"/>
      <c r="M233" s="40"/>
    </row>
    <row r="234" spans="2:13" s="65" customFormat="1" x14ac:dyDescent="0.2">
      <c r="B234" s="59"/>
      <c r="C234" s="60"/>
      <c r="D234" s="60"/>
      <c r="E234" s="61"/>
      <c r="F234" s="59"/>
      <c r="G234" s="149"/>
      <c r="H234" s="60"/>
      <c r="I234" s="149"/>
      <c r="J234" s="59"/>
      <c r="K234" s="149"/>
      <c r="L234" s="60"/>
      <c r="M234" s="40"/>
    </row>
    <row r="235" spans="2:13" s="65" customFormat="1" x14ac:dyDescent="0.2">
      <c r="B235" s="59"/>
      <c r="C235" s="60"/>
      <c r="D235" s="60"/>
      <c r="E235" s="61"/>
      <c r="F235" s="59"/>
      <c r="G235" s="149"/>
      <c r="H235" s="60"/>
      <c r="I235" s="149"/>
      <c r="J235" s="59"/>
      <c r="K235" s="149"/>
      <c r="L235" s="60"/>
      <c r="M235" s="40"/>
    </row>
    <row r="236" spans="2:13" s="65" customFormat="1" x14ac:dyDescent="0.2">
      <c r="B236" s="59"/>
      <c r="C236" s="60"/>
      <c r="D236" s="60"/>
      <c r="E236" s="61"/>
      <c r="F236" s="59"/>
      <c r="G236" s="149"/>
      <c r="H236" s="60"/>
      <c r="I236" s="149"/>
      <c r="J236" s="59"/>
      <c r="K236" s="149"/>
      <c r="L236" s="60"/>
      <c r="M236" s="40"/>
    </row>
    <row r="237" spans="2:13" s="65" customFormat="1" ht="16" thickBot="1" x14ac:dyDescent="0.25">
      <c r="B237" s="62"/>
      <c r="C237" s="63"/>
      <c r="D237" s="63"/>
      <c r="E237" s="64"/>
      <c r="F237" s="62"/>
      <c r="G237" s="150"/>
      <c r="H237" s="63"/>
      <c r="I237" s="150"/>
      <c r="J237" s="62"/>
      <c r="K237" s="150"/>
      <c r="L237" s="63"/>
      <c r="M237" s="151"/>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F3" sqref="F3"/>
    </sheetView>
  </sheetViews>
  <sheetFormatPr baseColWidth="10" defaultColWidth="8.83203125" defaultRowHeight="15" x14ac:dyDescent="0.2"/>
  <cols>
    <col min="1" max="1" width="8.83203125" style="65"/>
    <col min="2" max="6" width="8.83203125" style="50"/>
    <col min="7" max="7" width="8.83203125" style="142"/>
    <col min="8" max="8" width="8.83203125" style="50"/>
    <col min="9" max="9" width="8.83203125" style="142"/>
    <col min="10" max="10" width="8.83203125" style="50"/>
    <col min="11" max="11" width="8.83203125" style="142"/>
    <col min="12" max="12" width="8.83203125" style="50"/>
    <col min="13" max="13" width="8.83203125" style="142"/>
    <col min="14" max="48" width="8.83203125" style="65"/>
    <col min="49" max="16384" width="8.83203125" style="51"/>
  </cols>
  <sheetData>
    <row r="1" spans="2:21" s="65" customFormat="1" ht="16" thickBot="1" x14ac:dyDescent="0.25">
      <c r="B1" s="66"/>
      <c r="C1" s="66"/>
      <c r="D1" s="66"/>
      <c r="E1" s="66"/>
      <c r="F1" s="66"/>
      <c r="G1" s="142"/>
      <c r="H1" s="66"/>
      <c r="I1" s="142"/>
      <c r="J1" s="66"/>
      <c r="K1" s="142"/>
      <c r="L1" s="66"/>
      <c r="M1" s="142"/>
    </row>
    <row r="2" spans="2:21" s="65" customFormat="1" ht="16" thickBot="1" x14ac:dyDescent="0.25">
      <c r="B2" s="247" t="s">
        <v>165</v>
      </c>
      <c r="C2" s="248"/>
      <c r="D2" s="248">
        <v>0</v>
      </c>
      <c r="E2" s="249"/>
      <c r="F2" s="247"/>
      <c r="G2" s="248"/>
      <c r="H2" s="248"/>
      <c r="I2" s="249"/>
      <c r="J2" s="247"/>
      <c r="K2" s="248"/>
      <c r="L2" s="248"/>
      <c r="M2" s="249"/>
      <c r="N2" s="250"/>
      <c r="O2" s="250"/>
      <c r="P2" s="250"/>
      <c r="Q2" s="250"/>
      <c r="R2" s="250"/>
      <c r="S2" s="250"/>
      <c r="T2" s="250"/>
      <c r="U2" s="250"/>
    </row>
    <row r="3" spans="2:21" s="65" customFormat="1" ht="16" thickBot="1" x14ac:dyDescent="0.25">
      <c r="B3" s="52" t="s">
        <v>0</v>
      </c>
      <c r="C3" s="53" t="s">
        <v>1</v>
      </c>
      <c r="D3" s="53" t="s">
        <v>2</v>
      </c>
      <c r="E3" s="54" t="s">
        <v>3</v>
      </c>
      <c r="F3" s="52"/>
      <c r="G3" s="143"/>
      <c r="H3" s="53"/>
      <c r="I3" s="144"/>
      <c r="J3" s="52"/>
      <c r="K3" s="152"/>
      <c r="L3" s="53"/>
      <c r="M3" s="153"/>
    </row>
    <row r="4" spans="2:21" s="65" customFormat="1" x14ac:dyDescent="0.2">
      <c r="B4">
        <v>0</v>
      </c>
      <c r="C4">
        <v>0</v>
      </c>
      <c r="D4">
        <v>0</v>
      </c>
      <c r="E4">
        <v>0</v>
      </c>
      <c r="F4" s="55"/>
      <c r="G4" s="147"/>
      <c r="H4" s="56"/>
      <c r="I4" s="147"/>
      <c r="J4" s="55"/>
      <c r="K4" s="145"/>
      <c r="L4" s="56"/>
      <c r="M4" s="146"/>
    </row>
    <row r="5" spans="2:21" s="65" customFormat="1" x14ac:dyDescent="0.2">
      <c r="B5">
        <v>5.8390000000000004E-4</v>
      </c>
      <c r="C5">
        <v>4.2602999999999999E-3</v>
      </c>
      <c r="D5">
        <v>5.8390000000000004E-4</v>
      </c>
      <c r="E5">
        <v>-4.2602999999999999E-3</v>
      </c>
      <c r="F5" s="58"/>
      <c r="G5" s="147"/>
      <c r="H5" s="56"/>
      <c r="I5" s="147"/>
      <c r="J5" s="58"/>
      <c r="K5" s="147"/>
      <c r="L5" s="56"/>
      <c r="M5" s="148"/>
    </row>
    <row r="6" spans="2:21" s="65" customFormat="1" x14ac:dyDescent="0.2">
      <c r="B6">
        <v>2.3341999999999998E-3</v>
      </c>
      <c r="C6">
        <v>8.4288999999999996E-3</v>
      </c>
      <c r="D6">
        <v>2.3341999999999998E-3</v>
      </c>
      <c r="E6">
        <v>-8.4288999999999996E-3</v>
      </c>
      <c r="F6" s="55"/>
      <c r="G6" s="147"/>
      <c r="H6" s="56"/>
      <c r="I6" s="147"/>
      <c r="J6" s="55"/>
      <c r="K6" s="147"/>
      <c r="L6" s="56"/>
      <c r="M6" s="148"/>
    </row>
    <row r="7" spans="2:21" s="65" customFormat="1" x14ac:dyDescent="0.2">
      <c r="B7">
        <v>5.2468000000000002E-3</v>
      </c>
      <c r="C7">
        <v>1.2501099999999999E-2</v>
      </c>
      <c r="D7">
        <v>5.2468000000000002E-3</v>
      </c>
      <c r="E7">
        <v>-1.2501099999999999E-2</v>
      </c>
      <c r="F7" s="55"/>
      <c r="G7" s="147"/>
      <c r="H7" s="56"/>
      <c r="I7" s="147"/>
      <c r="J7" s="55"/>
      <c r="K7" s="147"/>
      <c r="L7" s="56"/>
      <c r="M7" s="148"/>
    </row>
    <row r="8" spans="2:21" s="65" customFormat="1" x14ac:dyDescent="0.2">
      <c r="B8">
        <v>9.3148999999999992E-3</v>
      </c>
      <c r="C8">
        <v>1.6470599999999998E-2</v>
      </c>
      <c r="D8">
        <v>9.3148999999999992E-3</v>
      </c>
      <c r="E8">
        <v>-1.6470599999999998E-2</v>
      </c>
      <c r="F8" s="55"/>
      <c r="G8" s="147"/>
      <c r="H8" s="56"/>
      <c r="I8" s="147"/>
      <c r="J8" s="55"/>
      <c r="K8" s="147"/>
      <c r="L8" s="56"/>
      <c r="M8" s="148"/>
    </row>
    <row r="9" spans="2:21" s="65" customFormat="1" x14ac:dyDescent="0.2">
      <c r="B9">
        <v>1.45291E-2</v>
      </c>
      <c r="C9">
        <v>2.0330000000000001E-2</v>
      </c>
      <c r="D9">
        <v>1.45291E-2</v>
      </c>
      <c r="E9">
        <v>-2.0330000000000001E-2</v>
      </c>
      <c r="F9" s="55"/>
      <c r="G9" s="147"/>
      <c r="H9" s="56"/>
      <c r="I9" s="147"/>
      <c r="J9" s="55"/>
      <c r="K9" s="147"/>
      <c r="L9" s="56"/>
      <c r="M9" s="148"/>
    </row>
    <row r="10" spans="2:21" s="65" customFormat="1" x14ac:dyDescent="0.2">
      <c r="B10">
        <v>2.0877099999999999E-2</v>
      </c>
      <c r="C10">
        <v>2.4070600000000001E-2</v>
      </c>
      <c r="D10">
        <v>2.0877099999999999E-2</v>
      </c>
      <c r="E10">
        <v>-2.4070600000000001E-2</v>
      </c>
      <c r="F10" s="55"/>
      <c r="G10" s="147"/>
      <c r="H10" s="56"/>
      <c r="I10" s="147"/>
      <c r="J10" s="55"/>
      <c r="K10" s="147"/>
      <c r="L10" s="56"/>
      <c r="M10" s="148"/>
    </row>
    <row r="11" spans="2:21" s="65" customFormat="1" x14ac:dyDescent="0.2">
      <c r="B11">
        <v>2.8344100000000001E-2</v>
      </c>
      <c r="C11">
        <v>2.7682700000000001E-2</v>
      </c>
      <c r="D11">
        <v>2.8344100000000001E-2</v>
      </c>
      <c r="E11">
        <v>-2.7682700000000001E-2</v>
      </c>
      <c r="F11" s="55"/>
      <c r="G11" s="147"/>
      <c r="H11" s="56"/>
      <c r="I11" s="147"/>
      <c r="J11" s="55"/>
      <c r="K11" s="147"/>
      <c r="L11" s="56"/>
      <c r="M11" s="148"/>
    </row>
    <row r="12" spans="2:21" s="65" customFormat="1" x14ac:dyDescent="0.2">
      <c r="B12">
        <v>3.69127E-2</v>
      </c>
      <c r="C12">
        <v>3.11559E-2</v>
      </c>
      <c r="D12">
        <v>3.69127E-2</v>
      </c>
      <c r="E12">
        <v>-3.11559E-2</v>
      </c>
      <c r="F12" s="55"/>
      <c r="G12" s="147"/>
      <c r="H12" s="56"/>
      <c r="I12" s="147"/>
      <c r="J12" s="55"/>
      <c r="K12" s="147"/>
      <c r="L12" s="56"/>
      <c r="M12" s="148"/>
    </row>
    <row r="13" spans="2:21" s="65" customFormat="1" x14ac:dyDescent="0.2">
      <c r="B13">
        <v>4.6562800000000001E-2</v>
      </c>
      <c r="C13">
        <v>3.4479200000000002E-2</v>
      </c>
      <c r="D13">
        <v>4.6562800000000001E-2</v>
      </c>
      <c r="E13">
        <v>-3.4479200000000002E-2</v>
      </c>
      <c r="F13" s="55"/>
      <c r="G13" s="147"/>
      <c r="H13" s="56"/>
      <c r="I13" s="147"/>
      <c r="J13" s="55"/>
      <c r="K13" s="147"/>
      <c r="L13" s="56"/>
      <c r="M13" s="148"/>
    </row>
    <row r="14" spans="2:21" s="65" customFormat="1" x14ac:dyDescent="0.2">
      <c r="B14">
        <v>5.7272000000000003E-2</v>
      </c>
      <c r="C14">
        <v>3.7641399999999998E-2</v>
      </c>
      <c r="D14">
        <v>5.7272000000000003E-2</v>
      </c>
      <c r="E14">
        <v>-3.7641399999999998E-2</v>
      </c>
      <c r="F14" s="55"/>
      <c r="G14" s="147"/>
      <c r="H14" s="56"/>
      <c r="I14" s="147"/>
      <c r="J14" s="55"/>
      <c r="K14" s="147"/>
      <c r="L14" s="56"/>
      <c r="M14" s="148"/>
    </row>
    <row r="15" spans="2:21" s="65" customFormat="1" x14ac:dyDescent="0.2">
      <c r="B15">
        <v>6.9015199999999999E-2</v>
      </c>
      <c r="C15">
        <v>4.0631E-2</v>
      </c>
      <c r="D15">
        <v>6.9015199999999999E-2</v>
      </c>
      <c r="E15">
        <v>-4.0631E-2</v>
      </c>
      <c r="F15" s="55"/>
      <c r="G15" s="147"/>
      <c r="H15" s="56"/>
      <c r="I15" s="147"/>
      <c r="J15" s="55"/>
      <c r="K15" s="147"/>
      <c r="L15" s="56"/>
      <c r="M15" s="148"/>
    </row>
    <row r="16" spans="2:21" s="65" customFormat="1" x14ac:dyDescent="0.2">
      <c r="B16">
        <v>8.1764900000000001E-2</v>
      </c>
      <c r="C16">
        <v>4.3437099999999999E-2</v>
      </c>
      <c r="D16">
        <v>8.1764900000000001E-2</v>
      </c>
      <c r="E16">
        <v>-4.3437099999999999E-2</v>
      </c>
      <c r="F16" s="55"/>
      <c r="G16" s="147"/>
      <c r="H16" s="56"/>
      <c r="I16" s="147"/>
      <c r="J16" s="55"/>
      <c r="K16" s="147"/>
      <c r="L16" s="56"/>
      <c r="M16" s="148"/>
    </row>
    <row r="17" spans="2:13" s="65" customFormat="1" x14ac:dyDescent="0.2">
      <c r="B17">
        <v>9.5491500000000007E-2</v>
      </c>
      <c r="C17">
        <v>4.6048899999999997E-2</v>
      </c>
      <c r="D17">
        <v>9.5491500000000007E-2</v>
      </c>
      <c r="E17">
        <v>-4.6048899999999997E-2</v>
      </c>
      <c r="F17" s="55"/>
      <c r="G17" s="147"/>
      <c r="H17" s="56"/>
      <c r="I17" s="147"/>
      <c r="J17" s="55"/>
      <c r="K17" s="147"/>
      <c r="L17" s="56"/>
      <c r="M17" s="148"/>
    </row>
    <row r="18" spans="2:13" s="65" customFormat="1" x14ac:dyDescent="0.2">
      <c r="B18">
        <v>0.11016280000000001</v>
      </c>
      <c r="C18">
        <v>4.8456699999999998E-2</v>
      </c>
      <c r="D18">
        <v>0.11016280000000001</v>
      </c>
      <c r="E18">
        <v>-4.8456699999999998E-2</v>
      </c>
      <c r="F18" s="55"/>
      <c r="G18" s="147"/>
      <c r="H18" s="56"/>
      <c r="I18" s="147"/>
      <c r="J18" s="55"/>
      <c r="K18" s="147"/>
      <c r="L18" s="56"/>
      <c r="M18" s="148"/>
    </row>
    <row r="19" spans="2:13" s="65" customFormat="1" x14ac:dyDescent="0.2">
      <c r="B19">
        <v>0.12574460000000001</v>
      </c>
      <c r="C19">
        <v>5.0651300000000003E-2</v>
      </c>
      <c r="D19">
        <v>0.12574460000000001</v>
      </c>
      <c r="E19">
        <v>-5.0651300000000003E-2</v>
      </c>
      <c r="F19" s="55"/>
      <c r="G19" s="147"/>
      <c r="H19" s="56"/>
      <c r="I19" s="147"/>
      <c r="J19" s="55"/>
      <c r="K19" s="147"/>
      <c r="L19" s="56"/>
      <c r="M19" s="148"/>
    </row>
    <row r="20" spans="2:13" s="65" customFormat="1" x14ac:dyDescent="0.2">
      <c r="B20">
        <v>0.14220050000000001</v>
      </c>
      <c r="C20">
        <v>5.2625100000000001E-2</v>
      </c>
      <c r="D20">
        <v>0.14220050000000001</v>
      </c>
      <c r="E20">
        <v>-5.2625100000000001E-2</v>
      </c>
      <c r="F20" s="55"/>
      <c r="G20" s="147"/>
      <c r="H20" s="56"/>
      <c r="I20" s="147"/>
      <c r="J20" s="55"/>
      <c r="K20" s="147"/>
      <c r="L20" s="56"/>
      <c r="M20" s="148"/>
    </row>
    <row r="21" spans="2:13" s="65" customFormat="1" x14ac:dyDescent="0.2">
      <c r="B21">
        <v>0.1594921</v>
      </c>
      <c r="C21">
        <v>5.4371500000000003E-2</v>
      </c>
      <c r="D21">
        <v>0.1594921</v>
      </c>
      <c r="E21">
        <v>-5.4371500000000003E-2</v>
      </c>
      <c r="F21" s="55"/>
      <c r="G21" s="147"/>
      <c r="H21" s="56"/>
      <c r="I21" s="147"/>
      <c r="J21" s="55"/>
      <c r="K21" s="147"/>
      <c r="L21" s="56"/>
      <c r="M21" s="148"/>
    </row>
    <row r="22" spans="2:13" s="65" customFormat="1" x14ac:dyDescent="0.2">
      <c r="B22">
        <v>0.17757890000000001</v>
      </c>
      <c r="C22">
        <v>5.5885600000000001E-2</v>
      </c>
      <c r="D22">
        <v>0.17757890000000001</v>
      </c>
      <c r="E22">
        <v>-5.5885600000000001E-2</v>
      </c>
      <c r="F22" s="55"/>
      <c r="G22" s="147"/>
      <c r="H22" s="56"/>
      <c r="I22" s="147"/>
      <c r="J22" s="55"/>
      <c r="K22" s="147"/>
      <c r="L22" s="56"/>
      <c r="M22" s="148"/>
    </row>
    <row r="23" spans="2:13" s="65" customFormat="1" x14ac:dyDescent="0.2">
      <c r="B23">
        <v>0.1964187</v>
      </c>
      <c r="C23">
        <v>5.7164E-2</v>
      </c>
      <c r="D23">
        <v>0.1964187</v>
      </c>
      <c r="E23">
        <v>-5.7164E-2</v>
      </c>
      <c r="F23" s="55"/>
      <c r="G23" s="147"/>
      <c r="H23" s="56"/>
      <c r="I23" s="147"/>
      <c r="J23" s="55"/>
      <c r="K23" s="147"/>
      <c r="L23" s="56"/>
      <c r="M23" s="148"/>
    </row>
    <row r="24" spans="2:13" s="65" customFormat="1" x14ac:dyDescent="0.2">
      <c r="B24">
        <v>0.21596760000000001</v>
      </c>
      <c r="C24">
        <v>5.8204800000000001E-2</v>
      </c>
      <c r="D24">
        <v>0.21596760000000001</v>
      </c>
      <c r="E24">
        <v>-5.8204800000000001E-2</v>
      </c>
      <c r="F24" s="55"/>
      <c r="G24" s="147"/>
      <c r="H24" s="56"/>
      <c r="I24" s="147"/>
      <c r="J24" s="55"/>
      <c r="K24" s="147"/>
      <c r="L24" s="56"/>
      <c r="M24" s="148"/>
    </row>
    <row r="25" spans="2:13" s="65" customFormat="1" x14ac:dyDescent="0.2">
      <c r="B25">
        <v>0.2361799</v>
      </c>
      <c r="C25">
        <v>5.9008100000000001E-2</v>
      </c>
      <c r="D25">
        <v>0.2361799</v>
      </c>
      <c r="E25">
        <v>-5.9008100000000001E-2</v>
      </c>
      <c r="F25" s="55"/>
      <c r="G25" s="147"/>
      <c r="H25" s="56"/>
      <c r="I25" s="147"/>
      <c r="J25" s="55"/>
      <c r="K25" s="147"/>
      <c r="L25" s="56"/>
      <c r="M25" s="148"/>
    </row>
    <row r="26" spans="2:13" s="65" customFormat="1" x14ac:dyDescent="0.2">
      <c r="B26">
        <v>0.25700830000000002</v>
      </c>
      <c r="C26">
        <v>5.9575500000000003E-2</v>
      </c>
      <c r="D26">
        <v>0.25700830000000002</v>
      </c>
      <c r="E26">
        <v>-5.9575500000000003E-2</v>
      </c>
      <c r="F26" s="55"/>
      <c r="G26" s="147"/>
      <c r="H26" s="56"/>
      <c r="I26" s="147"/>
      <c r="J26" s="55"/>
      <c r="K26" s="147"/>
      <c r="L26" s="56"/>
      <c r="M26" s="148"/>
    </row>
    <row r="27" spans="2:13" s="65" customFormat="1" x14ac:dyDescent="0.2">
      <c r="B27">
        <v>0.27840419999999999</v>
      </c>
      <c r="C27">
        <v>5.9910199999999997E-2</v>
      </c>
      <c r="D27">
        <v>0.27840419999999999</v>
      </c>
      <c r="E27">
        <v>-5.9910199999999997E-2</v>
      </c>
      <c r="F27" s="55"/>
      <c r="G27" s="147"/>
      <c r="H27" s="56"/>
      <c r="I27" s="147"/>
      <c r="J27" s="55"/>
      <c r="K27" s="147"/>
      <c r="L27" s="56"/>
      <c r="M27" s="148"/>
    </row>
    <row r="28" spans="2:13" s="65" customFormat="1" x14ac:dyDescent="0.2">
      <c r="B28">
        <v>0.30031770000000002</v>
      </c>
      <c r="C28">
        <v>6.00172E-2</v>
      </c>
      <c r="D28">
        <v>0.30031770000000002</v>
      </c>
      <c r="E28">
        <v>-6.00172E-2</v>
      </c>
      <c r="F28" s="55"/>
      <c r="G28" s="147"/>
      <c r="H28" s="56"/>
      <c r="I28" s="147"/>
      <c r="J28" s="55"/>
      <c r="K28" s="147"/>
      <c r="L28" s="56"/>
      <c r="M28" s="148"/>
    </row>
    <row r="29" spans="2:13" s="65" customFormat="1" x14ac:dyDescent="0.2">
      <c r="B29">
        <v>0.32269759999999997</v>
      </c>
      <c r="C29">
        <v>5.9902799999999999E-2</v>
      </c>
      <c r="D29">
        <v>0.32269759999999997</v>
      </c>
      <c r="E29">
        <v>-5.9902799999999999E-2</v>
      </c>
      <c r="F29" s="55"/>
      <c r="G29" s="147"/>
      <c r="H29" s="56"/>
      <c r="I29" s="147"/>
      <c r="J29" s="55"/>
      <c r="K29" s="147"/>
      <c r="L29" s="56"/>
      <c r="M29" s="148"/>
    </row>
    <row r="30" spans="2:13" s="65" customFormat="1" x14ac:dyDescent="0.2">
      <c r="B30">
        <v>0.34549150000000001</v>
      </c>
      <c r="C30">
        <v>5.9574700000000001E-2</v>
      </c>
      <c r="D30">
        <v>0.34549150000000001</v>
      </c>
      <c r="E30">
        <v>-5.9574700000000001E-2</v>
      </c>
      <c r="F30" s="55"/>
      <c r="G30" s="147"/>
      <c r="H30" s="56"/>
      <c r="I30" s="147"/>
      <c r="J30" s="55"/>
      <c r="K30" s="147"/>
      <c r="L30" s="56"/>
      <c r="M30" s="148"/>
    </row>
    <row r="31" spans="2:13" s="65" customFormat="1" x14ac:dyDescent="0.2">
      <c r="B31">
        <v>0.36864629999999998</v>
      </c>
      <c r="C31">
        <v>5.9041900000000001E-2</v>
      </c>
      <c r="D31">
        <v>0.36864629999999998</v>
      </c>
      <c r="E31">
        <v>-5.9041900000000001E-2</v>
      </c>
      <c r="F31" s="55"/>
      <c r="G31" s="147"/>
      <c r="H31" s="56"/>
      <c r="I31" s="147"/>
      <c r="J31" s="55"/>
      <c r="K31" s="147"/>
      <c r="L31" s="56"/>
      <c r="M31" s="148"/>
    </row>
    <row r="32" spans="2:13" s="65" customFormat="1" x14ac:dyDescent="0.2">
      <c r="B32">
        <v>0.39210790000000001</v>
      </c>
      <c r="C32">
        <v>5.8314499999999998E-2</v>
      </c>
      <c r="D32">
        <v>0.39210790000000001</v>
      </c>
      <c r="E32">
        <v>-5.8314499999999998E-2</v>
      </c>
      <c r="F32" s="55"/>
      <c r="G32" s="147"/>
      <c r="H32" s="56"/>
      <c r="I32" s="147"/>
      <c r="J32" s="55"/>
      <c r="K32" s="147"/>
      <c r="L32" s="56"/>
      <c r="M32" s="148"/>
    </row>
    <row r="33" spans="2:13" s="65" customFormat="1" x14ac:dyDescent="0.2">
      <c r="B33">
        <v>0.41582150000000001</v>
      </c>
      <c r="C33">
        <v>5.7403299999999997E-2</v>
      </c>
      <c r="D33">
        <v>0.41582150000000001</v>
      </c>
      <c r="E33">
        <v>-5.7403299999999997E-2</v>
      </c>
      <c r="F33" s="55"/>
      <c r="G33" s="147"/>
      <c r="H33" s="56"/>
      <c r="I33" s="147"/>
      <c r="J33" s="55"/>
      <c r="K33" s="147"/>
      <c r="L33" s="56"/>
      <c r="M33" s="148"/>
    </row>
    <row r="34" spans="2:13" s="65" customFormat="1" x14ac:dyDescent="0.2">
      <c r="B34">
        <v>0.4397317</v>
      </c>
      <c r="C34">
        <v>5.6320000000000002E-2</v>
      </c>
      <c r="D34">
        <v>0.4397317</v>
      </c>
      <c r="E34">
        <v>-5.6320000000000002E-2</v>
      </c>
      <c r="F34" s="55"/>
      <c r="G34" s="147"/>
      <c r="H34" s="56"/>
      <c r="I34" s="147"/>
      <c r="J34" s="55"/>
      <c r="K34" s="147"/>
      <c r="L34" s="56"/>
      <c r="M34" s="148"/>
    </row>
    <row r="35" spans="2:13" s="65" customFormat="1" x14ac:dyDescent="0.2">
      <c r="B35">
        <v>0.46378259999999999</v>
      </c>
      <c r="C35">
        <v>5.5076899999999998E-2</v>
      </c>
      <c r="D35">
        <v>0.46378259999999999</v>
      </c>
      <c r="E35">
        <v>-5.5076899999999998E-2</v>
      </c>
      <c r="F35" s="55"/>
      <c r="G35" s="147"/>
      <c r="H35" s="56"/>
      <c r="I35" s="147"/>
      <c r="J35" s="55"/>
      <c r="K35" s="147"/>
      <c r="L35" s="56"/>
      <c r="M35" s="148"/>
    </row>
    <row r="36" spans="2:13" s="65" customFormat="1" x14ac:dyDescent="0.2">
      <c r="B36">
        <v>0.48791810000000002</v>
      </c>
      <c r="C36">
        <v>5.3686600000000001E-2</v>
      </c>
      <c r="D36">
        <v>0.48791810000000002</v>
      </c>
      <c r="E36">
        <v>-5.3686600000000001E-2</v>
      </c>
      <c r="F36" s="55"/>
      <c r="G36" s="147"/>
      <c r="H36" s="56"/>
      <c r="I36" s="147"/>
      <c r="J36" s="55"/>
      <c r="K36" s="147"/>
      <c r="L36" s="56"/>
      <c r="M36" s="148"/>
    </row>
    <row r="37" spans="2:13" s="65" customFormat="1" x14ac:dyDescent="0.2">
      <c r="B37">
        <v>0.51208189999999998</v>
      </c>
      <c r="C37">
        <v>5.2162E-2</v>
      </c>
      <c r="D37">
        <v>0.51208189999999998</v>
      </c>
      <c r="E37">
        <v>-5.2162E-2</v>
      </c>
      <c r="F37" s="55"/>
      <c r="G37" s="147"/>
      <c r="H37" s="56"/>
      <c r="I37" s="147"/>
      <c r="J37" s="55"/>
      <c r="K37" s="147"/>
      <c r="L37" s="56"/>
      <c r="M37" s="148"/>
    </row>
    <row r="38" spans="2:13" s="65" customFormat="1" x14ac:dyDescent="0.2">
      <c r="B38">
        <v>0.53621739999999996</v>
      </c>
      <c r="C38">
        <v>5.0516100000000001E-2</v>
      </c>
      <c r="D38">
        <v>0.53621739999999996</v>
      </c>
      <c r="E38">
        <v>-5.0516100000000001E-2</v>
      </c>
      <c r="F38" s="55"/>
      <c r="G38" s="147"/>
      <c r="H38" s="56"/>
      <c r="I38" s="147"/>
      <c r="J38" s="55"/>
      <c r="K38" s="147"/>
      <c r="L38" s="56"/>
      <c r="M38" s="148"/>
    </row>
    <row r="39" spans="2:13" s="65" customFormat="1" x14ac:dyDescent="0.2">
      <c r="B39">
        <v>0.56026830000000005</v>
      </c>
      <c r="C39">
        <v>4.8761899999999997E-2</v>
      </c>
      <c r="D39">
        <v>0.56026830000000005</v>
      </c>
      <c r="E39">
        <v>-4.8761899999999997E-2</v>
      </c>
      <c r="F39" s="55"/>
      <c r="G39" s="147"/>
      <c r="H39" s="56"/>
      <c r="I39" s="147"/>
      <c r="J39" s="55"/>
      <c r="K39" s="147"/>
      <c r="L39" s="56"/>
      <c r="M39" s="148"/>
    </row>
    <row r="40" spans="2:13" s="65" customFormat="1" x14ac:dyDescent="0.2">
      <c r="B40">
        <v>0.58417859999999999</v>
      </c>
      <c r="C40">
        <v>4.69124E-2</v>
      </c>
      <c r="D40">
        <v>0.58417859999999999</v>
      </c>
      <c r="E40">
        <v>-4.69124E-2</v>
      </c>
      <c r="F40" s="55"/>
      <c r="G40" s="147"/>
      <c r="H40" s="56"/>
      <c r="I40" s="147"/>
      <c r="J40" s="55"/>
      <c r="K40" s="147"/>
      <c r="L40" s="56"/>
      <c r="M40" s="148"/>
    </row>
    <row r="41" spans="2:13" s="65" customFormat="1" x14ac:dyDescent="0.2">
      <c r="B41">
        <v>0.60789210000000005</v>
      </c>
      <c r="C41">
        <v>4.4980199999999998E-2</v>
      </c>
      <c r="D41">
        <v>0.60789210000000005</v>
      </c>
      <c r="E41">
        <v>-4.4980199999999998E-2</v>
      </c>
      <c r="F41" s="55"/>
      <c r="G41" s="147"/>
      <c r="H41" s="56"/>
      <c r="I41" s="147"/>
      <c r="J41" s="55"/>
      <c r="K41" s="147"/>
      <c r="L41" s="56"/>
      <c r="M41" s="148"/>
    </row>
    <row r="42" spans="2:13" s="65" customFormat="1" x14ac:dyDescent="0.2">
      <c r="B42">
        <v>0.63135370000000002</v>
      </c>
      <c r="C42">
        <v>4.2977799999999997E-2</v>
      </c>
      <c r="D42">
        <v>0.63135370000000002</v>
      </c>
      <c r="E42">
        <v>-4.2977799999999997E-2</v>
      </c>
      <c r="F42" s="55"/>
      <c r="G42" s="147"/>
      <c r="H42" s="56"/>
      <c r="I42" s="147"/>
      <c r="J42" s="55"/>
      <c r="K42" s="147"/>
      <c r="L42" s="56"/>
      <c r="M42" s="148"/>
    </row>
    <row r="43" spans="2:13" s="65" customFormat="1" x14ac:dyDescent="0.2">
      <c r="B43">
        <v>0.65450850000000005</v>
      </c>
      <c r="C43">
        <v>4.09174E-2</v>
      </c>
      <c r="D43">
        <v>0.65450850000000005</v>
      </c>
      <c r="E43">
        <v>-4.09174E-2</v>
      </c>
      <c r="F43" s="55"/>
      <c r="G43" s="147"/>
      <c r="H43" s="56"/>
      <c r="I43" s="147"/>
      <c r="J43" s="55"/>
      <c r="K43" s="147"/>
      <c r="L43" s="56"/>
      <c r="M43" s="148"/>
    </row>
    <row r="44" spans="2:13" s="65" customFormat="1" x14ac:dyDescent="0.2">
      <c r="B44">
        <v>0.67730250000000003</v>
      </c>
      <c r="C44">
        <v>3.8810900000000002E-2</v>
      </c>
      <c r="D44">
        <v>0.67730250000000003</v>
      </c>
      <c r="E44">
        <v>-3.8810900000000002E-2</v>
      </c>
      <c r="F44" s="55"/>
      <c r="G44" s="147"/>
      <c r="H44" s="56"/>
      <c r="I44" s="147"/>
      <c r="J44" s="55"/>
      <c r="K44" s="147"/>
      <c r="L44" s="56"/>
      <c r="M44" s="148"/>
    </row>
    <row r="45" spans="2:13" s="65" customFormat="1" x14ac:dyDescent="0.2">
      <c r="B45">
        <v>0.69968229999999998</v>
      </c>
      <c r="C45">
        <v>3.6670000000000001E-2</v>
      </c>
      <c r="D45">
        <v>0.69968229999999998</v>
      </c>
      <c r="E45">
        <v>-3.6670000000000001E-2</v>
      </c>
      <c r="F45" s="55"/>
      <c r="G45" s="147"/>
      <c r="H45" s="56"/>
      <c r="I45" s="147"/>
      <c r="J45" s="55"/>
      <c r="K45" s="147"/>
      <c r="L45" s="56"/>
      <c r="M45" s="148"/>
    </row>
    <row r="46" spans="2:13" s="65" customFormat="1" x14ac:dyDescent="0.2">
      <c r="B46">
        <v>0.72159580000000001</v>
      </c>
      <c r="C46">
        <v>3.4505800000000003E-2</v>
      </c>
      <c r="D46">
        <v>0.72159580000000001</v>
      </c>
      <c r="E46">
        <v>-3.4505800000000003E-2</v>
      </c>
      <c r="F46" s="55"/>
      <c r="G46" s="147"/>
      <c r="H46" s="56"/>
      <c r="I46" s="147"/>
      <c r="J46" s="55"/>
      <c r="K46" s="147"/>
      <c r="L46" s="56"/>
      <c r="M46" s="148"/>
    </row>
    <row r="47" spans="2:13" s="65" customFormat="1" x14ac:dyDescent="0.2">
      <c r="B47">
        <v>0.74299170000000003</v>
      </c>
      <c r="C47">
        <v>3.2329400000000001E-2</v>
      </c>
      <c r="D47">
        <v>0.74299170000000003</v>
      </c>
      <c r="E47">
        <v>-3.2329400000000001E-2</v>
      </c>
      <c r="F47" s="55"/>
      <c r="G47" s="147"/>
      <c r="H47" s="56"/>
      <c r="I47" s="147"/>
      <c r="J47" s="55"/>
      <c r="K47" s="147"/>
      <c r="L47" s="56"/>
      <c r="M47" s="148"/>
    </row>
    <row r="48" spans="2:13" s="65" customFormat="1" x14ac:dyDescent="0.2">
      <c r="B48">
        <v>0.76382019999999995</v>
      </c>
      <c r="C48">
        <v>3.0151500000000001E-2</v>
      </c>
      <c r="D48">
        <v>0.76382019999999995</v>
      </c>
      <c r="E48">
        <v>-3.0151500000000001E-2</v>
      </c>
      <c r="F48" s="55"/>
      <c r="G48" s="147"/>
      <c r="H48" s="56"/>
      <c r="I48" s="147"/>
      <c r="J48" s="55"/>
      <c r="K48" s="147"/>
      <c r="L48" s="56"/>
      <c r="M48" s="148"/>
    </row>
    <row r="49" spans="2:13" s="65" customFormat="1" x14ac:dyDescent="0.2">
      <c r="B49">
        <v>0.78403239999999996</v>
      </c>
      <c r="C49">
        <v>2.7982799999999999E-2</v>
      </c>
      <c r="D49">
        <v>0.78403239999999996</v>
      </c>
      <c r="E49">
        <v>-2.7982799999999999E-2</v>
      </c>
      <c r="F49" s="55"/>
      <c r="G49" s="147"/>
      <c r="H49" s="56"/>
      <c r="I49" s="147"/>
      <c r="J49" s="55"/>
      <c r="K49" s="147"/>
      <c r="L49" s="56"/>
      <c r="M49" s="148"/>
    </row>
    <row r="50" spans="2:13" s="65" customFormat="1" x14ac:dyDescent="0.2">
      <c r="B50">
        <v>0.80358130000000005</v>
      </c>
      <c r="C50">
        <v>2.5833700000000001E-2</v>
      </c>
      <c r="D50">
        <v>0.80358130000000005</v>
      </c>
      <c r="E50">
        <v>-2.5833700000000001E-2</v>
      </c>
      <c r="F50" s="55"/>
      <c r="G50" s="147"/>
      <c r="H50" s="56"/>
      <c r="I50" s="147"/>
      <c r="J50" s="55"/>
      <c r="K50" s="147"/>
      <c r="L50" s="56"/>
      <c r="M50" s="148"/>
    </row>
    <row r="51" spans="2:13" s="65" customFormat="1" x14ac:dyDescent="0.2">
      <c r="B51">
        <v>0.82242110000000002</v>
      </c>
      <c r="C51">
        <v>2.3714200000000001E-2</v>
      </c>
      <c r="D51">
        <v>0.82242110000000002</v>
      </c>
      <c r="E51">
        <v>-2.3714200000000001E-2</v>
      </c>
      <c r="F51" s="55"/>
      <c r="G51" s="147"/>
      <c r="H51" s="56"/>
      <c r="I51" s="147"/>
      <c r="J51" s="55"/>
      <c r="K51" s="147"/>
      <c r="L51" s="56"/>
      <c r="M51" s="148"/>
    </row>
    <row r="52" spans="2:13" s="65" customFormat="1" x14ac:dyDescent="0.2">
      <c r="B52">
        <v>0.84050789999999997</v>
      </c>
      <c r="C52">
        <v>2.16347E-2</v>
      </c>
      <c r="D52">
        <v>0.84050789999999997</v>
      </c>
      <c r="E52">
        <v>-2.16347E-2</v>
      </c>
      <c r="F52" s="55"/>
      <c r="G52" s="147"/>
      <c r="H52" s="56"/>
      <c r="I52" s="147"/>
      <c r="J52" s="55"/>
      <c r="K52" s="147"/>
      <c r="L52" s="56"/>
      <c r="M52" s="148"/>
    </row>
    <row r="53" spans="2:13" s="65" customFormat="1" x14ac:dyDescent="0.2">
      <c r="B53">
        <v>0.85779950000000005</v>
      </c>
      <c r="C53">
        <v>1.96051E-2</v>
      </c>
      <c r="D53">
        <v>0.85779950000000005</v>
      </c>
      <c r="E53">
        <v>-1.96051E-2</v>
      </c>
      <c r="F53" s="55"/>
      <c r="G53" s="147"/>
      <c r="H53" s="56"/>
      <c r="I53" s="147"/>
      <c r="J53" s="55"/>
      <c r="K53" s="147"/>
      <c r="L53" s="56"/>
      <c r="M53" s="148"/>
    </row>
    <row r="54" spans="2:13" s="65" customFormat="1" x14ac:dyDescent="0.2">
      <c r="B54">
        <v>0.87425540000000002</v>
      </c>
      <c r="C54">
        <v>1.76353E-2</v>
      </c>
      <c r="D54">
        <v>0.87425540000000002</v>
      </c>
      <c r="E54">
        <v>-1.76353E-2</v>
      </c>
      <c r="F54" s="55"/>
      <c r="G54" s="147"/>
      <c r="H54" s="56"/>
      <c r="I54" s="147"/>
      <c r="J54" s="55"/>
      <c r="K54" s="147"/>
      <c r="L54" s="56"/>
      <c r="M54" s="148"/>
    </row>
    <row r="55" spans="2:13" s="65" customFormat="1" x14ac:dyDescent="0.2">
      <c r="B55">
        <v>0.88983719999999999</v>
      </c>
      <c r="C55">
        <v>1.5735099999999998E-2</v>
      </c>
      <c r="D55">
        <v>0.88983719999999999</v>
      </c>
      <c r="E55">
        <v>-1.5735099999999998E-2</v>
      </c>
      <c r="F55" s="55"/>
      <c r="G55" s="147"/>
      <c r="H55" s="56"/>
      <c r="I55" s="147"/>
      <c r="J55" s="55"/>
      <c r="K55" s="147"/>
      <c r="L55" s="56"/>
      <c r="M55" s="148"/>
    </row>
    <row r="56" spans="2:13" s="65" customFormat="1" x14ac:dyDescent="0.2">
      <c r="B56">
        <v>0.90450850000000005</v>
      </c>
      <c r="C56">
        <v>1.3914299999999999E-2</v>
      </c>
      <c r="D56">
        <v>0.90450850000000005</v>
      </c>
      <c r="E56">
        <v>-1.3914299999999999E-2</v>
      </c>
      <c r="F56" s="55"/>
      <c r="G56" s="147"/>
      <c r="H56" s="56"/>
      <c r="I56" s="147"/>
      <c r="J56" s="55"/>
      <c r="K56" s="147"/>
      <c r="L56" s="56"/>
      <c r="M56" s="148"/>
    </row>
    <row r="57" spans="2:13" s="65" customFormat="1" x14ac:dyDescent="0.2">
      <c r="B57">
        <v>0.91823509999999997</v>
      </c>
      <c r="C57">
        <v>1.21823E-2</v>
      </c>
      <c r="D57">
        <v>0.91823509999999997</v>
      </c>
      <c r="E57">
        <v>-1.21823E-2</v>
      </c>
      <c r="F57" s="55"/>
      <c r="G57" s="147"/>
      <c r="H57" s="56"/>
      <c r="I57" s="147"/>
      <c r="J57" s="55"/>
      <c r="K57" s="147"/>
      <c r="L57" s="56"/>
      <c r="M57" s="148"/>
    </row>
    <row r="58" spans="2:13" s="65" customFormat="1" x14ac:dyDescent="0.2">
      <c r="B58">
        <v>0.9309849</v>
      </c>
      <c r="C58">
        <v>1.0548500000000001E-2</v>
      </c>
      <c r="D58">
        <v>0.9309849</v>
      </c>
      <c r="E58">
        <v>-1.0548500000000001E-2</v>
      </c>
      <c r="F58" s="55"/>
      <c r="G58" s="147"/>
      <c r="H58" s="56"/>
      <c r="I58" s="147"/>
      <c r="J58" s="55"/>
      <c r="K58" s="147"/>
      <c r="L58" s="56"/>
      <c r="M58" s="148"/>
    </row>
    <row r="59" spans="2:13" s="65" customFormat="1" x14ac:dyDescent="0.2">
      <c r="B59">
        <v>0.94272800000000001</v>
      </c>
      <c r="C59">
        <v>9.0217000000000006E-3</v>
      </c>
      <c r="D59">
        <v>0.94272800000000001</v>
      </c>
      <c r="E59">
        <v>-9.0217000000000006E-3</v>
      </c>
      <c r="F59" s="55"/>
      <c r="G59" s="147"/>
      <c r="H59" s="56"/>
      <c r="I59" s="147"/>
      <c r="J59" s="55"/>
      <c r="K59" s="147"/>
      <c r="L59" s="56"/>
      <c r="M59" s="148"/>
    </row>
    <row r="60" spans="2:13" s="65" customFormat="1" x14ac:dyDescent="0.2">
      <c r="B60">
        <v>0.95343719999999998</v>
      </c>
      <c r="C60">
        <v>7.6108E-3</v>
      </c>
      <c r="D60">
        <v>0.95343719999999998</v>
      </c>
      <c r="E60">
        <v>-7.6108E-3</v>
      </c>
      <c r="F60" s="55"/>
      <c r="G60" s="147"/>
      <c r="H60" s="56"/>
      <c r="I60" s="147"/>
      <c r="J60" s="55"/>
      <c r="K60" s="147"/>
      <c r="L60" s="56"/>
      <c r="M60" s="148"/>
    </row>
    <row r="61" spans="2:13" s="65" customFormat="1" x14ac:dyDescent="0.2">
      <c r="B61">
        <v>0.96308729999999998</v>
      </c>
      <c r="C61">
        <v>6.3238000000000001E-3</v>
      </c>
      <c r="D61">
        <v>0.96308729999999998</v>
      </c>
      <c r="E61">
        <v>-6.3238000000000001E-3</v>
      </c>
      <c r="F61" s="55"/>
      <c r="G61" s="147"/>
      <c r="H61" s="56"/>
      <c r="I61" s="147"/>
      <c r="J61" s="55"/>
      <c r="K61" s="147"/>
      <c r="L61" s="56"/>
      <c r="M61" s="148"/>
    </row>
    <row r="62" spans="2:13" s="65" customFormat="1" x14ac:dyDescent="0.2">
      <c r="B62">
        <v>0.97165590000000002</v>
      </c>
      <c r="C62">
        <v>5.1685000000000004E-3</v>
      </c>
      <c r="D62">
        <v>0.97165590000000002</v>
      </c>
      <c r="E62">
        <v>-5.1685000000000004E-3</v>
      </c>
      <c r="F62" s="55"/>
      <c r="G62" s="147"/>
      <c r="H62" s="56"/>
      <c r="I62" s="147"/>
      <c r="J62" s="55"/>
      <c r="K62" s="147"/>
      <c r="L62" s="56"/>
      <c r="M62" s="148"/>
    </row>
    <row r="63" spans="2:13" s="65" customFormat="1" x14ac:dyDescent="0.2">
      <c r="B63">
        <v>0.97912290000000002</v>
      </c>
      <c r="C63">
        <v>4.1519E-3</v>
      </c>
      <c r="D63">
        <v>0.97912290000000002</v>
      </c>
      <c r="E63">
        <v>-4.1519E-3</v>
      </c>
      <c r="F63" s="55"/>
      <c r="G63" s="147"/>
      <c r="H63" s="56"/>
      <c r="I63" s="147"/>
      <c r="J63" s="55"/>
      <c r="K63" s="147"/>
      <c r="L63" s="56"/>
      <c r="M63" s="148"/>
    </row>
    <row r="64" spans="2:13" s="65" customFormat="1" x14ac:dyDescent="0.2">
      <c r="B64">
        <v>0.98547090000000004</v>
      </c>
      <c r="C64">
        <v>3.2804000000000002E-3</v>
      </c>
      <c r="D64">
        <v>0.98547090000000004</v>
      </c>
      <c r="E64">
        <v>-3.2804000000000002E-3</v>
      </c>
      <c r="F64" s="55"/>
      <c r="G64" s="147"/>
      <c r="H64" s="56"/>
      <c r="I64" s="147"/>
      <c r="J64" s="55"/>
      <c r="K64" s="147"/>
      <c r="L64" s="56"/>
      <c r="M64" s="148"/>
    </row>
    <row r="65" spans="2:13" s="65" customFormat="1" x14ac:dyDescent="0.2">
      <c r="B65">
        <v>0.99068500000000004</v>
      </c>
      <c r="C65">
        <v>2.5595000000000001E-3</v>
      </c>
      <c r="D65">
        <v>0.99068500000000004</v>
      </c>
      <c r="E65">
        <v>-2.5595000000000001E-3</v>
      </c>
      <c r="F65" s="55"/>
      <c r="G65" s="147"/>
      <c r="H65" s="56"/>
      <c r="I65" s="147"/>
      <c r="J65" s="55"/>
      <c r="K65" s="147"/>
      <c r="L65" s="56"/>
      <c r="M65" s="148"/>
    </row>
    <row r="66" spans="2:13" s="65" customFormat="1" x14ac:dyDescent="0.2">
      <c r="B66">
        <v>0.9947532</v>
      </c>
      <c r="C66">
        <v>1.9938E-3</v>
      </c>
      <c r="D66">
        <v>0.9947532</v>
      </c>
      <c r="E66">
        <v>-1.9938E-3</v>
      </c>
      <c r="F66" s="55"/>
      <c r="G66" s="147"/>
      <c r="H66" s="56"/>
      <c r="I66" s="147"/>
      <c r="J66" s="55"/>
      <c r="K66" s="147"/>
      <c r="L66" s="56"/>
      <c r="M66" s="148"/>
    </row>
    <row r="67" spans="2:13" s="65" customFormat="1" x14ac:dyDescent="0.2">
      <c r="B67">
        <v>0.99766580000000005</v>
      </c>
      <c r="C67">
        <v>1.5870000000000001E-3</v>
      </c>
      <c r="D67">
        <v>0.99766580000000005</v>
      </c>
      <c r="E67">
        <v>-1.5870000000000001E-3</v>
      </c>
      <c r="F67" s="55"/>
      <c r="G67" s="147"/>
      <c r="H67" s="56"/>
      <c r="I67" s="147"/>
      <c r="J67" s="55"/>
      <c r="K67" s="147"/>
      <c r="L67" s="56"/>
      <c r="M67" s="148"/>
    </row>
    <row r="68" spans="2:13" s="65" customFormat="1" x14ac:dyDescent="0.2">
      <c r="B68">
        <v>0.99941610000000003</v>
      </c>
      <c r="C68">
        <v>1.3419E-3</v>
      </c>
      <c r="D68">
        <v>0.99941610000000003</v>
      </c>
      <c r="E68">
        <v>-1.3419E-3</v>
      </c>
      <c r="F68" s="55"/>
      <c r="G68" s="147"/>
      <c r="H68" s="56"/>
      <c r="I68" s="147"/>
      <c r="J68" s="55"/>
      <c r="K68" s="147"/>
      <c r="L68" s="56"/>
      <c r="M68" s="148"/>
    </row>
    <row r="69" spans="2:13" s="65" customFormat="1" x14ac:dyDescent="0.2">
      <c r="B69">
        <v>1</v>
      </c>
      <c r="C69">
        <v>1.2600000000000001E-3</v>
      </c>
      <c r="D69">
        <v>1</v>
      </c>
      <c r="E69">
        <v>-1.2600000000000001E-3</v>
      </c>
      <c r="F69" s="55"/>
      <c r="G69" s="147"/>
      <c r="H69" s="56"/>
      <c r="I69" s="147"/>
      <c r="J69" s="55"/>
      <c r="K69" s="147"/>
      <c r="L69" s="56"/>
      <c r="M69" s="148"/>
    </row>
    <row r="70" spans="2:13" s="65" customFormat="1" x14ac:dyDescent="0.2">
      <c r="B70" s="55"/>
      <c r="C70" s="56"/>
      <c r="D70" s="56"/>
      <c r="E70" s="57"/>
      <c r="F70" s="55"/>
      <c r="G70" s="147"/>
      <c r="H70" s="56"/>
      <c r="I70" s="147"/>
      <c r="J70" s="55"/>
      <c r="K70" s="147"/>
      <c r="L70" s="56"/>
      <c r="M70" s="148"/>
    </row>
    <row r="71" spans="2:13" s="65" customFormat="1" x14ac:dyDescent="0.2">
      <c r="B71" s="55"/>
      <c r="C71" s="56"/>
      <c r="D71" s="56"/>
      <c r="E71" s="57"/>
      <c r="F71" s="55"/>
      <c r="G71" s="147"/>
      <c r="H71" s="56"/>
      <c r="I71" s="147"/>
      <c r="J71" s="55"/>
      <c r="K71" s="147"/>
      <c r="L71" s="56"/>
      <c r="M71" s="148"/>
    </row>
    <row r="72" spans="2:13" s="65" customFormat="1" x14ac:dyDescent="0.2">
      <c r="B72" s="55"/>
      <c r="C72" s="56"/>
      <c r="D72" s="56"/>
      <c r="E72" s="57"/>
      <c r="F72" s="55"/>
      <c r="G72" s="147"/>
      <c r="H72" s="56"/>
      <c r="I72" s="147"/>
      <c r="J72" s="55"/>
      <c r="K72" s="147"/>
      <c r="L72" s="56"/>
      <c r="M72" s="148"/>
    </row>
    <row r="73" spans="2:13" s="65" customFormat="1" x14ac:dyDescent="0.2">
      <c r="B73" s="55"/>
      <c r="C73" s="56"/>
      <c r="D73" s="56"/>
      <c r="E73" s="57"/>
      <c r="F73" s="55"/>
      <c r="G73" s="147"/>
      <c r="H73" s="56"/>
      <c r="I73" s="147"/>
      <c r="J73" s="55"/>
      <c r="K73" s="147"/>
      <c r="L73" s="56"/>
      <c r="M73" s="148"/>
    </row>
    <row r="74" spans="2:13" s="65" customFormat="1" x14ac:dyDescent="0.2">
      <c r="B74" s="55"/>
      <c r="C74" s="56"/>
      <c r="D74" s="56"/>
      <c r="E74" s="57"/>
      <c r="F74" s="55"/>
      <c r="G74" s="147"/>
      <c r="H74" s="56"/>
      <c r="I74" s="147"/>
      <c r="J74" s="55"/>
      <c r="K74" s="147"/>
      <c r="L74" s="56"/>
      <c r="M74" s="148"/>
    </row>
    <row r="75" spans="2:13" s="65" customFormat="1" x14ac:dyDescent="0.2">
      <c r="B75" s="55"/>
      <c r="C75" s="56"/>
      <c r="D75" s="56"/>
      <c r="E75" s="57"/>
      <c r="F75" s="55"/>
      <c r="G75" s="147"/>
      <c r="H75" s="56"/>
      <c r="I75" s="147"/>
      <c r="J75" s="55"/>
      <c r="K75" s="147"/>
      <c r="L75" s="56"/>
      <c r="M75" s="148"/>
    </row>
    <row r="76" spans="2:13" s="65" customFormat="1" x14ac:dyDescent="0.2">
      <c r="B76" s="55"/>
      <c r="C76" s="56"/>
      <c r="D76" s="56"/>
      <c r="E76" s="57"/>
      <c r="F76" s="55"/>
      <c r="G76" s="147"/>
      <c r="H76" s="56"/>
      <c r="I76" s="147"/>
      <c r="J76" s="55"/>
      <c r="K76" s="147"/>
      <c r="L76" s="56"/>
      <c r="M76" s="148"/>
    </row>
    <row r="77" spans="2:13" s="65" customFormat="1" x14ac:dyDescent="0.2">
      <c r="B77" s="55"/>
      <c r="C77" s="56"/>
      <c r="D77" s="56"/>
      <c r="E77" s="57"/>
      <c r="F77" s="55"/>
      <c r="G77" s="147"/>
      <c r="H77" s="56"/>
      <c r="I77" s="147"/>
      <c r="J77" s="55"/>
      <c r="K77" s="147"/>
      <c r="L77" s="56"/>
      <c r="M77" s="148"/>
    </row>
    <row r="78" spans="2:13" s="65" customFormat="1" x14ac:dyDescent="0.2">
      <c r="B78" s="55"/>
      <c r="C78" s="56"/>
      <c r="D78" s="56"/>
      <c r="E78" s="57"/>
      <c r="F78" s="55"/>
      <c r="G78" s="147"/>
      <c r="H78" s="56"/>
      <c r="I78" s="147"/>
      <c r="J78" s="55"/>
      <c r="K78" s="147"/>
      <c r="L78" s="56"/>
      <c r="M78" s="148"/>
    </row>
    <row r="79" spans="2:13" s="65" customFormat="1" x14ac:dyDescent="0.2">
      <c r="B79" s="55"/>
      <c r="C79" s="56"/>
      <c r="D79" s="56"/>
      <c r="E79" s="57"/>
      <c r="F79" s="55"/>
      <c r="G79" s="147"/>
      <c r="H79" s="56"/>
      <c r="I79" s="147"/>
      <c r="J79" s="55"/>
      <c r="K79" s="147"/>
      <c r="L79" s="56"/>
      <c r="M79" s="148"/>
    </row>
    <row r="80" spans="2:13" s="65" customFormat="1" x14ac:dyDescent="0.2">
      <c r="B80" s="55"/>
      <c r="C80" s="56"/>
      <c r="D80" s="56"/>
      <c r="E80" s="57"/>
      <c r="F80" s="55"/>
      <c r="G80" s="147"/>
      <c r="H80" s="56"/>
      <c r="I80" s="147"/>
      <c r="J80" s="55"/>
      <c r="K80" s="147"/>
      <c r="L80" s="56"/>
      <c r="M80" s="148"/>
    </row>
    <row r="81" spans="2:13" s="65" customFormat="1" x14ac:dyDescent="0.2">
      <c r="B81" s="55"/>
      <c r="C81" s="56"/>
      <c r="D81" s="56"/>
      <c r="E81" s="57"/>
      <c r="F81" s="55"/>
      <c r="G81" s="147"/>
      <c r="H81" s="56"/>
      <c r="I81" s="147"/>
      <c r="J81" s="55"/>
      <c r="K81" s="147"/>
      <c r="L81" s="56"/>
      <c r="M81" s="148"/>
    </row>
    <row r="82" spans="2:13" s="65" customFormat="1" x14ac:dyDescent="0.2">
      <c r="B82" s="55"/>
      <c r="C82" s="56"/>
      <c r="D82" s="56"/>
      <c r="E82" s="57"/>
      <c r="F82" s="55"/>
      <c r="G82" s="147"/>
      <c r="H82" s="56"/>
      <c r="I82" s="147"/>
      <c r="J82" s="55"/>
      <c r="K82" s="147"/>
      <c r="L82" s="56"/>
      <c r="M82" s="148"/>
    </row>
    <row r="83" spans="2:13" s="65" customFormat="1" x14ac:dyDescent="0.2">
      <c r="B83" s="55"/>
      <c r="C83" s="56"/>
      <c r="D83" s="56"/>
      <c r="E83" s="57"/>
      <c r="F83" s="55"/>
      <c r="G83" s="147"/>
      <c r="H83" s="56"/>
      <c r="I83" s="147"/>
      <c r="J83" s="55"/>
      <c r="K83" s="147"/>
      <c r="L83" s="56"/>
      <c r="M83" s="148"/>
    </row>
    <row r="84" spans="2:13" s="65" customFormat="1" x14ac:dyDescent="0.2">
      <c r="B84" s="55"/>
      <c r="C84" s="56"/>
      <c r="D84" s="56"/>
      <c r="E84" s="57"/>
      <c r="F84" s="55"/>
      <c r="G84" s="147"/>
      <c r="H84" s="56"/>
      <c r="I84" s="147"/>
      <c r="J84" s="55"/>
      <c r="K84" s="147"/>
      <c r="L84" s="56"/>
      <c r="M84" s="148"/>
    </row>
    <row r="85" spans="2:13" s="65" customFormat="1" x14ac:dyDescent="0.2">
      <c r="B85" s="55"/>
      <c r="C85" s="56"/>
      <c r="D85" s="56"/>
      <c r="E85" s="57"/>
      <c r="F85" s="55"/>
      <c r="G85" s="147"/>
      <c r="H85" s="56"/>
      <c r="I85" s="147"/>
      <c r="J85" s="55"/>
      <c r="K85" s="147"/>
      <c r="L85" s="56"/>
      <c r="M85" s="148"/>
    </row>
    <row r="86" spans="2:13" s="65" customFormat="1" x14ac:dyDescent="0.2">
      <c r="B86" s="55"/>
      <c r="C86" s="56"/>
      <c r="D86" s="56"/>
      <c r="E86" s="57"/>
      <c r="F86" s="55"/>
      <c r="G86" s="147"/>
      <c r="H86" s="56"/>
      <c r="I86" s="147"/>
      <c r="J86" s="55"/>
      <c r="K86" s="147"/>
      <c r="L86" s="56"/>
      <c r="M86" s="148"/>
    </row>
    <row r="87" spans="2:13" s="65" customFormat="1" x14ac:dyDescent="0.2">
      <c r="B87" s="55"/>
      <c r="C87" s="56"/>
      <c r="D87" s="56"/>
      <c r="E87" s="57"/>
      <c r="F87" s="55"/>
      <c r="G87" s="147"/>
      <c r="H87" s="56"/>
      <c r="I87" s="147"/>
      <c r="J87" s="55"/>
      <c r="K87" s="147"/>
      <c r="L87" s="56"/>
      <c r="M87" s="148"/>
    </row>
    <row r="88" spans="2:13" s="65" customFormat="1" x14ac:dyDescent="0.2">
      <c r="B88" s="55"/>
      <c r="C88" s="56"/>
      <c r="D88" s="56"/>
      <c r="E88" s="57"/>
      <c r="F88" s="55"/>
      <c r="G88" s="147"/>
      <c r="H88" s="56"/>
      <c r="I88" s="147"/>
      <c r="J88" s="55"/>
      <c r="K88" s="147"/>
      <c r="L88" s="56"/>
      <c r="M88" s="148"/>
    </row>
    <row r="89" spans="2:13" s="65" customFormat="1" x14ac:dyDescent="0.2">
      <c r="B89" s="55"/>
      <c r="C89" s="56"/>
      <c r="D89" s="56"/>
      <c r="E89" s="57"/>
      <c r="F89" s="55"/>
      <c r="G89" s="147"/>
      <c r="H89" s="56"/>
      <c r="I89" s="147"/>
      <c r="J89" s="55"/>
      <c r="K89" s="147"/>
      <c r="L89" s="56"/>
      <c r="M89" s="148"/>
    </row>
    <row r="90" spans="2:13" s="65" customFormat="1" x14ac:dyDescent="0.2">
      <c r="B90" s="55"/>
      <c r="C90" s="56"/>
      <c r="D90" s="56"/>
      <c r="E90" s="57"/>
      <c r="F90" s="55"/>
      <c r="G90" s="147"/>
      <c r="H90" s="56"/>
      <c r="I90" s="147"/>
      <c r="J90" s="55"/>
      <c r="K90" s="147"/>
      <c r="L90" s="56"/>
      <c r="M90" s="148"/>
    </row>
    <row r="91" spans="2:13" s="65" customFormat="1" x14ac:dyDescent="0.2">
      <c r="B91" s="55"/>
      <c r="C91" s="56"/>
      <c r="D91" s="56"/>
      <c r="E91" s="57"/>
      <c r="F91" s="55"/>
      <c r="G91" s="147"/>
      <c r="H91" s="56"/>
      <c r="I91" s="147"/>
      <c r="J91" s="55"/>
      <c r="K91" s="147"/>
      <c r="L91" s="56"/>
      <c r="M91" s="148"/>
    </row>
    <row r="92" spans="2:13" s="65" customFormat="1" x14ac:dyDescent="0.2">
      <c r="B92" s="55"/>
      <c r="C92" s="56"/>
      <c r="D92" s="56"/>
      <c r="E92" s="57"/>
      <c r="F92" s="55"/>
      <c r="G92" s="147"/>
      <c r="H92" s="56"/>
      <c r="I92" s="147"/>
      <c r="J92" s="55"/>
      <c r="K92" s="147"/>
      <c r="L92" s="56"/>
      <c r="M92" s="148"/>
    </row>
    <row r="93" spans="2:13" s="65" customFormat="1" x14ac:dyDescent="0.2">
      <c r="B93" s="55"/>
      <c r="C93" s="56"/>
      <c r="D93" s="56"/>
      <c r="E93" s="57"/>
      <c r="F93" s="55"/>
      <c r="G93" s="147"/>
      <c r="H93" s="56"/>
      <c r="I93" s="147"/>
      <c r="J93" s="55"/>
      <c r="K93" s="147"/>
      <c r="L93" s="56"/>
      <c r="M93" s="148"/>
    </row>
    <row r="94" spans="2:13" s="65" customFormat="1" x14ac:dyDescent="0.2">
      <c r="B94" s="55"/>
      <c r="C94" s="56"/>
      <c r="D94" s="56"/>
      <c r="E94" s="57"/>
      <c r="F94" s="55"/>
      <c r="G94" s="147"/>
      <c r="H94" s="56"/>
      <c r="I94" s="147"/>
      <c r="J94" s="55"/>
      <c r="K94" s="147"/>
      <c r="L94" s="56"/>
      <c r="M94" s="148"/>
    </row>
    <row r="95" spans="2:13" s="65" customFormat="1" x14ac:dyDescent="0.2">
      <c r="B95" s="55"/>
      <c r="C95" s="56"/>
      <c r="D95" s="56"/>
      <c r="E95" s="57"/>
      <c r="F95" s="55"/>
      <c r="G95" s="147"/>
      <c r="H95" s="56"/>
      <c r="I95" s="147"/>
      <c r="J95" s="55"/>
      <c r="K95" s="147"/>
      <c r="L95" s="56"/>
      <c r="M95" s="148"/>
    </row>
    <row r="96" spans="2:13" s="65" customFormat="1" x14ac:dyDescent="0.2">
      <c r="B96" s="55"/>
      <c r="C96" s="56"/>
      <c r="D96" s="56"/>
      <c r="E96" s="57"/>
      <c r="F96" s="55"/>
      <c r="G96" s="147"/>
      <c r="H96" s="56"/>
      <c r="I96" s="147"/>
      <c r="J96" s="55"/>
      <c r="K96" s="147"/>
      <c r="L96" s="56"/>
      <c r="M96" s="148"/>
    </row>
    <row r="97" spans="2:13" s="65" customFormat="1" x14ac:dyDescent="0.2">
      <c r="B97" s="55"/>
      <c r="C97" s="56"/>
      <c r="D97" s="56"/>
      <c r="E97" s="57"/>
      <c r="F97" s="55"/>
      <c r="G97" s="147"/>
      <c r="H97" s="56"/>
      <c r="I97" s="147"/>
      <c r="J97" s="55"/>
      <c r="K97" s="147"/>
      <c r="L97" s="56"/>
      <c r="M97" s="148"/>
    </row>
    <row r="98" spans="2:13" s="65" customFormat="1" x14ac:dyDescent="0.2">
      <c r="B98" s="55"/>
      <c r="C98" s="56"/>
      <c r="D98" s="56"/>
      <c r="E98" s="57"/>
      <c r="F98" s="55"/>
      <c r="G98" s="147"/>
      <c r="H98" s="56"/>
      <c r="I98" s="147"/>
      <c r="J98" s="55"/>
      <c r="K98" s="147"/>
      <c r="L98" s="56"/>
      <c r="M98" s="148"/>
    </row>
    <row r="99" spans="2:13" s="65" customFormat="1" x14ac:dyDescent="0.2">
      <c r="B99" s="55"/>
      <c r="C99" s="56"/>
      <c r="D99" s="56"/>
      <c r="E99" s="57"/>
      <c r="F99" s="55"/>
      <c r="G99" s="147"/>
      <c r="H99" s="56"/>
      <c r="I99" s="147"/>
      <c r="J99" s="55"/>
      <c r="K99" s="147"/>
      <c r="L99" s="56"/>
      <c r="M99" s="148"/>
    </row>
    <row r="100" spans="2:13" s="65" customFormat="1" x14ac:dyDescent="0.2">
      <c r="B100" s="55"/>
      <c r="C100" s="56"/>
      <c r="D100" s="56"/>
      <c r="E100" s="57"/>
      <c r="F100" s="55"/>
      <c r="G100" s="147"/>
      <c r="H100" s="56"/>
      <c r="I100" s="147"/>
      <c r="J100" s="55"/>
      <c r="K100" s="147"/>
      <c r="L100" s="56"/>
      <c r="M100" s="148"/>
    </row>
    <row r="101" spans="2:13" s="65" customFormat="1" x14ac:dyDescent="0.2">
      <c r="B101" s="55"/>
      <c r="C101" s="56"/>
      <c r="D101" s="56"/>
      <c r="E101" s="57"/>
      <c r="F101" s="55"/>
      <c r="G101" s="147"/>
      <c r="H101" s="56"/>
      <c r="I101" s="147"/>
      <c r="J101" s="55"/>
      <c r="K101" s="147"/>
      <c r="L101" s="56"/>
      <c r="M101" s="148"/>
    </row>
    <row r="102" spans="2:13" s="65" customFormat="1" x14ac:dyDescent="0.2">
      <c r="B102" s="55"/>
      <c r="C102" s="56"/>
      <c r="D102" s="56"/>
      <c r="E102" s="57"/>
      <c r="F102" s="55"/>
      <c r="G102" s="147"/>
      <c r="H102" s="56"/>
      <c r="I102" s="147"/>
      <c r="J102" s="55"/>
      <c r="K102" s="147"/>
      <c r="L102" s="56"/>
      <c r="M102" s="148"/>
    </row>
    <row r="103" spans="2:13" s="65" customFormat="1" x14ac:dyDescent="0.2">
      <c r="B103" s="55"/>
      <c r="C103" s="56"/>
      <c r="D103" s="56"/>
      <c r="E103" s="57"/>
      <c r="F103" s="55"/>
      <c r="G103" s="147"/>
      <c r="H103" s="56"/>
      <c r="I103" s="147"/>
      <c r="J103" s="55"/>
      <c r="K103" s="147"/>
      <c r="L103" s="56"/>
      <c r="M103" s="148"/>
    </row>
    <row r="104" spans="2:13" s="65" customFormat="1" x14ac:dyDescent="0.2">
      <c r="B104" s="55"/>
      <c r="C104" s="56"/>
      <c r="D104" s="56"/>
      <c r="E104" s="57"/>
      <c r="F104" s="55"/>
      <c r="G104" s="147"/>
      <c r="H104" s="56"/>
      <c r="I104" s="147"/>
      <c r="J104" s="55"/>
      <c r="K104" s="147"/>
      <c r="L104" s="56"/>
      <c r="M104" s="148"/>
    </row>
    <row r="105" spans="2:13" s="65" customFormat="1" x14ac:dyDescent="0.2">
      <c r="B105" s="55"/>
      <c r="C105" s="56"/>
      <c r="D105" s="56"/>
      <c r="E105" s="57"/>
      <c r="F105" s="55"/>
      <c r="G105" s="147"/>
      <c r="H105" s="56"/>
      <c r="I105" s="147"/>
      <c r="J105" s="55"/>
      <c r="K105" s="147"/>
      <c r="L105" s="56"/>
      <c r="M105" s="148"/>
    </row>
    <row r="106" spans="2:13" s="65" customFormat="1" x14ac:dyDescent="0.2">
      <c r="B106" s="55"/>
      <c r="C106" s="56"/>
      <c r="D106" s="56"/>
      <c r="E106" s="57"/>
      <c r="F106" s="55"/>
      <c r="G106" s="147"/>
      <c r="H106" s="56"/>
      <c r="I106" s="147"/>
      <c r="J106" s="55"/>
      <c r="K106" s="147"/>
      <c r="L106" s="56"/>
      <c r="M106" s="148"/>
    </row>
    <row r="107" spans="2:13" s="65" customFormat="1" x14ac:dyDescent="0.2">
      <c r="B107" s="55"/>
      <c r="C107" s="56"/>
      <c r="D107" s="56"/>
      <c r="E107" s="57"/>
      <c r="F107" s="55"/>
      <c r="G107" s="147"/>
      <c r="H107" s="56"/>
      <c r="I107" s="147"/>
      <c r="J107" s="55"/>
      <c r="K107" s="147"/>
      <c r="L107" s="56"/>
      <c r="M107" s="148"/>
    </row>
    <row r="108" spans="2:13" s="65" customFormat="1" x14ac:dyDescent="0.2">
      <c r="B108" s="55"/>
      <c r="C108" s="56"/>
      <c r="D108" s="56"/>
      <c r="E108" s="57"/>
      <c r="F108" s="55"/>
      <c r="G108" s="147"/>
      <c r="H108" s="56"/>
      <c r="I108" s="147"/>
      <c r="J108" s="55"/>
      <c r="K108" s="147"/>
      <c r="L108" s="56"/>
      <c r="M108" s="148"/>
    </row>
    <row r="109" spans="2:13" s="65" customFormat="1" x14ac:dyDescent="0.2">
      <c r="B109" s="55"/>
      <c r="C109" s="56"/>
      <c r="D109" s="56"/>
      <c r="E109" s="57"/>
      <c r="F109" s="55"/>
      <c r="G109" s="147"/>
      <c r="H109" s="56"/>
      <c r="I109" s="147"/>
      <c r="J109" s="55"/>
      <c r="K109" s="147"/>
      <c r="L109" s="56"/>
      <c r="M109" s="148"/>
    </row>
    <row r="110" spans="2:13" s="65" customFormat="1" x14ac:dyDescent="0.2">
      <c r="B110" s="55"/>
      <c r="C110" s="56"/>
      <c r="D110" s="56"/>
      <c r="E110" s="57"/>
      <c r="F110" s="55"/>
      <c r="G110" s="147"/>
      <c r="H110" s="56"/>
      <c r="I110" s="147"/>
      <c r="J110" s="55"/>
      <c r="K110" s="147"/>
      <c r="L110" s="56"/>
      <c r="M110" s="148"/>
    </row>
    <row r="111" spans="2:13" s="65" customFormat="1" x14ac:dyDescent="0.2">
      <c r="B111" s="55"/>
      <c r="C111" s="56"/>
      <c r="D111" s="56"/>
      <c r="E111" s="57"/>
      <c r="F111" s="55"/>
      <c r="G111" s="147"/>
      <c r="H111" s="56"/>
      <c r="I111" s="147"/>
      <c r="J111" s="55"/>
      <c r="K111" s="147"/>
      <c r="L111" s="56"/>
      <c r="M111" s="148"/>
    </row>
    <row r="112" spans="2:13" s="65" customFormat="1" x14ac:dyDescent="0.2">
      <c r="B112" s="55"/>
      <c r="C112" s="56"/>
      <c r="D112" s="56"/>
      <c r="E112" s="57"/>
      <c r="F112" s="55"/>
      <c r="G112" s="147"/>
      <c r="H112" s="56"/>
      <c r="I112" s="147"/>
      <c r="J112" s="55"/>
      <c r="K112" s="147"/>
      <c r="L112" s="56"/>
      <c r="M112" s="148"/>
    </row>
    <row r="113" spans="2:13" s="65" customFormat="1" x14ac:dyDescent="0.2">
      <c r="B113" s="55"/>
      <c r="C113" s="56"/>
      <c r="D113" s="56"/>
      <c r="E113" s="57"/>
      <c r="F113" s="55"/>
      <c r="G113" s="147"/>
      <c r="H113" s="56"/>
      <c r="I113" s="147"/>
      <c r="J113" s="55"/>
      <c r="K113" s="147"/>
      <c r="L113" s="56"/>
      <c r="M113" s="148"/>
    </row>
    <row r="114" spans="2:13" s="65" customFormat="1" x14ac:dyDescent="0.2">
      <c r="B114" s="55"/>
      <c r="C114" s="56"/>
      <c r="D114" s="56"/>
      <c r="E114" s="57"/>
      <c r="F114" s="55"/>
      <c r="G114" s="147"/>
      <c r="H114" s="56"/>
      <c r="I114" s="147"/>
      <c r="J114" s="55"/>
      <c r="K114" s="147"/>
      <c r="L114" s="56"/>
      <c r="M114" s="148"/>
    </row>
    <row r="115" spans="2:13" s="65" customFormat="1" x14ac:dyDescent="0.2">
      <c r="B115" s="55"/>
      <c r="C115" s="56"/>
      <c r="D115" s="56"/>
      <c r="E115" s="57"/>
      <c r="F115" s="55"/>
      <c r="G115" s="147"/>
      <c r="H115" s="56"/>
      <c r="I115" s="147"/>
      <c r="J115" s="55"/>
      <c r="K115" s="147"/>
      <c r="L115" s="56"/>
      <c r="M115" s="148"/>
    </row>
    <row r="116" spans="2:13" s="65" customFormat="1" x14ac:dyDescent="0.2">
      <c r="B116" s="55"/>
      <c r="C116" s="56"/>
      <c r="D116" s="56"/>
      <c r="E116" s="57"/>
      <c r="F116" s="55"/>
      <c r="G116" s="147"/>
      <c r="H116" s="56"/>
      <c r="I116" s="147"/>
      <c r="J116" s="55"/>
      <c r="K116" s="147"/>
      <c r="L116" s="56"/>
      <c r="M116" s="148"/>
    </row>
    <row r="117" spans="2:13" s="65" customFormat="1" x14ac:dyDescent="0.2">
      <c r="B117" s="55"/>
      <c r="C117" s="56"/>
      <c r="D117" s="56"/>
      <c r="E117" s="57"/>
      <c r="F117" s="55"/>
      <c r="G117" s="147"/>
      <c r="H117" s="56"/>
      <c r="I117" s="147"/>
      <c r="J117" s="55"/>
      <c r="K117" s="147"/>
      <c r="L117" s="56"/>
      <c r="M117" s="148"/>
    </row>
    <row r="118" spans="2:13" s="65" customFormat="1" x14ac:dyDescent="0.2">
      <c r="B118" s="55"/>
      <c r="C118" s="56"/>
      <c r="D118" s="56"/>
      <c r="E118" s="57"/>
      <c r="F118" s="55"/>
      <c r="G118" s="147"/>
      <c r="H118" s="56"/>
      <c r="I118" s="147"/>
      <c r="J118" s="55"/>
      <c r="K118" s="147"/>
      <c r="L118" s="56"/>
      <c r="M118" s="148"/>
    </row>
    <row r="119" spans="2:13" s="65" customFormat="1" x14ac:dyDescent="0.2">
      <c r="B119" s="55"/>
      <c r="C119" s="56"/>
      <c r="D119" s="56"/>
      <c r="E119" s="57"/>
      <c r="F119" s="55"/>
      <c r="G119" s="147"/>
      <c r="H119" s="56"/>
      <c r="I119" s="147"/>
      <c r="J119" s="55"/>
      <c r="K119" s="147"/>
      <c r="L119" s="56"/>
      <c r="M119" s="148"/>
    </row>
    <row r="120" spans="2:13" s="65" customFormat="1" x14ac:dyDescent="0.2">
      <c r="B120" s="55"/>
      <c r="C120" s="56"/>
      <c r="D120" s="56"/>
      <c r="E120" s="57"/>
      <c r="F120" s="55"/>
      <c r="G120" s="147"/>
      <c r="H120" s="56"/>
      <c r="I120" s="147"/>
      <c r="J120" s="55"/>
      <c r="K120" s="147"/>
      <c r="L120" s="56"/>
      <c r="M120" s="148"/>
    </row>
    <row r="121" spans="2:13" s="65" customFormat="1" x14ac:dyDescent="0.2">
      <c r="B121" s="55"/>
      <c r="C121" s="56"/>
      <c r="D121" s="56"/>
      <c r="E121" s="57"/>
      <c r="F121" s="55"/>
      <c r="G121" s="147"/>
      <c r="H121" s="56"/>
      <c r="I121" s="147"/>
      <c r="J121" s="55"/>
      <c r="K121" s="147"/>
      <c r="L121" s="56"/>
      <c r="M121" s="148"/>
    </row>
    <row r="122" spans="2:13" s="65" customFormat="1" x14ac:dyDescent="0.2">
      <c r="B122" s="55"/>
      <c r="C122" s="56"/>
      <c r="D122" s="56"/>
      <c r="E122" s="57"/>
      <c r="F122" s="55"/>
      <c r="G122" s="147"/>
      <c r="H122" s="56"/>
      <c r="I122" s="147"/>
      <c r="J122" s="55"/>
      <c r="K122" s="147"/>
      <c r="L122" s="56"/>
      <c r="M122" s="148"/>
    </row>
    <row r="123" spans="2:13" s="65" customFormat="1" x14ac:dyDescent="0.2">
      <c r="B123" s="55"/>
      <c r="C123" s="56"/>
      <c r="D123" s="56"/>
      <c r="E123" s="57"/>
      <c r="F123" s="55"/>
      <c r="G123" s="147"/>
      <c r="H123" s="56"/>
      <c r="I123" s="147"/>
      <c r="J123" s="55"/>
      <c r="K123" s="147"/>
      <c r="L123" s="56"/>
      <c r="M123" s="148"/>
    </row>
    <row r="124" spans="2:13" s="65" customFormat="1" x14ac:dyDescent="0.2">
      <c r="B124" s="55"/>
      <c r="C124" s="56"/>
      <c r="D124" s="56"/>
      <c r="E124" s="57"/>
      <c r="F124" s="55"/>
      <c r="G124" s="147"/>
      <c r="H124" s="56"/>
      <c r="I124" s="147"/>
      <c r="J124" s="55"/>
      <c r="K124" s="147"/>
      <c r="L124" s="56"/>
      <c r="M124" s="148"/>
    </row>
    <row r="125" spans="2:13" s="65" customFormat="1" x14ac:dyDescent="0.2">
      <c r="B125" s="55"/>
      <c r="C125" s="56"/>
      <c r="D125" s="56"/>
      <c r="E125" s="57"/>
      <c r="F125" s="55"/>
      <c r="G125" s="147"/>
      <c r="H125" s="56"/>
      <c r="I125" s="147"/>
      <c r="J125" s="55"/>
      <c r="K125" s="147"/>
      <c r="L125" s="56"/>
      <c r="M125" s="148"/>
    </row>
    <row r="126" spans="2:13" s="65" customFormat="1" x14ac:dyDescent="0.2">
      <c r="B126" s="55"/>
      <c r="C126" s="56"/>
      <c r="D126" s="56"/>
      <c r="E126" s="57"/>
      <c r="F126" s="55"/>
      <c r="G126" s="147"/>
      <c r="H126" s="56"/>
      <c r="I126" s="147"/>
      <c r="J126" s="55"/>
      <c r="K126" s="147"/>
      <c r="L126" s="56"/>
      <c r="M126" s="148"/>
    </row>
    <row r="127" spans="2:13" s="65" customFormat="1" x14ac:dyDescent="0.2">
      <c r="B127" s="55"/>
      <c r="C127" s="56"/>
      <c r="D127" s="56"/>
      <c r="E127" s="57"/>
      <c r="F127" s="55"/>
      <c r="G127" s="147"/>
      <c r="H127" s="56"/>
      <c r="I127" s="147"/>
      <c r="J127" s="55"/>
      <c r="K127" s="147"/>
      <c r="L127" s="56"/>
      <c r="M127" s="148"/>
    </row>
    <row r="128" spans="2:13" s="65" customFormat="1" x14ac:dyDescent="0.2">
      <c r="B128" s="55"/>
      <c r="C128" s="56"/>
      <c r="D128" s="56"/>
      <c r="E128" s="57"/>
      <c r="F128" s="55"/>
      <c r="G128" s="147"/>
      <c r="H128" s="56"/>
      <c r="I128" s="147"/>
      <c r="J128" s="55"/>
      <c r="K128" s="147"/>
      <c r="L128" s="56"/>
      <c r="M128" s="148"/>
    </row>
    <row r="129" spans="2:13" s="65" customFormat="1" x14ac:dyDescent="0.2">
      <c r="B129" s="55"/>
      <c r="C129" s="56"/>
      <c r="D129" s="56"/>
      <c r="E129" s="57"/>
      <c r="F129" s="55"/>
      <c r="G129" s="147"/>
      <c r="H129" s="56"/>
      <c r="I129" s="147"/>
      <c r="J129" s="55"/>
      <c r="K129" s="147"/>
      <c r="L129" s="56"/>
      <c r="M129" s="148"/>
    </row>
    <row r="130" spans="2:13" s="65" customFormat="1" x14ac:dyDescent="0.2">
      <c r="B130" s="55"/>
      <c r="C130" s="56"/>
      <c r="D130" s="56"/>
      <c r="E130" s="57"/>
      <c r="F130" s="55"/>
      <c r="G130" s="147"/>
      <c r="H130" s="56"/>
      <c r="I130" s="147"/>
      <c r="J130" s="55"/>
      <c r="K130" s="147"/>
      <c r="L130" s="56"/>
      <c r="M130" s="148"/>
    </row>
    <row r="131" spans="2:13" s="65" customFormat="1" x14ac:dyDescent="0.2">
      <c r="B131" s="55"/>
      <c r="C131" s="56"/>
      <c r="D131" s="56"/>
      <c r="E131" s="57"/>
      <c r="F131" s="55"/>
      <c r="G131" s="147"/>
      <c r="H131" s="56"/>
      <c r="I131" s="147"/>
      <c r="J131" s="55"/>
      <c r="K131" s="147"/>
      <c r="L131" s="56"/>
      <c r="M131" s="148"/>
    </row>
    <row r="132" spans="2:13" s="65" customFormat="1" x14ac:dyDescent="0.2">
      <c r="B132" s="55"/>
      <c r="C132" s="56"/>
      <c r="D132" s="56"/>
      <c r="E132" s="57"/>
      <c r="F132" s="55"/>
      <c r="G132" s="147"/>
      <c r="H132" s="56"/>
      <c r="I132" s="147"/>
      <c r="J132" s="55"/>
      <c r="K132" s="147"/>
      <c r="L132" s="56"/>
      <c r="M132" s="148"/>
    </row>
    <row r="133" spans="2:13" s="65" customFormat="1" x14ac:dyDescent="0.2">
      <c r="B133" s="55"/>
      <c r="C133" s="56"/>
      <c r="D133" s="56"/>
      <c r="E133" s="57"/>
      <c r="F133" s="55"/>
      <c r="G133" s="147"/>
      <c r="H133" s="56"/>
      <c r="I133" s="147"/>
      <c r="J133" s="55"/>
      <c r="K133" s="147"/>
      <c r="L133" s="56"/>
      <c r="M133" s="148"/>
    </row>
    <row r="134" spans="2:13" s="65" customFormat="1" x14ac:dyDescent="0.2">
      <c r="B134" s="55"/>
      <c r="C134" s="56"/>
      <c r="D134" s="56"/>
      <c r="E134" s="57"/>
      <c r="F134" s="55"/>
      <c r="G134" s="147"/>
      <c r="H134" s="56"/>
      <c r="I134" s="147"/>
      <c r="J134" s="55"/>
      <c r="K134" s="147"/>
      <c r="L134" s="56"/>
      <c r="M134" s="148"/>
    </row>
    <row r="135" spans="2:13" s="65" customFormat="1" x14ac:dyDescent="0.2">
      <c r="B135" s="55"/>
      <c r="C135" s="56"/>
      <c r="D135" s="56"/>
      <c r="E135" s="57"/>
      <c r="F135" s="55"/>
      <c r="G135" s="147"/>
      <c r="H135" s="56"/>
      <c r="I135" s="147"/>
      <c r="J135" s="55"/>
      <c r="K135" s="147"/>
      <c r="L135" s="56"/>
      <c r="M135" s="148"/>
    </row>
    <row r="136" spans="2:13" s="65" customFormat="1" x14ac:dyDescent="0.2">
      <c r="B136" s="55"/>
      <c r="C136" s="56"/>
      <c r="D136" s="56"/>
      <c r="E136" s="57"/>
      <c r="F136" s="55"/>
      <c r="G136" s="147"/>
      <c r="H136" s="56"/>
      <c r="I136" s="147"/>
      <c r="J136" s="55"/>
      <c r="K136" s="147"/>
      <c r="L136" s="56"/>
      <c r="M136" s="148"/>
    </row>
    <row r="137" spans="2:13" s="65" customFormat="1" x14ac:dyDescent="0.2">
      <c r="B137" s="55"/>
      <c r="C137" s="56"/>
      <c r="D137" s="56"/>
      <c r="E137" s="57"/>
      <c r="F137" s="55"/>
      <c r="G137" s="147"/>
      <c r="H137" s="56"/>
      <c r="I137" s="147"/>
      <c r="J137" s="55"/>
      <c r="K137" s="147"/>
      <c r="L137" s="56"/>
      <c r="M137" s="148"/>
    </row>
    <row r="138" spans="2:13" s="65" customFormat="1" x14ac:dyDescent="0.2">
      <c r="B138" s="55"/>
      <c r="C138" s="56"/>
      <c r="D138" s="56"/>
      <c r="E138" s="57"/>
      <c r="F138" s="55"/>
      <c r="G138" s="147"/>
      <c r="H138" s="56"/>
      <c r="I138" s="147"/>
      <c r="J138" s="55"/>
      <c r="K138" s="147"/>
      <c r="L138" s="56"/>
      <c r="M138" s="148"/>
    </row>
    <row r="139" spans="2:13" s="65" customFormat="1" x14ac:dyDescent="0.2">
      <c r="B139" s="55"/>
      <c r="C139" s="56"/>
      <c r="D139" s="56"/>
      <c r="E139" s="57"/>
      <c r="F139" s="55"/>
      <c r="G139" s="147"/>
      <c r="H139" s="56"/>
      <c r="I139" s="147"/>
      <c r="J139" s="55"/>
      <c r="K139" s="147"/>
      <c r="L139" s="56"/>
      <c r="M139" s="148"/>
    </row>
    <row r="140" spans="2:13" s="65" customFormat="1" x14ac:dyDescent="0.2">
      <c r="B140" s="55"/>
      <c r="C140" s="56"/>
      <c r="D140" s="56"/>
      <c r="E140" s="57"/>
      <c r="F140" s="55"/>
      <c r="G140" s="147"/>
      <c r="H140" s="56"/>
      <c r="I140" s="147"/>
      <c r="J140" s="55"/>
      <c r="K140" s="147"/>
      <c r="L140" s="56"/>
      <c r="M140" s="148"/>
    </row>
    <row r="141" spans="2:13" s="65" customFormat="1" x14ac:dyDescent="0.2">
      <c r="B141" s="55"/>
      <c r="C141" s="56"/>
      <c r="D141" s="56"/>
      <c r="E141" s="57"/>
      <c r="F141" s="55"/>
      <c r="G141" s="147"/>
      <c r="H141" s="56"/>
      <c r="I141" s="147"/>
      <c r="J141" s="55"/>
      <c r="K141" s="147"/>
      <c r="L141" s="56"/>
      <c r="M141" s="148"/>
    </row>
    <row r="142" spans="2:13" s="65" customFormat="1" x14ac:dyDescent="0.2">
      <c r="B142" s="55"/>
      <c r="C142" s="56"/>
      <c r="D142" s="56"/>
      <c r="E142" s="57"/>
      <c r="F142" s="55"/>
      <c r="G142" s="147"/>
      <c r="H142" s="56"/>
      <c r="I142" s="147"/>
      <c r="J142" s="55"/>
      <c r="K142" s="147"/>
      <c r="L142" s="56"/>
      <c r="M142" s="148"/>
    </row>
    <row r="143" spans="2:13" s="65" customFormat="1" x14ac:dyDescent="0.2">
      <c r="B143" s="184"/>
      <c r="C143" s="60"/>
      <c r="D143" s="60"/>
      <c r="E143" s="185"/>
      <c r="F143" s="184"/>
      <c r="G143" s="147"/>
      <c r="H143" s="60"/>
      <c r="I143" s="147"/>
      <c r="J143" s="184"/>
      <c r="K143" s="147"/>
      <c r="L143" s="60"/>
      <c r="M143" s="148"/>
    </row>
    <row r="144" spans="2:13" s="65" customFormat="1" x14ac:dyDescent="0.2">
      <c r="B144" s="184"/>
      <c r="C144" s="60"/>
      <c r="D144" s="60"/>
      <c r="E144" s="185"/>
      <c r="F144" s="184"/>
      <c r="G144" s="147"/>
      <c r="H144" s="60"/>
      <c r="I144" s="147"/>
      <c r="J144" s="184"/>
      <c r="K144" s="147"/>
      <c r="L144" s="60"/>
      <c r="M144" s="148"/>
    </row>
    <row r="145" spans="2:13" s="65" customFormat="1" x14ac:dyDescent="0.2">
      <c r="B145" s="184"/>
      <c r="C145" s="60"/>
      <c r="D145" s="60"/>
      <c r="E145" s="185"/>
      <c r="F145" s="184"/>
      <c r="G145" s="147"/>
      <c r="H145" s="60"/>
      <c r="I145" s="147"/>
      <c r="J145" s="184"/>
      <c r="K145" s="147"/>
      <c r="L145" s="60"/>
      <c r="M145" s="148"/>
    </row>
    <row r="146" spans="2:13" s="65" customFormat="1" x14ac:dyDescent="0.2">
      <c r="B146" s="184"/>
      <c r="C146" s="60"/>
      <c r="D146" s="60"/>
      <c r="E146" s="185"/>
      <c r="F146" s="184"/>
      <c r="G146" s="147"/>
      <c r="H146" s="60"/>
      <c r="I146" s="147"/>
      <c r="J146" s="184"/>
      <c r="K146" s="147"/>
      <c r="L146" s="60"/>
      <c r="M146" s="148"/>
    </row>
    <row r="147" spans="2:13" s="65" customFormat="1" x14ac:dyDescent="0.2">
      <c r="B147" s="184"/>
      <c r="C147" s="60"/>
      <c r="D147" s="60"/>
      <c r="E147" s="185"/>
      <c r="F147" s="184"/>
      <c r="G147" s="147"/>
      <c r="H147" s="60"/>
      <c r="I147" s="147"/>
      <c r="J147" s="184"/>
      <c r="K147" s="147"/>
      <c r="L147" s="60"/>
      <c r="M147" s="148"/>
    </row>
    <row r="148" spans="2:13" s="65" customFormat="1" x14ac:dyDescent="0.2">
      <c r="B148" s="184"/>
      <c r="C148" s="60"/>
      <c r="D148" s="60"/>
      <c r="E148" s="185"/>
      <c r="F148" s="184"/>
      <c r="G148" s="147"/>
      <c r="H148" s="60"/>
      <c r="I148" s="147"/>
      <c r="J148" s="184"/>
      <c r="K148" s="147"/>
      <c r="L148" s="60"/>
      <c r="M148" s="148"/>
    </row>
    <row r="149" spans="2:13" s="65" customFormat="1" x14ac:dyDescent="0.2">
      <c r="B149" s="184"/>
      <c r="C149" s="60"/>
      <c r="D149" s="60"/>
      <c r="E149" s="185"/>
      <c r="F149" s="184"/>
      <c r="G149" s="147"/>
      <c r="H149" s="60"/>
      <c r="I149" s="147"/>
      <c r="J149" s="184"/>
      <c r="K149" s="147"/>
      <c r="L149" s="60"/>
      <c r="M149" s="148"/>
    </row>
    <row r="150" spans="2:13" s="65" customFormat="1" x14ac:dyDescent="0.2">
      <c r="B150" s="184"/>
      <c r="C150" s="60"/>
      <c r="D150" s="60"/>
      <c r="E150" s="185"/>
      <c r="F150" s="184"/>
      <c r="G150" s="147"/>
      <c r="H150" s="60"/>
      <c r="I150" s="147"/>
      <c r="J150" s="184"/>
      <c r="K150" s="147"/>
      <c r="L150" s="60"/>
      <c r="M150" s="148"/>
    </row>
    <row r="151" spans="2:13" s="65" customFormat="1" x14ac:dyDescent="0.2">
      <c r="B151" s="184"/>
      <c r="C151" s="60"/>
      <c r="D151" s="60"/>
      <c r="E151" s="185"/>
      <c r="F151" s="184"/>
      <c r="G151" s="147"/>
      <c r="H151" s="60"/>
      <c r="I151" s="147"/>
      <c r="J151" s="184"/>
      <c r="K151" s="147"/>
      <c r="L151" s="60"/>
      <c r="M151" s="148"/>
    </row>
    <row r="152" spans="2:13" s="65" customFormat="1" x14ac:dyDescent="0.2">
      <c r="B152" s="184"/>
      <c r="C152" s="60"/>
      <c r="D152" s="60"/>
      <c r="E152" s="185"/>
      <c r="F152" s="184"/>
      <c r="G152" s="147"/>
      <c r="H152" s="60"/>
      <c r="I152" s="147"/>
      <c r="J152" s="184"/>
      <c r="K152" s="147"/>
      <c r="L152" s="60"/>
      <c r="M152" s="148"/>
    </row>
    <row r="153" spans="2:13" s="65" customFormat="1" x14ac:dyDescent="0.2">
      <c r="B153" s="184"/>
      <c r="C153" s="60"/>
      <c r="D153" s="60"/>
      <c r="E153" s="185"/>
      <c r="F153" s="184"/>
      <c r="G153" s="147"/>
      <c r="H153" s="60"/>
      <c r="I153" s="147"/>
      <c r="J153" s="184"/>
      <c r="K153" s="147"/>
      <c r="L153" s="60"/>
      <c r="M153" s="148"/>
    </row>
    <row r="154" spans="2:13" s="65" customFormat="1" x14ac:dyDescent="0.2">
      <c r="B154" s="184"/>
      <c r="C154" s="60"/>
      <c r="D154" s="60"/>
      <c r="E154" s="185"/>
      <c r="F154" s="184"/>
      <c r="G154" s="147"/>
      <c r="H154" s="60"/>
      <c r="I154" s="147"/>
      <c r="J154" s="184"/>
      <c r="K154" s="147"/>
      <c r="L154" s="60"/>
      <c r="M154" s="148"/>
    </row>
    <row r="155" spans="2:13" s="65" customFormat="1" x14ac:dyDescent="0.2">
      <c r="B155" s="184"/>
      <c r="C155" s="60"/>
      <c r="D155" s="60"/>
      <c r="E155" s="185"/>
      <c r="F155" s="184"/>
      <c r="G155" s="147"/>
      <c r="H155" s="60"/>
      <c r="I155" s="147"/>
      <c r="J155" s="184"/>
      <c r="K155" s="147"/>
      <c r="L155" s="60"/>
      <c r="M155" s="148"/>
    </row>
    <row r="156" spans="2:13" s="65" customFormat="1" x14ac:dyDescent="0.2">
      <c r="B156" s="184"/>
      <c r="C156" s="60"/>
      <c r="D156" s="60"/>
      <c r="E156" s="185"/>
      <c r="F156" s="184"/>
      <c r="G156" s="147"/>
      <c r="H156" s="60"/>
      <c r="I156" s="147"/>
      <c r="J156" s="184"/>
      <c r="K156" s="147"/>
      <c r="L156" s="60"/>
      <c r="M156" s="148"/>
    </row>
    <row r="157" spans="2:13" s="65" customFormat="1" x14ac:dyDescent="0.2">
      <c r="B157" s="184"/>
      <c r="C157" s="60"/>
      <c r="D157" s="60"/>
      <c r="E157" s="185"/>
      <c r="F157" s="184"/>
      <c r="G157" s="147"/>
      <c r="H157" s="60"/>
      <c r="I157" s="147"/>
      <c r="J157" s="184"/>
      <c r="K157" s="147"/>
      <c r="L157" s="60"/>
      <c r="M157" s="148"/>
    </row>
    <row r="158" spans="2:13" s="65" customFormat="1" x14ac:dyDescent="0.2">
      <c r="B158" s="184"/>
      <c r="C158" s="60"/>
      <c r="D158" s="60"/>
      <c r="E158" s="185"/>
      <c r="F158" s="184"/>
      <c r="G158" s="147"/>
      <c r="H158" s="60"/>
      <c r="I158" s="147"/>
      <c r="J158" s="184"/>
      <c r="K158" s="147"/>
      <c r="L158" s="60"/>
      <c r="M158" s="148"/>
    </row>
    <row r="159" spans="2:13" s="65" customFormat="1" x14ac:dyDescent="0.2">
      <c r="B159" s="184"/>
      <c r="C159" s="60"/>
      <c r="D159" s="60"/>
      <c r="E159" s="185"/>
      <c r="F159" s="184"/>
      <c r="G159" s="147"/>
      <c r="H159" s="60"/>
      <c r="I159" s="147"/>
      <c r="J159" s="184"/>
      <c r="K159" s="147"/>
      <c r="L159" s="60"/>
      <c r="M159" s="148"/>
    </row>
    <row r="160" spans="2:13" s="65" customFormat="1" x14ac:dyDescent="0.2">
      <c r="B160" s="184"/>
      <c r="C160" s="60"/>
      <c r="D160" s="60"/>
      <c r="E160" s="185"/>
      <c r="F160" s="184"/>
      <c r="G160" s="147"/>
      <c r="H160" s="60"/>
      <c r="I160" s="147"/>
      <c r="J160" s="184"/>
      <c r="K160" s="147"/>
      <c r="L160" s="60"/>
      <c r="M160" s="148"/>
    </row>
    <row r="161" spans="2:13" s="65" customFormat="1" x14ac:dyDescent="0.2">
      <c r="B161" s="184"/>
      <c r="C161" s="60"/>
      <c r="D161" s="60"/>
      <c r="E161" s="185"/>
      <c r="F161" s="184"/>
      <c r="G161" s="147"/>
      <c r="H161" s="60"/>
      <c r="I161" s="147"/>
      <c r="J161" s="184"/>
      <c r="K161" s="147"/>
      <c r="L161" s="60"/>
      <c r="M161" s="148"/>
    </row>
    <row r="162" spans="2:13" s="65" customFormat="1" x14ac:dyDescent="0.2">
      <c r="B162" s="184"/>
      <c r="C162" s="60"/>
      <c r="D162" s="60"/>
      <c r="E162" s="185"/>
      <c r="F162" s="184"/>
      <c r="G162" s="147"/>
      <c r="H162" s="60"/>
      <c r="I162" s="147"/>
      <c r="J162" s="184"/>
      <c r="K162" s="147"/>
      <c r="L162" s="60"/>
      <c r="M162" s="148"/>
    </row>
    <row r="163" spans="2:13" s="65" customFormat="1" x14ac:dyDescent="0.2">
      <c r="B163" s="184"/>
      <c r="C163" s="60"/>
      <c r="D163" s="60"/>
      <c r="E163" s="185"/>
      <c r="F163" s="184"/>
      <c r="G163" s="147"/>
      <c r="H163" s="60"/>
      <c r="I163" s="147"/>
      <c r="J163" s="184"/>
      <c r="K163" s="147"/>
      <c r="L163" s="60"/>
      <c r="M163" s="148"/>
    </row>
    <row r="164" spans="2:13" s="65" customFormat="1" x14ac:dyDescent="0.2">
      <c r="B164" s="184"/>
      <c r="C164" s="60"/>
      <c r="D164" s="60"/>
      <c r="E164" s="185"/>
      <c r="F164" s="184"/>
      <c r="G164" s="147"/>
      <c r="H164" s="60"/>
      <c r="I164" s="147"/>
      <c r="J164" s="184"/>
      <c r="K164" s="147"/>
      <c r="L164" s="60"/>
      <c r="M164" s="148"/>
    </row>
    <row r="165" spans="2:13" s="65" customFormat="1" x14ac:dyDescent="0.2">
      <c r="B165" s="184"/>
      <c r="C165" s="60"/>
      <c r="D165" s="60"/>
      <c r="E165" s="185"/>
      <c r="F165" s="184"/>
      <c r="G165" s="147"/>
      <c r="H165" s="60"/>
      <c r="I165" s="147"/>
      <c r="J165" s="184"/>
      <c r="K165" s="147"/>
      <c r="L165" s="60"/>
      <c r="M165" s="148"/>
    </row>
    <row r="166" spans="2:13" s="65" customFormat="1" x14ac:dyDescent="0.2">
      <c r="B166" s="184"/>
      <c r="C166" s="60"/>
      <c r="D166" s="60"/>
      <c r="E166" s="185"/>
      <c r="F166" s="184"/>
      <c r="G166" s="147"/>
      <c r="H166" s="60"/>
      <c r="I166" s="147"/>
      <c r="J166" s="184"/>
      <c r="K166" s="147"/>
      <c r="L166" s="60"/>
      <c r="M166" s="148"/>
    </row>
    <row r="167" spans="2:13" s="65" customFormat="1" x14ac:dyDescent="0.2">
      <c r="B167" s="184"/>
      <c r="C167" s="60"/>
      <c r="D167" s="60"/>
      <c r="E167" s="185"/>
      <c r="F167" s="184"/>
      <c r="G167" s="147"/>
      <c r="H167" s="60"/>
      <c r="I167" s="147"/>
      <c r="J167" s="184"/>
      <c r="K167" s="147"/>
      <c r="L167" s="60"/>
      <c r="M167" s="148"/>
    </row>
    <row r="168" spans="2:13" s="65" customFormat="1" x14ac:dyDescent="0.2">
      <c r="B168" s="184"/>
      <c r="C168" s="60"/>
      <c r="D168" s="60"/>
      <c r="E168" s="185"/>
      <c r="F168" s="184"/>
      <c r="G168" s="147"/>
      <c r="H168" s="60"/>
      <c r="I168" s="147"/>
      <c r="J168" s="184"/>
      <c r="K168" s="147"/>
      <c r="L168" s="60"/>
      <c r="M168" s="148"/>
    </row>
    <row r="169" spans="2:13" s="65" customFormat="1" x14ac:dyDescent="0.2">
      <c r="B169" s="184"/>
      <c r="C169" s="60"/>
      <c r="D169" s="60"/>
      <c r="E169" s="185"/>
      <c r="F169" s="184"/>
      <c r="G169" s="147"/>
      <c r="H169" s="60"/>
      <c r="I169" s="147"/>
      <c r="J169" s="184"/>
      <c r="K169" s="147"/>
      <c r="L169" s="60"/>
      <c r="M169" s="148"/>
    </row>
    <row r="170" spans="2:13" s="65" customFormat="1" x14ac:dyDescent="0.2">
      <c r="B170" s="184"/>
      <c r="C170" s="60"/>
      <c r="D170" s="60"/>
      <c r="E170" s="185"/>
      <c r="F170" s="184"/>
      <c r="G170" s="147"/>
      <c r="H170" s="60"/>
      <c r="I170" s="147"/>
      <c r="J170" s="184"/>
      <c r="K170" s="147"/>
      <c r="L170" s="60"/>
      <c r="M170" s="148"/>
    </row>
    <row r="171" spans="2:13" s="65" customFormat="1" x14ac:dyDescent="0.2">
      <c r="B171" s="184"/>
      <c r="C171" s="60"/>
      <c r="D171" s="60"/>
      <c r="E171" s="185"/>
      <c r="F171" s="184"/>
      <c r="G171" s="147"/>
      <c r="H171" s="60"/>
      <c r="I171" s="147"/>
      <c r="J171" s="184"/>
      <c r="K171" s="147"/>
      <c r="L171" s="60"/>
      <c r="M171" s="148"/>
    </row>
    <row r="172" spans="2:13" s="65" customFormat="1" x14ac:dyDescent="0.2">
      <c r="B172" s="184"/>
      <c r="C172" s="60"/>
      <c r="D172" s="60"/>
      <c r="E172" s="185"/>
      <c r="F172" s="184"/>
      <c r="G172" s="147"/>
      <c r="H172" s="60"/>
      <c r="I172" s="147"/>
      <c r="J172" s="184"/>
      <c r="K172" s="147"/>
      <c r="L172" s="60"/>
      <c r="M172" s="148"/>
    </row>
    <row r="173" spans="2:13" s="65" customFormat="1" x14ac:dyDescent="0.2">
      <c r="B173" s="184"/>
      <c r="C173" s="60"/>
      <c r="D173" s="60"/>
      <c r="E173" s="185"/>
      <c r="F173" s="184"/>
      <c r="G173" s="147"/>
      <c r="H173" s="60"/>
      <c r="I173" s="147"/>
      <c r="J173" s="184"/>
      <c r="K173" s="147"/>
      <c r="L173" s="60"/>
      <c r="M173" s="148"/>
    </row>
    <row r="174" spans="2:13" s="65" customFormat="1" x14ac:dyDescent="0.2">
      <c r="B174" s="184"/>
      <c r="C174" s="60"/>
      <c r="D174" s="60"/>
      <c r="E174" s="185"/>
      <c r="F174" s="184"/>
      <c r="G174" s="147"/>
      <c r="H174" s="60"/>
      <c r="I174" s="147"/>
      <c r="J174" s="184"/>
      <c r="K174" s="147"/>
      <c r="L174" s="60"/>
      <c r="M174" s="148"/>
    </row>
    <row r="175" spans="2:13" s="65" customFormat="1" x14ac:dyDescent="0.2">
      <c r="B175" s="184"/>
      <c r="C175" s="60"/>
      <c r="D175" s="60"/>
      <c r="E175" s="185"/>
      <c r="F175" s="184"/>
      <c r="G175" s="147"/>
      <c r="H175" s="60"/>
      <c r="I175" s="147"/>
      <c r="J175" s="184"/>
      <c r="K175" s="147"/>
      <c r="L175" s="60"/>
      <c r="M175" s="148"/>
    </row>
    <row r="176" spans="2:13" s="65" customFormat="1" x14ac:dyDescent="0.2">
      <c r="B176" s="184"/>
      <c r="C176" s="60"/>
      <c r="D176" s="60"/>
      <c r="E176" s="185"/>
      <c r="F176" s="184"/>
      <c r="G176" s="147"/>
      <c r="H176" s="60"/>
      <c r="I176" s="147"/>
      <c r="J176" s="184"/>
      <c r="K176" s="147"/>
      <c r="L176" s="60"/>
      <c r="M176" s="148"/>
    </row>
    <row r="177" spans="2:13" s="65" customFormat="1" x14ac:dyDescent="0.2">
      <c r="B177" s="184"/>
      <c r="C177" s="60"/>
      <c r="D177" s="60"/>
      <c r="E177" s="185"/>
      <c r="F177" s="184"/>
      <c r="G177" s="147"/>
      <c r="H177" s="60"/>
      <c r="I177" s="147"/>
      <c r="J177" s="184"/>
      <c r="K177" s="147"/>
      <c r="L177" s="60"/>
      <c r="M177" s="148"/>
    </row>
    <row r="178" spans="2:13" s="65" customFormat="1" x14ac:dyDescent="0.2">
      <c r="B178" s="184"/>
      <c r="C178" s="60"/>
      <c r="D178" s="60"/>
      <c r="E178" s="185"/>
      <c r="F178" s="184"/>
      <c r="G178" s="147"/>
      <c r="H178" s="60"/>
      <c r="I178" s="147"/>
      <c r="J178" s="184"/>
      <c r="K178" s="147"/>
      <c r="L178" s="60"/>
      <c r="M178" s="148"/>
    </row>
    <row r="179" spans="2:13" s="65" customFormat="1" x14ac:dyDescent="0.2">
      <c r="B179" s="184"/>
      <c r="C179" s="60"/>
      <c r="D179" s="60"/>
      <c r="E179" s="185"/>
      <c r="F179" s="184"/>
      <c r="G179" s="147"/>
      <c r="H179" s="60"/>
      <c r="I179" s="147"/>
      <c r="J179" s="184"/>
      <c r="K179" s="147"/>
      <c r="L179" s="60"/>
      <c r="M179" s="148"/>
    </row>
    <row r="180" spans="2:13" s="65" customFormat="1" x14ac:dyDescent="0.2">
      <c r="B180" s="184"/>
      <c r="C180" s="60"/>
      <c r="D180" s="60"/>
      <c r="E180" s="185"/>
      <c r="F180" s="184"/>
      <c r="G180" s="147"/>
      <c r="H180" s="60"/>
      <c r="I180" s="147"/>
      <c r="J180" s="184"/>
      <c r="K180" s="147"/>
      <c r="L180" s="60"/>
      <c r="M180" s="148"/>
    </row>
    <row r="181" spans="2:13" s="65" customFormat="1" x14ac:dyDescent="0.2">
      <c r="B181" s="184"/>
      <c r="C181" s="60"/>
      <c r="D181" s="60"/>
      <c r="E181" s="185"/>
      <c r="F181" s="184"/>
      <c r="G181" s="147"/>
      <c r="H181" s="60"/>
      <c r="I181" s="147"/>
      <c r="J181" s="184"/>
      <c r="K181" s="147"/>
      <c r="L181" s="60"/>
      <c r="M181" s="148"/>
    </row>
    <row r="182" spans="2:13" s="65" customFormat="1" x14ac:dyDescent="0.2">
      <c r="B182" s="184"/>
      <c r="C182" s="60"/>
      <c r="D182" s="60"/>
      <c r="E182" s="185"/>
      <c r="F182" s="184"/>
      <c r="G182" s="149"/>
      <c r="H182" s="60"/>
      <c r="I182" s="149"/>
      <c r="J182" s="184"/>
      <c r="K182" s="149"/>
      <c r="L182" s="60"/>
      <c r="M182" s="40"/>
    </row>
    <row r="183" spans="2:13" s="65" customFormat="1" x14ac:dyDescent="0.2">
      <c r="B183" s="184"/>
      <c r="C183" s="60"/>
      <c r="D183" s="60"/>
      <c r="E183" s="185"/>
      <c r="F183" s="184"/>
      <c r="G183" s="149"/>
      <c r="H183" s="60"/>
      <c r="I183" s="149"/>
      <c r="J183" s="184"/>
      <c r="K183" s="149"/>
      <c r="L183" s="60"/>
      <c r="M183" s="40"/>
    </row>
    <row r="184" spans="2:13" s="65" customFormat="1" x14ac:dyDescent="0.2">
      <c r="B184" s="184"/>
      <c r="C184" s="60"/>
      <c r="D184" s="60"/>
      <c r="E184" s="185"/>
      <c r="F184" s="184"/>
      <c r="G184" s="149"/>
      <c r="H184" s="60"/>
      <c r="I184" s="149"/>
      <c r="J184" s="184"/>
      <c r="K184" s="149"/>
      <c r="L184" s="60"/>
      <c r="M184" s="40"/>
    </row>
    <row r="185" spans="2:13" s="65" customFormat="1" x14ac:dyDescent="0.2">
      <c r="B185" s="184"/>
      <c r="C185" s="60"/>
      <c r="D185" s="60"/>
      <c r="E185" s="185"/>
      <c r="F185" s="184"/>
      <c r="G185" s="149"/>
      <c r="H185" s="60"/>
      <c r="I185" s="149"/>
      <c r="J185" s="184"/>
      <c r="K185" s="149"/>
      <c r="L185" s="60"/>
      <c r="M185" s="40"/>
    </row>
    <row r="186" spans="2:13" s="65" customFormat="1" x14ac:dyDescent="0.2">
      <c r="B186" s="184"/>
      <c r="C186" s="60"/>
      <c r="D186" s="60"/>
      <c r="E186" s="185"/>
      <c r="F186" s="184"/>
      <c r="G186" s="149"/>
      <c r="H186" s="60"/>
      <c r="I186" s="149"/>
      <c r="J186" s="184"/>
      <c r="K186" s="149"/>
      <c r="L186" s="60"/>
      <c r="M186" s="40"/>
    </row>
    <row r="187" spans="2:13" s="65" customFormat="1" x14ac:dyDescent="0.2">
      <c r="B187" s="184"/>
      <c r="C187" s="60"/>
      <c r="D187" s="60"/>
      <c r="E187" s="185"/>
      <c r="F187" s="184"/>
      <c r="G187" s="149"/>
      <c r="H187" s="60"/>
      <c r="I187" s="149"/>
      <c r="J187" s="184"/>
      <c r="K187" s="149"/>
      <c r="L187" s="60"/>
      <c r="M187" s="40"/>
    </row>
    <row r="188" spans="2:13" s="65" customFormat="1" x14ac:dyDescent="0.2">
      <c r="B188" s="184"/>
      <c r="C188" s="60"/>
      <c r="D188" s="60"/>
      <c r="E188" s="185"/>
      <c r="F188" s="184"/>
      <c r="G188" s="149"/>
      <c r="H188" s="60"/>
      <c r="I188" s="149"/>
      <c r="J188" s="184"/>
      <c r="K188" s="149"/>
      <c r="L188" s="60"/>
      <c r="M188" s="40"/>
    </row>
    <row r="189" spans="2:13" s="65" customFormat="1" x14ac:dyDescent="0.2">
      <c r="B189" s="184"/>
      <c r="C189" s="60"/>
      <c r="D189" s="60"/>
      <c r="E189" s="185"/>
      <c r="F189" s="184"/>
      <c r="G189" s="149"/>
      <c r="H189" s="60"/>
      <c r="I189" s="149"/>
      <c r="J189" s="184"/>
      <c r="K189" s="149"/>
      <c r="L189" s="60"/>
      <c r="M189" s="40"/>
    </row>
    <row r="190" spans="2:13" s="65" customFormat="1" x14ac:dyDescent="0.2">
      <c r="B190" s="184"/>
      <c r="C190" s="60"/>
      <c r="D190" s="60"/>
      <c r="E190" s="185"/>
      <c r="F190" s="184"/>
      <c r="G190" s="149"/>
      <c r="H190" s="60"/>
      <c r="I190" s="149"/>
      <c r="J190" s="184"/>
      <c r="K190" s="149"/>
      <c r="L190" s="60"/>
      <c r="M190" s="40"/>
    </row>
    <row r="191" spans="2:13" s="65" customFormat="1" x14ac:dyDescent="0.2">
      <c r="B191" s="184"/>
      <c r="C191" s="60"/>
      <c r="D191" s="60"/>
      <c r="E191" s="185"/>
      <c r="F191" s="184"/>
      <c r="G191" s="149"/>
      <c r="H191" s="60"/>
      <c r="I191" s="149"/>
      <c r="J191" s="184"/>
      <c r="K191" s="149"/>
      <c r="L191" s="60"/>
      <c r="M191" s="40"/>
    </row>
    <row r="192" spans="2:13" s="65" customFormat="1" x14ac:dyDescent="0.2">
      <c r="B192" s="184"/>
      <c r="C192" s="60"/>
      <c r="D192" s="60"/>
      <c r="E192" s="185"/>
      <c r="F192" s="184"/>
      <c r="G192" s="149"/>
      <c r="H192" s="60"/>
      <c r="I192" s="149"/>
      <c r="J192" s="184"/>
      <c r="K192" s="149"/>
      <c r="L192" s="60"/>
      <c r="M192" s="40"/>
    </row>
    <row r="193" spans="2:13" s="65" customFormat="1" x14ac:dyDescent="0.2">
      <c r="B193" s="184"/>
      <c r="C193" s="60"/>
      <c r="D193" s="60"/>
      <c r="E193" s="185"/>
      <c r="F193" s="184"/>
      <c r="G193" s="149"/>
      <c r="H193" s="60"/>
      <c r="I193" s="149"/>
      <c r="J193" s="184"/>
      <c r="K193" s="149"/>
      <c r="L193" s="60"/>
      <c r="M193" s="40"/>
    </row>
    <row r="194" spans="2:13" s="65" customFormat="1" x14ac:dyDescent="0.2">
      <c r="B194" s="184"/>
      <c r="C194" s="60"/>
      <c r="D194" s="60"/>
      <c r="E194" s="185"/>
      <c r="F194" s="184"/>
      <c r="G194" s="149"/>
      <c r="H194" s="60"/>
      <c r="I194" s="149"/>
      <c r="J194" s="184"/>
      <c r="K194" s="149"/>
      <c r="L194" s="60"/>
      <c r="M194" s="40"/>
    </row>
    <row r="195" spans="2:13" s="65" customFormat="1" x14ac:dyDescent="0.2">
      <c r="B195" s="184"/>
      <c r="C195" s="60"/>
      <c r="D195" s="60"/>
      <c r="E195" s="185"/>
      <c r="F195" s="184"/>
      <c r="G195" s="149"/>
      <c r="H195" s="60"/>
      <c r="I195" s="149"/>
      <c r="J195" s="184"/>
      <c r="K195" s="149"/>
      <c r="L195" s="60"/>
      <c r="M195" s="40"/>
    </row>
    <row r="196" spans="2:13" s="65" customFormat="1" x14ac:dyDescent="0.2">
      <c r="B196" s="184"/>
      <c r="C196" s="60"/>
      <c r="D196" s="60"/>
      <c r="E196" s="185"/>
      <c r="F196" s="184"/>
      <c r="G196" s="149"/>
      <c r="H196" s="60"/>
      <c r="I196" s="149"/>
      <c r="J196" s="184"/>
      <c r="K196" s="149"/>
      <c r="L196" s="60"/>
      <c r="M196" s="40"/>
    </row>
    <row r="197" spans="2:13" s="65" customFormat="1" x14ac:dyDescent="0.2">
      <c r="B197" s="184"/>
      <c r="C197" s="60"/>
      <c r="D197" s="60"/>
      <c r="E197" s="185"/>
      <c r="F197" s="184"/>
      <c r="G197" s="149"/>
      <c r="H197" s="60"/>
      <c r="I197" s="149"/>
      <c r="J197" s="184"/>
      <c r="K197" s="149"/>
      <c r="L197" s="60"/>
      <c r="M197" s="40"/>
    </row>
    <row r="198" spans="2:13" s="65" customFormat="1" x14ac:dyDescent="0.2">
      <c r="B198" s="184"/>
      <c r="C198" s="60"/>
      <c r="D198" s="60"/>
      <c r="E198" s="185"/>
      <c r="F198" s="184"/>
      <c r="G198" s="149"/>
      <c r="H198" s="60"/>
      <c r="I198" s="149"/>
      <c r="J198" s="184"/>
      <c r="K198" s="149"/>
      <c r="L198" s="60"/>
      <c r="M198" s="40"/>
    </row>
    <row r="199" spans="2:13" s="65" customFormat="1" x14ac:dyDescent="0.2">
      <c r="B199" s="184"/>
      <c r="C199" s="60"/>
      <c r="D199" s="60"/>
      <c r="E199" s="185"/>
      <c r="F199" s="184"/>
      <c r="G199" s="149"/>
      <c r="H199" s="60"/>
      <c r="I199" s="149"/>
      <c r="J199" s="184"/>
      <c r="K199" s="149"/>
      <c r="L199" s="60"/>
      <c r="M199" s="40"/>
    </row>
    <row r="200" spans="2:13" s="65" customFormat="1" x14ac:dyDescent="0.2">
      <c r="B200" s="184"/>
      <c r="C200" s="60"/>
      <c r="D200" s="60"/>
      <c r="E200" s="185"/>
      <c r="F200" s="184"/>
      <c r="G200" s="149"/>
      <c r="H200" s="60"/>
      <c r="I200" s="149"/>
      <c r="J200" s="184"/>
      <c r="K200" s="149"/>
      <c r="L200" s="60"/>
      <c r="M200" s="40"/>
    </row>
    <row r="201" spans="2:13" s="65" customFormat="1" x14ac:dyDescent="0.2">
      <c r="B201" s="184"/>
      <c r="C201" s="60"/>
      <c r="D201" s="60"/>
      <c r="E201" s="185"/>
      <c r="F201" s="184"/>
      <c r="G201" s="149"/>
      <c r="H201" s="60"/>
      <c r="I201" s="149"/>
      <c r="J201" s="184"/>
      <c r="K201" s="149"/>
      <c r="L201" s="60"/>
      <c r="M201" s="40"/>
    </row>
    <row r="202" spans="2:13" s="65" customFormat="1" x14ac:dyDescent="0.2">
      <c r="B202" s="184"/>
      <c r="C202" s="60"/>
      <c r="D202" s="60"/>
      <c r="E202" s="185"/>
      <c r="F202" s="184"/>
      <c r="G202" s="149"/>
      <c r="H202" s="60"/>
      <c r="I202" s="149"/>
      <c r="J202" s="184"/>
      <c r="K202" s="149"/>
      <c r="L202" s="60"/>
      <c r="M202" s="40"/>
    </row>
    <row r="203" spans="2:13" s="65" customFormat="1" x14ac:dyDescent="0.2">
      <c r="B203" s="184"/>
      <c r="C203" s="60"/>
      <c r="D203" s="60"/>
      <c r="E203" s="185"/>
      <c r="F203" s="184"/>
      <c r="G203" s="149"/>
      <c r="H203" s="60"/>
      <c r="I203" s="149"/>
      <c r="J203" s="184"/>
      <c r="K203" s="149"/>
      <c r="L203" s="60"/>
      <c r="M203" s="40"/>
    </row>
    <row r="204" spans="2:13" s="65" customFormat="1" x14ac:dyDescent="0.2">
      <c r="B204" s="184"/>
      <c r="C204" s="60"/>
      <c r="D204" s="60"/>
      <c r="E204" s="185"/>
      <c r="F204" s="184"/>
      <c r="G204" s="149"/>
      <c r="H204" s="60"/>
      <c r="I204" s="149"/>
      <c r="J204" s="184"/>
      <c r="K204" s="149"/>
      <c r="L204" s="60"/>
      <c r="M204" s="40"/>
    </row>
    <row r="205" spans="2:13" s="65" customFormat="1" x14ac:dyDescent="0.2">
      <c r="B205" s="184"/>
      <c r="C205" s="60"/>
      <c r="D205" s="60"/>
      <c r="E205" s="185"/>
      <c r="F205" s="184"/>
      <c r="G205" s="149"/>
      <c r="H205" s="60"/>
      <c r="I205" s="149"/>
      <c r="J205" s="184"/>
      <c r="K205" s="149"/>
      <c r="L205" s="60"/>
      <c r="M205" s="40"/>
    </row>
    <row r="206" spans="2:13" s="65" customFormat="1" x14ac:dyDescent="0.2">
      <c r="B206" s="184"/>
      <c r="C206" s="60"/>
      <c r="D206" s="60"/>
      <c r="E206" s="185"/>
      <c r="F206" s="184"/>
      <c r="G206" s="149"/>
      <c r="H206" s="60"/>
      <c r="I206" s="149"/>
      <c r="J206" s="184"/>
      <c r="K206" s="149"/>
      <c r="L206" s="60"/>
      <c r="M206" s="40"/>
    </row>
    <row r="207" spans="2:13" s="65" customFormat="1" x14ac:dyDescent="0.2">
      <c r="B207" s="184"/>
      <c r="C207" s="60"/>
      <c r="D207" s="60"/>
      <c r="E207" s="185"/>
      <c r="F207" s="184"/>
      <c r="G207" s="149"/>
      <c r="H207" s="60"/>
      <c r="I207" s="149"/>
      <c r="J207" s="184"/>
      <c r="K207" s="149"/>
      <c r="L207" s="60"/>
      <c r="M207" s="40"/>
    </row>
    <row r="208" spans="2:13" s="65" customFormat="1" x14ac:dyDescent="0.2">
      <c r="B208" s="184"/>
      <c r="C208" s="60"/>
      <c r="D208" s="60"/>
      <c r="E208" s="185"/>
      <c r="F208" s="184"/>
      <c r="G208" s="149"/>
      <c r="H208" s="60"/>
      <c r="I208" s="149"/>
      <c r="J208" s="184"/>
      <c r="K208" s="149"/>
      <c r="L208" s="60"/>
      <c r="M208" s="40"/>
    </row>
    <row r="209" spans="2:13" s="65" customFormat="1" x14ac:dyDescent="0.2">
      <c r="B209" s="184"/>
      <c r="C209" s="60"/>
      <c r="D209" s="60"/>
      <c r="E209" s="185"/>
      <c r="F209" s="184"/>
      <c r="G209" s="149"/>
      <c r="H209" s="60"/>
      <c r="I209" s="149"/>
      <c r="J209" s="184"/>
      <c r="K209" s="149"/>
      <c r="L209" s="60"/>
      <c r="M209" s="40"/>
    </row>
    <row r="210" spans="2:13" s="65" customFormat="1" x14ac:dyDescent="0.2">
      <c r="B210" s="184"/>
      <c r="C210" s="60"/>
      <c r="D210" s="60"/>
      <c r="E210" s="185"/>
      <c r="F210" s="184"/>
      <c r="G210" s="149"/>
      <c r="H210" s="60"/>
      <c r="I210" s="149"/>
      <c r="J210" s="184"/>
      <c r="K210" s="149"/>
      <c r="L210" s="60"/>
      <c r="M210" s="40"/>
    </row>
    <row r="211" spans="2:13" s="65" customFormat="1" x14ac:dyDescent="0.2">
      <c r="B211" s="184"/>
      <c r="C211" s="60"/>
      <c r="D211" s="60"/>
      <c r="E211" s="185"/>
      <c r="F211" s="184"/>
      <c r="G211" s="149"/>
      <c r="H211" s="60"/>
      <c r="I211" s="149"/>
      <c r="J211" s="184"/>
      <c r="K211" s="149"/>
      <c r="L211" s="60"/>
      <c r="M211" s="40"/>
    </row>
    <row r="212" spans="2:13" s="65" customFormat="1" x14ac:dyDescent="0.2">
      <c r="B212" s="184"/>
      <c r="C212" s="60"/>
      <c r="D212" s="60"/>
      <c r="E212" s="185"/>
      <c r="F212" s="184"/>
      <c r="G212" s="149"/>
      <c r="H212" s="60"/>
      <c r="I212" s="149"/>
      <c r="J212" s="184"/>
      <c r="K212" s="149"/>
      <c r="L212" s="60"/>
      <c r="M212" s="40"/>
    </row>
    <row r="213" spans="2:13" s="65" customFormat="1" x14ac:dyDescent="0.2">
      <c r="B213" s="184"/>
      <c r="C213" s="60"/>
      <c r="D213" s="60"/>
      <c r="E213" s="185"/>
      <c r="F213" s="184"/>
      <c r="G213" s="149"/>
      <c r="H213" s="60"/>
      <c r="I213" s="149"/>
      <c r="J213" s="184"/>
      <c r="K213" s="149"/>
      <c r="L213" s="60"/>
      <c r="M213" s="40"/>
    </row>
    <row r="214" spans="2:13" s="65" customFormat="1" x14ac:dyDescent="0.2">
      <c r="B214" s="184"/>
      <c r="C214" s="60"/>
      <c r="D214" s="60"/>
      <c r="E214" s="185"/>
      <c r="F214" s="184"/>
      <c r="G214" s="149"/>
      <c r="H214" s="60"/>
      <c r="I214" s="149"/>
      <c r="J214" s="184"/>
      <c r="K214" s="149"/>
      <c r="L214" s="60"/>
      <c r="M214" s="40"/>
    </row>
    <row r="215" spans="2:13" s="65" customFormat="1" x14ac:dyDescent="0.2">
      <c r="B215" s="184"/>
      <c r="C215" s="60"/>
      <c r="D215" s="60"/>
      <c r="E215" s="185"/>
      <c r="F215" s="184"/>
      <c r="G215" s="149"/>
      <c r="H215" s="60"/>
      <c r="I215" s="149"/>
      <c r="J215" s="184"/>
      <c r="K215" s="149"/>
      <c r="L215" s="60"/>
      <c r="M215" s="40"/>
    </row>
    <row r="216" spans="2:13" s="65" customFormat="1" x14ac:dyDescent="0.2">
      <c r="B216" s="184"/>
      <c r="C216" s="60"/>
      <c r="D216" s="60"/>
      <c r="E216" s="185"/>
      <c r="F216" s="184"/>
      <c r="G216" s="149"/>
      <c r="H216" s="60"/>
      <c r="I216" s="149"/>
      <c r="J216" s="184"/>
      <c r="K216" s="149"/>
      <c r="L216" s="60"/>
      <c r="M216" s="40"/>
    </row>
    <row r="217" spans="2:13" s="65" customFormat="1" x14ac:dyDescent="0.2">
      <c r="B217" s="184"/>
      <c r="C217" s="60"/>
      <c r="D217" s="60"/>
      <c r="E217" s="185"/>
      <c r="F217" s="184"/>
      <c r="G217" s="149"/>
      <c r="H217" s="60"/>
      <c r="I217" s="149"/>
      <c r="J217" s="184"/>
      <c r="K217" s="149"/>
      <c r="L217" s="60"/>
      <c r="M217" s="40"/>
    </row>
    <row r="218" spans="2:13" s="65" customFormat="1" x14ac:dyDescent="0.2">
      <c r="B218" s="184"/>
      <c r="C218" s="60"/>
      <c r="D218" s="60"/>
      <c r="E218" s="185"/>
      <c r="F218" s="184"/>
      <c r="G218" s="149"/>
      <c r="H218" s="60"/>
      <c r="I218" s="149"/>
      <c r="J218" s="184"/>
      <c r="K218" s="149"/>
      <c r="L218" s="60"/>
      <c r="M218" s="40"/>
    </row>
    <row r="219" spans="2:13" s="65" customFormat="1" x14ac:dyDescent="0.2">
      <c r="B219" s="184"/>
      <c r="C219" s="60"/>
      <c r="D219" s="60"/>
      <c r="E219" s="185"/>
      <c r="F219" s="184"/>
      <c r="G219" s="149"/>
      <c r="H219" s="60"/>
      <c r="I219" s="149"/>
      <c r="J219" s="184"/>
      <c r="K219" s="149"/>
      <c r="L219" s="60"/>
      <c r="M219" s="40"/>
    </row>
    <row r="220" spans="2:13" s="65" customFormat="1" x14ac:dyDescent="0.2">
      <c r="B220" s="184"/>
      <c r="C220" s="60"/>
      <c r="D220" s="60"/>
      <c r="E220" s="185"/>
      <c r="F220" s="184"/>
      <c r="G220" s="149"/>
      <c r="H220" s="60"/>
      <c r="I220" s="149"/>
      <c r="J220" s="184"/>
      <c r="K220" s="149"/>
      <c r="L220" s="60"/>
      <c r="M220" s="40"/>
    </row>
    <row r="221" spans="2:13" s="65" customFormat="1" x14ac:dyDescent="0.2">
      <c r="B221" s="184"/>
      <c r="C221" s="60"/>
      <c r="D221" s="60"/>
      <c r="E221" s="185"/>
      <c r="F221" s="184"/>
      <c r="G221" s="149"/>
      <c r="H221" s="60"/>
      <c r="I221" s="149"/>
      <c r="J221" s="184"/>
      <c r="K221" s="149"/>
      <c r="L221" s="60"/>
      <c r="M221" s="40"/>
    </row>
    <row r="222" spans="2:13" s="65" customFormat="1" x14ac:dyDescent="0.2">
      <c r="B222" s="184"/>
      <c r="C222" s="60"/>
      <c r="D222" s="60"/>
      <c r="E222" s="185"/>
      <c r="F222" s="184"/>
      <c r="G222" s="149"/>
      <c r="H222" s="60"/>
      <c r="I222" s="149"/>
      <c r="J222" s="184"/>
      <c r="K222" s="149"/>
      <c r="L222" s="60"/>
      <c r="M222" s="40"/>
    </row>
    <row r="223" spans="2:13" s="65" customFormat="1" x14ac:dyDescent="0.2">
      <c r="B223" s="184"/>
      <c r="C223" s="60"/>
      <c r="D223" s="60"/>
      <c r="E223" s="185"/>
      <c r="F223" s="184"/>
      <c r="G223" s="149"/>
      <c r="H223" s="60"/>
      <c r="I223" s="149"/>
      <c r="J223" s="184"/>
      <c r="K223" s="149"/>
      <c r="L223" s="60"/>
      <c r="M223" s="40"/>
    </row>
    <row r="224" spans="2:13" s="65" customFormat="1" x14ac:dyDescent="0.2">
      <c r="B224" s="184"/>
      <c r="C224" s="60"/>
      <c r="D224" s="60"/>
      <c r="E224" s="185"/>
      <c r="F224" s="184"/>
      <c r="G224" s="149"/>
      <c r="H224" s="60"/>
      <c r="I224" s="149"/>
      <c r="J224" s="184"/>
      <c r="K224" s="149"/>
      <c r="L224" s="60"/>
      <c r="M224" s="40"/>
    </row>
    <row r="225" spans="2:13" s="65" customFormat="1" x14ac:dyDescent="0.2">
      <c r="B225" s="184"/>
      <c r="C225" s="60"/>
      <c r="D225" s="60"/>
      <c r="E225" s="185"/>
      <c r="F225" s="184"/>
      <c r="G225" s="149"/>
      <c r="H225" s="60"/>
      <c r="I225" s="149"/>
      <c r="J225" s="184"/>
      <c r="K225" s="149"/>
      <c r="L225" s="60"/>
      <c r="M225" s="40"/>
    </row>
    <row r="226" spans="2:13" s="65" customFormat="1" x14ac:dyDescent="0.2">
      <c r="B226" s="184"/>
      <c r="C226" s="60"/>
      <c r="D226" s="60"/>
      <c r="E226" s="185"/>
      <c r="F226" s="184"/>
      <c r="G226" s="149"/>
      <c r="H226" s="60"/>
      <c r="I226" s="149"/>
      <c r="J226" s="184"/>
      <c r="K226" s="149"/>
      <c r="L226" s="60"/>
      <c r="M226" s="40"/>
    </row>
    <row r="227" spans="2:13" s="65" customFormat="1" x14ac:dyDescent="0.2">
      <c r="B227" s="184"/>
      <c r="C227" s="60"/>
      <c r="D227" s="60"/>
      <c r="E227" s="185"/>
      <c r="F227" s="184"/>
      <c r="G227" s="149"/>
      <c r="H227" s="60"/>
      <c r="I227" s="149"/>
      <c r="J227" s="184"/>
      <c r="K227" s="149"/>
      <c r="L227" s="60"/>
      <c r="M227" s="40"/>
    </row>
    <row r="228" spans="2:13" s="65" customFormat="1" x14ac:dyDescent="0.2">
      <c r="B228" s="184"/>
      <c r="C228" s="60"/>
      <c r="D228" s="60"/>
      <c r="E228" s="185"/>
      <c r="F228" s="184"/>
      <c r="G228" s="149"/>
      <c r="H228" s="60"/>
      <c r="I228" s="149"/>
      <c r="J228" s="184"/>
      <c r="K228" s="149"/>
      <c r="L228" s="60"/>
      <c r="M228" s="40"/>
    </row>
    <row r="229" spans="2:13" s="65" customFormat="1" x14ac:dyDescent="0.2">
      <c r="B229" s="184"/>
      <c r="C229" s="60"/>
      <c r="D229" s="60"/>
      <c r="E229" s="185"/>
      <c r="F229" s="184"/>
      <c r="G229" s="149"/>
      <c r="H229" s="60"/>
      <c r="I229" s="149"/>
      <c r="J229" s="184"/>
      <c r="K229" s="149"/>
      <c r="L229" s="60"/>
      <c r="M229" s="40"/>
    </row>
    <row r="230" spans="2:13" s="65" customFormat="1" x14ac:dyDescent="0.2">
      <c r="B230" s="184"/>
      <c r="C230" s="60"/>
      <c r="D230" s="60"/>
      <c r="E230" s="185"/>
      <c r="F230" s="184"/>
      <c r="G230" s="149"/>
      <c r="H230" s="60"/>
      <c r="I230" s="149"/>
      <c r="J230" s="184"/>
      <c r="K230" s="149"/>
      <c r="L230" s="60"/>
      <c r="M230" s="40"/>
    </row>
    <row r="231" spans="2:13" s="65" customFormat="1" x14ac:dyDescent="0.2">
      <c r="B231" s="184"/>
      <c r="C231" s="60"/>
      <c r="D231" s="60"/>
      <c r="E231" s="185"/>
      <c r="F231" s="184"/>
      <c r="G231" s="149"/>
      <c r="H231" s="60"/>
      <c r="I231" s="149"/>
      <c r="J231" s="184"/>
      <c r="K231" s="149"/>
      <c r="L231" s="60"/>
      <c r="M231" s="40"/>
    </row>
    <row r="232" spans="2:13" s="65" customFormat="1" x14ac:dyDescent="0.2">
      <c r="B232" s="184"/>
      <c r="C232" s="60"/>
      <c r="D232" s="60"/>
      <c r="E232" s="185"/>
      <c r="F232" s="184"/>
      <c r="G232" s="149"/>
      <c r="H232" s="60"/>
      <c r="I232" s="149"/>
      <c r="J232" s="184"/>
      <c r="K232" s="149"/>
      <c r="L232" s="60"/>
      <c r="M232" s="40"/>
    </row>
    <row r="233" spans="2:13" s="65" customFormat="1" x14ac:dyDescent="0.2">
      <c r="B233" s="184"/>
      <c r="C233" s="60"/>
      <c r="D233" s="60"/>
      <c r="E233" s="185"/>
      <c r="F233" s="184"/>
      <c r="G233" s="149"/>
      <c r="H233" s="60"/>
      <c r="I233" s="149"/>
      <c r="J233" s="184"/>
      <c r="K233" s="149"/>
      <c r="L233" s="60"/>
      <c r="M233" s="40"/>
    </row>
    <row r="234" spans="2:13" s="65" customFormat="1" x14ac:dyDescent="0.2">
      <c r="B234" s="184"/>
      <c r="C234" s="60"/>
      <c r="D234" s="60"/>
      <c r="E234" s="185"/>
      <c r="F234" s="184"/>
      <c r="G234" s="149"/>
      <c r="H234" s="60"/>
      <c r="I234" s="149"/>
      <c r="J234" s="184"/>
      <c r="K234" s="149"/>
      <c r="L234" s="60"/>
      <c r="M234" s="40"/>
    </row>
    <row r="235" spans="2:13" s="65" customFormat="1" x14ac:dyDescent="0.2">
      <c r="B235" s="184"/>
      <c r="C235" s="60"/>
      <c r="D235" s="60"/>
      <c r="E235" s="185"/>
      <c r="F235" s="184"/>
      <c r="G235" s="149"/>
      <c r="H235" s="60"/>
      <c r="I235" s="149"/>
      <c r="J235" s="184"/>
      <c r="K235" s="149"/>
      <c r="L235" s="60"/>
      <c r="M235" s="40"/>
    </row>
    <row r="236" spans="2:13" s="65" customFormat="1" x14ac:dyDescent="0.2">
      <c r="B236" s="184"/>
      <c r="C236" s="60"/>
      <c r="D236" s="60"/>
      <c r="E236" s="185"/>
      <c r="F236" s="184"/>
      <c r="G236" s="149"/>
      <c r="H236" s="60"/>
      <c r="I236" s="149"/>
      <c r="J236" s="184"/>
      <c r="K236" s="149"/>
      <c r="L236" s="60"/>
      <c r="M236" s="40"/>
    </row>
    <row r="237" spans="2:13" s="65" customFormat="1" ht="16" thickBot="1" x14ac:dyDescent="0.25">
      <c r="B237" s="62"/>
      <c r="C237" s="63"/>
      <c r="D237" s="63"/>
      <c r="E237" s="64"/>
      <c r="F237" s="62"/>
      <c r="G237" s="150"/>
      <c r="H237" s="63"/>
      <c r="I237" s="150"/>
      <c r="J237" s="62"/>
      <c r="K237" s="150"/>
      <c r="L237" s="63"/>
      <c r="M237" s="151"/>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F3" sqref="F3"/>
    </sheetView>
  </sheetViews>
  <sheetFormatPr baseColWidth="10" defaultColWidth="8.83203125" defaultRowHeight="15" x14ac:dyDescent="0.2"/>
  <cols>
    <col min="1" max="1" width="8.83203125" style="65"/>
    <col min="2" max="6" width="8.83203125" style="50"/>
    <col min="7" max="7" width="8.83203125" style="142"/>
    <col min="8" max="8" width="8.83203125" style="50"/>
    <col min="9" max="9" width="8.83203125" style="142"/>
    <col min="10" max="10" width="8.83203125" style="50"/>
    <col min="11" max="11" width="8.83203125" style="142"/>
    <col min="12" max="12" width="8.83203125" style="50"/>
    <col min="13" max="13" width="8.83203125" style="142"/>
    <col min="14" max="48" width="8.83203125" style="65"/>
    <col min="49" max="16384" width="8.83203125" style="51"/>
  </cols>
  <sheetData>
    <row r="1" spans="2:21" s="65" customFormat="1" ht="16" thickBot="1" x14ac:dyDescent="0.25">
      <c r="B1" s="66"/>
      <c r="C1" s="66"/>
      <c r="D1" s="66"/>
      <c r="E1" s="66"/>
      <c r="F1" s="66"/>
      <c r="G1" s="142"/>
      <c r="H1" s="66"/>
      <c r="I1" s="142"/>
      <c r="J1" s="66"/>
      <c r="K1" s="142"/>
      <c r="L1" s="66"/>
      <c r="M1" s="142"/>
    </row>
    <row r="2" spans="2:21" s="65" customFormat="1" ht="16" thickBot="1" x14ac:dyDescent="0.25">
      <c r="B2" s="247" t="s">
        <v>165</v>
      </c>
      <c r="C2" s="248"/>
      <c r="D2" s="248">
        <v>0</v>
      </c>
      <c r="E2" s="249"/>
      <c r="F2" s="247"/>
      <c r="G2" s="248"/>
      <c r="H2" s="248"/>
      <c r="I2" s="249"/>
      <c r="J2" s="247"/>
      <c r="K2" s="248"/>
      <c r="L2" s="248"/>
      <c r="M2" s="249"/>
      <c r="N2" s="250"/>
      <c r="O2" s="250"/>
      <c r="P2" s="250"/>
      <c r="Q2" s="250"/>
      <c r="R2" s="250"/>
      <c r="S2" s="250"/>
      <c r="T2" s="250"/>
      <c r="U2" s="250"/>
    </row>
    <row r="3" spans="2:21" s="65" customFormat="1" ht="16" thickBot="1" x14ac:dyDescent="0.25">
      <c r="B3" s="52" t="s">
        <v>0</v>
      </c>
      <c r="C3" s="53" t="s">
        <v>1</v>
      </c>
      <c r="D3" s="53" t="s">
        <v>2</v>
      </c>
      <c r="E3" s="54" t="s">
        <v>3</v>
      </c>
      <c r="F3" s="52"/>
      <c r="G3" s="143"/>
      <c r="H3" s="53"/>
      <c r="I3" s="144"/>
      <c r="J3" s="52"/>
      <c r="K3" s="152"/>
      <c r="L3" s="53"/>
      <c r="M3" s="153"/>
    </row>
    <row r="4" spans="2:21" s="65" customFormat="1" x14ac:dyDescent="0.2">
      <c r="B4">
        <v>0</v>
      </c>
      <c r="C4">
        <v>0</v>
      </c>
      <c r="D4">
        <v>0</v>
      </c>
      <c r="E4">
        <v>0</v>
      </c>
      <c r="F4" s="55"/>
      <c r="G4" s="147"/>
      <c r="H4" s="56"/>
      <c r="I4" s="147"/>
      <c r="J4" s="55"/>
      <c r="K4" s="145"/>
      <c r="L4" s="56"/>
      <c r="M4" s="146"/>
    </row>
    <row r="5" spans="2:21" s="65" customFormat="1" x14ac:dyDescent="0.2">
      <c r="B5">
        <v>5.8390000000000004E-4</v>
      </c>
      <c r="C5">
        <v>4.2602999999999999E-3</v>
      </c>
      <c r="D5">
        <v>5.8390000000000004E-4</v>
      </c>
      <c r="E5">
        <v>-4.2602999999999999E-3</v>
      </c>
      <c r="F5" s="58"/>
      <c r="G5" s="147"/>
      <c r="H5" s="56"/>
      <c r="I5" s="147"/>
      <c r="J5" s="58"/>
      <c r="K5" s="147"/>
      <c r="L5" s="56"/>
      <c r="M5" s="148"/>
    </row>
    <row r="6" spans="2:21" s="65" customFormat="1" x14ac:dyDescent="0.2">
      <c r="B6">
        <v>2.3341999999999998E-3</v>
      </c>
      <c r="C6">
        <v>8.4288999999999996E-3</v>
      </c>
      <c r="D6">
        <v>2.3341999999999998E-3</v>
      </c>
      <c r="E6">
        <v>-8.4288999999999996E-3</v>
      </c>
      <c r="F6" s="55"/>
      <c r="G6" s="147"/>
      <c r="H6" s="56"/>
      <c r="I6" s="147"/>
      <c r="J6" s="55"/>
      <c r="K6" s="147"/>
      <c r="L6" s="56"/>
      <c r="M6" s="148"/>
    </row>
    <row r="7" spans="2:21" s="65" customFormat="1" x14ac:dyDescent="0.2">
      <c r="B7">
        <v>5.2468000000000002E-3</v>
      </c>
      <c r="C7">
        <v>1.2501099999999999E-2</v>
      </c>
      <c r="D7">
        <v>5.2468000000000002E-3</v>
      </c>
      <c r="E7">
        <v>-1.2501099999999999E-2</v>
      </c>
      <c r="F7" s="55"/>
      <c r="G7" s="147"/>
      <c r="H7" s="56"/>
      <c r="I7" s="147"/>
      <c r="J7" s="55"/>
      <c r="K7" s="147"/>
      <c r="L7" s="56"/>
      <c r="M7" s="148"/>
    </row>
    <row r="8" spans="2:21" s="65" customFormat="1" x14ac:dyDescent="0.2">
      <c r="B8">
        <v>9.3148999999999992E-3</v>
      </c>
      <c r="C8">
        <v>1.6470599999999998E-2</v>
      </c>
      <c r="D8">
        <v>9.3148999999999992E-3</v>
      </c>
      <c r="E8">
        <v>-1.6470599999999998E-2</v>
      </c>
      <c r="F8" s="55"/>
      <c r="G8" s="147"/>
      <c r="H8" s="56"/>
      <c r="I8" s="147"/>
      <c r="J8" s="55"/>
      <c r="K8" s="147"/>
      <c r="L8" s="56"/>
      <c r="M8" s="148"/>
    </row>
    <row r="9" spans="2:21" s="65" customFormat="1" x14ac:dyDescent="0.2">
      <c r="B9">
        <v>1.45291E-2</v>
      </c>
      <c r="C9">
        <v>2.0330000000000001E-2</v>
      </c>
      <c r="D9">
        <v>1.45291E-2</v>
      </c>
      <c r="E9">
        <v>-2.0330000000000001E-2</v>
      </c>
      <c r="F9" s="55"/>
      <c r="G9" s="147"/>
      <c r="H9" s="56"/>
      <c r="I9" s="147"/>
      <c r="J9" s="55"/>
      <c r="K9" s="147"/>
      <c r="L9" s="56"/>
      <c r="M9" s="148"/>
    </row>
    <row r="10" spans="2:21" s="65" customFormat="1" x14ac:dyDescent="0.2">
      <c r="B10">
        <v>2.0877099999999999E-2</v>
      </c>
      <c r="C10">
        <v>2.4070600000000001E-2</v>
      </c>
      <c r="D10">
        <v>2.0877099999999999E-2</v>
      </c>
      <c r="E10">
        <v>-2.4070600000000001E-2</v>
      </c>
      <c r="F10" s="55"/>
      <c r="G10" s="147"/>
      <c r="H10" s="56"/>
      <c r="I10" s="147"/>
      <c r="J10" s="55"/>
      <c r="K10" s="147"/>
      <c r="L10" s="56"/>
      <c r="M10" s="148"/>
    </row>
    <row r="11" spans="2:21" s="65" customFormat="1" x14ac:dyDescent="0.2">
      <c r="B11">
        <v>2.8344100000000001E-2</v>
      </c>
      <c r="C11">
        <v>2.7682700000000001E-2</v>
      </c>
      <c r="D11">
        <v>2.8344100000000001E-2</v>
      </c>
      <c r="E11">
        <v>-2.7682700000000001E-2</v>
      </c>
      <c r="F11" s="55"/>
      <c r="G11" s="147"/>
      <c r="H11" s="56"/>
      <c r="I11" s="147"/>
      <c r="J11" s="55"/>
      <c r="K11" s="147"/>
      <c r="L11" s="56"/>
      <c r="M11" s="148"/>
    </row>
    <row r="12" spans="2:21" s="65" customFormat="1" x14ac:dyDescent="0.2">
      <c r="B12">
        <v>3.69127E-2</v>
      </c>
      <c r="C12">
        <v>3.11559E-2</v>
      </c>
      <c r="D12">
        <v>3.69127E-2</v>
      </c>
      <c r="E12">
        <v>-3.11559E-2</v>
      </c>
      <c r="F12" s="55"/>
      <c r="G12" s="147"/>
      <c r="H12" s="56"/>
      <c r="I12" s="147"/>
      <c r="J12" s="55"/>
      <c r="K12" s="147"/>
      <c r="L12" s="56"/>
      <c r="M12" s="148"/>
    </row>
    <row r="13" spans="2:21" s="65" customFormat="1" x14ac:dyDescent="0.2">
      <c r="B13">
        <v>4.6562800000000001E-2</v>
      </c>
      <c r="C13">
        <v>3.4479200000000002E-2</v>
      </c>
      <c r="D13">
        <v>4.6562800000000001E-2</v>
      </c>
      <c r="E13">
        <v>-3.4479200000000002E-2</v>
      </c>
      <c r="F13" s="55"/>
      <c r="G13" s="147"/>
      <c r="H13" s="56"/>
      <c r="I13" s="147"/>
      <c r="J13" s="55"/>
      <c r="K13" s="147"/>
      <c r="L13" s="56"/>
      <c r="M13" s="148"/>
    </row>
    <row r="14" spans="2:21" s="65" customFormat="1" x14ac:dyDescent="0.2">
      <c r="B14">
        <v>5.7272000000000003E-2</v>
      </c>
      <c r="C14">
        <v>3.7641399999999998E-2</v>
      </c>
      <c r="D14">
        <v>5.7272000000000003E-2</v>
      </c>
      <c r="E14">
        <v>-3.7641399999999998E-2</v>
      </c>
      <c r="F14" s="55"/>
      <c r="G14" s="147"/>
      <c r="H14" s="56"/>
      <c r="I14" s="147"/>
      <c r="J14" s="55"/>
      <c r="K14" s="147"/>
      <c r="L14" s="56"/>
      <c r="M14" s="148"/>
    </row>
    <row r="15" spans="2:21" s="65" customFormat="1" x14ac:dyDescent="0.2">
      <c r="B15">
        <v>6.9015199999999999E-2</v>
      </c>
      <c r="C15">
        <v>4.0631E-2</v>
      </c>
      <c r="D15">
        <v>6.9015199999999999E-2</v>
      </c>
      <c r="E15">
        <v>-4.0631E-2</v>
      </c>
      <c r="F15" s="55"/>
      <c r="G15" s="147"/>
      <c r="H15" s="56"/>
      <c r="I15" s="147"/>
      <c r="J15" s="55"/>
      <c r="K15" s="147"/>
      <c r="L15" s="56"/>
      <c r="M15" s="148"/>
    </row>
    <row r="16" spans="2:21" s="65" customFormat="1" x14ac:dyDescent="0.2">
      <c r="B16">
        <v>8.1764900000000001E-2</v>
      </c>
      <c r="C16">
        <v>4.3437099999999999E-2</v>
      </c>
      <c r="D16">
        <v>8.1764900000000001E-2</v>
      </c>
      <c r="E16">
        <v>-4.3437099999999999E-2</v>
      </c>
      <c r="F16" s="55"/>
      <c r="G16" s="147"/>
      <c r="H16" s="56"/>
      <c r="I16" s="147"/>
      <c r="J16" s="55"/>
      <c r="K16" s="147"/>
      <c r="L16" s="56"/>
      <c r="M16" s="148"/>
    </row>
    <row r="17" spans="2:13" s="65" customFormat="1" x14ac:dyDescent="0.2">
      <c r="B17">
        <v>9.5491500000000007E-2</v>
      </c>
      <c r="C17">
        <v>4.6048899999999997E-2</v>
      </c>
      <c r="D17">
        <v>9.5491500000000007E-2</v>
      </c>
      <c r="E17">
        <v>-4.6048899999999997E-2</v>
      </c>
      <c r="F17" s="55"/>
      <c r="G17" s="147"/>
      <c r="H17" s="56"/>
      <c r="I17" s="147"/>
      <c r="J17" s="55"/>
      <c r="K17" s="147"/>
      <c r="L17" s="56"/>
      <c r="M17" s="148"/>
    </row>
    <row r="18" spans="2:13" s="65" customFormat="1" x14ac:dyDescent="0.2">
      <c r="B18">
        <v>0.11016280000000001</v>
      </c>
      <c r="C18">
        <v>4.8456699999999998E-2</v>
      </c>
      <c r="D18">
        <v>0.11016280000000001</v>
      </c>
      <c r="E18">
        <v>-4.8456699999999998E-2</v>
      </c>
      <c r="F18" s="55"/>
      <c r="G18" s="147"/>
      <c r="H18" s="56"/>
      <c r="I18" s="147"/>
      <c r="J18" s="55"/>
      <c r="K18" s="147"/>
      <c r="L18" s="56"/>
      <c r="M18" s="148"/>
    </row>
    <row r="19" spans="2:13" s="65" customFormat="1" x14ac:dyDescent="0.2">
      <c r="B19">
        <v>0.12574460000000001</v>
      </c>
      <c r="C19">
        <v>5.0651300000000003E-2</v>
      </c>
      <c r="D19">
        <v>0.12574460000000001</v>
      </c>
      <c r="E19">
        <v>-5.0651300000000003E-2</v>
      </c>
      <c r="F19" s="55"/>
      <c r="G19" s="147"/>
      <c r="H19" s="56"/>
      <c r="I19" s="147"/>
      <c r="J19" s="55"/>
      <c r="K19" s="147"/>
      <c r="L19" s="56"/>
      <c r="M19" s="148"/>
    </row>
    <row r="20" spans="2:13" s="65" customFormat="1" x14ac:dyDescent="0.2">
      <c r="B20">
        <v>0.14220050000000001</v>
      </c>
      <c r="C20">
        <v>5.2625100000000001E-2</v>
      </c>
      <c r="D20">
        <v>0.14220050000000001</v>
      </c>
      <c r="E20">
        <v>-5.2625100000000001E-2</v>
      </c>
      <c r="F20" s="55"/>
      <c r="G20" s="147"/>
      <c r="H20" s="56"/>
      <c r="I20" s="147"/>
      <c r="J20" s="55"/>
      <c r="K20" s="147"/>
      <c r="L20" s="56"/>
      <c r="M20" s="148"/>
    </row>
    <row r="21" spans="2:13" s="65" customFormat="1" x14ac:dyDescent="0.2">
      <c r="B21">
        <v>0.1594921</v>
      </c>
      <c r="C21">
        <v>5.4371500000000003E-2</v>
      </c>
      <c r="D21">
        <v>0.1594921</v>
      </c>
      <c r="E21">
        <v>-5.4371500000000003E-2</v>
      </c>
      <c r="F21" s="55"/>
      <c r="G21" s="147"/>
      <c r="H21" s="56"/>
      <c r="I21" s="147"/>
      <c r="J21" s="55"/>
      <c r="K21" s="147"/>
      <c r="L21" s="56"/>
      <c r="M21" s="148"/>
    </row>
    <row r="22" spans="2:13" s="65" customFormat="1" x14ac:dyDescent="0.2">
      <c r="B22">
        <v>0.17757890000000001</v>
      </c>
      <c r="C22">
        <v>5.5885600000000001E-2</v>
      </c>
      <c r="D22">
        <v>0.17757890000000001</v>
      </c>
      <c r="E22">
        <v>-5.5885600000000001E-2</v>
      </c>
      <c r="F22" s="55"/>
      <c r="G22" s="147"/>
      <c r="H22" s="56"/>
      <c r="I22" s="147"/>
      <c r="J22" s="55"/>
      <c r="K22" s="147"/>
      <c r="L22" s="56"/>
      <c r="M22" s="148"/>
    </row>
    <row r="23" spans="2:13" s="65" customFormat="1" x14ac:dyDescent="0.2">
      <c r="B23">
        <v>0.1964187</v>
      </c>
      <c r="C23">
        <v>5.7164E-2</v>
      </c>
      <c r="D23">
        <v>0.1964187</v>
      </c>
      <c r="E23">
        <v>-5.7164E-2</v>
      </c>
      <c r="F23" s="55"/>
      <c r="G23" s="147"/>
      <c r="H23" s="56"/>
      <c r="I23" s="147"/>
      <c r="J23" s="55"/>
      <c r="K23" s="147"/>
      <c r="L23" s="56"/>
      <c r="M23" s="148"/>
    </row>
    <row r="24" spans="2:13" s="65" customFormat="1" x14ac:dyDescent="0.2">
      <c r="B24">
        <v>0.21596760000000001</v>
      </c>
      <c r="C24">
        <v>5.8204800000000001E-2</v>
      </c>
      <c r="D24">
        <v>0.21596760000000001</v>
      </c>
      <c r="E24">
        <v>-5.8204800000000001E-2</v>
      </c>
      <c r="F24" s="55"/>
      <c r="G24" s="147"/>
      <c r="H24" s="56"/>
      <c r="I24" s="147"/>
      <c r="J24" s="55"/>
      <c r="K24" s="147"/>
      <c r="L24" s="56"/>
      <c r="M24" s="148"/>
    </row>
    <row r="25" spans="2:13" s="65" customFormat="1" x14ac:dyDescent="0.2">
      <c r="B25">
        <v>0.2361799</v>
      </c>
      <c r="C25">
        <v>5.9008100000000001E-2</v>
      </c>
      <c r="D25">
        <v>0.2361799</v>
      </c>
      <c r="E25">
        <v>-5.9008100000000001E-2</v>
      </c>
      <c r="F25" s="55"/>
      <c r="G25" s="147"/>
      <c r="H25" s="56"/>
      <c r="I25" s="147"/>
      <c r="J25" s="55"/>
      <c r="K25" s="147"/>
      <c r="L25" s="56"/>
      <c r="M25" s="148"/>
    </row>
    <row r="26" spans="2:13" s="65" customFormat="1" x14ac:dyDescent="0.2">
      <c r="B26">
        <v>0.25700830000000002</v>
      </c>
      <c r="C26">
        <v>5.9575500000000003E-2</v>
      </c>
      <c r="D26">
        <v>0.25700830000000002</v>
      </c>
      <c r="E26">
        <v>-5.9575500000000003E-2</v>
      </c>
      <c r="F26" s="55"/>
      <c r="G26" s="147"/>
      <c r="H26" s="56"/>
      <c r="I26" s="147"/>
      <c r="J26" s="55"/>
      <c r="K26" s="147"/>
      <c r="L26" s="56"/>
      <c r="M26" s="148"/>
    </row>
    <row r="27" spans="2:13" s="65" customFormat="1" x14ac:dyDescent="0.2">
      <c r="B27">
        <v>0.27840419999999999</v>
      </c>
      <c r="C27">
        <v>5.9910199999999997E-2</v>
      </c>
      <c r="D27">
        <v>0.27840419999999999</v>
      </c>
      <c r="E27">
        <v>-5.9910199999999997E-2</v>
      </c>
      <c r="F27" s="55"/>
      <c r="G27" s="147"/>
      <c r="H27" s="56"/>
      <c r="I27" s="147"/>
      <c r="J27" s="55"/>
      <c r="K27" s="147"/>
      <c r="L27" s="56"/>
      <c r="M27" s="148"/>
    </row>
    <row r="28" spans="2:13" s="65" customFormat="1" x14ac:dyDescent="0.2">
      <c r="B28">
        <v>0.30031770000000002</v>
      </c>
      <c r="C28">
        <v>6.00172E-2</v>
      </c>
      <c r="D28">
        <v>0.30031770000000002</v>
      </c>
      <c r="E28">
        <v>-6.00172E-2</v>
      </c>
      <c r="F28" s="55"/>
      <c r="G28" s="147"/>
      <c r="H28" s="56"/>
      <c r="I28" s="147"/>
      <c r="J28" s="55"/>
      <c r="K28" s="147"/>
      <c r="L28" s="56"/>
      <c r="M28" s="148"/>
    </row>
    <row r="29" spans="2:13" s="65" customFormat="1" x14ac:dyDescent="0.2">
      <c r="B29">
        <v>0.32269759999999997</v>
      </c>
      <c r="C29">
        <v>5.9902799999999999E-2</v>
      </c>
      <c r="D29">
        <v>0.32269759999999997</v>
      </c>
      <c r="E29">
        <v>-5.9902799999999999E-2</v>
      </c>
      <c r="F29" s="55"/>
      <c r="G29" s="147"/>
      <c r="H29" s="56"/>
      <c r="I29" s="147"/>
      <c r="J29" s="55"/>
      <c r="K29" s="147"/>
      <c r="L29" s="56"/>
      <c r="M29" s="148"/>
    </row>
    <row r="30" spans="2:13" s="65" customFormat="1" x14ac:dyDescent="0.2">
      <c r="B30">
        <v>0.34549150000000001</v>
      </c>
      <c r="C30">
        <v>5.9574700000000001E-2</v>
      </c>
      <c r="D30">
        <v>0.34549150000000001</v>
      </c>
      <c r="E30">
        <v>-5.9574700000000001E-2</v>
      </c>
      <c r="F30" s="55"/>
      <c r="G30" s="147"/>
      <c r="H30" s="56"/>
      <c r="I30" s="147"/>
      <c r="J30" s="55"/>
      <c r="K30" s="147"/>
      <c r="L30" s="56"/>
      <c r="M30" s="148"/>
    </row>
    <row r="31" spans="2:13" s="65" customFormat="1" x14ac:dyDescent="0.2">
      <c r="B31">
        <v>0.36864629999999998</v>
      </c>
      <c r="C31">
        <v>5.9041900000000001E-2</v>
      </c>
      <c r="D31">
        <v>0.36864629999999998</v>
      </c>
      <c r="E31">
        <v>-5.9041900000000001E-2</v>
      </c>
      <c r="F31" s="55"/>
      <c r="G31" s="147"/>
      <c r="H31" s="56"/>
      <c r="I31" s="147"/>
      <c r="J31" s="55"/>
      <c r="K31" s="147"/>
      <c r="L31" s="56"/>
      <c r="M31" s="148"/>
    </row>
    <row r="32" spans="2:13" s="65" customFormat="1" x14ac:dyDescent="0.2">
      <c r="B32">
        <v>0.39210790000000001</v>
      </c>
      <c r="C32">
        <v>5.8314499999999998E-2</v>
      </c>
      <c r="D32">
        <v>0.39210790000000001</v>
      </c>
      <c r="E32">
        <v>-5.8314499999999998E-2</v>
      </c>
      <c r="F32" s="55"/>
      <c r="G32" s="147"/>
      <c r="H32" s="56"/>
      <c r="I32" s="147"/>
      <c r="J32" s="55"/>
      <c r="K32" s="147"/>
      <c r="L32" s="56"/>
      <c r="M32" s="148"/>
    </row>
    <row r="33" spans="2:13" s="65" customFormat="1" x14ac:dyDescent="0.2">
      <c r="B33">
        <v>0.41582150000000001</v>
      </c>
      <c r="C33">
        <v>5.7403299999999997E-2</v>
      </c>
      <c r="D33">
        <v>0.41582150000000001</v>
      </c>
      <c r="E33">
        <v>-5.7403299999999997E-2</v>
      </c>
      <c r="F33" s="55"/>
      <c r="G33" s="147"/>
      <c r="H33" s="56"/>
      <c r="I33" s="147"/>
      <c r="J33" s="55"/>
      <c r="K33" s="147"/>
      <c r="L33" s="56"/>
      <c r="M33" s="148"/>
    </row>
    <row r="34" spans="2:13" s="65" customFormat="1" x14ac:dyDescent="0.2">
      <c r="B34">
        <v>0.4397317</v>
      </c>
      <c r="C34">
        <v>5.6320000000000002E-2</v>
      </c>
      <c r="D34">
        <v>0.4397317</v>
      </c>
      <c r="E34">
        <v>-5.6320000000000002E-2</v>
      </c>
      <c r="F34" s="55"/>
      <c r="G34" s="147"/>
      <c r="H34" s="56"/>
      <c r="I34" s="147"/>
      <c r="J34" s="55"/>
      <c r="K34" s="147"/>
      <c r="L34" s="56"/>
      <c r="M34" s="148"/>
    </row>
    <row r="35" spans="2:13" s="65" customFormat="1" x14ac:dyDescent="0.2">
      <c r="B35">
        <v>0.46378259999999999</v>
      </c>
      <c r="C35">
        <v>5.5076899999999998E-2</v>
      </c>
      <c r="D35">
        <v>0.46378259999999999</v>
      </c>
      <c r="E35">
        <v>-5.5076899999999998E-2</v>
      </c>
      <c r="F35" s="55"/>
      <c r="G35" s="147"/>
      <c r="H35" s="56"/>
      <c r="I35" s="147"/>
      <c r="J35" s="55"/>
      <c r="K35" s="147"/>
      <c r="L35" s="56"/>
      <c r="M35" s="148"/>
    </row>
    <row r="36" spans="2:13" s="65" customFormat="1" x14ac:dyDescent="0.2">
      <c r="B36">
        <v>0.48791810000000002</v>
      </c>
      <c r="C36">
        <v>5.3686600000000001E-2</v>
      </c>
      <c r="D36">
        <v>0.48791810000000002</v>
      </c>
      <c r="E36">
        <v>-5.3686600000000001E-2</v>
      </c>
      <c r="F36" s="55"/>
      <c r="G36" s="147"/>
      <c r="H36" s="56"/>
      <c r="I36" s="147"/>
      <c r="J36" s="55"/>
      <c r="K36" s="147"/>
      <c r="L36" s="56"/>
      <c r="M36" s="148"/>
    </row>
    <row r="37" spans="2:13" s="65" customFormat="1" x14ac:dyDescent="0.2">
      <c r="B37">
        <v>0.51208189999999998</v>
      </c>
      <c r="C37">
        <v>5.2162E-2</v>
      </c>
      <c r="D37">
        <v>0.51208189999999998</v>
      </c>
      <c r="E37">
        <v>-5.2162E-2</v>
      </c>
      <c r="F37" s="55"/>
      <c r="G37" s="147"/>
      <c r="H37" s="56"/>
      <c r="I37" s="147"/>
      <c r="J37" s="55"/>
      <c r="K37" s="147"/>
      <c r="L37" s="56"/>
      <c r="M37" s="148"/>
    </row>
    <row r="38" spans="2:13" s="65" customFormat="1" x14ac:dyDescent="0.2">
      <c r="B38">
        <v>0.53621739999999996</v>
      </c>
      <c r="C38">
        <v>5.0516100000000001E-2</v>
      </c>
      <c r="D38">
        <v>0.53621739999999996</v>
      </c>
      <c r="E38">
        <v>-5.0516100000000001E-2</v>
      </c>
      <c r="F38" s="55"/>
      <c r="G38" s="147"/>
      <c r="H38" s="56"/>
      <c r="I38" s="147"/>
      <c r="J38" s="55"/>
      <c r="K38" s="147"/>
      <c r="L38" s="56"/>
      <c r="M38" s="148"/>
    </row>
    <row r="39" spans="2:13" s="65" customFormat="1" x14ac:dyDescent="0.2">
      <c r="B39">
        <v>0.56026830000000005</v>
      </c>
      <c r="C39">
        <v>4.8761899999999997E-2</v>
      </c>
      <c r="D39">
        <v>0.56026830000000005</v>
      </c>
      <c r="E39">
        <v>-4.8761899999999997E-2</v>
      </c>
      <c r="F39" s="55"/>
      <c r="G39" s="147"/>
      <c r="H39" s="56"/>
      <c r="I39" s="147"/>
      <c r="J39" s="55"/>
      <c r="K39" s="147"/>
      <c r="L39" s="56"/>
      <c r="M39" s="148"/>
    </row>
    <row r="40" spans="2:13" s="65" customFormat="1" x14ac:dyDescent="0.2">
      <c r="B40">
        <v>0.58417859999999999</v>
      </c>
      <c r="C40">
        <v>4.69124E-2</v>
      </c>
      <c r="D40">
        <v>0.58417859999999999</v>
      </c>
      <c r="E40">
        <v>-4.69124E-2</v>
      </c>
      <c r="F40" s="55"/>
      <c r="G40" s="147"/>
      <c r="H40" s="56"/>
      <c r="I40" s="147"/>
      <c r="J40" s="55"/>
      <c r="K40" s="147"/>
      <c r="L40" s="56"/>
      <c r="M40" s="148"/>
    </row>
    <row r="41" spans="2:13" s="65" customFormat="1" x14ac:dyDescent="0.2">
      <c r="B41">
        <v>0.60789210000000005</v>
      </c>
      <c r="C41">
        <v>4.4980199999999998E-2</v>
      </c>
      <c r="D41">
        <v>0.60789210000000005</v>
      </c>
      <c r="E41">
        <v>-4.4980199999999998E-2</v>
      </c>
      <c r="F41" s="55"/>
      <c r="G41" s="147"/>
      <c r="H41" s="56"/>
      <c r="I41" s="147"/>
      <c r="J41" s="55"/>
      <c r="K41" s="147"/>
      <c r="L41" s="56"/>
      <c r="M41" s="148"/>
    </row>
    <row r="42" spans="2:13" s="65" customFormat="1" x14ac:dyDescent="0.2">
      <c r="B42">
        <v>0.63135370000000002</v>
      </c>
      <c r="C42">
        <v>4.2977799999999997E-2</v>
      </c>
      <c r="D42">
        <v>0.63135370000000002</v>
      </c>
      <c r="E42">
        <v>-4.2977799999999997E-2</v>
      </c>
      <c r="F42" s="55"/>
      <c r="G42" s="147"/>
      <c r="H42" s="56"/>
      <c r="I42" s="147"/>
      <c r="J42" s="55"/>
      <c r="K42" s="147"/>
      <c r="L42" s="56"/>
      <c r="M42" s="148"/>
    </row>
    <row r="43" spans="2:13" s="65" customFormat="1" x14ac:dyDescent="0.2">
      <c r="B43">
        <v>0.65450850000000005</v>
      </c>
      <c r="C43">
        <v>4.09174E-2</v>
      </c>
      <c r="D43">
        <v>0.65450850000000005</v>
      </c>
      <c r="E43">
        <v>-4.09174E-2</v>
      </c>
      <c r="F43" s="55"/>
      <c r="G43" s="147"/>
      <c r="H43" s="56"/>
      <c r="I43" s="147"/>
      <c r="J43" s="55"/>
      <c r="K43" s="147"/>
      <c r="L43" s="56"/>
      <c r="M43" s="148"/>
    </row>
    <row r="44" spans="2:13" s="65" customFormat="1" x14ac:dyDescent="0.2">
      <c r="B44">
        <v>0.67730250000000003</v>
      </c>
      <c r="C44">
        <v>3.8810900000000002E-2</v>
      </c>
      <c r="D44">
        <v>0.67730250000000003</v>
      </c>
      <c r="E44">
        <v>-3.8810900000000002E-2</v>
      </c>
      <c r="F44" s="55"/>
      <c r="G44" s="147"/>
      <c r="H44" s="56"/>
      <c r="I44" s="147"/>
      <c r="J44" s="55"/>
      <c r="K44" s="147"/>
      <c r="L44" s="56"/>
      <c r="M44" s="148"/>
    </row>
    <row r="45" spans="2:13" s="65" customFormat="1" x14ac:dyDescent="0.2">
      <c r="B45">
        <v>0.69968229999999998</v>
      </c>
      <c r="C45">
        <v>3.6670000000000001E-2</v>
      </c>
      <c r="D45">
        <v>0.69968229999999998</v>
      </c>
      <c r="E45">
        <v>-3.6670000000000001E-2</v>
      </c>
      <c r="F45" s="55"/>
      <c r="G45" s="147"/>
      <c r="H45" s="56"/>
      <c r="I45" s="147"/>
      <c r="J45" s="55"/>
      <c r="K45" s="147"/>
      <c r="L45" s="56"/>
      <c r="M45" s="148"/>
    </row>
    <row r="46" spans="2:13" s="65" customFormat="1" x14ac:dyDescent="0.2">
      <c r="B46">
        <v>0.72159580000000001</v>
      </c>
      <c r="C46">
        <v>3.4505800000000003E-2</v>
      </c>
      <c r="D46">
        <v>0.72159580000000001</v>
      </c>
      <c r="E46">
        <v>-3.4505800000000003E-2</v>
      </c>
      <c r="F46" s="55"/>
      <c r="G46" s="147"/>
      <c r="H46" s="56"/>
      <c r="I46" s="147"/>
      <c r="J46" s="55"/>
      <c r="K46" s="147"/>
      <c r="L46" s="56"/>
      <c r="M46" s="148"/>
    </row>
    <row r="47" spans="2:13" s="65" customFormat="1" x14ac:dyDescent="0.2">
      <c r="B47">
        <v>0.74299170000000003</v>
      </c>
      <c r="C47">
        <v>3.2329400000000001E-2</v>
      </c>
      <c r="D47">
        <v>0.74299170000000003</v>
      </c>
      <c r="E47">
        <v>-3.2329400000000001E-2</v>
      </c>
      <c r="F47" s="55"/>
      <c r="G47" s="147"/>
      <c r="H47" s="56"/>
      <c r="I47" s="147"/>
      <c r="J47" s="55"/>
      <c r="K47" s="147"/>
      <c r="L47" s="56"/>
      <c r="M47" s="148"/>
    </row>
    <row r="48" spans="2:13" s="65" customFormat="1" x14ac:dyDescent="0.2">
      <c r="B48">
        <v>0.76382019999999995</v>
      </c>
      <c r="C48">
        <v>3.0151500000000001E-2</v>
      </c>
      <c r="D48">
        <v>0.76382019999999995</v>
      </c>
      <c r="E48">
        <v>-3.0151500000000001E-2</v>
      </c>
      <c r="F48" s="55"/>
      <c r="G48" s="147"/>
      <c r="H48" s="56"/>
      <c r="I48" s="147"/>
      <c r="J48" s="55"/>
      <c r="K48" s="147"/>
      <c r="L48" s="56"/>
      <c r="M48" s="148"/>
    </row>
    <row r="49" spans="2:13" s="65" customFormat="1" x14ac:dyDescent="0.2">
      <c r="B49">
        <v>0.78403239999999996</v>
      </c>
      <c r="C49">
        <v>2.7982799999999999E-2</v>
      </c>
      <c r="D49">
        <v>0.78403239999999996</v>
      </c>
      <c r="E49">
        <v>-2.7982799999999999E-2</v>
      </c>
      <c r="F49" s="55"/>
      <c r="G49" s="147"/>
      <c r="H49" s="56"/>
      <c r="I49" s="147"/>
      <c r="J49" s="55"/>
      <c r="K49" s="147"/>
      <c r="L49" s="56"/>
      <c r="M49" s="148"/>
    </row>
    <row r="50" spans="2:13" s="65" customFormat="1" x14ac:dyDescent="0.2">
      <c r="B50">
        <v>0.80358130000000005</v>
      </c>
      <c r="C50">
        <v>2.5833700000000001E-2</v>
      </c>
      <c r="D50">
        <v>0.80358130000000005</v>
      </c>
      <c r="E50">
        <v>-2.5833700000000001E-2</v>
      </c>
      <c r="F50" s="55"/>
      <c r="G50" s="147"/>
      <c r="H50" s="56"/>
      <c r="I50" s="147"/>
      <c r="J50" s="55"/>
      <c r="K50" s="147"/>
      <c r="L50" s="56"/>
      <c r="M50" s="148"/>
    </row>
    <row r="51" spans="2:13" s="65" customFormat="1" x14ac:dyDescent="0.2">
      <c r="B51">
        <v>0.82242110000000002</v>
      </c>
      <c r="C51">
        <v>2.3714200000000001E-2</v>
      </c>
      <c r="D51">
        <v>0.82242110000000002</v>
      </c>
      <c r="E51">
        <v>-2.3714200000000001E-2</v>
      </c>
      <c r="F51" s="55"/>
      <c r="G51" s="147"/>
      <c r="H51" s="56"/>
      <c r="I51" s="147"/>
      <c r="J51" s="55"/>
      <c r="K51" s="147"/>
      <c r="L51" s="56"/>
      <c r="M51" s="148"/>
    </row>
    <row r="52" spans="2:13" s="65" customFormat="1" x14ac:dyDescent="0.2">
      <c r="B52">
        <v>0.84050789999999997</v>
      </c>
      <c r="C52">
        <v>2.16347E-2</v>
      </c>
      <c r="D52">
        <v>0.84050789999999997</v>
      </c>
      <c r="E52">
        <v>-2.16347E-2</v>
      </c>
      <c r="F52" s="55"/>
      <c r="G52" s="147"/>
      <c r="H52" s="56"/>
      <c r="I52" s="147"/>
      <c r="J52" s="55"/>
      <c r="K52" s="147"/>
      <c r="L52" s="56"/>
      <c r="M52" s="148"/>
    </row>
    <row r="53" spans="2:13" s="65" customFormat="1" x14ac:dyDescent="0.2">
      <c r="B53">
        <v>0.85779950000000005</v>
      </c>
      <c r="C53">
        <v>1.96051E-2</v>
      </c>
      <c r="D53">
        <v>0.85779950000000005</v>
      </c>
      <c r="E53">
        <v>-1.96051E-2</v>
      </c>
      <c r="F53" s="55"/>
      <c r="G53" s="147"/>
      <c r="H53" s="56"/>
      <c r="I53" s="147"/>
      <c r="J53" s="55"/>
      <c r="K53" s="147"/>
      <c r="L53" s="56"/>
      <c r="M53" s="148"/>
    </row>
    <row r="54" spans="2:13" s="65" customFormat="1" x14ac:dyDescent="0.2">
      <c r="B54">
        <v>0.87425540000000002</v>
      </c>
      <c r="C54">
        <v>1.76353E-2</v>
      </c>
      <c r="D54">
        <v>0.87425540000000002</v>
      </c>
      <c r="E54">
        <v>-1.76353E-2</v>
      </c>
      <c r="F54" s="55"/>
      <c r="G54" s="147"/>
      <c r="H54" s="56"/>
      <c r="I54" s="147"/>
      <c r="J54" s="55"/>
      <c r="K54" s="147"/>
      <c r="L54" s="56"/>
      <c r="M54" s="148"/>
    </row>
    <row r="55" spans="2:13" s="65" customFormat="1" x14ac:dyDescent="0.2">
      <c r="B55">
        <v>0.88983719999999999</v>
      </c>
      <c r="C55">
        <v>1.5735099999999998E-2</v>
      </c>
      <c r="D55">
        <v>0.88983719999999999</v>
      </c>
      <c r="E55">
        <v>-1.5735099999999998E-2</v>
      </c>
      <c r="F55" s="55"/>
      <c r="G55" s="147"/>
      <c r="H55" s="56"/>
      <c r="I55" s="147"/>
      <c r="J55" s="55"/>
      <c r="K55" s="147"/>
      <c r="L55" s="56"/>
      <c r="M55" s="148"/>
    </row>
    <row r="56" spans="2:13" s="65" customFormat="1" x14ac:dyDescent="0.2">
      <c r="B56">
        <v>0.90450850000000005</v>
      </c>
      <c r="C56">
        <v>1.3914299999999999E-2</v>
      </c>
      <c r="D56">
        <v>0.90450850000000005</v>
      </c>
      <c r="E56">
        <v>-1.3914299999999999E-2</v>
      </c>
      <c r="F56" s="55"/>
      <c r="G56" s="147"/>
      <c r="H56" s="56"/>
      <c r="I56" s="147"/>
      <c r="J56" s="55"/>
      <c r="K56" s="147"/>
      <c r="L56" s="56"/>
      <c r="M56" s="148"/>
    </row>
    <row r="57" spans="2:13" s="65" customFormat="1" x14ac:dyDescent="0.2">
      <c r="B57">
        <v>0.91823509999999997</v>
      </c>
      <c r="C57">
        <v>1.21823E-2</v>
      </c>
      <c r="D57">
        <v>0.91823509999999997</v>
      </c>
      <c r="E57">
        <v>-1.21823E-2</v>
      </c>
      <c r="F57" s="55"/>
      <c r="G57" s="147"/>
      <c r="H57" s="56"/>
      <c r="I57" s="147"/>
      <c r="J57" s="55"/>
      <c r="K57" s="147"/>
      <c r="L57" s="56"/>
      <c r="M57" s="148"/>
    </row>
    <row r="58" spans="2:13" s="65" customFormat="1" x14ac:dyDescent="0.2">
      <c r="B58">
        <v>0.9309849</v>
      </c>
      <c r="C58">
        <v>1.0548500000000001E-2</v>
      </c>
      <c r="D58">
        <v>0.9309849</v>
      </c>
      <c r="E58">
        <v>-1.0548500000000001E-2</v>
      </c>
      <c r="F58" s="55"/>
      <c r="G58" s="147"/>
      <c r="H58" s="56"/>
      <c r="I58" s="147"/>
      <c r="J58" s="55"/>
      <c r="K58" s="147"/>
      <c r="L58" s="56"/>
      <c r="M58" s="148"/>
    </row>
    <row r="59" spans="2:13" s="65" customFormat="1" x14ac:dyDescent="0.2">
      <c r="B59">
        <v>0.94272800000000001</v>
      </c>
      <c r="C59">
        <v>9.0217000000000006E-3</v>
      </c>
      <c r="D59">
        <v>0.94272800000000001</v>
      </c>
      <c r="E59">
        <v>-9.0217000000000006E-3</v>
      </c>
      <c r="F59" s="55"/>
      <c r="G59" s="147"/>
      <c r="H59" s="56"/>
      <c r="I59" s="147"/>
      <c r="J59" s="55"/>
      <c r="K59" s="147"/>
      <c r="L59" s="56"/>
      <c r="M59" s="148"/>
    </row>
    <row r="60" spans="2:13" s="65" customFormat="1" x14ac:dyDescent="0.2">
      <c r="B60">
        <v>0.95343719999999998</v>
      </c>
      <c r="C60">
        <v>7.6108E-3</v>
      </c>
      <c r="D60">
        <v>0.95343719999999998</v>
      </c>
      <c r="E60">
        <v>-7.6108E-3</v>
      </c>
      <c r="F60" s="55"/>
      <c r="G60" s="147"/>
      <c r="H60" s="56"/>
      <c r="I60" s="147"/>
      <c r="J60" s="55"/>
      <c r="K60" s="147"/>
      <c r="L60" s="56"/>
      <c r="M60" s="148"/>
    </row>
    <row r="61" spans="2:13" s="65" customFormat="1" x14ac:dyDescent="0.2">
      <c r="B61">
        <v>0.96308729999999998</v>
      </c>
      <c r="C61">
        <v>6.3238000000000001E-3</v>
      </c>
      <c r="D61">
        <v>0.96308729999999998</v>
      </c>
      <c r="E61">
        <v>-6.3238000000000001E-3</v>
      </c>
      <c r="F61" s="55"/>
      <c r="G61" s="147"/>
      <c r="H61" s="56"/>
      <c r="I61" s="147"/>
      <c r="J61" s="55"/>
      <c r="K61" s="147"/>
      <c r="L61" s="56"/>
      <c r="M61" s="148"/>
    </row>
    <row r="62" spans="2:13" s="65" customFormat="1" x14ac:dyDescent="0.2">
      <c r="B62">
        <v>0.97165590000000002</v>
      </c>
      <c r="C62">
        <v>5.1685000000000004E-3</v>
      </c>
      <c r="D62">
        <v>0.97165590000000002</v>
      </c>
      <c r="E62">
        <v>-5.1685000000000004E-3</v>
      </c>
      <c r="F62" s="55"/>
      <c r="G62" s="147"/>
      <c r="H62" s="56"/>
      <c r="I62" s="147"/>
      <c r="J62" s="55"/>
      <c r="K62" s="147"/>
      <c r="L62" s="56"/>
      <c r="M62" s="148"/>
    </row>
    <row r="63" spans="2:13" s="65" customFormat="1" x14ac:dyDescent="0.2">
      <c r="B63">
        <v>0.97912290000000002</v>
      </c>
      <c r="C63">
        <v>4.1519E-3</v>
      </c>
      <c r="D63">
        <v>0.97912290000000002</v>
      </c>
      <c r="E63">
        <v>-4.1519E-3</v>
      </c>
      <c r="F63" s="55"/>
      <c r="G63" s="147"/>
      <c r="H63" s="56"/>
      <c r="I63" s="147"/>
      <c r="J63" s="55"/>
      <c r="K63" s="147"/>
      <c r="L63" s="56"/>
      <c r="M63" s="148"/>
    </row>
    <row r="64" spans="2:13" s="65" customFormat="1" x14ac:dyDescent="0.2">
      <c r="B64">
        <v>0.98547090000000004</v>
      </c>
      <c r="C64">
        <v>3.2804000000000002E-3</v>
      </c>
      <c r="D64">
        <v>0.98547090000000004</v>
      </c>
      <c r="E64">
        <v>-3.2804000000000002E-3</v>
      </c>
      <c r="F64" s="55"/>
      <c r="G64" s="147"/>
      <c r="H64" s="56"/>
      <c r="I64" s="147"/>
      <c r="J64" s="55"/>
      <c r="K64" s="147"/>
      <c r="L64" s="56"/>
      <c r="M64" s="148"/>
    </row>
    <row r="65" spans="2:13" s="65" customFormat="1" x14ac:dyDescent="0.2">
      <c r="B65">
        <v>0.99068500000000004</v>
      </c>
      <c r="C65">
        <v>2.5595000000000001E-3</v>
      </c>
      <c r="D65">
        <v>0.99068500000000004</v>
      </c>
      <c r="E65">
        <v>-2.5595000000000001E-3</v>
      </c>
      <c r="F65" s="55"/>
      <c r="G65" s="147"/>
      <c r="H65" s="56"/>
      <c r="I65" s="147"/>
      <c r="J65" s="55"/>
      <c r="K65" s="147"/>
      <c r="L65" s="56"/>
      <c r="M65" s="148"/>
    </row>
    <row r="66" spans="2:13" s="65" customFormat="1" x14ac:dyDescent="0.2">
      <c r="B66">
        <v>0.9947532</v>
      </c>
      <c r="C66">
        <v>1.9938E-3</v>
      </c>
      <c r="D66">
        <v>0.9947532</v>
      </c>
      <c r="E66">
        <v>-1.9938E-3</v>
      </c>
      <c r="F66" s="55"/>
      <c r="G66" s="147"/>
      <c r="H66" s="56"/>
      <c r="I66" s="147"/>
      <c r="J66" s="55"/>
      <c r="K66" s="147"/>
      <c r="L66" s="56"/>
      <c r="M66" s="148"/>
    </row>
    <row r="67" spans="2:13" s="65" customFormat="1" x14ac:dyDescent="0.2">
      <c r="B67">
        <v>0.99766580000000005</v>
      </c>
      <c r="C67">
        <v>1.5870000000000001E-3</v>
      </c>
      <c r="D67">
        <v>0.99766580000000005</v>
      </c>
      <c r="E67">
        <v>-1.5870000000000001E-3</v>
      </c>
      <c r="F67" s="55"/>
      <c r="G67" s="147"/>
      <c r="H67" s="56"/>
      <c r="I67" s="147"/>
      <c r="J67" s="55"/>
      <c r="K67" s="147"/>
      <c r="L67" s="56"/>
      <c r="M67" s="148"/>
    </row>
    <row r="68" spans="2:13" s="65" customFormat="1" x14ac:dyDescent="0.2">
      <c r="B68">
        <v>0.99941610000000003</v>
      </c>
      <c r="C68">
        <v>1.3419E-3</v>
      </c>
      <c r="D68">
        <v>0.99941610000000003</v>
      </c>
      <c r="E68">
        <v>-1.3419E-3</v>
      </c>
      <c r="F68" s="55"/>
      <c r="G68" s="147"/>
      <c r="H68" s="56"/>
      <c r="I68" s="147"/>
      <c r="J68" s="55"/>
      <c r="K68" s="147"/>
      <c r="L68" s="56"/>
      <c r="M68" s="148"/>
    </row>
    <row r="69" spans="2:13" s="65" customFormat="1" x14ac:dyDescent="0.2">
      <c r="B69">
        <v>1</v>
      </c>
      <c r="C69">
        <v>1.2600000000000001E-3</v>
      </c>
      <c r="D69">
        <v>1</v>
      </c>
      <c r="E69">
        <v>-1.2600000000000001E-3</v>
      </c>
      <c r="F69" s="55"/>
      <c r="G69" s="147"/>
      <c r="H69" s="56"/>
      <c r="I69" s="147"/>
      <c r="J69" s="55"/>
      <c r="K69" s="147"/>
      <c r="L69" s="56"/>
      <c r="M69" s="148"/>
    </row>
    <row r="70" spans="2:13" s="65" customFormat="1" x14ac:dyDescent="0.2">
      <c r="B70" s="55"/>
      <c r="C70" s="56"/>
      <c r="D70" s="56"/>
      <c r="E70" s="57"/>
      <c r="F70" s="55"/>
      <c r="G70" s="147"/>
      <c r="H70" s="56"/>
      <c r="I70" s="147"/>
      <c r="J70" s="55"/>
      <c r="K70" s="147"/>
      <c r="L70" s="56"/>
      <c r="M70" s="148"/>
    </row>
    <row r="71" spans="2:13" s="65" customFormat="1" x14ac:dyDescent="0.2">
      <c r="B71" s="55"/>
      <c r="C71" s="56"/>
      <c r="D71" s="56"/>
      <c r="E71" s="57"/>
      <c r="F71" s="55"/>
      <c r="G71" s="147"/>
      <c r="H71" s="56"/>
      <c r="I71" s="147"/>
      <c r="J71" s="55"/>
      <c r="K71" s="147"/>
      <c r="L71" s="56"/>
      <c r="M71" s="148"/>
    </row>
    <row r="72" spans="2:13" s="65" customFormat="1" x14ac:dyDescent="0.2">
      <c r="B72" s="55"/>
      <c r="C72" s="56"/>
      <c r="D72" s="56"/>
      <c r="E72" s="57"/>
      <c r="F72" s="55"/>
      <c r="G72" s="147"/>
      <c r="H72" s="56"/>
      <c r="I72" s="147"/>
      <c r="J72" s="55"/>
      <c r="K72" s="147"/>
      <c r="L72" s="56"/>
      <c r="M72" s="148"/>
    </row>
    <row r="73" spans="2:13" s="65" customFormat="1" x14ac:dyDescent="0.2">
      <c r="B73" s="55"/>
      <c r="C73" s="56"/>
      <c r="D73" s="56"/>
      <c r="E73" s="57"/>
      <c r="F73" s="55"/>
      <c r="G73" s="147"/>
      <c r="H73" s="56"/>
      <c r="I73" s="147"/>
      <c r="J73" s="55"/>
      <c r="K73" s="147"/>
      <c r="L73" s="56"/>
      <c r="M73" s="148"/>
    </row>
    <row r="74" spans="2:13" s="65" customFormat="1" x14ac:dyDescent="0.2">
      <c r="B74" s="55"/>
      <c r="C74" s="56"/>
      <c r="D74" s="56"/>
      <c r="E74" s="57"/>
      <c r="F74" s="55"/>
      <c r="G74" s="147"/>
      <c r="H74" s="56"/>
      <c r="I74" s="147"/>
      <c r="J74" s="55"/>
      <c r="K74" s="147"/>
      <c r="L74" s="56"/>
      <c r="M74" s="148"/>
    </row>
    <row r="75" spans="2:13" s="65" customFormat="1" x14ac:dyDescent="0.2">
      <c r="B75" s="55"/>
      <c r="C75" s="56"/>
      <c r="D75" s="56"/>
      <c r="E75" s="57"/>
      <c r="F75" s="55"/>
      <c r="G75" s="147"/>
      <c r="H75" s="56"/>
      <c r="I75" s="147"/>
      <c r="J75" s="55"/>
      <c r="K75" s="147"/>
      <c r="L75" s="56"/>
      <c r="M75" s="148"/>
    </row>
    <row r="76" spans="2:13" s="65" customFormat="1" x14ac:dyDescent="0.2">
      <c r="B76" s="55"/>
      <c r="C76" s="56"/>
      <c r="D76" s="56"/>
      <c r="E76" s="57"/>
      <c r="F76" s="55"/>
      <c r="G76" s="147"/>
      <c r="H76" s="56"/>
      <c r="I76" s="147"/>
      <c r="J76" s="55"/>
      <c r="K76" s="147"/>
      <c r="L76" s="56"/>
      <c r="M76" s="148"/>
    </row>
    <row r="77" spans="2:13" s="65" customFormat="1" x14ac:dyDescent="0.2">
      <c r="B77" s="55"/>
      <c r="C77" s="56"/>
      <c r="D77" s="56"/>
      <c r="E77" s="57"/>
      <c r="F77" s="55"/>
      <c r="G77" s="147"/>
      <c r="H77" s="56"/>
      <c r="I77" s="147"/>
      <c r="J77" s="55"/>
      <c r="K77" s="147"/>
      <c r="L77" s="56"/>
      <c r="M77" s="148"/>
    </row>
    <row r="78" spans="2:13" s="65" customFormat="1" x14ac:dyDescent="0.2">
      <c r="B78" s="55"/>
      <c r="C78" s="56"/>
      <c r="D78" s="56"/>
      <c r="E78" s="57"/>
      <c r="F78" s="55"/>
      <c r="G78" s="147"/>
      <c r="H78" s="56"/>
      <c r="I78" s="147"/>
      <c r="J78" s="55"/>
      <c r="K78" s="147"/>
      <c r="L78" s="56"/>
      <c r="M78" s="148"/>
    </row>
    <row r="79" spans="2:13" s="65" customFormat="1" x14ac:dyDescent="0.2">
      <c r="B79" s="55"/>
      <c r="C79" s="56"/>
      <c r="D79" s="56"/>
      <c r="E79" s="57"/>
      <c r="F79" s="55"/>
      <c r="G79" s="147"/>
      <c r="H79" s="56"/>
      <c r="I79" s="147"/>
      <c r="J79" s="55"/>
      <c r="K79" s="147"/>
      <c r="L79" s="56"/>
      <c r="M79" s="148"/>
    </row>
    <row r="80" spans="2:13" s="65" customFormat="1" x14ac:dyDescent="0.2">
      <c r="B80" s="55"/>
      <c r="C80" s="56"/>
      <c r="D80" s="56"/>
      <c r="E80" s="57"/>
      <c r="F80" s="55"/>
      <c r="G80" s="147"/>
      <c r="H80" s="56"/>
      <c r="I80" s="147"/>
      <c r="J80" s="55"/>
      <c r="K80" s="147"/>
      <c r="L80" s="56"/>
      <c r="M80" s="148"/>
    </row>
    <row r="81" spans="2:13" s="65" customFormat="1" x14ac:dyDescent="0.2">
      <c r="B81" s="55"/>
      <c r="C81" s="56"/>
      <c r="D81" s="56"/>
      <c r="E81" s="57"/>
      <c r="F81" s="55"/>
      <c r="G81" s="147"/>
      <c r="H81" s="56"/>
      <c r="I81" s="147"/>
      <c r="J81" s="55"/>
      <c r="K81" s="147"/>
      <c r="L81" s="56"/>
      <c r="M81" s="148"/>
    </row>
    <row r="82" spans="2:13" s="65" customFormat="1" x14ac:dyDescent="0.2">
      <c r="B82" s="55"/>
      <c r="C82" s="56"/>
      <c r="D82" s="56"/>
      <c r="E82" s="57"/>
      <c r="F82" s="55"/>
      <c r="G82" s="147"/>
      <c r="H82" s="56"/>
      <c r="I82" s="147"/>
      <c r="J82" s="55"/>
      <c r="K82" s="147"/>
      <c r="L82" s="56"/>
      <c r="M82" s="148"/>
    </row>
    <row r="83" spans="2:13" s="65" customFormat="1" x14ac:dyDescent="0.2">
      <c r="B83" s="55"/>
      <c r="C83" s="56"/>
      <c r="D83" s="56"/>
      <c r="E83" s="57"/>
      <c r="F83" s="55"/>
      <c r="G83" s="147"/>
      <c r="H83" s="56"/>
      <c r="I83" s="147"/>
      <c r="J83" s="55"/>
      <c r="K83" s="147"/>
      <c r="L83" s="56"/>
      <c r="M83" s="148"/>
    </row>
    <row r="84" spans="2:13" s="65" customFormat="1" x14ac:dyDescent="0.2">
      <c r="B84" s="55"/>
      <c r="C84" s="56"/>
      <c r="D84" s="56"/>
      <c r="E84" s="57"/>
      <c r="F84" s="55"/>
      <c r="G84" s="147"/>
      <c r="H84" s="56"/>
      <c r="I84" s="147"/>
      <c r="J84" s="55"/>
      <c r="K84" s="147"/>
      <c r="L84" s="56"/>
      <c r="M84" s="148"/>
    </row>
    <row r="85" spans="2:13" s="65" customFormat="1" x14ac:dyDescent="0.2">
      <c r="B85" s="55"/>
      <c r="C85" s="56"/>
      <c r="D85" s="56"/>
      <c r="E85" s="57"/>
      <c r="F85" s="55"/>
      <c r="G85" s="147"/>
      <c r="H85" s="56"/>
      <c r="I85" s="147"/>
      <c r="J85" s="55"/>
      <c r="K85" s="147"/>
      <c r="L85" s="56"/>
      <c r="M85" s="148"/>
    </row>
    <row r="86" spans="2:13" s="65" customFormat="1" x14ac:dyDescent="0.2">
      <c r="B86" s="55"/>
      <c r="C86" s="56"/>
      <c r="D86" s="56"/>
      <c r="E86" s="57"/>
      <c r="F86" s="55"/>
      <c r="G86" s="147"/>
      <c r="H86" s="56"/>
      <c r="I86" s="147"/>
      <c r="J86" s="55"/>
      <c r="K86" s="147"/>
      <c r="L86" s="56"/>
      <c r="M86" s="148"/>
    </row>
    <row r="87" spans="2:13" s="65" customFormat="1" x14ac:dyDescent="0.2">
      <c r="B87" s="55"/>
      <c r="C87" s="56"/>
      <c r="D87" s="56"/>
      <c r="E87" s="57"/>
      <c r="F87" s="55"/>
      <c r="G87" s="147"/>
      <c r="H87" s="56"/>
      <c r="I87" s="147"/>
      <c r="J87" s="55"/>
      <c r="K87" s="147"/>
      <c r="L87" s="56"/>
      <c r="M87" s="148"/>
    </row>
    <row r="88" spans="2:13" s="65" customFormat="1" x14ac:dyDescent="0.2">
      <c r="B88" s="55"/>
      <c r="C88" s="56"/>
      <c r="D88" s="56"/>
      <c r="E88" s="57"/>
      <c r="F88" s="55"/>
      <c r="G88" s="147"/>
      <c r="H88" s="56"/>
      <c r="I88" s="147"/>
      <c r="J88" s="55"/>
      <c r="K88" s="147"/>
      <c r="L88" s="56"/>
      <c r="M88" s="148"/>
    </row>
    <row r="89" spans="2:13" s="65" customFormat="1" x14ac:dyDescent="0.2">
      <c r="B89" s="55"/>
      <c r="C89" s="56"/>
      <c r="D89" s="56"/>
      <c r="E89" s="57"/>
      <c r="F89" s="55"/>
      <c r="G89" s="147"/>
      <c r="H89" s="56"/>
      <c r="I89" s="147"/>
      <c r="J89" s="55"/>
      <c r="K89" s="147"/>
      <c r="L89" s="56"/>
      <c r="M89" s="148"/>
    </row>
    <row r="90" spans="2:13" s="65" customFormat="1" x14ac:dyDescent="0.2">
      <c r="B90" s="55"/>
      <c r="C90" s="56"/>
      <c r="D90" s="56"/>
      <c r="E90" s="57"/>
      <c r="F90" s="55"/>
      <c r="G90" s="147"/>
      <c r="H90" s="56"/>
      <c r="I90" s="147"/>
      <c r="J90" s="55"/>
      <c r="K90" s="147"/>
      <c r="L90" s="56"/>
      <c r="M90" s="148"/>
    </row>
    <row r="91" spans="2:13" s="65" customFormat="1" x14ac:dyDescent="0.2">
      <c r="B91" s="55"/>
      <c r="C91" s="56"/>
      <c r="D91" s="56"/>
      <c r="E91" s="57"/>
      <c r="F91" s="55"/>
      <c r="G91" s="147"/>
      <c r="H91" s="56"/>
      <c r="I91" s="147"/>
      <c r="J91" s="55"/>
      <c r="K91" s="147"/>
      <c r="L91" s="56"/>
      <c r="M91" s="148"/>
    </row>
    <row r="92" spans="2:13" s="65" customFormat="1" x14ac:dyDescent="0.2">
      <c r="B92" s="55"/>
      <c r="C92" s="56"/>
      <c r="D92" s="56"/>
      <c r="E92" s="57"/>
      <c r="F92" s="55"/>
      <c r="G92" s="147"/>
      <c r="H92" s="56"/>
      <c r="I92" s="147"/>
      <c r="J92" s="55"/>
      <c r="K92" s="147"/>
      <c r="L92" s="56"/>
      <c r="M92" s="148"/>
    </row>
    <row r="93" spans="2:13" s="65" customFormat="1" x14ac:dyDescent="0.2">
      <c r="B93" s="55"/>
      <c r="C93" s="56"/>
      <c r="D93" s="56"/>
      <c r="E93" s="57"/>
      <c r="F93" s="55"/>
      <c r="G93" s="147"/>
      <c r="H93" s="56"/>
      <c r="I93" s="147"/>
      <c r="J93" s="55"/>
      <c r="K93" s="147"/>
      <c r="L93" s="56"/>
      <c r="M93" s="148"/>
    </row>
    <row r="94" spans="2:13" s="65" customFormat="1" x14ac:dyDescent="0.2">
      <c r="B94" s="55"/>
      <c r="C94" s="56"/>
      <c r="D94" s="56"/>
      <c r="E94" s="57"/>
      <c r="F94" s="55"/>
      <c r="G94" s="147"/>
      <c r="H94" s="56"/>
      <c r="I94" s="147"/>
      <c r="J94" s="55"/>
      <c r="K94" s="147"/>
      <c r="L94" s="56"/>
      <c r="M94" s="148"/>
    </row>
    <row r="95" spans="2:13" s="65" customFormat="1" x14ac:dyDescent="0.2">
      <c r="B95" s="55"/>
      <c r="C95" s="56"/>
      <c r="D95" s="56"/>
      <c r="E95" s="57"/>
      <c r="F95" s="55"/>
      <c r="G95" s="147"/>
      <c r="H95" s="56"/>
      <c r="I95" s="147"/>
      <c r="J95" s="55"/>
      <c r="K95" s="147"/>
      <c r="L95" s="56"/>
      <c r="M95" s="148"/>
    </row>
    <row r="96" spans="2:13" s="65" customFormat="1" x14ac:dyDescent="0.2">
      <c r="B96" s="55"/>
      <c r="C96" s="56"/>
      <c r="D96" s="56"/>
      <c r="E96" s="57"/>
      <c r="F96" s="55"/>
      <c r="G96" s="147"/>
      <c r="H96" s="56"/>
      <c r="I96" s="147"/>
      <c r="J96" s="55"/>
      <c r="K96" s="147"/>
      <c r="L96" s="56"/>
      <c r="M96" s="148"/>
    </row>
    <row r="97" spans="2:13" s="65" customFormat="1" x14ac:dyDescent="0.2">
      <c r="B97" s="55"/>
      <c r="C97" s="56"/>
      <c r="D97" s="56"/>
      <c r="E97" s="57"/>
      <c r="F97" s="55"/>
      <c r="G97" s="147"/>
      <c r="H97" s="56"/>
      <c r="I97" s="147"/>
      <c r="J97" s="55"/>
      <c r="K97" s="147"/>
      <c r="L97" s="56"/>
      <c r="M97" s="148"/>
    </row>
    <row r="98" spans="2:13" s="65" customFormat="1" x14ac:dyDescent="0.2">
      <c r="B98" s="55"/>
      <c r="C98" s="56"/>
      <c r="D98" s="56"/>
      <c r="E98" s="57"/>
      <c r="F98" s="55"/>
      <c r="G98" s="147"/>
      <c r="H98" s="56"/>
      <c r="I98" s="147"/>
      <c r="J98" s="55"/>
      <c r="K98" s="147"/>
      <c r="L98" s="56"/>
      <c r="M98" s="148"/>
    </row>
    <row r="99" spans="2:13" s="65" customFormat="1" x14ac:dyDescent="0.2">
      <c r="B99" s="55"/>
      <c r="C99" s="56"/>
      <c r="D99" s="56"/>
      <c r="E99" s="57"/>
      <c r="F99" s="55"/>
      <c r="G99" s="147"/>
      <c r="H99" s="56"/>
      <c r="I99" s="147"/>
      <c r="J99" s="55"/>
      <c r="K99" s="147"/>
      <c r="L99" s="56"/>
      <c r="M99" s="148"/>
    </row>
    <row r="100" spans="2:13" s="65" customFormat="1" x14ac:dyDescent="0.2">
      <c r="B100" s="55"/>
      <c r="C100" s="56"/>
      <c r="D100" s="56"/>
      <c r="E100" s="57"/>
      <c r="F100" s="55"/>
      <c r="G100" s="147"/>
      <c r="H100" s="56"/>
      <c r="I100" s="147"/>
      <c r="J100" s="55"/>
      <c r="K100" s="147"/>
      <c r="L100" s="56"/>
      <c r="M100" s="148"/>
    </row>
    <row r="101" spans="2:13" s="65" customFormat="1" x14ac:dyDescent="0.2">
      <c r="B101" s="55"/>
      <c r="C101" s="56"/>
      <c r="D101" s="56"/>
      <c r="E101" s="57"/>
      <c r="F101" s="55"/>
      <c r="G101" s="147"/>
      <c r="H101" s="56"/>
      <c r="I101" s="147"/>
      <c r="J101" s="55"/>
      <c r="K101" s="147"/>
      <c r="L101" s="56"/>
      <c r="M101" s="148"/>
    </row>
    <row r="102" spans="2:13" s="65" customFormat="1" x14ac:dyDescent="0.2">
      <c r="B102" s="55"/>
      <c r="C102" s="56"/>
      <c r="D102" s="56"/>
      <c r="E102" s="57"/>
      <c r="F102" s="55"/>
      <c r="G102" s="147"/>
      <c r="H102" s="56"/>
      <c r="I102" s="147"/>
      <c r="J102" s="55"/>
      <c r="K102" s="147"/>
      <c r="L102" s="56"/>
      <c r="M102" s="148"/>
    </row>
    <row r="103" spans="2:13" s="65" customFormat="1" x14ac:dyDescent="0.2">
      <c r="B103" s="55"/>
      <c r="C103" s="56"/>
      <c r="D103" s="56"/>
      <c r="E103" s="57"/>
      <c r="F103" s="55"/>
      <c r="G103" s="147"/>
      <c r="H103" s="56"/>
      <c r="I103" s="147"/>
      <c r="J103" s="55"/>
      <c r="K103" s="147"/>
      <c r="L103" s="56"/>
      <c r="M103" s="148"/>
    </row>
    <row r="104" spans="2:13" s="65" customFormat="1" x14ac:dyDescent="0.2">
      <c r="B104" s="55"/>
      <c r="C104" s="56"/>
      <c r="D104" s="56"/>
      <c r="E104" s="57"/>
      <c r="F104" s="55"/>
      <c r="G104" s="147"/>
      <c r="H104" s="56"/>
      <c r="I104" s="147"/>
      <c r="J104" s="55"/>
      <c r="K104" s="147"/>
      <c r="L104" s="56"/>
      <c r="M104" s="148"/>
    </row>
    <row r="105" spans="2:13" s="65" customFormat="1" x14ac:dyDescent="0.2">
      <c r="B105" s="55"/>
      <c r="C105" s="56"/>
      <c r="D105" s="56"/>
      <c r="E105" s="57"/>
      <c r="F105" s="55"/>
      <c r="G105" s="147"/>
      <c r="H105" s="56"/>
      <c r="I105" s="147"/>
      <c r="J105" s="55"/>
      <c r="K105" s="147"/>
      <c r="L105" s="56"/>
      <c r="M105" s="148"/>
    </row>
    <row r="106" spans="2:13" s="65" customFormat="1" x14ac:dyDescent="0.2">
      <c r="B106" s="55"/>
      <c r="C106" s="56"/>
      <c r="D106" s="56"/>
      <c r="E106" s="57"/>
      <c r="F106" s="55"/>
      <c r="G106" s="147"/>
      <c r="H106" s="56"/>
      <c r="I106" s="147"/>
      <c r="J106" s="55"/>
      <c r="K106" s="147"/>
      <c r="L106" s="56"/>
      <c r="M106" s="148"/>
    </row>
    <row r="107" spans="2:13" s="65" customFormat="1" x14ac:dyDescent="0.2">
      <c r="B107" s="55"/>
      <c r="C107" s="56"/>
      <c r="D107" s="56"/>
      <c r="E107" s="57"/>
      <c r="F107" s="55"/>
      <c r="G107" s="147"/>
      <c r="H107" s="56"/>
      <c r="I107" s="147"/>
      <c r="J107" s="55"/>
      <c r="K107" s="147"/>
      <c r="L107" s="56"/>
      <c r="M107" s="148"/>
    </row>
    <row r="108" spans="2:13" s="65" customFormat="1" x14ac:dyDescent="0.2">
      <c r="B108" s="55"/>
      <c r="C108" s="56"/>
      <c r="D108" s="56"/>
      <c r="E108" s="57"/>
      <c r="F108" s="55"/>
      <c r="G108" s="147"/>
      <c r="H108" s="56"/>
      <c r="I108" s="147"/>
      <c r="J108" s="55"/>
      <c r="K108" s="147"/>
      <c r="L108" s="56"/>
      <c r="M108" s="148"/>
    </row>
    <row r="109" spans="2:13" s="65" customFormat="1" x14ac:dyDescent="0.2">
      <c r="B109" s="55"/>
      <c r="C109" s="56"/>
      <c r="D109" s="56"/>
      <c r="E109" s="57"/>
      <c r="F109" s="55"/>
      <c r="G109" s="147"/>
      <c r="H109" s="56"/>
      <c r="I109" s="147"/>
      <c r="J109" s="55"/>
      <c r="K109" s="147"/>
      <c r="L109" s="56"/>
      <c r="M109" s="148"/>
    </row>
    <row r="110" spans="2:13" s="65" customFormat="1" x14ac:dyDescent="0.2">
      <c r="B110" s="55"/>
      <c r="C110" s="56"/>
      <c r="D110" s="56"/>
      <c r="E110" s="57"/>
      <c r="F110" s="55"/>
      <c r="G110" s="147"/>
      <c r="H110" s="56"/>
      <c r="I110" s="147"/>
      <c r="J110" s="55"/>
      <c r="K110" s="147"/>
      <c r="L110" s="56"/>
      <c r="M110" s="148"/>
    </row>
    <row r="111" spans="2:13" s="65" customFormat="1" x14ac:dyDescent="0.2">
      <c r="B111" s="55"/>
      <c r="C111" s="56"/>
      <c r="D111" s="56"/>
      <c r="E111" s="57"/>
      <c r="F111" s="55"/>
      <c r="G111" s="147"/>
      <c r="H111" s="56"/>
      <c r="I111" s="147"/>
      <c r="J111" s="55"/>
      <c r="K111" s="147"/>
      <c r="L111" s="56"/>
      <c r="M111" s="148"/>
    </row>
    <row r="112" spans="2:13" s="65" customFormat="1" x14ac:dyDescent="0.2">
      <c r="B112" s="55"/>
      <c r="C112" s="56"/>
      <c r="D112" s="56"/>
      <c r="E112" s="57"/>
      <c r="F112" s="55"/>
      <c r="G112" s="147"/>
      <c r="H112" s="56"/>
      <c r="I112" s="147"/>
      <c r="J112" s="55"/>
      <c r="K112" s="147"/>
      <c r="L112" s="56"/>
      <c r="M112" s="148"/>
    </row>
    <row r="113" spans="2:13" s="65" customFormat="1" x14ac:dyDescent="0.2">
      <c r="B113" s="55"/>
      <c r="C113" s="56"/>
      <c r="D113" s="56"/>
      <c r="E113" s="57"/>
      <c r="F113" s="55"/>
      <c r="G113" s="147"/>
      <c r="H113" s="56"/>
      <c r="I113" s="147"/>
      <c r="J113" s="55"/>
      <c r="K113" s="147"/>
      <c r="L113" s="56"/>
      <c r="M113" s="148"/>
    </row>
    <row r="114" spans="2:13" s="65" customFormat="1" x14ac:dyDescent="0.2">
      <c r="B114" s="55"/>
      <c r="C114" s="56"/>
      <c r="D114" s="56"/>
      <c r="E114" s="57"/>
      <c r="F114" s="55"/>
      <c r="G114" s="147"/>
      <c r="H114" s="56"/>
      <c r="I114" s="147"/>
      <c r="J114" s="55"/>
      <c r="K114" s="147"/>
      <c r="L114" s="56"/>
      <c r="M114" s="148"/>
    </row>
    <row r="115" spans="2:13" s="65" customFormat="1" x14ac:dyDescent="0.2">
      <c r="B115" s="55"/>
      <c r="C115" s="56"/>
      <c r="D115" s="56"/>
      <c r="E115" s="57"/>
      <c r="F115" s="55"/>
      <c r="G115" s="147"/>
      <c r="H115" s="56"/>
      <c r="I115" s="147"/>
      <c r="J115" s="55"/>
      <c r="K115" s="147"/>
      <c r="L115" s="56"/>
      <c r="M115" s="148"/>
    </row>
    <row r="116" spans="2:13" s="65" customFormat="1" x14ac:dyDescent="0.2">
      <c r="B116" s="55"/>
      <c r="C116" s="56"/>
      <c r="D116" s="56"/>
      <c r="E116" s="57"/>
      <c r="F116" s="55"/>
      <c r="G116" s="147"/>
      <c r="H116" s="56"/>
      <c r="I116" s="147"/>
      <c r="J116" s="55"/>
      <c r="K116" s="147"/>
      <c r="L116" s="56"/>
      <c r="M116" s="148"/>
    </row>
    <row r="117" spans="2:13" s="65" customFormat="1" x14ac:dyDescent="0.2">
      <c r="B117" s="55"/>
      <c r="C117" s="56"/>
      <c r="D117" s="56"/>
      <c r="E117" s="57"/>
      <c r="F117" s="55"/>
      <c r="G117" s="147"/>
      <c r="H117" s="56"/>
      <c r="I117" s="147"/>
      <c r="J117" s="55"/>
      <c r="K117" s="147"/>
      <c r="L117" s="56"/>
      <c r="M117" s="148"/>
    </row>
    <row r="118" spans="2:13" s="65" customFormat="1" x14ac:dyDescent="0.2">
      <c r="B118" s="55"/>
      <c r="C118" s="56"/>
      <c r="D118" s="56"/>
      <c r="E118" s="57"/>
      <c r="F118" s="55"/>
      <c r="G118" s="147"/>
      <c r="H118" s="56"/>
      <c r="I118" s="147"/>
      <c r="J118" s="55"/>
      <c r="K118" s="147"/>
      <c r="L118" s="56"/>
      <c r="M118" s="148"/>
    </row>
    <row r="119" spans="2:13" s="65" customFormat="1" x14ac:dyDescent="0.2">
      <c r="B119" s="55"/>
      <c r="C119" s="56"/>
      <c r="D119" s="56"/>
      <c r="E119" s="57"/>
      <c r="F119" s="55"/>
      <c r="G119" s="147"/>
      <c r="H119" s="56"/>
      <c r="I119" s="147"/>
      <c r="J119" s="55"/>
      <c r="K119" s="147"/>
      <c r="L119" s="56"/>
      <c r="M119" s="148"/>
    </row>
    <row r="120" spans="2:13" s="65" customFormat="1" x14ac:dyDescent="0.2">
      <c r="B120" s="55"/>
      <c r="C120" s="56"/>
      <c r="D120" s="56"/>
      <c r="E120" s="57"/>
      <c r="F120" s="55"/>
      <c r="G120" s="147"/>
      <c r="H120" s="56"/>
      <c r="I120" s="147"/>
      <c r="J120" s="55"/>
      <c r="K120" s="147"/>
      <c r="L120" s="56"/>
      <c r="M120" s="148"/>
    </row>
    <row r="121" spans="2:13" s="65" customFormat="1" x14ac:dyDescent="0.2">
      <c r="B121" s="55"/>
      <c r="C121" s="56"/>
      <c r="D121" s="56"/>
      <c r="E121" s="57"/>
      <c r="F121" s="55"/>
      <c r="G121" s="147"/>
      <c r="H121" s="56"/>
      <c r="I121" s="147"/>
      <c r="J121" s="55"/>
      <c r="K121" s="147"/>
      <c r="L121" s="56"/>
      <c r="M121" s="148"/>
    </row>
    <row r="122" spans="2:13" s="65" customFormat="1" x14ac:dyDescent="0.2">
      <c r="B122" s="55"/>
      <c r="C122" s="56"/>
      <c r="D122" s="56"/>
      <c r="E122" s="57"/>
      <c r="F122" s="55"/>
      <c r="G122" s="147"/>
      <c r="H122" s="56"/>
      <c r="I122" s="147"/>
      <c r="J122" s="55"/>
      <c r="K122" s="147"/>
      <c r="L122" s="56"/>
      <c r="M122" s="148"/>
    </row>
    <row r="123" spans="2:13" s="65" customFormat="1" x14ac:dyDescent="0.2">
      <c r="B123" s="55"/>
      <c r="C123" s="56"/>
      <c r="D123" s="56"/>
      <c r="E123" s="57"/>
      <c r="F123" s="55"/>
      <c r="G123" s="147"/>
      <c r="H123" s="56"/>
      <c r="I123" s="147"/>
      <c r="J123" s="55"/>
      <c r="K123" s="147"/>
      <c r="L123" s="56"/>
      <c r="M123" s="148"/>
    </row>
    <row r="124" spans="2:13" s="65" customFormat="1" x14ac:dyDescent="0.2">
      <c r="B124" s="55"/>
      <c r="C124" s="56"/>
      <c r="D124" s="56"/>
      <c r="E124" s="57"/>
      <c r="F124" s="55"/>
      <c r="G124" s="147"/>
      <c r="H124" s="56"/>
      <c r="I124" s="147"/>
      <c r="J124" s="55"/>
      <c r="K124" s="147"/>
      <c r="L124" s="56"/>
      <c r="M124" s="148"/>
    </row>
    <row r="125" spans="2:13" s="65" customFormat="1" x14ac:dyDescent="0.2">
      <c r="B125" s="55"/>
      <c r="C125" s="56"/>
      <c r="D125" s="56"/>
      <c r="E125" s="57"/>
      <c r="F125" s="55"/>
      <c r="G125" s="147"/>
      <c r="H125" s="56"/>
      <c r="I125" s="147"/>
      <c r="J125" s="55"/>
      <c r="K125" s="147"/>
      <c r="L125" s="56"/>
      <c r="M125" s="148"/>
    </row>
    <row r="126" spans="2:13" s="65" customFormat="1" x14ac:dyDescent="0.2">
      <c r="B126" s="55"/>
      <c r="C126" s="56"/>
      <c r="D126" s="56"/>
      <c r="E126" s="57"/>
      <c r="F126" s="55"/>
      <c r="G126" s="147"/>
      <c r="H126" s="56"/>
      <c r="I126" s="147"/>
      <c r="J126" s="55"/>
      <c r="K126" s="147"/>
      <c r="L126" s="56"/>
      <c r="M126" s="148"/>
    </row>
    <row r="127" spans="2:13" s="65" customFormat="1" x14ac:dyDescent="0.2">
      <c r="B127" s="55"/>
      <c r="C127" s="56"/>
      <c r="D127" s="56"/>
      <c r="E127" s="57"/>
      <c r="F127" s="55"/>
      <c r="G127" s="147"/>
      <c r="H127" s="56"/>
      <c r="I127" s="147"/>
      <c r="J127" s="55"/>
      <c r="K127" s="147"/>
      <c r="L127" s="56"/>
      <c r="M127" s="148"/>
    </row>
    <row r="128" spans="2:13" s="65" customFormat="1" x14ac:dyDescent="0.2">
      <c r="B128" s="55"/>
      <c r="C128" s="56"/>
      <c r="D128" s="56"/>
      <c r="E128" s="57"/>
      <c r="F128" s="55"/>
      <c r="G128" s="147"/>
      <c r="H128" s="56"/>
      <c r="I128" s="147"/>
      <c r="J128" s="55"/>
      <c r="K128" s="147"/>
      <c r="L128" s="56"/>
      <c r="M128" s="148"/>
    </row>
    <row r="129" spans="2:13" s="65" customFormat="1" x14ac:dyDescent="0.2">
      <c r="B129" s="55"/>
      <c r="C129" s="56"/>
      <c r="D129" s="56"/>
      <c r="E129" s="57"/>
      <c r="F129" s="55"/>
      <c r="G129" s="147"/>
      <c r="H129" s="56"/>
      <c r="I129" s="147"/>
      <c r="J129" s="55"/>
      <c r="K129" s="147"/>
      <c r="L129" s="56"/>
      <c r="M129" s="148"/>
    </row>
    <row r="130" spans="2:13" s="65" customFormat="1" x14ac:dyDescent="0.2">
      <c r="B130" s="55"/>
      <c r="C130" s="56"/>
      <c r="D130" s="56"/>
      <c r="E130" s="57"/>
      <c r="F130" s="55"/>
      <c r="G130" s="147"/>
      <c r="H130" s="56"/>
      <c r="I130" s="147"/>
      <c r="J130" s="55"/>
      <c r="K130" s="147"/>
      <c r="L130" s="56"/>
      <c r="M130" s="148"/>
    </row>
    <row r="131" spans="2:13" s="65" customFormat="1" x14ac:dyDescent="0.2">
      <c r="B131" s="55"/>
      <c r="C131" s="56"/>
      <c r="D131" s="56"/>
      <c r="E131" s="57"/>
      <c r="F131" s="55"/>
      <c r="G131" s="147"/>
      <c r="H131" s="56"/>
      <c r="I131" s="147"/>
      <c r="J131" s="55"/>
      <c r="K131" s="147"/>
      <c r="L131" s="56"/>
      <c r="M131" s="148"/>
    </row>
    <row r="132" spans="2:13" s="65" customFormat="1" x14ac:dyDescent="0.2">
      <c r="B132" s="55"/>
      <c r="C132" s="56"/>
      <c r="D132" s="56"/>
      <c r="E132" s="57"/>
      <c r="F132" s="55"/>
      <c r="G132" s="147"/>
      <c r="H132" s="56"/>
      <c r="I132" s="147"/>
      <c r="J132" s="55"/>
      <c r="K132" s="147"/>
      <c r="L132" s="56"/>
      <c r="M132" s="148"/>
    </row>
    <row r="133" spans="2:13" s="65" customFormat="1" x14ac:dyDescent="0.2">
      <c r="B133" s="55"/>
      <c r="C133" s="56"/>
      <c r="D133" s="56"/>
      <c r="E133" s="57"/>
      <c r="F133" s="55"/>
      <c r="G133" s="147"/>
      <c r="H133" s="56"/>
      <c r="I133" s="147"/>
      <c r="J133" s="55"/>
      <c r="K133" s="147"/>
      <c r="L133" s="56"/>
      <c r="M133" s="148"/>
    </row>
    <row r="134" spans="2:13" s="65" customFormat="1" x14ac:dyDescent="0.2">
      <c r="B134" s="55"/>
      <c r="C134" s="56"/>
      <c r="D134" s="56"/>
      <c r="E134" s="57"/>
      <c r="F134" s="55"/>
      <c r="G134" s="147"/>
      <c r="H134" s="56"/>
      <c r="I134" s="147"/>
      <c r="J134" s="55"/>
      <c r="K134" s="147"/>
      <c r="L134" s="56"/>
      <c r="M134" s="148"/>
    </row>
    <row r="135" spans="2:13" s="65" customFormat="1" x14ac:dyDescent="0.2">
      <c r="B135" s="55"/>
      <c r="C135" s="56"/>
      <c r="D135" s="56"/>
      <c r="E135" s="57"/>
      <c r="F135" s="55"/>
      <c r="G135" s="147"/>
      <c r="H135" s="56"/>
      <c r="I135" s="147"/>
      <c r="J135" s="55"/>
      <c r="K135" s="147"/>
      <c r="L135" s="56"/>
      <c r="M135" s="148"/>
    </row>
    <row r="136" spans="2:13" s="65" customFormat="1" x14ac:dyDescent="0.2">
      <c r="B136" s="55"/>
      <c r="C136" s="56"/>
      <c r="D136" s="56"/>
      <c r="E136" s="57"/>
      <c r="F136" s="55"/>
      <c r="G136" s="147"/>
      <c r="H136" s="56"/>
      <c r="I136" s="147"/>
      <c r="J136" s="55"/>
      <c r="K136" s="147"/>
      <c r="L136" s="56"/>
      <c r="M136" s="148"/>
    </row>
    <row r="137" spans="2:13" s="65" customFormat="1" x14ac:dyDescent="0.2">
      <c r="B137" s="55"/>
      <c r="C137" s="56"/>
      <c r="D137" s="56"/>
      <c r="E137" s="57"/>
      <c r="F137" s="55"/>
      <c r="G137" s="147"/>
      <c r="H137" s="56"/>
      <c r="I137" s="147"/>
      <c r="J137" s="55"/>
      <c r="K137" s="147"/>
      <c r="L137" s="56"/>
      <c r="M137" s="148"/>
    </row>
    <row r="138" spans="2:13" s="65" customFormat="1" x14ac:dyDescent="0.2">
      <c r="B138" s="55"/>
      <c r="C138" s="56"/>
      <c r="D138" s="56"/>
      <c r="E138" s="57"/>
      <c r="F138" s="55"/>
      <c r="G138" s="147"/>
      <c r="H138" s="56"/>
      <c r="I138" s="147"/>
      <c r="J138" s="55"/>
      <c r="K138" s="147"/>
      <c r="L138" s="56"/>
      <c r="M138" s="148"/>
    </row>
    <row r="139" spans="2:13" s="65" customFormat="1" x14ac:dyDescent="0.2">
      <c r="B139" s="55"/>
      <c r="C139" s="56"/>
      <c r="D139" s="56"/>
      <c r="E139" s="57"/>
      <c r="F139" s="55"/>
      <c r="G139" s="147"/>
      <c r="H139" s="56"/>
      <c r="I139" s="147"/>
      <c r="J139" s="55"/>
      <c r="K139" s="147"/>
      <c r="L139" s="56"/>
      <c r="M139" s="148"/>
    </row>
    <row r="140" spans="2:13" s="65" customFormat="1" x14ac:dyDescent="0.2">
      <c r="B140" s="55"/>
      <c r="C140" s="56"/>
      <c r="D140" s="56"/>
      <c r="E140" s="57"/>
      <c r="F140" s="55"/>
      <c r="G140" s="147"/>
      <c r="H140" s="56"/>
      <c r="I140" s="147"/>
      <c r="J140" s="55"/>
      <c r="K140" s="147"/>
      <c r="L140" s="56"/>
      <c r="M140" s="148"/>
    </row>
    <row r="141" spans="2:13" s="65" customFormat="1" x14ac:dyDescent="0.2">
      <c r="B141" s="55"/>
      <c r="C141" s="56"/>
      <c r="D141" s="56"/>
      <c r="E141" s="57"/>
      <c r="F141" s="55"/>
      <c r="G141" s="147"/>
      <c r="H141" s="56"/>
      <c r="I141" s="147"/>
      <c r="J141" s="55"/>
      <c r="K141" s="147"/>
      <c r="L141" s="56"/>
      <c r="M141" s="148"/>
    </row>
    <row r="142" spans="2:13" s="65" customFormat="1" x14ac:dyDescent="0.2">
      <c r="B142" s="55"/>
      <c r="C142" s="56"/>
      <c r="D142" s="56"/>
      <c r="E142" s="57"/>
      <c r="F142" s="55"/>
      <c r="G142" s="147"/>
      <c r="H142" s="56"/>
      <c r="I142" s="147"/>
      <c r="J142" s="55"/>
      <c r="K142" s="147"/>
      <c r="L142" s="56"/>
      <c r="M142" s="148"/>
    </row>
    <row r="143" spans="2:13" s="65" customFormat="1" x14ac:dyDescent="0.2">
      <c r="B143" s="184"/>
      <c r="C143" s="60"/>
      <c r="D143" s="60"/>
      <c r="E143" s="185"/>
      <c r="F143" s="184"/>
      <c r="G143" s="147"/>
      <c r="H143" s="60"/>
      <c r="I143" s="147"/>
      <c r="J143" s="184"/>
      <c r="K143" s="147"/>
      <c r="L143" s="60"/>
      <c r="M143" s="148"/>
    </row>
    <row r="144" spans="2:13" s="65" customFormat="1" x14ac:dyDescent="0.2">
      <c r="B144" s="184"/>
      <c r="C144" s="60"/>
      <c r="D144" s="60"/>
      <c r="E144" s="185"/>
      <c r="F144" s="184"/>
      <c r="G144" s="147"/>
      <c r="H144" s="60"/>
      <c r="I144" s="147"/>
      <c r="J144" s="184"/>
      <c r="K144" s="147"/>
      <c r="L144" s="60"/>
      <c r="M144" s="148"/>
    </row>
    <row r="145" spans="2:13" s="65" customFormat="1" x14ac:dyDescent="0.2">
      <c r="B145" s="184"/>
      <c r="C145" s="60"/>
      <c r="D145" s="60"/>
      <c r="E145" s="185"/>
      <c r="F145" s="184"/>
      <c r="G145" s="147"/>
      <c r="H145" s="60"/>
      <c r="I145" s="147"/>
      <c r="J145" s="184"/>
      <c r="K145" s="147"/>
      <c r="L145" s="60"/>
      <c r="M145" s="148"/>
    </row>
    <row r="146" spans="2:13" s="65" customFormat="1" x14ac:dyDescent="0.2">
      <c r="B146" s="184"/>
      <c r="C146" s="60"/>
      <c r="D146" s="60"/>
      <c r="E146" s="185"/>
      <c r="F146" s="184"/>
      <c r="G146" s="147"/>
      <c r="H146" s="60"/>
      <c r="I146" s="147"/>
      <c r="J146" s="184"/>
      <c r="K146" s="147"/>
      <c r="L146" s="60"/>
      <c r="M146" s="148"/>
    </row>
    <row r="147" spans="2:13" s="65" customFormat="1" x14ac:dyDescent="0.2">
      <c r="B147" s="184"/>
      <c r="C147" s="60"/>
      <c r="D147" s="60"/>
      <c r="E147" s="185"/>
      <c r="F147" s="184"/>
      <c r="G147" s="147"/>
      <c r="H147" s="60"/>
      <c r="I147" s="147"/>
      <c r="J147" s="184"/>
      <c r="K147" s="147"/>
      <c r="L147" s="60"/>
      <c r="M147" s="148"/>
    </row>
    <row r="148" spans="2:13" s="65" customFormat="1" x14ac:dyDescent="0.2">
      <c r="B148" s="184"/>
      <c r="C148" s="60"/>
      <c r="D148" s="60"/>
      <c r="E148" s="185"/>
      <c r="F148" s="184"/>
      <c r="G148" s="147"/>
      <c r="H148" s="60"/>
      <c r="I148" s="147"/>
      <c r="J148" s="184"/>
      <c r="K148" s="147"/>
      <c r="L148" s="60"/>
      <c r="M148" s="148"/>
    </row>
    <row r="149" spans="2:13" s="65" customFormat="1" x14ac:dyDescent="0.2">
      <c r="B149" s="184"/>
      <c r="C149" s="60"/>
      <c r="D149" s="60"/>
      <c r="E149" s="185"/>
      <c r="F149" s="184"/>
      <c r="G149" s="147"/>
      <c r="H149" s="60"/>
      <c r="I149" s="147"/>
      <c r="J149" s="184"/>
      <c r="K149" s="147"/>
      <c r="L149" s="60"/>
      <c r="M149" s="148"/>
    </row>
    <row r="150" spans="2:13" s="65" customFormat="1" x14ac:dyDescent="0.2">
      <c r="B150" s="184"/>
      <c r="C150" s="60"/>
      <c r="D150" s="60"/>
      <c r="E150" s="185"/>
      <c r="F150" s="184"/>
      <c r="G150" s="147"/>
      <c r="H150" s="60"/>
      <c r="I150" s="147"/>
      <c r="J150" s="184"/>
      <c r="K150" s="147"/>
      <c r="L150" s="60"/>
      <c r="M150" s="148"/>
    </row>
    <row r="151" spans="2:13" s="65" customFormat="1" x14ac:dyDescent="0.2">
      <c r="B151" s="184"/>
      <c r="C151" s="60"/>
      <c r="D151" s="60"/>
      <c r="E151" s="185"/>
      <c r="F151" s="184"/>
      <c r="G151" s="147"/>
      <c r="H151" s="60"/>
      <c r="I151" s="147"/>
      <c r="J151" s="184"/>
      <c r="K151" s="147"/>
      <c r="L151" s="60"/>
      <c r="M151" s="148"/>
    </row>
    <row r="152" spans="2:13" s="65" customFormat="1" x14ac:dyDescent="0.2">
      <c r="B152" s="184"/>
      <c r="C152" s="60"/>
      <c r="D152" s="60"/>
      <c r="E152" s="185"/>
      <c r="F152" s="184"/>
      <c r="G152" s="147"/>
      <c r="H152" s="60"/>
      <c r="I152" s="147"/>
      <c r="J152" s="184"/>
      <c r="K152" s="147"/>
      <c r="L152" s="60"/>
      <c r="M152" s="148"/>
    </row>
    <row r="153" spans="2:13" s="65" customFormat="1" x14ac:dyDescent="0.2">
      <c r="B153" s="184"/>
      <c r="C153" s="60"/>
      <c r="D153" s="60"/>
      <c r="E153" s="185"/>
      <c r="F153" s="184"/>
      <c r="G153" s="147"/>
      <c r="H153" s="60"/>
      <c r="I153" s="147"/>
      <c r="J153" s="184"/>
      <c r="K153" s="147"/>
      <c r="L153" s="60"/>
      <c r="M153" s="148"/>
    </row>
    <row r="154" spans="2:13" s="65" customFormat="1" x14ac:dyDescent="0.2">
      <c r="B154" s="184"/>
      <c r="C154" s="60"/>
      <c r="D154" s="60"/>
      <c r="E154" s="185"/>
      <c r="F154" s="184"/>
      <c r="G154" s="147"/>
      <c r="H154" s="60"/>
      <c r="I154" s="147"/>
      <c r="J154" s="184"/>
      <c r="K154" s="147"/>
      <c r="L154" s="60"/>
      <c r="M154" s="148"/>
    </row>
    <row r="155" spans="2:13" s="65" customFormat="1" x14ac:dyDescent="0.2">
      <c r="B155" s="184"/>
      <c r="C155" s="60"/>
      <c r="D155" s="60"/>
      <c r="E155" s="185"/>
      <c r="F155" s="184"/>
      <c r="G155" s="147"/>
      <c r="H155" s="60"/>
      <c r="I155" s="147"/>
      <c r="J155" s="184"/>
      <c r="K155" s="147"/>
      <c r="L155" s="60"/>
      <c r="M155" s="148"/>
    </row>
    <row r="156" spans="2:13" s="65" customFormat="1" x14ac:dyDescent="0.2">
      <c r="B156" s="184"/>
      <c r="C156" s="60"/>
      <c r="D156" s="60"/>
      <c r="E156" s="185"/>
      <c r="F156" s="184"/>
      <c r="G156" s="147"/>
      <c r="H156" s="60"/>
      <c r="I156" s="147"/>
      <c r="J156" s="184"/>
      <c r="K156" s="147"/>
      <c r="L156" s="60"/>
      <c r="M156" s="148"/>
    </row>
    <row r="157" spans="2:13" s="65" customFormat="1" x14ac:dyDescent="0.2">
      <c r="B157" s="184"/>
      <c r="C157" s="60"/>
      <c r="D157" s="60"/>
      <c r="E157" s="185"/>
      <c r="F157" s="184"/>
      <c r="G157" s="147"/>
      <c r="H157" s="60"/>
      <c r="I157" s="147"/>
      <c r="J157" s="184"/>
      <c r="K157" s="147"/>
      <c r="L157" s="60"/>
      <c r="M157" s="148"/>
    </row>
    <row r="158" spans="2:13" s="65" customFormat="1" x14ac:dyDescent="0.2">
      <c r="B158" s="184"/>
      <c r="C158" s="60"/>
      <c r="D158" s="60"/>
      <c r="E158" s="185"/>
      <c r="F158" s="184"/>
      <c r="G158" s="147"/>
      <c r="H158" s="60"/>
      <c r="I158" s="147"/>
      <c r="J158" s="184"/>
      <c r="K158" s="147"/>
      <c r="L158" s="60"/>
      <c r="M158" s="148"/>
    </row>
    <row r="159" spans="2:13" s="65" customFormat="1" x14ac:dyDescent="0.2">
      <c r="B159" s="184"/>
      <c r="C159" s="60"/>
      <c r="D159" s="60"/>
      <c r="E159" s="185"/>
      <c r="F159" s="184"/>
      <c r="G159" s="147"/>
      <c r="H159" s="60"/>
      <c r="I159" s="147"/>
      <c r="J159" s="184"/>
      <c r="K159" s="147"/>
      <c r="L159" s="60"/>
      <c r="M159" s="148"/>
    </row>
    <row r="160" spans="2:13" s="65" customFormat="1" x14ac:dyDescent="0.2">
      <c r="B160" s="184"/>
      <c r="C160" s="60"/>
      <c r="D160" s="60"/>
      <c r="E160" s="185"/>
      <c r="F160" s="184"/>
      <c r="G160" s="147"/>
      <c r="H160" s="60"/>
      <c r="I160" s="147"/>
      <c r="J160" s="184"/>
      <c r="K160" s="147"/>
      <c r="L160" s="60"/>
      <c r="M160" s="148"/>
    </row>
    <row r="161" spans="2:13" s="65" customFormat="1" x14ac:dyDescent="0.2">
      <c r="B161" s="184"/>
      <c r="C161" s="60"/>
      <c r="D161" s="60"/>
      <c r="E161" s="185"/>
      <c r="F161" s="184"/>
      <c r="G161" s="147"/>
      <c r="H161" s="60"/>
      <c r="I161" s="147"/>
      <c r="J161" s="184"/>
      <c r="K161" s="147"/>
      <c r="L161" s="60"/>
      <c r="M161" s="148"/>
    </row>
    <row r="162" spans="2:13" s="65" customFormat="1" x14ac:dyDescent="0.2">
      <c r="B162" s="184"/>
      <c r="C162" s="60"/>
      <c r="D162" s="60"/>
      <c r="E162" s="185"/>
      <c r="F162" s="184"/>
      <c r="G162" s="147"/>
      <c r="H162" s="60"/>
      <c r="I162" s="147"/>
      <c r="J162" s="184"/>
      <c r="K162" s="147"/>
      <c r="L162" s="60"/>
      <c r="M162" s="148"/>
    </row>
    <row r="163" spans="2:13" s="65" customFormat="1" x14ac:dyDescent="0.2">
      <c r="B163" s="184"/>
      <c r="C163" s="60"/>
      <c r="D163" s="60"/>
      <c r="E163" s="185"/>
      <c r="F163" s="184"/>
      <c r="G163" s="147"/>
      <c r="H163" s="60"/>
      <c r="I163" s="147"/>
      <c r="J163" s="184"/>
      <c r="K163" s="147"/>
      <c r="L163" s="60"/>
      <c r="M163" s="148"/>
    </row>
    <row r="164" spans="2:13" s="65" customFormat="1" x14ac:dyDescent="0.2">
      <c r="B164" s="184"/>
      <c r="C164" s="60"/>
      <c r="D164" s="60"/>
      <c r="E164" s="185"/>
      <c r="F164" s="184"/>
      <c r="G164" s="147"/>
      <c r="H164" s="60"/>
      <c r="I164" s="147"/>
      <c r="J164" s="184"/>
      <c r="K164" s="147"/>
      <c r="L164" s="60"/>
      <c r="M164" s="148"/>
    </row>
    <row r="165" spans="2:13" s="65" customFormat="1" x14ac:dyDescent="0.2">
      <c r="B165" s="184"/>
      <c r="C165" s="60"/>
      <c r="D165" s="60"/>
      <c r="E165" s="185"/>
      <c r="F165" s="184"/>
      <c r="G165" s="147"/>
      <c r="H165" s="60"/>
      <c r="I165" s="147"/>
      <c r="J165" s="184"/>
      <c r="K165" s="147"/>
      <c r="L165" s="60"/>
      <c r="M165" s="148"/>
    </row>
    <row r="166" spans="2:13" s="65" customFormat="1" x14ac:dyDescent="0.2">
      <c r="B166" s="184"/>
      <c r="C166" s="60"/>
      <c r="D166" s="60"/>
      <c r="E166" s="185"/>
      <c r="F166" s="184"/>
      <c r="G166" s="147"/>
      <c r="H166" s="60"/>
      <c r="I166" s="147"/>
      <c r="J166" s="184"/>
      <c r="K166" s="147"/>
      <c r="L166" s="60"/>
      <c r="M166" s="148"/>
    </row>
    <row r="167" spans="2:13" s="65" customFormat="1" x14ac:dyDescent="0.2">
      <c r="B167" s="184"/>
      <c r="C167" s="60"/>
      <c r="D167" s="60"/>
      <c r="E167" s="185"/>
      <c r="F167" s="184"/>
      <c r="G167" s="147"/>
      <c r="H167" s="60"/>
      <c r="I167" s="147"/>
      <c r="J167" s="184"/>
      <c r="K167" s="147"/>
      <c r="L167" s="60"/>
      <c r="M167" s="148"/>
    </row>
    <row r="168" spans="2:13" s="65" customFormat="1" x14ac:dyDescent="0.2">
      <c r="B168" s="184"/>
      <c r="C168" s="60"/>
      <c r="D168" s="60"/>
      <c r="E168" s="185"/>
      <c r="F168" s="184"/>
      <c r="G168" s="147"/>
      <c r="H168" s="60"/>
      <c r="I168" s="147"/>
      <c r="J168" s="184"/>
      <c r="K168" s="147"/>
      <c r="L168" s="60"/>
      <c r="M168" s="148"/>
    </row>
    <row r="169" spans="2:13" s="65" customFormat="1" x14ac:dyDescent="0.2">
      <c r="B169" s="184"/>
      <c r="C169" s="60"/>
      <c r="D169" s="60"/>
      <c r="E169" s="185"/>
      <c r="F169" s="184"/>
      <c r="G169" s="147"/>
      <c r="H169" s="60"/>
      <c r="I169" s="147"/>
      <c r="J169" s="184"/>
      <c r="K169" s="147"/>
      <c r="L169" s="60"/>
      <c r="M169" s="148"/>
    </row>
    <row r="170" spans="2:13" s="65" customFormat="1" x14ac:dyDescent="0.2">
      <c r="B170" s="184"/>
      <c r="C170" s="60"/>
      <c r="D170" s="60"/>
      <c r="E170" s="185"/>
      <c r="F170" s="184"/>
      <c r="G170" s="147"/>
      <c r="H170" s="60"/>
      <c r="I170" s="147"/>
      <c r="J170" s="184"/>
      <c r="K170" s="147"/>
      <c r="L170" s="60"/>
      <c r="M170" s="148"/>
    </row>
    <row r="171" spans="2:13" s="65" customFormat="1" x14ac:dyDescent="0.2">
      <c r="B171" s="184"/>
      <c r="C171" s="60"/>
      <c r="D171" s="60"/>
      <c r="E171" s="185"/>
      <c r="F171" s="184"/>
      <c r="G171" s="147"/>
      <c r="H171" s="60"/>
      <c r="I171" s="147"/>
      <c r="J171" s="184"/>
      <c r="K171" s="147"/>
      <c r="L171" s="60"/>
      <c r="M171" s="148"/>
    </row>
    <row r="172" spans="2:13" s="65" customFormat="1" x14ac:dyDescent="0.2">
      <c r="B172" s="184"/>
      <c r="C172" s="60"/>
      <c r="D172" s="60"/>
      <c r="E172" s="185"/>
      <c r="F172" s="184"/>
      <c r="G172" s="147"/>
      <c r="H172" s="60"/>
      <c r="I172" s="147"/>
      <c r="J172" s="184"/>
      <c r="K172" s="147"/>
      <c r="L172" s="60"/>
      <c r="M172" s="148"/>
    </row>
    <row r="173" spans="2:13" s="65" customFormat="1" x14ac:dyDescent="0.2">
      <c r="B173" s="184"/>
      <c r="C173" s="60"/>
      <c r="D173" s="60"/>
      <c r="E173" s="185"/>
      <c r="F173" s="184"/>
      <c r="G173" s="147"/>
      <c r="H173" s="60"/>
      <c r="I173" s="147"/>
      <c r="J173" s="184"/>
      <c r="K173" s="147"/>
      <c r="L173" s="60"/>
      <c r="M173" s="148"/>
    </row>
    <row r="174" spans="2:13" s="65" customFormat="1" x14ac:dyDescent="0.2">
      <c r="B174" s="184"/>
      <c r="C174" s="60"/>
      <c r="D174" s="60"/>
      <c r="E174" s="185"/>
      <c r="F174" s="184"/>
      <c r="G174" s="147"/>
      <c r="H174" s="60"/>
      <c r="I174" s="147"/>
      <c r="J174" s="184"/>
      <c r="K174" s="147"/>
      <c r="L174" s="60"/>
      <c r="M174" s="148"/>
    </row>
    <row r="175" spans="2:13" s="65" customFormat="1" x14ac:dyDescent="0.2">
      <c r="B175" s="184"/>
      <c r="C175" s="60"/>
      <c r="D175" s="60"/>
      <c r="E175" s="185"/>
      <c r="F175" s="184"/>
      <c r="G175" s="147"/>
      <c r="H175" s="60"/>
      <c r="I175" s="147"/>
      <c r="J175" s="184"/>
      <c r="K175" s="147"/>
      <c r="L175" s="60"/>
      <c r="M175" s="148"/>
    </row>
    <row r="176" spans="2:13" s="65" customFormat="1" x14ac:dyDescent="0.2">
      <c r="B176" s="184"/>
      <c r="C176" s="60"/>
      <c r="D176" s="60"/>
      <c r="E176" s="185"/>
      <c r="F176" s="184"/>
      <c r="G176" s="147"/>
      <c r="H176" s="60"/>
      <c r="I176" s="147"/>
      <c r="J176" s="184"/>
      <c r="K176" s="147"/>
      <c r="L176" s="60"/>
      <c r="M176" s="148"/>
    </row>
    <row r="177" spans="2:13" s="65" customFormat="1" x14ac:dyDescent="0.2">
      <c r="B177" s="184"/>
      <c r="C177" s="60"/>
      <c r="D177" s="60"/>
      <c r="E177" s="185"/>
      <c r="F177" s="184"/>
      <c r="G177" s="147"/>
      <c r="H177" s="60"/>
      <c r="I177" s="147"/>
      <c r="J177" s="184"/>
      <c r="K177" s="147"/>
      <c r="L177" s="60"/>
      <c r="M177" s="148"/>
    </row>
    <row r="178" spans="2:13" s="65" customFormat="1" x14ac:dyDescent="0.2">
      <c r="B178" s="184"/>
      <c r="C178" s="60"/>
      <c r="D178" s="60"/>
      <c r="E178" s="185"/>
      <c r="F178" s="184"/>
      <c r="G178" s="147"/>
      <c r="H178" s="60"/>
      <c r="I178" s="147"/>
      <c r="J178" s="184"/>
      <c r="K178" s="147"/>
      <c r="L178" s="60"/>
      <c r="M178" s="148"/>
    </row>
    <row r="179" spans="2:13" s="65" customFormat="1" x14ac:dyDescent="0.2">
      <c r="B179" s="184"/>
      <c r="C179" s="60"/>
      <c r="D179" s="60"/>
      <c r="E179" s="185"/>
      <c r="F179" s="184"/>
      <c r="G179" s="147"/>
      <c r="H179" s="60"/>
      <c r="I179" s="147"/>
      <c r="J179" s="184"/>
      <c r="K179" s="147"/>
      <c r="L179" s="60"/>
      <c r="M179" s="148"/>
    </row>
    <row r="180" spans="2:13" s="65" customFormat="1" x14ac:dyDescent="0.2">
      <c r="B180" s="184"/>
      <c r="C180" s="60"/>
      <c r="D180" s="60"/>
      <c r="E180" s="185"/>
      <c r="F180" s="184"/>
      <c r="G180" s="147"/>
      <c r="H180" s="60"/>
      <c r="I180" s="147"/>
      <c r="J180" s="184"/>
      <c r="K180" s="147"/>
      <c r="L180" s="60"/>
      <c r="M180" s="148"/>
    </row>
    <row r="181" spans="2:13" s="65" customFormat="1" x14ac:dyDescent="0.2">
      <c r="B181" s="184"/>
      <c r="C181" s="60"/>
      <c r="D181" s="60"/>
      <c r="E181" s="185"/>
      <c r="F181" s="184"/>
      <c r="G181" s="147"/>
      <c r="H181" s="60"/>
      <c r="I181" s="147"/>
      <c r="J181" s="184"/>
      <c r="K181" s="147"/>
      <c r="L181" s="60"/>
      <c r="M181" s="148"/>
    </row>
    <row r="182" spans="2:13" s="65" customFormat="1" x14ac:dyDescent="0.2">
      <c r="B182" s="184"/>
      <c r="C182" s="60"/>
      <c r="D182" s="60"/>
      <c r="E182" s="185"/>
      <c r="F182" s="184"/>
      <c r="G182" s="149"/>
      <c r="H182" s="60"/>
      <c r="I182" s="149"/>
      <c r="J182" s="184"/>
      <c r="K182" s="149"/>
      <c r="L182" s="60"/>
      <c r="M182" s="40"/>
    </row>
    <row r="183" spans="2:13" s="65" customFormat="1" x14ac:dyDescent="0.2">
      <c r="B183" s="184"/>
      <c r="C183" s="60"/>
      <c r="D183" s="60"/>
      <c r="E183" s="185"/>
      <c r="F183" s="184"/>
      <c r="G183" s="149"/>
      <c r="H183" s="60"/>
      <c r="I183" s="149"/>
      <c r="J183" s="184"/>
      <c r="K183" s="149"/>
      <c r="L183" s="60"/>
      <c r="M183" s="40"/>
    </row>
    <row r="184" spans="2:13" s="65" customFormat="1" x14ac:dyDescent="0.2">
      <c r="B184" s="184"/>
      <c r="C184" s="60"/>
      <c r="D184" s="60"/>
      <c r="E184" s="185"/>
      <c r="F184" s="184"/>
      <c r="G184" s="149"/>
      <c r="H184" s="60"/>
      <c r="I184" s="149"/>
      <c r="J184" s="184"/>
      <c r="K184" s="149"/>
      <c r="L184" s="60"/>
      <c r="M184" s="40"/>
    </row>
    <row r="185" spans="2:13" s="65" customFormat="1" x14ac:dyDescent="0.2">
      <c r="B185" s="184"/>
      <c r="C185" s="60"/>
      <c r="D185" s="60"/>
      <c r="E185" s="185"/>
      <c r="F185" s="184"/>
      <c r="G185" s="149"/>
      <c r="H185" s="60"/>
      <c r="I185" s="149"/>
      <c r="J185" s="184"/>
      <c r="K185" s="149"/>
      <c r="L185" s="60"/>
      <c r="M185" s="40"/>
    </row>
    <row r="186" spans="2:13" s="65" customFormat="1" x14ac:dyDescent="0.2">
      <c r="B186" s="184"/>
      <c r="C186" s="60"/>
      <c r="D186" s="60"/>
      <c r="E186" s="185"/>
      <c r="F186" s="184"/>
      <c r="G186" s="149"/>
      <c r="H186" s="60"/>
      <c r="I186" s="149"/>
      <c r="J186" s="184"/>
      <c r="K186" s="149"/>
      <c r="L186" s="60"/>
      <c r="M186" s="40"/>
    </row>
    <row r="187" spans="2:13" s="65" customFormat="1" x14ac:dyDescent="0.2">
      <c r="B187" s="184"/>
      <c r="C187" s="60"/>
      <c r="D187" s="60"/>
      <c r="E187" s="185"/>
      <c r="F187" s="184"/>
      <c r="G187" s="149"/>
      <c r="H187" s="60"/>
      <c r="I187" s="149"/>
      <c r="J187" s="184"/>
      <c r="K187" s="149"/>
      <c r="L187" s="60"/>
      <c r="M187" s="40"/>
    </row>
    <row r="188" spans="2:13" s="65" customFormat="1" x14ac:dyDescent="0.2">
      <c r="B188" s="184"/>
      <c r="C188" s="60"/>
      <c r="D188" s="60"/>
      <c r="E188" s="185"/>
      <c r="F188" s="184"/>
      <c r="G188" s="149"/>
      <c r="H188" s="60"/>
      <c r="I188" s="149"/>
      <c r="J188" s="184"/>
      <c r="K188" s="149"/>
      <c r="L188" s="60"/>
      <c r="M188" s="40"/>
    </row>
    <row r="189" spans="2:13" s="65" customFormat="1" x14ac:dyDescent="0.2">
      <c r="B189" s="184"/>
      <c r="C189" s="60"/>
      <c r="D189" s="60"/>
      <c r="E189" s="185"/>
      <c r="F189" s="184"/>
      <c r="G189" s="149"/>
      <c r="H189" s="60"/>
      <c r="I189" s="149"/>
      <c r="J189" s="184"/>
      <c r="K189" s="149"/>
      <c r="L189" s="60"/>
      <c r="M189" s="40"/>
    </row>
    <row r="190" spans="2:13" s="65" customFormat="1" x14ac:dyDescent="0.2">
      <c r="B190" s="184"/>
      <c r="C190" s="60"/>
      <c r="D190" s="60"/>
      <c r="E190" s="185"/>
      <c r="F190" s="184"/>
      <c r="G190" s="149"/>
      <c r="H190" s="60"/>
      <c r="I190" s="149"/>
      <c r="J190" s="184"/>
      <c r="K190" s="149"/>
      <c r="L190" s="60"/>
      <c r="M190" s="40"/>
    </row>
    <row r="191" spans="2:13" s="65" customFormat="1" x14ac:dyDescent="0.2">
      <c r="B191" s="184"/>
      <c r="C191" s="60"/>
      <c r="D191" s="60"/>
      <c r="E191" s="185"/>
      <c r="F191" s="184"/>
      <c r="G191" s="149"/>
      <c r="H191" s="60"/>
      <c r="I191" s="149"/>
      <c r="J191" s="184"/>
      <c r="K191" s="149"/>
      <c r="L191" s="60"/>
      <c r="M191" s="40"/>
    </row>
    <row r="192" spans="2:13" s="65" customFormat="1" x14ac:dyDescent="0.2">
      <c r="B192" s="184"/>
      <c r="C192" s="60"/>
      <c r="D192" s="60"/>
      <c r="E192" s="185"/>
      <c r="F192" s="184"/>
      <c r="G192" s="149"/>
      <c r="H192" s="60"/>
      <c r="I192" s="149"/>
      <c r="J192" s="184"/>
      <c r="K192" s="149"/>
      <c r="L192" s="60"/>
      <c r="M192" s="40"/>
    </row>
    <row r="193" spans="2:13" s="65" customFormat="1" x14ac:dyDescent="0.2">
      <c r="B193" s="184"/>
      <c r="C193" s="60"/>
      <c r="D193" s="60"/>
      <c r="E193" s="185"/>
      <c r="F193" s="184"/>
      <c r="G193" s="149"/>
      <c r="H193" s="60"/>
      <c r="I193" s="149"/>
      <c r="J193" s="184"/>
      <c r="K193" s="149"/>
      <c r="L193" s="60"/>
      <c r="M193" s="40"/>
    </row>
    <row r="194" spans="2:13" s="65" customFormat="1" x14ac:dyDescent="0.2">
      <c r="B194" s="184"/>
      <c r="C194" s="60"/>
      <c r="D194" s="60"/>
      <c r="E194" s="185"/>
      <c r="F194" s="184"/>
      <c r="G194" s="149"/>
      <c r="H194" s="60"/>
      <c r="I194" s="149"/>
      <c r="J194" s="184"/>
      <c r="K194" s="149"/>
      <c r="L194" s="60"/>
      <c r="M194" s="40"/>
    </row>
    <row r="195" spans="2:13" s="65" customFormat="1" x14ac:dyDescent="0.2">
      <c r="B195" s="184"/>
      <c r="C195" s="60"/>
      <c r="D195" s="60"/>
      <c r="E195" s="185"/>
      <c r="F195" s="184"/>
      <c r="G195" s="149"/>
      <c r="H195" s="60"/>
      <c r="I195" s="149"/>
      <c r="J195" s="184"/>
      <c r="K195" s="149"/>
      <c r="L195" s="60"/>
      <c r="M195" s="40"/>
    </row>
    <row r="196" spans="2:13" s="65" customFormat="1" x14ac:dyDescent="0.2">
      <c r="B196" s="184"/>
      <c r="C196" s="60"/>
      <c r="D196" s="60"/>
      <c r="E196" s="185"/>
      <c r="F196" s="184"/>
      <c r="G196" s="149"/>
      <c r="H196" s="60"/>
      <c r="I196" s="149"/>
      <c r="J196" s="184"/>
      <c r="K196" s="149"/>
      <c r="L196" s="60"/>
      <c r="M196" s="40"/>
    </row>
    <row r="197" spans="2:13" s="65" customFormat="1" x14ac:dyDescent="0.2">
      <c r="B197" s="184"/>
      <c r="C197" s="60"/>
      <c r="D197" s="60"/>
      <c r="E197" s="185"/>
      <c r="F197" s="184"/>
      <c r="G197" s="149"/>
      <c r="H197" s="60"/>
      <c r="I197" s="149"/>
      <c r="J197" s="184"/>
      <c r="K197" s="149"/>
      <c r="L197" s="60"/>
      <c r="M197" s="40"/>
    </row>
    <row r="198" spans="2:13" s="65" customFormat="1" x14ac:dyDescent="0.2">
      <c r="B198" s="184"/>
      <c r="C198" s="60"/>
      <c r="D198" s="60"/>
      <c r="E198" s="185"/>
      <c r="F198" s="184"/>
      <c r="G198" s="149"/>
      <c r="H198" s="60"/>
      <c r="I198" s="149"/>
      <c r="J198" s="184"/>
      <c r="K198" s="149"/>
      <c r="L198" s="60"/>
      <c r="M198" s="40"/>
    </row>
    <row r="199" spans="2:13" s="65" customFormat="1" x14ac:dyDescent="0.2">
      <c r="B199" s="184"/>
      <c r="C199" s="60"/>
      <c r="D199" s="60"/>
      <c r="E199" s="185"/>
      <c r="F199" s="184"/>
      <c r="G199" s="149"/>
      <c r="H199" s="60"/>
      <c r="I199" s="149"/>
      <c r="J199" s="184"/>
      <c r="K199" s="149"/>
      <c r="L199" s="60"/>
      <c r="M199" s="40"/>
    </row>
    <row r="200" spans="2:13" s="65" customFormat="1" x14ac:dyDescent="0.2">
      <c r="B200" s="184"/>
      <c r="C200" s="60"/>
      <c r="D200" s="60"/>
      <c r="E200" s="185"/>
      <c r="F200" s="184"/>
      <c r="G200" s="149"/>
      <c r="H200" s="60"/>
      <c r="I200" s="149"/>
      <c r="J200" s="184"/>
      <c r="K200" s="149"/>
      <c r="L200" s="60"/>
      <c r="M200" s="40"/>
    </row>
    <row r="201" spans="2:13" s="65" customFormat="1" x14ac:dyDescent="0.2">
      <c r="B201" s="184"/>
      <c r="C201" s="60"/>
      <c r="D201" s="60"/>
      <c r="E201" s="185"/>
      <c r="F201" s="184"/>
      <c r="G201" s="149"/>
      <c r="H201" s="60"/>
      <c r="I201" s="149"/>
      <c r="J201" s="184"/>
      <c r="K201" s="149"/>
      <c r="L201" s="60"/>
      <c r="M201" s="40"/>
    </row>
    <row r="202" spans="2:13" s="65" customFormat="1" x14ac:dyDescent="0.2">
      <c r="B202" s="184"/>
      <c r="C202" s="60"/>
      <c r="D202" s="60"/>
      <c r="E202" s="185"/>
      <c r="F202" s="184"/>
      <c r="G202" s="149"/>
      <c r="H202" s="60"/>
      <c r="I202" s="149"/>
      <c r="J202" s="184"/>
      <c r="K202" s="149"/>
      <c r="L202" s="60"/>
      <c r="M202" s="40"/>
    </row>
    <row r="203" spans="2:13" s="65" customFormat="1" x14ac:dyDescent="0.2">
      <c r="B203" s="184"/>
      <c r="C203" s="60"/>
      <c r="D203" s="60"/>
      <c r="E203" s="185"/>
      <c r="F203" s="184"/>
      <c r="G203" s="149"/>
      <c r="H203" s="60"/>
      <c r="I203" s="149"/>
      <c r="J203" s="184"/>
      <c r="K203" s="149"/>
      <c r="L203" s="60"/>
      <c r="M203" s="40"/>
    </row>
    <row r="204" spans="2:13" s="65" customFormat="1" x14ac:dyDescent="0.2">
      <c r="B204" s="184"/>
      <c r="C204" s="60"/>
      <c r="D204" s="60"/>
      <c r="E204" s="185"/>
      <c r="F204" s="184"/>
      <c r="G204" s="149"/>
      <c r="H204" s="60"/>
      <c r="I204" s="149"/>
      <c r="J204" s="184"/>
      <c r="K204" s="149"/>
      <c r="L204" s="60"/>
      <c r="M204" s="40"/>
    </row>
    <row r="205" spans="2:13" s="65" customFormat="1" x14ac:dyDescent="0.2">
      <c r="B205" s="184"/>
      <c r="C205" s="60"/>
      <c r="D205" s="60"/>
      <c r="E205" s="185"/>
      <c r="F205" s="184"/>
      <c r="G205" s="149"/>
      <c r="H205" s="60"/>
      <c r="I205" s="149"/>
      <c r="J205" s="184"/>
      <c r="K205" s="149"/>
      <c r="L205" s="60"/>
      <c r="M205" s="40"/>
    </row>
    <row r="206" spans="2:13" s="65" customFormat="1" x14ac:dyDescent="0.2">
      <c r="B206" s="184"/>
      <c r="C206" s="60"/>
      <c r="D206" s="60"/>
      <c r="E206" s="185"/>
      <c r="F206" s="184"/>
      <c r="G206" s="149"/>
      <c r="H206" s="60"/>
      <c r="I206" s="149"/>
      <c r="J206" s="184"/>
      <c r="K206" s="149"/>
      <c r="L206" s="60"/>
      <c r="M206" s="40"/>
    </row>
    <row r="207" spans="2:13" s="65" customFormat="1" x14ac:dyDescent="0.2">
      <c r="B207" s="184"/>
      <c r="C207" s="60"/>
      <c r="D207" s="60"/>
      <c r="E207" s="185"/>
      <c r="F207" s="184"/>
      <c r="G207" s="149"/>
      <c r="H207" s="60"/>
      <c r="I207" s="149"/>
      <c r="J207" s="184"/>
      <c r="K207" s="149"/>
      <c r="L207" s="60"/>
      <c r="M207" s="40"/>
    </row>
    <row r="208" spans="2:13" s="65" customFormat="1" x14ac:dyDescent="0.2">
      <c r="B208" s="184"/>
      <c r="C208" s="60"/>
      <c r="D208" s="60"/>
      <c r="E208" s="185"/>
      <c r="F208" s="184"/>
      <c r="G208" s="149"/>
      <c r="H208" s="60"/>
      <c r="I208" s="149"/>
      <c r="J208" s="184"/>
      <c r="K208" s="149"/>
      <c r="L208" s="60"/>
      <c r="M208" s="40"/>
    </row>
    <row r="209" spans="2:13" s="65" customFormat="1" x14ac:dyDescent="0.2">
      <c r="B209" s="184"/>
      <c r="C209" s="60"/>
      <c r="D209" s="60"/>
      <c r="E209" s="185"/>
      <c r="F209" s="184"/>
      <c r="G209" s="149"/>
      <c r="H209" s="60"/>
      <c r="I209" s="149"/>
      <c r="J209" s="184"/>
      <c r="K209" s="149"/>
      <c r="L209" s="60"/>
      <c r="M209" s="40"/>
    </row>
    <row r="210" spans="2:13" s="65" customFormat="1" x14ac:dyDescent="0.2">
      <c r="B210" s="184"/>
      <c r="C210" s="60"/>
      <c r="D210" s="60"/>
      <c r="E210" s="185"/>
      <c r="F210" s="184"/>
      <c r="G210" s="149"/>
      <c r="H210" s="60"/>
      <c r="I210" s="149"/>
      <c r="J210" s="184"/>
      <c r="K210" s="149"/>
      <c r="L210" s="60"/>
      <c r="M210" s="40"/>
    </row>
    <row r="211" spans="2:13" s="65" customFormat="1" x14ac:dyDescent="0.2">
      <c r="B211" s="184"/>
      <c r="C211" s="60"/>
      <c r="D211" s="60"/>
      <c r="E211" s="185"/>
      <c r="F211" s="184"/>
      <c r="G211" s="149"/>
      <c r="H211" s="60"/>
      <c r="I211" s="149"/>
      <c r="J211" s="184"/>
      <c r="K211" s="149"/>
      <c r="L211" s="60"/>
      <c r="M211" s="40"/>
    </row>
    <row r="212" spans="2:13" s="65" customFormat="1" x14ac:dyDescent="0.2">
      <c r="B212" s="184"/>
      <c r="C212" s="60"/>
      <c r="D212" s="60"/>
      <c r="E212" s="185"/>
      <c r="F212" s="184"/>
      <c r="G212" s="149"/>
      <c r="H212" s="60"/>
      <c r="I212" s="149"/>
      <c r="J212" s="184"/>
      <c r="K212" s="149"/>
      <c r="L212" s="60"/>
      <c r="M212" s="40"/>
    </row>
    <row r="213" spans="2:13" s="65" customFormat="1" x14ac:dyDescent="0.2">
      <c r="B213" s="184"/>
      <c r="C213" s="60"/>
      <c r="D213" s="60"/>
      <c r="E213" s="185"/>
      <c r="F213" s="184"/>
      <c r="G213" s="149"/>
      <c r="H213" s="60"/>
      <c r="I213" s="149"/>
      <c r="J213" s="184"/>
      <c r="K213" s="149"/>
      <c r="L213" s="60"/>
      <c r="M213" s="40"/>
    </row>
    <row r="214" spans="2:13" s="65" customFormat="1" x14ac:dyDescent="0.2">
      <c r="B214" s="184"/>
      <c r="C214" s="60"/>
      <c r="D214" s="60"/>
      <c r="E214" s="185"/>
      <c r="F214" s="184"/>
      <c r="G214" s="149"/>
      <c r="H214" s="60"/>
      <c r="I214" s="149"/>
      <c r="J214" s="184"/>
      <c r="K214" s="149"/>
      <c r="L214" s="60"/>
      <c r="M214" s="40"/>
    </row>
    <row r="215" spans="2:13" s="65" customFormat="1" x14ac:dyDescent="0.2">
      <c r="B215" s="184"/>
      <c r="C215" s="60"/>
      <c r="D215" s="60"/>
      <c r="E215" s="185"/>
      <c r="F215" s="184"/>
      <c r="G215" s="149"/>
      <c r="H215" s="60"/>
      <c r="I215" s="149"/>
      <c r="J215" s="184"/>
      <c r="K215" s="149"/>
      <c r="L215" s="60"/>
      <c r="M215" s="40"/>
    </row>
    <row r="216" spans="2:13" s="65" customFormat="1" x14ac:dyDescent="0.2">
      <c r="B216" s="184"/>
      <c r="C216" s="60"/>
      <c r="D216" s="60"/>
      <c r="E216" s="185"/>
      <c r="F216" s="184"/>
      <c r="G216" s="149"/>
      <c r="H216" s="60"/>
      <c r="I216" s="149"/>
      <c r="J216" s="184"/>
      <c r="K216" s="149"/>
      <c r="L216" s="60"/>
      <c r="M216" s="40"/>
    </row>
    <row r="217" spans="2:13" s="65" customFormat="1" x14ac:dyDescent="0.2">
      <c r="B217" s="184"/>
      <c r="C217" s="60"/>
      <c r="D217" s="60"/>
      <c r="E217" s="185"/>
      <c r="F217" s="184"/>
      <c r="G217" s="149"/>
      <c r="H217" s="60"/>
      <c r="I217" s="149"/>
      <c r="J217" s="184"/>
      <c r="K217" s="149"/>
      <c r="L217" s="60"/>
      <c r="M217" s="40"/>
    </row>
    <row r="218" spans="2:13" s="65" customFormat="1" x14ac:dyDescent="0.2">
      <c r="B218" s="184"/>
      <c r="C218" s="60"/>
      <c r="D218" s="60"/>
      <c r="E218" s="185"/>
      <c r="F218" s="184"/>
      <c r="G218" s="149"/>
      <c r="H218" s="60"/>
      <c r="I218" s="149"/>
      <c r="J218" s="184"/>
      <c r="K218" s="149"/>
      <c r="L218" s="60"/>
      <c r="M218" s="40"/>
    </row>
    <row r="219" spans="2:13" s="65" customFormat="1" x14ac:dyDescent="0.2">
      <c r="B219" s="184"/>
      <c r="C219" s="60"/>
      <c r="D219" s="60"/>
      <c r="E219" s="185"/>
      <c r="F219" s="184"/>
      <c r="G219" s="149"/>
      <c r="H219" s="60"/>
      <c r="I219" s="149"/>
      <c r="J219" s="184"/>
      <c r="K219" s="149"/>
      <c r="L219" s="60"/>
      <c r="M219" s="40"/>
    </row>
    <row r="220" spans="2:13" s="65" customFormat="1" x14ac:dyDescent="0.2">
      <c r="B220" s="184"/>
      <c r="C220" s="60"/>
      <c r="D220" s="60"/>
      <c r="E220" s="185"/>
      <c r="F220" s="184"/>
      <c r="G220" s="149"/>
      <c r="H220" s="60"/>
      <c r="I220" s="149"/>
      <c r="J220" s="184"/>
      <c r="K220" s="149"/>
      <c r="L220" s="60"/>
      <c r="M220" s="40"/>
    </row>
    <row r="221" spans="2:13" s="65" customFormat="1" x14ac:dyDescent="0.2">
      <c r="B221" s="184"/>
      <c r="C221" s="60"/>
      <c r="D221" s="60"/>
      <c r="E221" s="185"/>
      <c r="F221" s="184"/>
      <c r="G221" s="149"/>
      <c r="H221" s="60"/>
      <c r="I221" s="149"/>
      <c r="J221" s="184"/>
      <c r="K221" s="149"/>
      <c r="L221" s="60"/>
      <c r="M221" s="40"/>
    </row>
    <row r="222" spans="2:13" s="65" customFormat="1" x14ac:dyDescent="0.2">
      <c r="B222" s="184"/>
      <c r="C222" s="60"/>
      <c r="D222" s="60"/>
      <c r="E222" s="185"/>
      <c r="F222" s="184"/>
      <c r="G222" s="149"/>
      <c r="H222" s="60"/>
      <c r="I222" s="149"/>
      <c r="J222" s="184"/>
      <c r="K222" s="149"/>
      <c r="L222" s="60"/>
      <c r="M222" s="40"/>
    </row>
    <row r="223" spans="2:13" s="65" customFormat="1" x14ac:dyDescent="0.2">
      <c r="B223" s="184"/>
      <c r="C223" s="60"/>
      <c r="D223" s="60"/>
      <c r="E223" s="185"/>
      <c r="F223" s="184"/>
      <c r="G223" s="149"/>
      <c r="H223" s="60"/>
      <c r="I223" s="149"/>
      <c r="J223" s="184"/>
      <c r="K223" s="149"/>
      <c r="L223" s="60"/>
      <c r="M223" s="40"/>
    </row>
    <row r="224" spans="2:13" s="65" customFormat="1" x14ac:dyDescent="0.2">
      <c r="B224" s="184"/>
      <c r="C224" s="60"/>
      <c r="D224" s="60"/>
      <c r="E224" s="185"/>
      <c r="F224" s="184"/>
      <c r="G224" s="149"/>
      <c r="H224" s="60"/>
      <c r="I224" s="149"/>
      <c r="J224" s="184"/>
      <c r="K224" s="149"/>
      <c r="L224" s="60"/>
      <c r="M224" s="40"/>
    </row>
    <row r="225" spans="2:13" s="65" customFormat="1" x14ac:dyDescent="0.2">
      <c r="B225" s="184"/>
      <c r="C225" s="60"/>
      <c r="D225" s="60"/>
      <c r="E225" s="185"/>
      <c r="F225" s="184"/>
      <c r="G225" s="149"/>
      <c r="H225" s="60"/>
      <c r="I225" s="149"/>
      <c r="J225" s="184"/>
      <c r="K225" s="149"/>
      <c r="L225" s="60"/>
      <c r="M225" s="40"/>
    </row>
    <row r="226" spans="2:13" s="65" customFormat="1" x14ac:dyDescent="0.2">
      <c r="B226" s="184"/>
      <c r="C226" s="60"/>
      <c r="D226" s="60"/>
      <c r="E226" s="185"/>
      <c r="F226" s="184"/>
      <c r="G226" s="149"/>
      <c r="H226" s="60"/>
      <c r="I226" s="149"/>
      <c r="J226" s="184"/>
      <c r="K226" s="149"/>
      <c r="L226" s="60"/>
      <c r="M226" s="40"/>
    </row>
    <row r="227" spans="2:13" s="65" customFormat="1" x14ac:dyDescent="0.2">
      <c r="B227" s="184"/>
      <c r="C227" s="60"/>
      <c r="D227" s="60"/>
      <c r="E227" s="185"/>
      <c r="F227" s="184"/>
      <c r="G227" s="149"/>
      <c r="H227" s="60"/>
      <c r="I227" s="149"/>
      <c r="J227" s="184"/>
      <c r="K227" s="149"/>
      <c r="L227" s="60"/>
      <c r="M227" s="40"/>
    </row>
    <row r="228" spans="2:13" s="65" customFormat="1" x14ac:dyDescent="0.2">
      <c r="B228" s="184"/>
      <c r="C228" s="60"/>
      <c r="D228" s="60"/>
      <c r="E228" s="185"/>
      <c r="F228" s="184"/>
      <c r="G228" s="149"/>
      <c r="H228" s="60"/>
      <c r="I228" s="149"/>
      <c r="J228" s="184"/>
      <c r="K228" s="149"/>
      <c r="L228" s="60"/>
      <c r="M228" s="40"/>
    </row>
    <row r="229" spans="2:13" s="65" customFormat="1" x14ac:dyDescent="0.2">
      <c r="B229" s="184"/>
      <c r="C229" s="60"/>
      <c r="D229" s="60"/>
      <c r="E229" s="185"/>
      <c r="F229" s="184"/>
      <c r="G229" s="149"/>
      <c r="H229" s="60"/>
      <c r="I229" s="149"/>
      <c r="J229" s="184"/>
      <c r="K229" s="149"/>
      <c r="L229" s="60"/>
      <c r="M229" s="40"/>
    </row>
    <row r="230" spans="2:13" s="65" customFormat="1" x14ac:dyDescent="0.2">
      <c r="B230" s="184"/>
      <c r="C230" s="60"/>
      <c r="D230" s="60"/>
      <c r="E230" s="185"/>
      <c r="F230" s="184"/>
      <c r="G230" s="149"/>
      <c r="H230" s="60"/>
      <c r="I230" s="149"/>
      <c r="J230" s="184"/>
      <c r="K230" s="149"/>
      <c r="L230" s="60"/>
      <c r="M230" s="40"/>
    </row>
    <row r="231" spans="2:13" s="65" customFormat="1" x14ac:dyDescent="0.2">
      <c r="B231" s="184"/>
      <c r="C231" s="60"/>
      <c r="D231" s="60"/>
      <c r="E231" s="185"/>
      <c r="F231" s="184"/>
      <c r="G231" s="149"/>
      <c r="H231" s="60"/>
      <c r="I231" s="149"/>
      <c r="J231" s="184"/>
      <c r="K231" s="149"/>
      <c r="L231" s="60"/>
      <c r="M231" s="40"/>
    </row>
    <row r="232" spans="2:13" s="65" customFormat="1" x14ac:dyDescent="0.2">
      <c r="B232" s="184"/>
      <c r="C232" s="60"/>
      <c r="D232" s="60"/>
      <c r="E232" s="185"/>
      <c r="F232" s="184"/>
      <c r="G232" s="149"/>
      <c r="H232" s="60"/>
      <c r="I232" s="149"/>
      <c r="J232" s="184"/>
      <c r="K232" s="149"/>
      <c r="L232" s="60"/>
      <c r="M232" s="40"/>
    </row>
    <row r="233" spans="2:13" s="65" customFormat="1" x14ac:dyDescent="0.2">
      <c r="B233" s="184"/>
      <c r="C233" s="60"/>
      <c r="D233" s="60"/>
      <c r="E233" s="185"/>
      <c r="F233" s="184"/>
      <c r="G233" s="149"/>
      <c r="H233" s="60"/>
      <c r="I233" s="149"/>
      <c r="J233" s="184"/>
      <c r="K233" s="149"/>
      <c r="L233" s="60"/>
      <c r="M233" s="40"/>
    </row>
    <row r="234" spans="2:13" s="65" customFormat="1" x14ac:dyDescent="0.2">
      <c r="B234" s="184"/>
      <c r="C234" s="60"/>
      <c r="D234" s="60"/>
      <c r="E234" s="185"/>
      <c r="F234" s="184"/>
      <c r="G234" s="149"/>
      <c r="H234" s="60"/>
      <c r="I234" s="149"/>
      <c r="J234" s="184"/>
      <c r="K234" s="149"/>
      <c r="L234" s="60"/>
      <c r="M234" s="40"/>
    </row>
    <row r="235" spans="2:13" s="65" customFormat="1" x14ac:dyDescent="0.2">
      <c r="B235" s="184"/>
      <c r="C235" s="60"/>
      <c r="D235" s="60"/>
      <c r="E235" s="185"/>
      <c r="F235" s="184"/>
      <c r="G235" s="149"/>
      <c r="H235" s="60"/>
      <c r="I235" s="149"/>
      <c r="J235" s="184"/>
      <c r="K235" s="149"/>
      <c r="L235" s="60"/>
      <c r="M235" s="40"/>
    </row>
    <row r="236" spans="2:13" s="65" customFormat="1" x14ac:dyDescent="0.2">
      <c r="B236" s="184"/>
      <c r="C236" s="60"/>
      <c r="D236" s="60"/>
      <c r="E236" s="185"/>
      <c r="F236" s="184"/>
      <c r="G236" s="149"/>
      <c r="H236" s="60"/>
      <c r="I236" s="149"/>
      <c r="J236" s="184"/>
      <c r="K236" s="149"/>
      <c r="L236" s="60"/>
      <c r="M236" s="40"/>
    </row>
    <row r="237" spans="2:13" s="65" customFormat="1" ht="16" thickBot="1" x14ac:dyDescent="0.25">
      <c r="B237" s="62"/>
      <c r="C237" s="63"/>
      <c r="D237" s="63"/>
      <c r="E237" s="64"/>
      <c r="F237" s="62"/>
      <c r="G237" s="150"/>
      <c r="H237" s="63"/>
      <c r="I237" s="150"/>
      <c r="J237" s="62"/>
      <c r="K237" s="150"/>
      <c r="L237" s="63"/>
      <c r="M237" s="151"/>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8"/>
  <sheetViews>
    <sheetView topLeftCell="A3" zoomScale="108" workbookViewId="0">
      <selection activeCell="C10" sqref="C10"/>
    </sheetView>
  </sheetViews>
  <sheetFormatPr baseColWidth="10" defaultColWidth="8.83203125" defaultRowHeight="15" x14ac:dyDescent="0.2"/>
  <cols>
    <col min="1" max="1" width="8.83203125" style="23"/>
    <col min="2" max="2" width="5.83203125" style="3" bestFit="1" customWidth="1"/>
    <col min="3" max="3" width="12.83203125" style="3" customWidth="1"/>
    <col min="4" max="4" width="12" style="3" customWidth="1"/>
    <col min="5" max="5" width="11.5" style="3" customWidth="1"/>
    <col min="6" max="6" width="8.6640625" style="3" customWidth="1"/>
    <col min="7" max="7" width="11.83203125" style="3" customWidth="1"/>
    <col min="8" max="8" width="12.1640625" style="3" customWidth="1"/>
    <col min="9" max="9" width="10.5" style="3" bestFit="1" customWidth="1"/>
    <col min="10" max="10" width="13.83203125" style="3" customWidth="1"/>
    <col min="11" max="11" width="14.5" style="3" customWidth="1"/>
    <col min="12" max="12" width="9.5" style="3" customWidth="1"/>
    <col min="13" max="13" width="11.33203125" style="3" customWidth="1"/>
    <col min="14" max="15" width="10" style="3" customWidth="1"/>
    <col min="16" max="16" width="9.83203125" style="3" customWidth="1"/>
    <col min="17" max="20" width="12.6640625" style="23" customWidth="1"/>
    <col min="21" max="21" width="1.6640625" style="80" customWidth="1"/>
    <col min="22" max="23" width="12.6640625" style="23" customWidth="1"/>
    <col min="24" max="30" width="8.83203125" style="23"/>
    <col min="31" max="31" width="10.6640625" style="21" customWidth="1"/>
    <col min="32" max="41" width="8.83203125" style="21"/>
    <col min="42" max="16384" width="8.83203125" style="3"/>
  </cols>
  <sheetData>
    <row r="1" spans="1:41" s="23" customFormat="1" ht="16" thickBot="1" x14ac:dyDescent="0.25">
      <c r="U1" s="80"/>
    </row>
    <row r="2" spans="1:41" s="23" customFormat="1" ht="16" thickBot="1" x14ac:dyDescent="0.25">
      <c r="U2" s="80"/>
      <c r="W2" s="239" t="s">
        <v>53</v>
      </c>
      <c r="X2" s="240"/>
      <c r="Y2" s="240"/>
      <c r="Z2" s="240"/>
      <c r="AA2" s="240"/>
      <c r="AB2" s="240"/>
      <c r="AC2" s="240"/>
      <c r="AD2" s="240"/>
      <c r="AE2" s="240"/>
      <c r="AF2" s="241"/>
    </row>
    <row r="3" spans="1:41" s="11" customFormat="1" ht="35.25" customHeight="1" thickBot="1" x14ac:dyDescent="0.25">
      <c r="A3" s="24"/>
      <c r="B3" s="222" t="s">
        <v>10</v>
      </c>
      <c r="C3" s="223" t="s">
        <v>44</v>
      </c>
      <c r="D3" s="223" t="s">
        <v>33</v>
      </c>
      <c r="E3" s="223" t="s">
        <v>34</v>
      </c>
      <c r="F3" s="223" t="s">
        <v>35</v>
      </c>
      <c r="G3" s="223" t="s">
        <v>36</v>
      </c>
      <c r="H3" s="223" t="s">
        <v>37</v>
      </c>
      <c r="I3" s="223" t="s">
        <v>38</v>
      </c>
      <c r="J3" s="223" t="s">
        <v>39</v>
      </c>
      <c r="K3" s="223" t="s">
        <v>40</v>
      </c>
      <c r="L3" s="223" t="s">
        <v>45</v>
      </c>
      <c r="M3" s="223" t="s">
        <v>41</v>
      </c>
      <c r="N3" s="223" t="s">
        <v>46</v>
      </c>
      <c r="O3" s="223" t="s">
        <v>42</v>
      </c>
      <c r="P3" s="224" t="s">
        <v>43</v>
      </c>
      <c r="Q3" s="24"/>
      <c r="R3" s="24"/>
      <c r="S3" s="24"/>
      <c r="T3" s="24"/>
      <c r="U3" s="81"/>
      <c r="V3" s="24"/>
      <c r="W3" s="68" t="s">
        <v>48</v>
      </c>
      <c r="X3" s="69" t="s">
        <v>49</v>
      </c>
      <c r="Y3" s="69" t="s">
        <v>50</v>
      </c>
      <c r="Z3" s="69" t="s">
        <v>52</v>
      </c>
      <c r="AA3" s="69" t="s">
        <v>51</v>
      </c>
      <c r="AB3" s="69" t="s">
        <v>54</v>
      </c>
      <c r="AC3" s="69"/>
      <c r="AD3" s="69" t="s">
        <v>55</v>
      </c>
      <c r="AE3" s="70" t="s">
        <v>56</v>
      </c>
      <c r="AF3" s="71"/>
      <c r="AG3" s="22"/>
      <c r="AH3" s="22"/>
      <c r="AI3" s="22"/>
      <c r="AJ3" s="22"/>
      <c r="AK3" s="22"/>
      <c r="AL3" s="22"/>
      <c r="AM3" s="22"/>
      <c r="AN3" s="22"/>
      <c r="AO3" s="22"/>
    </row>
    <row r="4" spans="1:41" x14ac:dyDescent="0.2">
      <c r="B4" s="218">
        <v>1</v>
      </c>
      <c r="C4" s="219">
        <v>0</v>
      </c>
      <c r="D4" s="219">
        <v>0</v>
      </c>
      <c r="E4" s="220">
        <f>F4*0.25*SIN(I4*PI()/180)</f>
        <v>0</v>
      </c>
      <c r="F4" s="219">
        <v>10</v>
      </c>
      <c r="G4" s="221">
        <v>0.5</v>
      </c>
      <c r="H4" s="221">
        <v>0</v>
      </c>
      <c r="I4" s="221">
        <v>0</v>
      </c>
      <c r="J4" s="221">
        <v>0.25</v>
      </c>
      <c r="K4" s="221">
        <v>0.75</v>
      </c>
      <c r="L4" s="221">
        <v>1</v>
      </c>
      <c r="M4" s="221">
        <v>0.25</v>
      </c>
      <c r="N4" s="221"/>
      <c r="O4" s="221">
        <v>0.75</v>
      </c>
      <c r="P4" s="225"/>
      <c r="R4" s="25"/>
      <c r="S4" s="25"/>
      <c r="T4" s="25"/>
      <c r="U4" s="82"/>
      <c r="W4" s="72">
        <f t="shared" ref="W4:W34" si="0">IF(ISBLANK(D4),#N/A,D4+COS(RADIANS(I4))*F4)</f>
        <v>10</v>
      </c>
      <c r="X4" s="73">
        <f t="shared" ref="X4:X34" si="1">IF(ISBLANK(M4),#N/A,(1-M4)*D4+(M4)*W4)</f>
        <v>2.5</v>
      </c>
      <c r="Y4" s="73" t="e">
        <f t="shared" ref="Y4:Y34" si="2">IF(ISBLANK(N4),#N/A,(1-N4)*D4+(N4)*W4)</f>
        <v>#N/A</v>
      </c>
      <c r="Z4" s="73">
        <f t="shared" ref="Z4:Z34" si="3">IF(ISBLANK(O4),#N/A,(1-O4)*D4+(O4)*W4)</f>
        <v>7.5</v>
      </c>
      <c r="AA4" s="73" t="e">
        <f t="shared" ref="AA4:AA34" si="4">IF(ISBLANK(P4),#N/A,(1-P4)*D4+(P4)*W4)</f>
        <v>#N/A</v>
      </c>
      <c r="AB4" s="73">
        <f t="shared" ref="AB4:AB34" si="5">IF(ISBLANK(G4),#N/A,(1-G4)*D4+(G4)*W4)</f>
        <v>5</v>
      </c>
      <c r="AC4" s="73"/>
      <c r="AD4" s="73">
        <f t="shared" ref="AD4:AD34" si="6">IF(ISBLANK(D4),#N/A,(0.75*D4+0.25*W4))</f>
        <v>2.5</v>
      </c>
      <c r="AE4" s="74">
        <f>AE5</f>
        <v>0</v>
      </c>
      <c r="AF4" s="75"/>
    </row>
    <row r="5" spans="1:41" x14ac:dyDescent="0.2">
      <c r="B5" s="215">
        <v>2</v>
      </c>
      <c r="C5" s="213">
        <v>1</v>
      </c>
      <c r="D5" s="213">
        <v>0</v>
      </c>
      <c r="E5" s="214">
        <f t="shared" ref="E5" si="7">F5*0.25*SIN(I5*PI()/180)</f>
        <v>0</v>
      </c>
      <c r="F5" s="213">
        <v>10</v>
      </c>
      <c r="G5" s="212">
        <v>0.5</v>
      </c>
      <c r="H5" s="212">
        <v>0</v>
      </c>
      <c r="I5" s="212">
        <v>0</v>
      </c>
      <c r="J5" s="212">
        <v>0.25</v>
      </c>
      <c r="K5" s="212">
        <v>0.75</v>
      </c>
      <c r="L5" s="212">
        <v>1</v>
      </c>
      <c r="M5" s="212">
        <v>0.25</v>
      </c>
      <c r="N5" s="212"/>
      <c r="O5" s="212">
        <v>0.75</v>
      </c>
      <c r="P5" s="216"/>
      <c r="R5" s="25"/>
      <c r="S5" s="25"/>
      <c r="T5" s="25"/>
      <c r="U5" s="82"/>
      <c r="W5" s="72">
        <f t="shared" si="0"/>
        <v>10</v>
      </c>
      <c r="X5" s="73">
        <f t="shared" si="1"/>
        <v>2.5</v>
      </c>
      <c r="Y5" s="73" t="e">
        <f t="shared" si="2"/>
        <v>#N/A</v>
      </c>
      <c r="Z5" s="73">
        <f t="shared" si="3"/>
        <v>7.5</v>
      </c>
      <c r="AA5" s="73" t="e">
        <f t="shared" si="4"/>
        <v>#N/A</v>
      </c>
      <c r="AB5" s="73">
        <f t="shared" si="5"/>
        <v>5</v>
      </c>
      <c r="AC5" s="73"/>
      <c r="AD5" s="73">
        <f t="shared" si="6"/>
        <v>2.5</v>
      </c>
      <c r="AE5" s="74">
        <f t="shared" ref="AE5:AE34" si="8">IF(ISBLANK(D5),#N/A,DEGREES(ATAN((AD5-AD4)/(C5-C4))))</f>
        <v>0</v>
      </c>
      <c r="AF5" s="75"/>
    </row>
    <row r="6" spans="1:41" x14ac:dyDescent="0.2">
      <c r="B6" s="215">
        <v>3</v>
      </c>
      <c r="C6" s="213">
        <v>2</v>
      </c>
      <c r="D6" s="213">
        <v>0</v>
      </c>
      <c r="E6" s="214">
        <f t="shared" ref="E6:E19" si="9">F6*0.25*SIN(I6*PI()/180)</f>
        <v>0</v>
      </c>
      <c r="F6" s="213">
        <v>10</v>
      </c>
      <c r="G6" s="212">
        <v>0.5</v>
      </c>
      <c r="H6" s="212">
        <v>0</v>
      </c>
      <c r="I6" s="212">
        <v>0</v>
      </c>
      <c r="J6" s="212">
        <v>0.25</v>
      </c>
      <c r="K6" s="212">
        <v>0.75</v>
      </c>
      <c r="L6" s="212">
        <v>1</v>
      </c>
      <c r="M6" s="212">
        <v>0.25</v>
      </c>
      <c r="N6" s="212"/>
      <c r="O6" s="212">
        <v>0.75</v>
      </c>
      <c r="P6" s="216"/>
      <c r="R6" s="25"/>
      <c r="S6" s="25"/>
      <c r="T6" s="25"/>
      <c r="U6" s="82"/>
      <c r="W6" s="72">
        <f t="shared" si="0"/>
        <v>10</v>
      </c>
      <c r="X6" s="73">
        <f t="shared" si="1"/>
        <v>2.5</v>
      </c>
      <c r="Y6" s="73" t="e">
        <f t="shared" si="2"/>
        <v>#N/A</v>
      </c>
      <c r="Z6" s="73">
        <f t="shared" si="3"/>
        <v>7.5</v>
      </c>
      <c r="AA6" s="73" t="e">
        <f t="shared" si="4"/>
        <v>#N/A</v>
      </c>
      <c r="AB6" s="73">
        <f t="shared" si="5"/>
        <v>5</v>
      </c>
      <c r="AC6" s="73"/>
      <c r="AD6" s="73">
        <f t="shared" si="6"/>
        <v>2.5</v>
      </c>
      <c r="AE6" s="74">
        <f t="shared" si="8"/>
        <v>0</v>
      </c>
      <c r="AF6" s="75"/>
    </row>
    <row r="7" spans="1:41" x14ac:dyDescent="0.2">
      <c r="B7" s="215">
        <v>4</v>
      </c>
      <c r="C7" s="213">
        <v>3</v>
      </c>
      <c r="D7" s="213">
        <v>0</v>
      </c>
      <c r="E7" s="214">
        <f t="shared" si="9"/>
        <v>0</v>
      </c>
      <c r="F7" s="213">
        <v>10</v>
      </c>
      <c r="G7" s="212">
        <v>0.5</v>
      </c>
      <c r="H7" s="212">
        <v>0</v>
      </c>
      <c r="I7" s="212">
        <v>0</v>
      </c>
      <c r="J7" s="212">
        <v>0.25</v>
      </c>
      <c r="K7" s="212">
        <v>0.75</v>
      </c>
      <c r="L7" s="212">
        <v>1</v>
      </c>
      <c r="M7" s="212">
        <v>0.25</v>
      </c>
      <c r="N7" s="212"/>
      <c r="O7" s="212">
        <v>0.75</v>
      </c>
      <c r="P7" s="216"/>
      <c r="R7" s="25"/>
      <c r="S7" s="25"/>
      <c r="T7" s="25"/>
      <c r="U7" s="82"/>
      <c r="W7" s="72">
        <f t="shared" si="0"/>
        <v>10</v>
      </c>
      <c r="X7" s="73">
        <f t="shared" si="1"/>
        <v>2.5</v>
      </c>
      <c r="Y7" s="73" t="e">
        <f t="shared" si="2"/>
        <v>#N/A</v>
      </c>
      <c r="Z7" s="73">
        <f t="shared" si="3"/>
        <v>7.5</v>
      </c>
      <c r="AA7" s="73" t="e">
        <f t="shared" si="4"/>
        <v>#N/A</v>
      </c>
      <c r="AB7" s="73">
        <f t="shared" si="5"/>
        <v>5</v>
      </c>
      <c r="AC7" s="73"/>
      <c r="AD7" s="73">
        <f t="shared" si="6"/>
        <v>2.5</v>
      </c>
      <c r="AE7" s="74">
        <f t="shared" si="8"/>
        <v>0</v>
      </c>
      <c r="AF7" s="75"/>
    </row>
    <row r="8" spans="1:41" x14ac:dyDescent="0.2">
      <c r="B8" s="215">
        <v>5</v>
      </c>
      <c r="C8" s="213">
        <v>4</v>
      </c>
      <c r="D8" s="213">
        <v>0</v>
      </c>
      <c r="E8" s="214">
        <f t="shared" si="9"/>
        <v>0</v>
      </c>
      <c r="F8" s="213">
        <v>10</v>
      </c>
      <c r="G8" s="212">
        <v>0.5</v>
      </c>
      <c r="H8" s="212">
        <v>0</v>
      </c>
      <c r="I8" s="212">
        <v>0</v>
      </c>
      <c r="J8" s="212">
        <v>0.25</v>
      </c>
      <c r="K8" s="212">
        <v>0.75</v>
      </c>
      <c r="L8" s="212">
        <v>1</v>
      </c>
      <c r="M8" s="212">
        <v>0.25</v>
      </c>
      <c r="N8" s="212"/>
      <c r="O8" s="212">
        <v>0.75</v>
      </c>
      <c r="P8" s="216"/>
      <c r="R8" s="25"/>
      <c r="S8" s="25"/>
      <c r="T8" s="25"/>
      <c r="U8" s="82"/>
      <c r="W8" s="72">
        <f t="shared" si="0"/>
        <v>10</v>
      </c>
      <c r="X8" s="73">
        <f t="shared" si="1"/>
        <v>2.5</v>
      </c>
      <c r="Y8" s="73" t="e">
        <f t="shared" si="2"/>
        <v>#N/A</v>
      </c>
      <c r="Z8" s="73">
        <f t="shared" si="3"/>
        <v>7.5</v>
      </c>
      <c r="AA8" s="73" t="e">
        <f t="shared" si="4"/>
        <v>#N/A</v>
      </c>
      <c r="AB8" s="73">
        <f t="shared" si="5"/>
        <v>5</v>
      </c>
      <c r="AC8" s="73"/>
      <c r="AD8" s="73">
        <f t="shared" si="6"/>
        <v>2.5</v>
      </c>
      <c r="AE8" s="74">
        <f t="shared" si="8"/>
        <v>0</v>
      </c>
      <c r="AF8" s="75"/>
    </row>
    <row r="9" spans="1:41" x14ac:dyDescent="0.2">
      <c r="B9" s="215">
        <v>6</v>
      </c>
      <c r="C9" s="213">
        <v>5</v>
      </c>
      <c r="D9" s="213">
        <v>0</v>
      </c>
      <c r="E9" s="214">
        <f t="shared" si="9"/>
        <v>0</v>
      </c>
      <c r="F9" s="213">
        <v>10</v>
      </c>
      <c r="G9" s="212">
        <v>0.5</v>
      </c>
      <c r="H9" s="212">
        <v>0</v>
      </c>
      <c r="I9" s="212">
        <v>0</v>
      </c>
      <c r="J9" s="212">
        <v>0.25</v>
      </c>
      <c r="K9" s="212">
        <v>0.75</v>
      </c>
      <c r="L9" s="212">
        <v>1</v>
      </c>
      <c r="M9" s="212">
        <v>0.25</v>
      </c>
      <c r="N9" s="212"/>
      <c r="O9" s="212">
        <v>0.75</v>
      </c>
      <c r="P9" s="216"/>
      <c r="R9" s="25"/>
      <c r="S9" s="25"/>
      <c r="T9" s="25"/>
      <c r="U9" s="82"/>
      <c r="W9" s="72">
        <f t="shared" si="0"/>
        <v>10</v>
      </c>
      <c r="X9" s="73">
        <f t="shared" si="1"/>
        <v>2.5</v>
      </c>
      <c r="Y9" s="73" t="e">
        <f t="shared" si="2"/>
        <v>#N/A</v>
      </c>
      <c r="Z9" s="73">
        <f t="shared" si="3"/>
        <v>7.5</v>
      </c>
      <c r="AA9" s="73" t="e">
        <f t="shared" si="4"/>
        <v>#N/A</v>
      </c>
      <c r="AB9" s="73">
        <f t="shared" si="5"/>
        <v>5</v>
      </c>
      <c r="AC9" s="73"/>
      <c r="AD9" s="73">
        <f t="shared" si="6"/>
        <v>2.5</v>
      </c>
      <c r="AE9" s="74">
        <f t="shared" si="8"/>
        <v>0</v>
      </c>
      <c r="AF9" s="75"/>
    </row>
    <row r="10" spans="1:41" x14ac:dyDescent="0.2">
      <c r="B10" s="215">
        <v>7</v>
      </c>
      <c r="C10" s="213">
        <v>6</v>
      </c>
      <c r="D10" s="213">
        <v>0</v>
      </c>
      <c r="E10" s="214">
        <f t="shared" si="9"/>
        <v>0</v>
      </c>
      <c r="F10" s="213">
        <v>10</v>
      </c>
      <c r="G10" s="212">
        <v>0.5</v>
      </c>
      <c r="H10" s="212">
        <v>0</v>
      </c>
      <c r="I10" s="212">
        <v>0</v>
      </c>
      <c r="J10" s="212">
        <v>0.25</v>
      </c>
      <c r="K10" s="212">
        <v>0.75</v>
      </c>
      <c r="L10" s="212">
        <v>1</v>
      </c>
      <c r="M10" s="212">
        <v>0.25</v>
      </c>
      <c r="N10" s="212"/>
      <c r="O10" s="212">
        <v>0.75</v>
      </c>
      <c r="P10" s="216"/>
      <c r="R10" s="25"/>
      <c r="S10" s="25"/>
      <c r="T10" s="25"/>
      <c r="U10" s="82"/>
      <c r="W10" s="72">
        <f t="shared" si="0"/>
        <v>10</v>
      </c>
      <c r="X10" s="73">
        <f t="shared" si="1"/>
        <v>2.5</v>
      </c>
      <c r="Y10" s="73" t="e">
        <f t="shared" si="2"/>
        <v>#N/A</v>
      </c>
      <c r="Z10" s="73">
        <f t="shared" si="3"/>
        <v>7.5</v>
      </c>
      <c r="AA10" s="73" t="e">
        <f t="shared" si="4"/>
        <v>#N/A</v>
      </c>
      <c r="AB10" s="73">
        <f t="shared" si="5"/>
        <v>5</v>
      </c>
      <c r="AC10" s="73"/>
      <c r="AD10" s="73">
        <f t="shared" si="6"/>
        <v>2.5</v>
      </c>
      <c r="AE10" s="74">
        <f t="shared" si="8"/>
        <v>0</v>
      </c>
      <c r="AF10" s="75"/>
    </row>
    <row r="11" spans="1:41" x14ac:dyDescent="0.2">
      <c r="B11" s="215">
        <v>8</v>
      </c>
      <c r="C11" s="213">
        <v>7</v>
      </c>
      <c r="D11" s="213">
        <v>0</v>
      </c>
      <c r="E11" s="214">
        <f t="shared" si="9"/>
        <v>0</v>
      </c>
      <c r="F11" s="213">
        <v>10</v>
      </c>
      <c r="G11" s="212">
        <v>0.5</v>
      </c>
      <c r="H11" s="212">
        <v>0</v>
      </c>
      <c r="I11" s="212">
        <v>0</v>
      </c>
      <c r="J11" s="212">
        <v>0.25</v>
      </c>
      <c r="K11" s="212">
        <v>0.75</v>
      </c>
      <c r="L11" s="212">
        <v>1</v>
      </c>
      <c r="M11" s="212">
        <v>0.25</v>
      </c>
      <c r="N11" s="212"/>
      <c r="O11" s="212">
        <v>0.75</v>
      </c>
      <c r="P11" s="216"/>
      <c r="R11" s="25"/>
      <c r="S11" s="25"/>
      <c r="T11" s="25"/>
      <c r="U11" s="82"/>
      <c r="W11" s="72">
        <f t="shared" si="0"/>
        <v>10</v>
      </c>
      <c r="X11" s="73">
        <f t="shared" si="1"/>
        <v>2.5</v>
      </c>
      <c r="Y11" s="73" t="e">
        <f t="shared" si="2"/>
        <v>#N/A</v>
      </c>
      <c r="Z11" s="73">
        <f t="shared" si="3"/>
        <v>7.5</v>
      </c>
      <c r="AA11" s="73" t="e">
        <f t="shared" si="4"/>
        <v>#N/A</v>
      </c>
      <c r="AB11" s="73">
        <f t="shared" si="5"/>
        <v>5</v>
      </c>
      <c r="AC11" s="73"/>
      <c r="AD11" s="73">
        <f t="shared" si="6"/>
        <v>2.5</v>
      </c>
      <c r="AE11" s="74">
        <f t="shared" si="8"/>
        <v>0</v>
      </c>
      <c r="AF11" s="75"/>
    </row>
    <row r="12" spans="1:41" x14ac:dyDescent="0.2">
      <c r="B12" s="215">
        <v>9</v>
      </c>
      <c r="C12" s="213">
        <v>8</v>
      </c>
      <c r="D12" s="213">
        <v>0</v>
      </c>
      <c r="E12" s="214">
        <f t="shared" si="9"/>
        <v>0</v>
      </c>
      <c r="F12" s="213">
        <v>10</v>
      </c>
      <c r="G12" s="212">
        <v>0.5</v>
      </c>
      <c r="H12" s="212">
        <v>0</v>
      </c>
      <c r="I12" s="212">
        <v>0</v>
      </c>
      <c r="J12" s="212">
        <v>0.25</v>
      </c>
      <c r="K12" s="212">
        <v>0.75</v>
      </c>
      <c r="L12" s="212">
        <v>1</v>
      </c>
      <c r="M12" s="212">
        <v>0.25</v>
      </c>
      <c r="N12" s="212"/>
      <c r="O12" s="212">
        <v>0.75</v>
      </c>
      <c r="P12" s="216"/>
      <c r="R12" s="25"/>
      <c r="S12" s="25"/>
      <c r="T12" s="25"/>
      <c r="U12" s="82"/>
      <c r="W12" s="72">
        <f t="shared" si="0"/>
        <v>10</v>
      </c>
      <c r="X12" s="73">
        <f t="shared" si="1"/>
        <v>2.5</v>
      </c>
      <c r="Y12" s="73" t="e">
        <f t="shared" si="2"/>
        <v>#N/A</v>
      </c>
      <c r="Z12" s="73">
        <f t="shared" si="3"/>
        <v>7.5</v>
      </c>
      <c r="AA12" s="73" t="e">
        <f t="shared" si="4"/>
        <v>#N/A</v>
      </c>
      <c r="AB12" s="73">
        <f t="shared" si="5"/>
        <v>5</v>
      </c>
      <c r="AC12" s="73"/>
      <c r="AD12" s="73">
        <f t="shared" si="6"/>
        <v>2.5</v>
      </c>
      <c r="AE12" s="74">
        <f t="shared" si="8"/>
        <v>0</v>
      </c>
      <c r="AF12" s="75"/>
    </row>
    <row r="13" spans="1:41" x14ac:dyDescent="0.2">
      <c r="B13" s="215">
        <v>10</v>
      </c>
      <c r="C13" s="213">
        <v>9</v>
      </c>
      <c r="D13" s="213">
        <v>0</v>
      </c>
      <c r="E13" s="214">
        <f t="shared" si="9"/>
        <v>0</v>
      </c>
      <c r="F13" s="213">
        <v>10</v>
      </c>
      <c r="G13" s="212">
        <v>0.5</v>
      </c>
      <c r="H13" s="212">
        <v>0</v>
      </c>
      <c r="I13" s="212">
        <v>0</v>
      </c>
      <c r="J13" s="212">
        <v>0.25</v>
      </c>
      <c r="K13" s="212">
        <v>0.75</v>
      </c>
      <c r="L13" s="212">
        <v>1</v>
      </c>
      <c r="M13" s="212">
        <v>0.25</v>
      </c>
      <c r="N13" s="212"/>
      <c r="O13" s="212">
        <v>0.75</v>
      </c>
      <c r="P13" s="216"/>
      <c r="R13" s="25"/>
      <c r="S13" s="25"/>
      <c r="T13" s="25"/>
      <c r="U13" s="82"/>
      <c r="W13" s="72">
        <f t="shared" si="0"/>
        <v>10</v>
      </c>
      <c r="X13" s="73">
        <f t="shared" si="1"/>
        <v>2.5</v>
      </c>
      <c r="Y13" s="73" t="e">
        <f t="shared" si="2"/>
        <v>#N/A</v>
      </c>
      <c r="Z13" s="73">
        <f t="shared" si="3"/>
        <v>7.5</v>
      </c>
      <c r="AA13" s="73" t="e">
        <f t="shared" si="4"/>
        <v>#N/A</v>
      </c>
      <c r="AB13" s="73">
        <f t="shared" si="5"/>
        <v>5</v>
      </c>
      <c r="AC13" s="73"/>
      <c r="AD13" s="73">
        <f t="shared" si="6"/>
        <v>2.5</v>
      </c>
      <c r="AE13" s="74">
        <f t="shared" si="8"/>
        <v>0</v>
      </c>
      <c r="AF13" s="75"/>
    </row>
    <row r="14" spans="1:41" x14ac:dyDescent="0.2">
      <c r="B14" s="215">
        <v>11</v>
      </c>
      <c r="C14" s="213">
        <v>10</v>
      </c>
      <c r="D14" s="213">
        <v>0</v>
      </c>
      <c r="E14" s="214">
        <f t="shared" si="9"/>
        <v>0</v>
      </c>
      <c r="F14" s="213">
        <v>10</v>
      </c>
      <c r="G14" s="212">
        <v>0.5</v>
      </c>
      <c r="H14" s="212">
        <v>0</v>
      </c>
      <c r="I14" s="212">
        <v>0</v>
      </c>
      <c r="J14" s="212">
        <v>0.25</v>
      </c>
      <c r="K14" s="212">
        <v>0.75</v>
      </c>
      <c r="L14" s="212">
        <v>1</v>
      </c>
      <c r="M14" s="212">
        <v>0.25</v>
      </c>
      <c r="N14" s="212"/>
      <c r="O14" s="212">
        <v>0.75</v>
      </c>
      <c r="P14" s="216"/>
      <c r="R14" s="25"/>
      <c r="S14" s="25"/>
      <c r="T14" s="25"/>
      <c r="U14" s="82"/>
      <c r="W14" s="72">
        <f t="shared" si="0"/>
        <v>10</v>
      </c>
      <c r="X14" s="73">
        <f t="shared" si="1"/>
        <v>2.5</v>
      </c>
      <c r="Y14" s="73" t="e">
        <f t="shared" si="2"/>
        <v>#N/A</v>
      </c>
      <c r="Z14" s="73">
        <f t="shared" si="3"/>
        <v>7.5</v>
      </c>
      <c r="AA14" s="73" t="e">
        <f t="shared" si="4"/>
        <v>#N/A</v>
      </c>
      <c r="AB14" s="73">
        <f t="shared" si="5"/>
        <v>5</v>
      </c>
      <c r="AC14" s="73"/>
      <c r="AD14" s="73">
        <f t="shared" si="6"/>
        <v>2.5</v>
      </c>
      <c r="AE14" s="74">
        <f t="shared" si="8"/>
        <v>0</v>
      </c>
      <c r="AF14" s="75"/>
    </row>
    <row r="15" spans="1:41" x14ac:dyDescent="0.2">
      <c r="B15" s="215">
        <v>12</v>
      </c>
      <c r="C15" s="213">
        <v>11</v>
      </c>
      <c r="D15" s="213">
        <v>0</v>
      </c>
      <c r="E15" s="214">
        <f t="shared" si="9"/>
        <v>0</v>
      </c>
      <c r="F15" s="213">
        <v>10</v>
      </c>
      <c r="G15" s="212">
        <v>0.5</v>
      </c>
      <c r="H15" s="212">
        <v>0</v>
      </c>
      <c r="I15" s="212">
        <v>0</v>
      </c>
      <c r="J15" s="212">
        <v>0.25</v>
      </c>
      <c r="K15" s="212">
        <v>0.75</v>
      </c>
      <c r="L15" s="212">
        <v>1</v>
      </c>
      <c r="M15" s="212">
        <v>0.25</v>
      </c>
      <c r="N15" s="212"/>
      <c r="O15" s="212">
        <v>0.75</v>
      </c>
      <c r="P15" s="216"/>
      <c r="R15" s="25"/>
      <c r="S15" s="25"/>
      <c r="T15" s="25"/>
      <c r="U15" s="82"/>
      <c r="W15" s="72">
        <f t="shared" si="0"/>
        <v>10</v>
      </c>
      <c r="X15" s="73">
        <f t="shared" si="1"/>
        <v>2.5</v>
      </c>
      <c r="Y15" s="73" t="e">
        <f t="shared" si="2"/>
        <v>#N/A</v>
      </c>
      <c r="Z15" s="73">
        <f t="shared" si="3"/>
        <v>7.5</v>
      </c>
      <c r="AA15" s="73" t="e">
        <f t="shared" si="4"/>
        <v>#N/A</v>
      </c>
      <c r="AB15" s="73">
        <f t="shared" si="5"/>
        <v>5</v>
      </c>
      <c r="AC15" s="73"/>
      <c r="AD15" s="73">
        <f t="shared" si="6"/>
        <v>2.5</v>
      </c>
      <c r="AE15" s="74">
        <f t="shared" si="8"/>
        <v>0</v>
      </c>
      <c r="AF15" s="75"/>
    </row>
    <row r="16" spans="1:41" x14ac:dyDescent="0.2">
      <c r="B16" s="215">
        <v>13</v>
      </c>
      <c r="C16" s="213">
        <v>12</v>
      </c>
      <c r="D16" s="213">
        <v>0</v>
      </c>
      <c r="E16" s="214">
        <f t="shared" si="9"/>
        <v>0</v>
      </c>
      <c r="F16" s="213">
        <v>10</v>
      </c>
      <c r="G16" s="212">
        <v>0.5</v>
      </c>
      <c r="H16" s="212">
        <v>0</v>
      </c>
      <c r="I16" s="212">
        <v>0</v>
      </c>
      <c r="J16" s="212">
        <v>0.25</v>
      </c>
      <c r="K16" s="212">
        <v>0.75</v>
      </c>
      <c r="L16" s="212">
        <v>1</v>
      </c>
      <c r="M16" s="212">
        <v>0.25</v>
      </c>
      <c r="N16" s="212"/>
      <c r="O16" s="212">
        <v>0.75</v>
      </c>
      <c r="P16" s="216"/>
      <c r="R16" s="25"/>
      <c r="S16" s="25"/>
      <c r="T16" s="25"/>
      <c r="U16" s="82"/>
      <c r="W16" s="72">
        <f t="shared" si="0"/>
        <v>10</v>
      </c>
      <c r="X16" s="73">
        <f t="shared" si="1"/>
        <v>2.5</v>
      </c>
      <c r="Y16" s="73" t="e">
        <f t="shared" si="2"/>
        <v>#N/A</v>
      </c>
      <c r="Z16" s="73">
        <f t="shared" si="3"/>
        <v>7.5</v>
      </c>
      <c r="AA16" s="73" t="e">
        <f t="shared" si="4"/>
        <v>#N/A</v>
      </c>
      <c r="AB16" s="73">
        <f t="shared" si="5"/>
        <v>5</v>
      </c>
      <c r="AC16" s="73"/>
      <c r="AD16" s="73">
        <f t="shared" si="6"/>
        <v>2.5</v>
      </c>
      <c r="AE16" s="74">
        <f t="shared" si="8"/>
        <v>0</v>
      </c>
      <c r="AF16" s="75"/>
    </row>
    <row r="17" spans="1:32" s="3" customFormat="1" x14ac:dyDescent="0.2">
      <c r="A17" s="21"/>
      <c r="B17" s="215">
        <v>14</v>
      </c>
      <c r="C17" s="213">
        <v>13</v>
      </c>
      <c r="D17" s="213">
        <v>0</v>
      </c>
      <c r="E17" s="214">
        <f t="shared" si="9"/>
        <v>0</v>
      </c>
      <c r="F17" s="213">
        <v>10</v>
      </c>
      <c r="G17" s="212">
        <v>0.5</v>
      </c>
      <c r="H17" s="212">
        <v>0</v>
      </c>
      <c r="I17" s="212">
        <v>0</v>
      </c>
      <c r="J17" s="212">
        <v>0.25</v>
      </c>
      <c r="K17" s="212">
        <v>0.75</v>
      </c>
      <c r="L17" s="212">
        <v>1</v>
      </c>
      <c r="M17" s="212">
        <v>0.25</v>
      </c>
      <c r="N17" s="212"/>
      <c r="O17" s="212">
        <v>0.75</v>
      </c>
      <c r="P17" s="216"/>
      <c r="Q17" s="23"/>
      <c r="R17" s="25"/>
      <c r="S17" s="25"/>
      <c r="T17" s="25"/>
      <c r="U17" s="82"/>
      <c r="V17" s="23"/>
      <c r="W17" s="72">
        <f t="shared" si="0"/>
        <v>10</v>
      </c>
      <c r="X17" s="73">
        <f t="shared" si="1"/>
        <v>2.5</v>
      </c>
      <c r="Y17" s="73" t="e">
        <f t="shared" si="2"/>
        <v>#N/A</v>
      </c>
      <c r="Z17" s="73">
        <f t="shared" si="3"/>
        <v>7.5</v>
      </c>
      <c r="AA17" s="73" t="e">
        <f t="shared" si="4"/>
        <v>#N/A</v>
      </c>
      <c r="AB17" s="73">
        <f t="shared" si="5"/>
        <v>5</v>
      </c>
      <c r="AC17" s="73"/>
      <c r="AD17" s="73">
        <f t="shared" si="6"/>
        <v>2.5</v>
      </c>
      <c r="AE17" s="74">
        <f t="shared" si="8"/>
        <v>0</v>
      </c>
      <c r="AF17" s="75"/>
    </row>
    <row r="18" spans="1:32" s="3" customFormat="1" x14ac:dyDescent="0.2">
      <c r="A18" s="21"/>
      <c r="B18" s="215">
        <v>15</v>
      </c>
      <c r="C18" s="213">
        <v>14</v>
      </c>
      <c r="D18" s="213">
        <v>0</v>
      </c>
      <c r="E18" s="214">
        <f t="shared" si="9"/>
        <v>0</v>
      </c>
      <c r="F18" s="213">
        <v>10</v>
      </c>
      <c r="G18" s="212">
        <v>0.5</v>
      </c>
      <c r="H18" s="212">
        <v>0</v>
      </c>
      <c r="I18" s="212">
        <v>0</v>
      </c>
      <c r="J18" s="212">
        <v>0.25</v>
      </c>
      <c r="K18" s="212">
        <v>0.75</v>
      </c>
      <c r="L18" s="212">
        <v>1</v>
      </c>
      <c r="M18" s="212">
        <v>0.25</v>
      </c>
      <c r="N18" s="212"/>
      <c r="O18" s="212">
        <v>0.75</v>
      </c>
      <c r="P18" s="216"/>
      <c r="Q18" s="23"/>
      <c r="R18" s="25"/>
      <c r="S18" s="25"/>
      <c r="T18" s="25"/>
      <c r="U18" s="82"/>
      <c r="V18" s="23"/>
      <c r="W18" s="72">
        <f t="shared" si="0"/>
        <v>10</v>
      </c>
      <c r="X18" s="73">
        <f t="shared" si="1"/>
        <v>2.5</v>
      </c>
      <c r="Y18" s="73" t="e">
        <f t="shared" si="2"/>
        <v>#N/A</v>
      </c>
      <c r="Z18" s="73">
        <f t="shared" si="3"/>
        <v>7.5</v>
      </c>
      <c r="AA18" s="73" t="e">
        <f t="shared" si="4"/>
        <v>#N/A</v>
      </c>
      <c r="AB18" s="73">
        <f t="shared" si="5"/>
        <v>5</v>
      </c>
      <c r="AC18" s="73"/>
      <c r="AD18" s="73">
        <f t="shared" si="6"/>
        <v>2.5</v>
      </c>
      <c r="AE18" s="74">
        <f t="shared" si="8"/>
        <v>0</v>
      </c>
      <c r="AF18" s="75"/>
    </row>
    <row r="19" spans="1:32" s="3" customFormat="1" x14ac:dyDescent="0.2">
      <c r="A19" s="21"/>
      <c r="B19" s="215">
        <v>16</v>
      </c>
      <c r="C19" s="213">
        <v>15</v>
      </c>
      <c r="D19" s="213">
        <v>0</v>
      </c>
      <c r="E19" s="214">
        <f t="shared" si="9"/>
        <v>0</v>
      </c>
      <c r="F19" s="213">
        <v>10</v>
      </c>
      <c r="G19" s="212">
        <v>0.5</v>
      </c>
      <c r="H19" s="212">
        <v>0</v>
      </c>
      <c r="I19" s="212">
        <v>0</v>
      </c>
      <c r="J19" s="212">
        <v>0.25</v>
      </c>
      <c r="K19" s="212">
        <v>0.75</v>
      </c>
      <c r="L19" s="212">
        <v>1</v>
      </c>
      <c r="M19" s="212">
        <v>0.25</v>
      </c>
      <c r="N19" s="212"/>
      <c r="O19" s="212">
        <v>0.75</v>
      </c>
      <c r="P19" s="216"/>
      <c r="Q19" s="23"/>
      <c r="R19" s="25"/>
      <c r="S19" s="25"/>
      <c r="T19" s="25"/>
      <c r="U19" s="82"/>
      <c r="V19" s="23"/>
      <c r="W19" s="72">
        <f t="shared" si="0"/>
        <v>10</v>
      </c>
      <c r="X19" s="73">
        <f t="shared" si="1"/>
        <v>2.5</v>
      </c>
      <c r="Y19" s="73" t="e">
        <f t="shared" si="2"/>
        <v>#N/A</v>
      </c>
      <c r="Z19" s="73">
        <f t="shared" si="3"/>
        <v>7.5</v>
      </c>
      <c r="AA19" s="73" t="e">
        <f t="shared" si="4"/>
        <v>#N/A</v>
      </c>
      <c r="AB19" s="73">
        <f t="shared" si="5"/>
        <v>5</v>
      </c>
      <c r="AC19" s="73"/>
      <c r="AD19" s="73">
        <f t="shared" si="6"/>
        <v>2.5</v>
      </c>
      <c r="AE19" s="74">
        <f t="shared" si="8"/>
        <v>0</v>
      </c>
      <c r="AF19" s="75"/>
    </row>
    <row r="20" spans="1:32" s="3" customFormat="1" x14ac:dyDescent="0.2">
      <c r="A20" s="21"/>
      <c r="B20" s="215">
        <v>17</v>
      </c>
      <c r="C20" s="213">
        <v>16</v>
      </c>
      <c r="D20" s="213">
        <v>0</v>
      </c>
      <c r="E20" s="214">
        <f t="shared" ref="E20:E34" si="10">F20*0.25*SIN(I20*PI()/180)</f>
        <v>0</v>
      </c>
      <c r="F20" s="213">
        <v>10</v>
      </c>
      <c r="G20" s="212">
        <v>0.5</v>
      </c>
      <c r="H20" s="212">
        <v>0</v>
      </c>
      <c r="I20" s="212">
        <v>0</v>
      </c>
      <c r="J20" s="212">
        <v>0.25</v>
      </c>
      <c r="K20" s="212">
        <v>0.75</v>
      </c>
      <c r="L20" s="212">
        <v>1</v>
      </c>
      <c r="M20" s="212">
        <v>0.25</v>
      </c>
      <c r="N20" s="212"/>
      <c r="O20" s="212">
        <v>0.75</v>
      </c>
      <c r="P20" s="216"/>
      <c r="Q20" s="23"/>
      <c r="R20" s="25"/>
      <c r="S20" s="25"/>
      <c r="T20" s="25"/>
      <c r="U20" s="82"/>
      <c r="V20" s="23"/>
      <c r="W20" s="72">
        <f t="shared" si="0"/>
        <v>10</v>
      </c>
      <c r="X20" s="73">
        <f t="shared" si="1"/>
        <v>2.5</v>
      </c>
      <c r="Y20" s="73" t="e">
        <f t="shared" si="2"/>
        <v>#N/A</v>
      </c>
      <c r="Z20" s="73">
        <f t="shared" si="3"/>
        <v>7.5</v>
      </c>
      <c r="AA20" s="73" t="e">
        <f t="shared" si="4"/>
        <v>#N/A</v>
      </c>
      <c r="AB20" s="73">
        <f t="shared" si="5"/>
        <v>5</v>
      </c>
      <c r="AC20" s="73"/>
      <c r="AD20" s="73">
        <f t="shared" si="6"/>
        <v>2.5</v>
      </c>
      <c r="AE20" s="74">
        <f t="shared" si="8"/>
        <v>0</v>
      </c>
      <c r="AF20" s="75"/>
    </row>
    <row r="21" spans="1:32" s="3" customFormat="1" x14ac:dyDescent="0.2">
      <c r="A21" s="21"/>
      <c r="B21" s="215">
        <v>18</v>
      </c>
      <c r="C21" s="213">
        <v>17</v>
      </c>
      <c r="D21" s="213">
        <v>0</v>
      </c>
      <c r="E21" s="214">
        <f t="shared" si="10"/>
        <v>0</v>
      </c>
      <c r="F21" s="213">
        <v>10</v>
      </c>
      <c r="G21" s="212">
        <v>0.5</v>
      </c>
      <c r="H21" s="212">
        <v>0</v>
      </c>
      <c r="I21" s="212">
        <v>0</v>
      </c>
      <c r="J21" s="212">
        <v>0.25</v>
      </c>
      <c r="K21" s="212">
        <v>0.75</v>
      </c>
      <c r="L21" s="212">
        <v>1</v>
      </c>
      <c r="M21" s="212">
        <v>0.25</v>
      </c>
      <c r="N21" s="212"/>
      <c r="O21" s="212">
        <v>0.75</v>
      </c>
      <c r="P21" s="216"/>
      <c r="Q21" s="23"/>
      <c r="R21" s="25"/>
      <c r="S21" s="25"/>
      <c r="T21" s="25"/>
      <c r="U21" s="82"/>
      <c r="V21" s="23"/>
      <c r="W21" s="72">
        <f t="shared" si="0"/>
        <v>10</v>
      </c>
      <c r="X21" s="73">
        <f t="shared" si="1"/>
        <v>2.5</v>
      </c>
      <c r="Y21" s="73" t="e">
        <f t="shared" si="2"/>
        <v>#N/A</v>
      </c>
      <c r="Z21" s="73">
        <f t="shared" si="3"/>
        <v>7.5</v>
      </c>
      <c r="AA21" s="73" t="e">
        <f t="shared" si="4"/>
        <v>#N/A</v>
      </c>
      <c r="AB21" s="73">
        <f t="shared" si="5"/>
        <v>5</v>
      </c>
      <c r="AC21" s="73"/>
      <c r="AD21" s="73">
        <f t="shared" si="6"/>
        <v>2.5</v>
      </c>
      <c r="AE21" s="74">
        <f t="shared" si="8"/>
        <v>0</v>
      </c>
      <c r="AF21" s="75"/>
    </row>
    <row r="22" spans="1:32" s="3" customFormat="1" x14ac:dyDescent="0.2">
      <c r="A22" s="21"/>
      <c r="B22" s="215">
        <v>19</v>
      </c>
      <c r="C22" s="213">
        <v>18</v>
      </c>
      <c r="D22" s="213">
        <v>0</v>
      </c>
      <c r="E22" s="214">
        <f t="shared" si="10"/>
        <v>0</v>
      </c>
      <c r="F22" s="213">
        <v>10</v>
      </c>
      <c r="G22" s="212">
        <v>0.5</v>
      </c>
      <c r="H22" s="212">
        <v>0</v>
      </c>
      <c r="I22" s="212">
        <v>0</v>
      </c>
      <c r="J22" s="212">
        <v>0.25</v>
      </c>
      <c r="K22" s="212">
        <v>0.75</v>
      </c>
      <c r="L22" s="212">
        <v>1</v>
      </c>
      <c r="M22" s="212">
        <v>0.25</v>
      </c>
      <c r="N22" s="212"/>
      <c r="O22" s="212">
        <v>0.75</v>
      </c>
      <c r="P22" s="216"/>
      <c r="Q22" s="23"/>
      <c r="R22" s="25"/>
      <c r="S22" s="25"/>
      <c r="T22" s="25"/>
      <c r="U22" s="82"/>
      <c r="V22" s="23"/>
      <c r="W22" s="72">
        <f t="shared" si="0"/>
        <v>10</v>
      </c>
      <c r="X22" s="73">
        <f t="shared" si="1"/>
        <v>2.5</v>
      </c>
      <c r="Y22" s="73" t="e">
        <f t="shared" si="2"/>
        <v>#N/A</v>
      </c>
      <c r="Z22" s="73">
        <f t="shared" si="3"/>
        <v>7.5</v>
      </c>
      <c r="AA22" s="73" t="e">
        <f t="shared" si="4"/>
        <v>#N/A</v>
      </c>
      <c r="AB22" s="73">
        <f t="shared" si="5"/>
        <v>5</v>
      </c>
      <c r="AC22" s="73"/>
      <c r="AD22" s="73">
        <f t="shared" si="6"/>
        <v>2.5</v>
      </c>
      <c r="AE22" s="74">
        <f t="shared" si="8"/>
        <v>0</v>
      </c>
      <c r="AF22" s="75"/>
    </row>
    <row r="23" spans="1:32" s="3" customFormat="1" x14ac:dyDescent="0.2">
      <c r="A23" s="21"/>
      <c r="B23" s="215">
        <v>20</v>
      </c>
      <c r="C23" s="213">
        <v>19</v>
      </c>
      <c r="D23" s="213">
        <v>0</v>
      </c>
      <c r="E23" s="214">
        <f t="shared" si="10"/>
        <v>0</v>
      </c>
      <c r="F23" s="213">
        <v>10</v>
      </c>
      <c r="G23" s="212">
        <v>0.5</v>
      </c>
      <c r="H23" s="212">
        <v>0</v>
      </c>
      <c r="I23" s="212">
        <v>0</v>
      </c>
      <c r="J23" s="212">
        <v>0.25</v>
      </c>
      <c r="K23" s="212">
        <v>0.75</v>
      </c>
      <c r="L23" s="212">
        <v>1</v>
      </c>
      <c r="M23" s="212">
        <v>0.25</v>
      </c>
      <c r="N23" s="212"/>
      <c r="O23" s="212">
        <v>0.75</v>
      </c>
      <c r="P23" s="216"/>
      <c r="Q23" s="23"/>
      <c r="R23" s="25"/>
      <c r="S23" s="25"/>
      <c r="T23" s="25"/>
      <c r="U23" s="82"/>
      <c r="V23" s="23"/>
      <c r="W23" s="72">
        <f t="shared" si="0"/>
        <v>10</v>
      </c>
      <c r="X23" s="73">
        <f t="shared" si="1"/>
        <v>2.5</v>
      </c>
      <c r="Y23" s="73" t="e">
        <f t="shared" si="2"/>
        <v>#N/A</v>
      </c>
      <c r="Z23" s="73">
        <f t="shared" si="3"/>
        <v>7.5</v>
      </c>
      <c r="AA23" s="73" t="e">
        <f t="shared" si="4"/>
        <v>#N/A</v>
      </c>
      <c r="AB23" s="73">
        <f t="shared" si="5"/>
        <v>5</v>
      </c>
      <c r="AC23" s="73"/>
      <c r="AD23" s="73">
        <f t="shared" si="6"/>
        <v>2.5</v>
      </c>
      <c r="AE23" s="74">
        <f t="shared" si="8"/>
        <v>0</v>
      </c>
      <c r="AF23" s="75"/>
    </row>
    <row r="24" spans="1:32" s="3" customFormat="1" x14ac:dyDescent="0.2">
      <c r="A24" s="21"/>
      <c r="B24" s="215">
        <v>21</v>
      </c>
      <c r="C24" s="213">
        <v>20</v>
      </c>
      <c r="D24" s="213">
        <v>0</v>
      </c>
      <c r="E24" s="214">
        <f t="shared" si="10"/>
        <v>0</v>
      </c>
      <c r="F24" s="213">
        <v>10</v>
      </c>
      <c r="G24" s="212">
        <v>0.5</v>
      </c>
      <c r="H24" s="212">
        <v>0</v>
      </c>
      <c r="I24" s="212">
        <v>0</v>
      </c>
      <c r="J24" s="212">
        <v>0.25</v>
      </c>
      <c r="K24" s="212">
        <v>0.75</v>
      </c>
      <c r="L24" s="212">
        <v>1</v>
      </c>
      <c r="M24" s="212">
        <v>0.25</v>
      </c>
      <c r="N24" s="212"/>
      <c r="O24" s="212">
        <v>0.75</v>
      </c>
      <c r="P24" s="216"/>
      <c r="Q24" s="23"/>
      <c r="R24" s="25"/>
      <c r="S24" s="25"/>
      <c r="T24" s="25"/>
      <c r="U24" s="82"/>
      <c r="V24" s="23"/>
      <c r="W24" s="72">
        <f t="shared" si="0"/>
        <v>10</v>
      </c>
      <c r="X24" s="73">
        <f t="shared" si="1"/>
        <v>2.5</v>
      </c>
      <c r="Y24" s="73" t="e">
        <f t="shared" si="2"/>
        <v>#N/A</v>
      </c>
      <c r="Z24" s="73">
        <f t="shared" si="3"/>
        <v>7.5</v>
      </c>
      <c r="AA24" s="73" t="e">
        <f t="shared" si="4"/>
        <v>#N/A</v>
      </c>
      <c r="AB24" s="73">
        <f t="shared" si="5"/>
        <v>5</v>
      </c>
      <c r="AC24" s="73"/>
      <c r="AD24" s="73">
        <f t="shared" si="6"/>
        <v>2.5</v>
      </c>
      <c r="AE24" s="74">
        <f t="shared" si="8"/>
        <v>0</v>
      </c>
      <c r="AF24" s="75"/>
    </row>
    <row r="25" spans="1:32" s="3" customFormat="1" x14ac:dyDescent="0.2">
      <c r="A25" s="21"/>
      <c r="B25" s="215">
        <v>22</v>
      </c>
      <c r="C25" s="213">
        <v>21</v>
      </c>
      <c r="D25" s="213">
        <v>0</v>
      </c>
      <c r="E25" s="214">
        <f t="shared" si="10"/>
        <v>0</v>
      </c>
      <c r="F25" s="213">
        <v>10</v>
      </c>
      <c r="G25" s="212">
        <v>0.5</v>
      </c>
      <c r="H25" s="212">
        <v>0</v>
      </c>
      <c r="I25" s="212">
        <v>0</v>
      </c>
      <c r="J25" s="212">
        <v>0.25</v>
      </c>
      <c r="K25" s="212">
        <v>0.75</v>
      </c>
      <c r="L25" s="212">
        <v>1</v>
      </c>
      <c r="M25" s="212">
        <v>0.25</v>
      </c>
      <c r="N25" s="212"/>
      <c r="O25" s="212">
        <v>0.75</v>
      </c>
      <c r="P25" s="216"/>
      <c r="Q25" s="23"/>
      <c r="R25" s="26"/>
      <c r="S25" s="26"/>
      <c r="T25" s="26"/>
      <c r="U25" s="83"/>
      <c r="V25" s="23"/>
      <c r="W25" s="72">
        <f t="shared" si="0"/>
        <v>10</v>
      </c>
      <c r="X25" s="73">
        <f t="shared" si="1"/>
        <v>2.5</v>
      </c>
      <c r="Y25" s="73" t="e">
        <f t="shared" si="2"/>
        <v>#N/A</v>
      </c>
      <c r="Z25" s="73">
        <f t="shared" si="3"/>
        <v>7.5</v>
      </c>
      <c r="AA25" s="73" t="e">
        <f t="shared" si="4"/>
        <v>#N/A</v>
      </c>
      <c r="AB25" s="73">
        <f t="shared" si="5"/>
        <v>5</v>
      </c>
      <c r="AC25" s="73"/>
      <c r="AD25" s="73">
        <f t="shared" si="6"/>
        <v>2.5</v>
      </c>
      <c r="AE25" s="74">
        <f t="shared" si="8"/>
        <v>0</v>
      </c>
      <c r="AF25" s="75"/>
    </row>
    <row r="26" spans="1:32" s="3" customFormat="1" x14ac:dyDescent="0.2">
      <c r="A26" s="21"/>
      <c r="B26" s="215">
        <v>23</v>
      </c>
      <c r="C26" s="213">
        <v>22</v>
      </c>
      <c r="D26" s="213">
        <v>0</v>
      </c>
      <c r="E26" s="214">
        <f t="shared" si="10"/>
        <v>0</v>
      </c>
      <c r="F26" s="213">
        <v>10</v>
      </c>
      <c r="G26" s="212">
        <v>0.5</v>
      </c>
      <c r="H26" s="212">
        <v>0</v>
      </c>
      <c r="I26" s="212">
        <v>0</v>
      </c>
      <c r="J26" s="212">
        <v>0.25</v>
      </c>
      <c r="K26" s="212">
        <v>0.75</v>
      </c>
      <c r="L26" s="212">
        <v>1</v>
      </c>
      <c r="M26" s="212">
        <v>0.25</v>
      </c>
      <c r="N26" s="212"/>
      <c r="O26" s="212">
        <v>0.75</v>
      </c>
      <c r="P26" s="216"/>
      <c r="Q26" s="23"/>
      <c r="R26" s="26"/>
      <c r="S26" s="26"/>
      <c r="T26" s="26"/>
      <c r="U26" s="83"/>
      <c r="V26" s="23"/>
      <c r="W26" s="72">
        <f t="shared" si="0"/>
        <v>10</v>
      </c>
      <c r="X26" s="73">
        <f t="shared" si="1"/>
        <v>2.5</v>
      </c>
      <c r="Y26" s="73" t="e">
        <f t="shared" si="2"/>
        <v>#N/A</v>
      </c>
      <c r="Z26" s="73">
        <f t="shared" si="3"/>
        <v>7.5</v>
      </c>
      <c r="AA26" s="73" t="e">
        <f t="shared" si="4"/>
        <v>#N/A</v>
      </c>
      <c r="AB26" s="73">
        <f t="shared" si="5"/>
        <v>5</v>
      </c>
      <c r="AC26" s="73"/>
      <c r="AD26" s="73">
        <f t="shared" si="6"/>
        <v>2.5</v>
      </c>
      <c r="AE26" s="74">
        <f t="shared" si="8"/>
        <v>0</v>
      </c>
      <c r="AF26" s="75"/>
    </row>
    <row r="27" spans="1:32" s="3" customFormat="1" x14ac:dyDescent="0.2">
      <c r="A27" s="21"/>
      <c r="B27" s="215">
        <v>24</v>
      </c>
      <c r="C27" s="213">
        <v>23</v>
      </c>
      <c r="D27" s="213">
        <v>0</v>
      </c>
      <c r="E27" s="214">
        <f t="shared" si="10"/>
        <v>0</v>
      </c>
      <c r="F27" s="213">
        <v>10</v>
      </c>
      <c r="G27" s="212">
        <v>0.5</v>
      </c>
      <c r="H27" s="212">
        <v>0</v>
      </c>
      <c r="I27" s="212">
        <v>0</v>
      </c>
      <c r="J27" s="212">
        <v>0.25</v>
      </c>
      <c r="K27" s="212">
        <v>0.75</v>
      </c>
      <c r="L27" s="212">
        <v>1</v>
      </c>
      <c r="M27" s="212">
        <v>0.25</v>
      </c>
      <c r="N27" s="212"/>
      <c r="O27" s="212">
        <v>0.75</v>
      </c>
      <c r="P27" s="216"/>
      <c r="Q27" s="23"/>
      <c r="R27" s="26"/>
      <c r="S27" s="26"/>
      <c r="T27" s="26"/>
      <c r="U27" s="83"/>
      <c r="V27" s="23"/>
      <c r="W27" s="72">
        <f t="shared" si="0"/>
        <v>10</v>
      </c>
      <c r="X27" s="73">
        <f t="shared" si="1"/>
        <v>2.5</v>
      </c>
      <c r="Y27" s="73" t="e">
        <f t="shared" si="2"/>
        <v>#N/A</v>
      </c>
      <c r="Z27" s="73">
        <f t="shared" si="3"/>
        <v>7.5</v>
      </c>
      <c r="AA27" s="73" t="e">
        <f t="shared" si="4"/>
        <v>#N/A</v>
      </c>
      <c r="AB27" s="73">
        <f t="shared" si="5"/>
        <v>5</v>
      </c>
      <c r="AC27" s="73"/>
      <c r="AD27" s="73">
        <f t="shared" si="6"/>
        <v>2.5</v>
      </c>
      <c r="AE27" s="74">
        <f t="shared" si="8"/>
        <v>0</v>
      </c>
      <c r="AF27" s="75"/>
    </row>
    <row r="28" spans="1:32" s="3" customFormat="1" x14ac:dyDescent="0.2">
      <c r="A28" s="21"/>
      <c r="B28" s="215">
        <v>25</v>
      </c>
      <c r="C28" s="213">
        <v>24</v>
      </c>
      <c r="D28" s="213">
        <v>0</v>
      </c>
      <c r="E28" s="214">
        <f t="shared" si="10"/>
        <v>0</v>
      </c>
      <c r="F28" s="213">
        <v>10</v>
      </c>
      <c r="G28" s="212">
        <v>0.5</v>
      </c>
      <c r="H28" s="212">
        <v>0</v>
      </c>
      <c r="I28" s="212">
        <v>0</v>
      </c>
      <c r="J28" s="212">
        <v>0.25</v>
      </c>
      <c r="K28" s="212">
        <v>0.75</v>
      </c>
      <c r="L28" s="212">
        <v>1</v>
      </c>
      <c r="M28" s="212">
        <v>0.25</v>
      </c>
      <c r="N28" s="212"/>
      <c r="O28" s="212">
        <v>0.75</v>
      </c>
      <c r="P28" s="216"/>
      <c r="Q28" s="23"/>
      <c r="R28" s="23"/>
      <c r="S28" s="23"/>
      <c r="T28" s="23"/>
      <c r="U28" s="80"/>
      <c r="V28" s="23"/>
      <c r="W28" s="72">
        <f t="shared" si="0"/>
        <v>10</v>
      </c>
      <c r="X28" s="73">
        <f t="shared" si="1"/>
        <v>2.5</v>
      </c>
      <c r="Y28" s="73" t="e">
        <f t="shared" si="2"/>
        <v>#N/A</v>
      </c>
      <c r="Z28" s="73">
        <f t="shared" si="3"/>
        <v>7.5</v>
      </c>
      <c r="AA28" s="73" t="e">
        <f t="shared" si="4"/>
        <v>#N/A</v>
      </c>
      <c r="AB28" s="73">
        <f t="shared" si="5"/>
        <v>5</v>
      </c>
      <c r="AC28" s="73"/>
      <c r="AD28" s="73">
        <f t="shared" si="6"/>
        <v>2.5</v>
      </c>
      <c r="AE28" s="74">
        <f t="shared" si="8"/>
        <v>0</v>
      </c>
      <c r="AF28" s="75"/>
    </row>
    <row r="29" spans="1:32" s="3" customFormat="1" x14ac:dyDescent="0.2">
      <c r="A29" s="21"/>
      <c r="B29" s="215">
        <v>26</v>
      </c>
      <c r="C29" s="213">
        <v>25</v>
      </c>
      <c r="D29" s="213">
        <v>0</v>
      </c>
      <c r="E29" s="214">
        <f t="shared" si="10"/>
        <v>0</v>
      </c>
      <c r="F29" s="213">
        <v>10</v>
      </c>
      <c r="G29" s="212">
        <v>0.5</v>
      </c>
      <c r="H29" s="212">
        <v>0</v>
      </c>
      <c r="I29" s="212">
        <v>0</v>
      </c>
      <c r="J29" s="212">
        <v>0.25</v>
      </c>
      <c r="K29" s="212">
        <v>0.75</v>
      </c>
      <c r="L29" s="212">
        <v>1</v>
      </c>
      <c r="M29" s="212">
        <v>0.25</v>
      </c>
      <c r="N29" s="212"/>
      <c r="O29" s="212">
        <v>0.75</v>
      </c>
      <c r="P29" s="216"/>
      <c r="Q29" s="23"/>
      <c r="R29" s="23"/>
      <c r="S29" s="23"/>
      <c r="T29" s="23"/>
      <c r="U29" s="80"/>
      <c r="V29" s="23"/>
      <c r="W29" s="72">
        <f t="shared" si="0"/>
        <v>10</v>
      </c>
      <c r="X29" s="73">
        <f t="shared" si="1"/>
        <v>2.5</v>
      </c>
      <c r="Y29" s="73" t="e">
        <f t="shared" si="2"/>
        <v>#N/A</v>
      </c>
      <c r="Z29" s="73">
        <f t="shared" si="3"/>
        <v>7.5</v>
      </c>
      <c r="AA29" s="73" t="e">
        <f t="shared" si="4"/>
        <v>#N/A</v>
      </c>
      <c r="AB29" s="73">
        <f t="shared" si="5"/>
        <v>5</v>
      </c>
      <c r="AC29" s="73"/>
      <c r="AD29" s="73">
        <f t="shared" si="6"/>
        <v>2.5</v>
      </c>
      <c r="AE29" s="74">
        <f t="shared" si="8"/>
        <v>0</v>
      </c>
      <c r="AF29" s="75"/>
    </row>
    <row r="30" spans="1:32" s="3" customFormat="1" x14ac:dyDescent="0.2">
      <c r="A30" s="21"/>
      <c r="B30" s="215">
        <v>27</v>
      </c>
      <c r="C30" s="213">
        <v>26</v>
      </c>
      <c r="D30" s="213">
        <v>0</v>
      </c>
      <c r="E30" s="214">
        <f t="shared" si="10"/>
        <v>0</v>
      </c>
      <c r="F30" s="213">
        <v>10</v>
      </c>
      <c r="G30" s="212">
        <v>0.5</v>
      </c>
      <c r="H30" s="212">
        <v>0</v>
      </c>
      <c r="I30" s="212">
        <v>0</v>
      </c>
      <c r="J30" s="212">
        <v>0.25</v>
      </c>
      <c r="K30" s="212">
        <v>0.75</v>
      </c>
      <c r="L30" s="212">
        <v>1</v>
      </c>
      <c r="M30" s="212">
        <v>0.25</v>
      </c>
      <c r="N30" s="212"/>
      <c r="O30" s="212">
        <v>0.75</v>
      </c>
      <c r="P30" s="216"/>
      <c r="Q30" s="23"/>
      <c r="R30" s="23"/>
      <c r="S30" s="23"/>
      <c r="T30" s="23"/>
      <c r="U30" s="80"/>
      <c r="V30" s="23"/>
      <c r="W30" s="72">
        <f t="shared" si="0"/>
        <v>10</v>
      </c>
      <c r="X30" s="73">
        <f t="shared" si="1"/>
        <v>2.5</v>
      </c>
      <c r="Y30" s="73" t="e">
        <f t="shared" si="2"/>
        <v>#N/A</v>
      </c>
      <c r="Z30" s="73">
        <f t="shared" si="3"/>
        <v>7.5</v>
      </c>
      <c r="AA30" s="73" t="e">
        <f t="shared" si="4"/>
        <v>#N/A</v>
      </c>
      <c r="AB30" s="73">
        <f t="shared" si="5"/>
        <v>5</v>
      </c>
      <c r="AC30" s="73"/>
      <c r="AD30" s="73">
        <f t="shared" si="6"/>
        <v>2.5</v>
      </c>
      <c r="AE30" s="74">
        <f t="shared" si="8"/>
        <v>0</v>
      </c>
      <c r="AF30" s="75"/>
    </row>
    <row r="31" spans="1:32" s="3" customFormat="1" x14ac:dyDescent="0.2">
      <c r="A31" s="21"/>
      <c r="B31" s="215">
        <v>28</v>
      </c>
      <c r="C31" s="213">
        <v>27</v>
      </c>
      <c r="D31" s="213">
        <v>0</v>
      </c>
      <c r="E31" s="214">
        <f t="shared" si="10"/>
        <v>0</v>
      </c>
      <c r="F31" s="213">
        <v>10</v>
      </c>
      <c r="G31" s="212">
        <v>0.5</v>
      </c>
      <c r="H31" s="212">
        <v>0</v>
      </c>
      <c r="I31" s="212">
        <v>0</v>
      </c>
      <c r="J31" s="212">
        <v>0.25</v>
      </c>
      <c r="K31" s="212">
        <v>0.75</v>
      </c>
      <c r="L31" s="212">
        <v>1</v>
      </c>
      <c r="M31" s="212">
        <v>0.25</v>
      </c>
      <c r="N31" s="212"/>
      <c r="O31" s="212">
        <v>0.75</v>
      </c>
      <c r="P31" s="216"/>
      <c r="Q31" s="23"/>
      <c r="R31" s="23"/>
      <c r="S31" s="23"/>
      <c r="T31" s="23"/>
      <c r="U31" s="80"/>
      <c r="V31" s="23"/>
      <c r="W31" s="72">
        <f t="shared" si="0"/>
        <v>10</v>
      </c>
      <c r="X31" s="73">
        <f t="shared" si="1"/>
        <v>2.5</v>
      </c>
      <c r="Y31" s="73" t="e">
        <f t="shared" si="2"/>
        <v>#N/A</v>
      </c>
      <c r="Z31" s="73">
        <f t="shared" si="3"/>
        <v>7.5</v>
      </c>
      <c r="AA31" s="73" t="e">
        <f t="shared" si="4"/>
        <v>#N/A</v>
      </c>
      <c r="AB31" s="73">
        <f t="shared" si="5"/>
        <v>5</v>
      </c>
      <c r="AC31" s="73"/>
      <c r="AD31" s="73">
        <f t="shared" si="6"/>
        <v>2.5</v>
      </c>
      <c r="AE31" s="74">
        <f t="shared" si="8"/>
        <v>0</v>
      </c>
      <c r="AF31" s="75"/>
    </row>
    <row r="32" spans="1:32" s="3" customFormat="1" x14ac:dyDescent="0.2">
      <c r="A32" s="21"/>
      <c r="B32" s="215">
        <v>29</v>
      </c>
      <c r="C32" s="213">
        <v>28</v>
      </c>
      <c r="D32" s="213">
        <v>0</v>
      </c>
      <c r="E32" s="214">
        <f t="shared" si="10"/>
        <v>0</v>
      </c>
      <c r="F32" s="213">
        <v>10</v>
      </c>
      <c r="G32" s="212">
        <v>0.5</v>
      </c>
      <c r="H32" s="212">
        <v>0</v>
      </c>
      <c r="I32" s="212">
        <v>0</v>
      </c>
      <c r="J32" s="212">
        <v>0.25</v>
      </c>
      <c r="K32" s="212">
        <v>0.75</v>
      </c>
      <c r="L32" s="212">
        <v>1</v>
      </c>
      <c r="M32" s="212">
        <v>0.25</v>
      </c>
      <c r="N32" s="212"/>
      <c r="O32" s="212">
        <v>0.75</v>
      </c>
      <c r="P32" s="216"/>
      <c r="Q32" s="23"/>
      <c r="R32" s="23"/>
      <c r="S32" s="23"/>
      <c r="T32" s="23"/>
      <c r="U32" s="80"/>
      <c r="V32" s="23"/>
      <c r="W32" s="72">
        <f t="shared" si="0"/>
        <v>10</v>
      </c>
      <c r="X32" s="73">
        <f t="shared" si="1"/>
        <v>2.5</v>
      </c>
      <c r="Y32" s="73" t="e">
        <f t="shared" si="2"/>
        <v>#N/A</v>
      </c>
      <c r="Z32" s="73">
        <f t="shared" si="3"/>
        <v>7.5</v>
      </c>
      <c r="AA32" s="73" t="e">
        <f t="shared" si="4"/>
        <v>#N/A</v>
      </c>
      <c r="AB32" s="73">
        <f t="shared" si="5"/>
        <v>5</v>
      </c>
      <c r="AC32" s="73"/>
      <c r="AD32" s="73">
        <f t="shared" si="6"/>
        <v>2.5</v>
      </c>
      <c r="AE32" s="74">
        <f t="shared" si="8"/>
        <v>0</v>
      </c>
      <c r="AF32" s="75"/>
    </row>
    <row r="33" spans="1:32" s="3" customFormat="1" x14ac:dyDescent="0.2">
      <c r="A33" s="23"/>
      <c r="B33" s="215">
        <v>30</v>
      </c>
      <c r="C33" s="213">
        <v>29</v>
      </c>
      <c r="D33" s="213">
        <v>0</v>
      </c>
      <c r="E33" s="214">
        <f t="shared" si="10"/>
        <v>0</v>
      </c>
      <c r="F33" s="213">
        <v>10</v>
      </c>
      <c r="G33" s="212">
        <v>0.5</v>
      </c>
      <c r="H33" s="212">
        <v>0</v>
      </c>
      <c r="I33" s="212">
        <v>0</v>
      </c>
      <c r="J33" s="212">
        <v>0.25</v>
      </c>
      <c r="K33" s="212">
        <v>0.75</v>
      </c>
      <c r="L33" s="212">
        <v>1</v>
      </c>
      <c r="M33" s="212">
        <v>0.25</v>
      </c>
      <c r="N33" s="212"/>
      <c r="O33" s="212">
        <v>0.75</v>
      </c>
      <c r="P33" s="216"/>
      <c r="Q33" s="23"/>
      <c r="R33" s="23"/>
      <c r="S33" s="23"/>
      <c r="T33" s="23"/>
      <c r="U33" s="80"/>
      <c r="V33" s="23"/>
      <c r="W33" s="72">
        <f t="shared" si="0"/>
        <v>10</v>
      </c>
      <c r="X33" s="73">
        <f t="shared" si="1"/>
        <v>2.5</v>
      </c>
      <c r="Y33" s="73" t="e">
        <f t="shared" si="2"/>
        <v>#N/A</v>
      </c>
      <c r="Z33" s="73">
        <f t="shared" si="3"/>
        <v>7.5</v>
      </c>
      <c r="AA33" s="73" t="e">
        <f t="shared" si="4"/>
        <v>#N/A</v>
      </c>
      <c r="AB33" s="73">
        <f t="shared" si="5"/>
        <v>5</v>
      </c>
      <c r="AC33" s="73"/>
      <c r="AD33" s="73">
        <f t="shared" si="6"/>
        <v>2.5</v>
      </c>
      <c r="AE33" s="74">
        <f t="shared" si="8"/>
        <v>0</v>
      </c>
      <c r="AF33" s="75"/>
    </row>
    <row r="34" spans="1:32" s="3" customFormat="1" x14ac:dyDescent="0.2">
      <c r="A34" s="23"/>
      <c r="B34" s="215">
        <v>31</v>
      </c>
      <c r="C34" s="213">
        <v>30</v>
      </c>
      <c r="D34" s="213">
        <v>0</v>
      </c>
      <c r="E34" s="214">
        <f t="shared" si="10"/>
        <v>0</v>
      </c>
      <c r="F34" s="213">
        <v>10</v>
      </c>
      <c r="G34" s="212">
        <v>0.5</v>
      </c>
      <c r="H34" s="212">
        <v>0</v>
      </c>
      <c r="I34" s="212">
        <v>0</v>
      </c>
      <c r="J34" s="212">
        <v>0.25</v>
      </c>
      <c r="K34" s="212">
        <v>0.75</v>
      </c>
      <c r="L34" s="212">
        <v>1</v>
      </c>
      <c r="M34" s="212">
        <v>0.25</v>
      </c>
      <c r="N34" s="212"/>
      <c r="O34" s="212">
        <v>0.75</v>
      </c>
      <c r="P34" s="216"/>
      <c r="Q34" s="23"/>
      <c r="R34" s="23"/>
      <c r="S34" s="23"/>
      <c r="T34" s="23"/>
      <c r="U34" s="80"/>
      <c r="V34" s="23"/>
      <c r="W34" s="72">
        <f t="shared" si="0"/>
        <v>10</v>
      </c>
      <c r="X34" s="73">
        <f t="shared" si="1"/>
        <v>2.5</v>
      </c>
      <c r="Y34" s="73" t="e">
        <f t="shared" si="2"/>
        <v>#N/A</v>
      </c>
      <c r="Z34" s="73">
        <f t="shared" si="3"/>
        <v>7.5</v>
      </c>
      <c r="AA34" s="73" t="e">
        <f t="shared" si="4"/>
        <v>#N/A</v>
      </c>
      <c r="AB34" s="73">
        <f t="shared" si="5"/>
        <v>5</v>
      </c>
      <c r="AC34" s="73"/>
      <c r="AD34" s="73">
        <f t="shared" si="6"/>
        <v>2.5</v>
      </c>
      <c r="AE34" s="74">
        <f t="shared" si="8"/>
        <v>0</v>
      </c>
      <c r="AF34" s="75"/>
    </row>
    <row r="35" spans="1:32" s="3" customFormat="1" ht="16" thickBot="1" x14ac:dyDescent="0.25">
      <c r="A35" s="23"/>
      <c r="B35" s="208"/>
      <c r="C35" s="209"/>
      <c r="D35" s="209"/>
      <c r="E35" s="209"/>
      <c r="F35" s="209"/>
      <c r="G35" s="209"/>
      <c r="H35" s="209"/>
      <c r="I35" s="209"/>
      <c r="J35" s="209"/>
      <c r="K35" s="209"/>
      <c r="L35" s="209"/>
      <c r="M35" s="209"/>
      <c r="N35" s="209"/>
      <c r="O35" s="209"/>
      <c r="P35" s="210"/>
      <c r="Q35" s="23"/>
      <c r="R35" s="23"/>
      <c r="S35" s="23"/>
      <c r="T35" s="23"/>
      <c r="U35" s="80"/>
      <c r="V35" s="23"/>
      <c r="W35" s="76" t="e">
        <f>IF(ISBLANK(#REF!),#N/A,#REF!+COS(RADIANS(#REF!))*#REF!)</f>
        <v>#REF!</v>
      </c>
      <c r="X35" s="77" t="e">
        <f>IF(ISBLANK(#REF!),#N/A,(1-#REF!)*#REF!+(#REF!)*W35)</f>
        <v>#REF!</v>
      </c>
      <c r="Y35" s="77" t="e">
        <f>IF(ISBLANK(#REF!),#N/A,(1-#REF!)*#REF!+(#REF!)*W35)</f>
        <v>#REF!</v>
      </c>
      <c r="Z35" s="77" t="e">
        <f>IF(ISBLANK(#REF!),#N/A,(1-#REF!)*#REF!+(#REF!)*W35)</f>
        <v>#REF!</v>
      </c>
      <c r="AA35" s="77" t="e">
        <f>IF(ISBLANK(#REF!),#N/A,(1-#REF!)*#REF!+(#REF!)*W35)</f>
        <v>#REF!</v>
      </c>
      <c r="AB35" s="77" t="e">
        <f>IF(ISBLANK(#REF!),#N/A,(1-#REF!)*#REF!+(#REF!)*W35)</f>
        <v>#REF!</v>
      </c>
      <c r="AC35" s="77"/>
      <c r="AD35" s="77" t="e">
        <f>IF(ISBLANK(#REF!),#N/A,(0.75*#REF!+0.25*W35))</f>
        <v>#REF!</v>
      </c>
      <c r="AE35" s="78" t="e">
        <f>IF(ISBLANK(#REF!),#N/A,DEGREES(ATAN((AD35-AD34)/(#REF!-C34))))</f>
        <v>#REF!</v>
      </c>
      <c r="AF35" s="79"/>
    </row>
    <row r="36" spans="1:32" s="21" customFormat="1" x14ac:dyDescent="0.2">
      <c r="A36" s="23"/>
      <c r="Q36" s="23"/>
      <c r="R36" s="23"/>
      <c r="S36" s="23"/>
      <c r="T36" s="23"/>
      <c r="U36" s="80"/>
      <c r="V36" s="23"/>
      <c r="W36" s="23"/>
      <c r="X36" s="23"/>
      <c r="Y36" s="23"/>
      <c r="Z36" s="23"/>
      <c r="AA36" s="23"/>
      <c r="AB36" s="23"/>
      <c r="AC36" s="23"/>
      <c r="AD36" s="23"/>
    </row>
    <row r="37" spans="1:32" s="21" customFormat="1" x14ac:dyDescent="0.2">
      <c r="A37" s="23"/>
      <c r="Q37" s="23"/>
      <c r="R37" s="23"/>
      <c r="S37" s="23"/>
      <c r="T37" s="23"/>
      <c r="U37" s="80"/>
      <c r="V37" s="23"/>
      <c r="W37" s="23"/>
      <c r="X37" s="23"/>
      <c r="Y37" s="23"/>
      <c r="Z37" s="23"/>
      <c r="AA37" s="23"/>
      <c r="AB37" s="23"/>
      <c r="AC37" s="23"/>
      <c r="AD37" s="23"/>
    </row>
    <row r="38" spans="1:32" s="21" customFormat="1" x14ac:dyDescent="0.2">
      <c r="A38" s="23"/>
      <c r="Q38" s="23"/>
      <c r="R38" s="23"/>
      <c r="S38" s="23"/>
      <c r="T38" s="23"/>
      <c r="U38" s="80"/>
      <c r="V38" s="23"/>
      <c r="W38" s="23"/>
      <c r="X38" s="23"/>
      <c r="Y38" s="23"/>
      <c r="Z38" s="23"/>
      <c r="AA38" s="23"/>
      <c r="AB38" s="23"/>
      <c r="AC38" s="23"/>
      <c r="AD38" s="23"/>
    </row>
    <row r="39" spans="1:32" s="21" customFormat="1" x14ac:dyDescent="0.2">
      <c r="A39" s="23"/>
      <c r="Q39" s="23"/>
      <c r="R39" s="23"/>
      <c r="S39" s="23"/>
      <c r="T39" s="23"/>
      <c r="U39" s="80"/>
      <c r="V39" s="23"/>
      <c r="W39" s="23"/>
      <c r="X39" s="23"/>
      <c r="Y39" s="23"/>
      <c r="Z39" s="23"/>
      <c r="AA39" s="23"/>
      <c r="AB39" s="23"/>
      <c r="AC39" s="23"/>
      <c r="AD39" s="23"/>
    </row>
    <row r="40" spans="1:32" s="21" customFormat="1" x14ac:dyDescent="0.2">
      <c r="A40" s="23"/>
      <c r="Q40" s="23"/>
      <c r="R40" s="23"/>
      <c r="S40" s="23"/>
      <c r="T40" s="23"/>
      <c r="U40" s="80"/>
      <c r="V40" s="23"/>
      <c r="W40" s="23"/>
      <c r="X40" s="23"/>
      <c r="Y40" s="23"/>
      <c r="Z40" s="23"/>
      <c r="AA40" s="23"/>
      <c r="AB40" s="23"/>
      <c r="AC40" s="23"/>
      <c r="AD40" s="23"/>
    </row>
    <row r="41" spans="1:32" s="21" customFormat="1" x14ac:dyDescent="0.2">
      <c r="A41" s="23"/>
      <c r="Q41" s="23"/>
      <c r="R41" s="23"/>
      <c r="S41" s="23"/>
      <c r="T41" s="23"/>
      <c r="U41" s="80"/>
      <c r="V41" s="23"/>
      <c r="W41" s="23"/>
      <c r="X41" s="23"/>
      <c r="Y41" s="23"/>
      <c r="Z41" s="23"/>
      <c r="AA41" s="23"/>
      <c r="AB41" s="23"/>
      <c r="AC41" s="23"/>
      <c r="AD41" s="23"/>
    </row>
    <row r="42" spans="1:32" s="21" customFormat="1" x14ac:dyDescent="0.2">
      <c r="A42" s="23"/>
      <c r="Q42" s="23"/>
      <c r="R42" s="23"/>
      <c r="S42" s="23"/>
      <c r="T42" s="23"/>
      <c r="U42" s="80"/>
      <c r="V42" s="23"/>
      <c r="W42" s="23"/>
      <c r="X42" s="23"/>
      <c r="Y42" s="23"/>
      <c r="Z42" s="23"/>
      <c r="AA42" s="23"/>
      <c r="AB42" s="23"/>
      <c r="AC42" s="23"/>
      <c r="AD42" s="23"/>
    </row>
    <row r="43" spans="1:32" s="21" customFormat="1" x14ac:dyDescent="0.2">
      <c r="A43" s="23"/>
      <c r="Q43" s="23"/>
      <c r="R43" s="23"/>
      <c r="S43" s="23"/>
      <c r="T43" s="23"/>
      <c r="U43" s="80"/>
      <c r="V43" s="23"/>
      <c r="W43" s="23"/>
      <c r="X43" s="23"/>
      <c r="Y43" s="23"/>
      <c r="Z43" s="23"/>
      <c r="AA43" s="23"/>
      <c r="AB43" s="23"/>
      <c r="AC43" s="23"/>
      <c r="AD43" s="23"/>
    </row>
    <row r="44" spans="1:32" s="21" customFormat="1" x14ac:dyDescent="0.2">
      <c r="A44" s="23"/>
      <c r="Q44" s="23"/>
      <c r="R44" s="23"/>
      <c r="S44" s="23"/>
      <c r="T44" s="23"/>
      <c r="U44" s="80"/>
      <c r="V44" s="23"/>
      <c r="W44" s="23"/>
      <c r="X44" s="23"/>
      <c r="Y44" s="23"/>
      <c r="Z44" s="23"/>
      <c r="AA44" s="23"/>
      <c r="AB44" s="23"/>
      <c r="AC44" s="23"/>
      <c r="AD44" s="23"/>
    </row>
    <row r="45" spans="1:32" s="21" customFormat="1" x14ac:dyDescent="0.2">
      <c r="A45" s="23"/>
      <c r="Q45" s="23"/>
      <c r="R45" s="23"/>
      <c r="S45" s="23"/>
      <c r="T45" s="23"/>
      <c r="U45" s="80"/>
      <c r="V45" s="23"/>
      <c r="W45" s="23"/>
      <c r="X45" s="23"/>
      <c r="Y45" s="23"/>
      <c r="Z45" s="23"/>
      <c r="AA45" s="23"/>
      <c r="AB45" s="23"/>
      <c r="AC45" s="23"/>
      <c r="AD45" s="23"/>
    </row>
    <row r="46" spans="1:32" s="21" customFormat="1" x14ac:dyDescent="0.2">
      <c r="A46" s="23"/>
      <c r="Q46" s="23"/>
      <c r="R46" s="23"/>
      <c r="S46" s="23"/>
      <c r="T46" s="23"/>
      <c r="U46" s="80"/>
      <c r="V46" s="23"/>
      <c r="W46" s="23"/>
      <c r="X46" s="23"/>
      <c r="Y46" s="23"/>
      <c r="Z46" s="23"/>
      <c r="AA46" s="23"/>
      <c r="AB46" s="23"/>
      <c r="AC46" s="23"/>
      <c r="AD46" s="23"/>
    </row>
    <row r="47" spans="1:32" s="21" customFormat="1" x14ac:dyDescent="0.2">
      <c r="A47" s="23"/>
      <c r="Q47" s="23"/>
      <c r="R47" s="23"/>
      <c r="S47" s="23"/>
      <c r="T47" s="23"/>
      <c r="U47" s="80"/>
      <c r="V47" s="23"/>
      <c r="W47" s="23"/>
      <c r="X47" s="23"/>
      <c r="Y47" s="23"/>
      <c r="Z47" s="23"/>
      <c r="AA47" s="23"/>
      <c r="AB47" s="23"/>
      <c r="AC47" s="23"/>
      <c r="AD47" s="23"/>
    </row>
    <row r="48" spans="1:32" s="21" customFormat="1" x14ac:dyDescent="0.2">
      <c r="A48" s="23"/>
      <c r="Q48" s="23"/>
      <c r="R48" s="23"/>
      <c r="S48" s="23"/>
      <c r="T48" s="23"/>
      <c r="U48" s="80"/>
      <c r="V48" s="23"/>
      <c r="W48" s="23"/>
      <c r="X48" s="23"/>
      <c r="Y48" s="23"/>
      <c r="Z48" s="23"/>
      <c r="AA48" s="23"/>
      <c r="AB48" s="23"/>
      <c r="AC48" s="23"/>
      <c r="AD48" s="23"/>
    </row>
    <row r="49" spans="1:30" s="21" customFormat="1" x14ac:dyDescent="0.2">
      <c r="A49" s="23"/>
      <c r="Q49" s="23"/>
      <c r="R49" s="23"/>
      <c r="S49" s="23"/>
      <c r="T49" s="23"/>
      <c r="U49" s="80"/>
      <c r="V49" s="23"/>
      <c r="W49" s="23"/>
      <c r="X49" s="23"/>
      <c r="Y49" s="23"/>
      <c r="Z49" s="23"/>
      <c r="AA49" s="23"/>
      <c r="AB49" s="23"/>
      <c r="AC49" s="23"/>
      <c r="AD49" s="23"/>
    </row>
    <row r="50" spans="1:30" s="21" customFormat="1" x14ac:dyDescent="0.2">
      <c r="A50" s="23"/>
      <c r="Q50" s="23"/>
      <c r="R50" s="23"/>
      <c r="S50" s="23"/>
      <c r="T50" s="23"/>
      <c r="U50" s="80"/>
      <c r="V50" s="23"/>
      <c r="W50" s="23"/>
      <c r="X50" s="23"/>
      <c r="Y50" s="23"/>
      <c r="Z50" s="23"/>
      <c r="AA50" s="23"/>
      <c r="AB50" s="23"/>
      <c r="AC50" s="23"/>
      <c r="AD50" s="23"/>
    </row>
    <row r="51" spans="1:30" s="21" customFormat="1" x14ac:dyDescent="0.2">
      <c r="A51" s="23"/>
      <c r="Q51" s="23"/>
      <c r="R51" s="23"/>
      <c r="S51" s="23"/>
      <c r="T51" s="23"/>
      <c r="U51" s="80"/>
      <c r="V51" s="23"/>
      <c r="W51" s="23"/>
      <c r="X51" s="23"/>
      <c r="Y51" s="23"/>
      <c r="Z51" s="23"/>
      <c r="AA51" s="23"/>
      <c r="AB51" s="23"/>
      <c r="AC51" s="23"/>
      <c r="AD51" s="23"/>
    </row>
    <row r="52" spans="1:30" s="21" customFormat="1" x14ac:dyDescent="0.2">
      <c r="A52" s="23"/>
      <c r="Q52" s="23"/>
      <c r="R52" s="23"/>
      <c r="S52" s="23"/>
      <c r="T52" s="23"/>
      <c r="U52" s="80"/>
      <c r="V52" s="23"/>
      <c r="W52" s="23"/>
      <c r="X52" s="23"/>
      <c r="Y52" s="23"/>
      <c r="Z52" s="23"/>
      <c r="AA52" s="23"/>
      <c r="AB52" s="23"/>
      <c r="AC52" s="23"/>
      <c r="AD52" s="23"/>
    </row>
    <row r="53" spans="1:30" s="21" customFormat="1" x14ac:dyDescent="0.2">
      <c r="A53" s="23"/>
      <c r="Q53" s="23"/>
      <c r="R53" s="23"/>
      <c r="S53" s="23"/>
      <c r="T53" s="23"/>
      <c r="U53" s="80"/>
      <c r="V53" s="23"/>
      <c r="W53" s="23"/>
      <c r="X53" s="23"/>
      <c r="Y53" s="23"/>
      <c r="Z53" s="23"/>
      <c r="AA53" s="23"/>
      <c r="AB53" s="23"/>
      <c r="AC53" s="23"/>
      <c r="AD53" s="23"/>
    </row>
    <row r="54" spans="1:30" s="21" customFormat="1" x14ac:dyDescent="0.2">
      <c r="A54" s="23"/>
      <c r="Q54" s="23"/>
      <c r="R54" s="23"/>
      <c r="S54" s="23"/>
      <c r="T54" s="23"/>
      <c r="U54" s="80"/>
      <c r="V54" s="23"/>
      <c r="W54" s="23"/>
      <c r="X54" s="23"/>
      <c r="Y54" s="23"/>
      <c r="Z54" s="23"/>
      <c r="AA54" s="23"/>
      <c r="AB54" s="23"/>
      <c r="AC54" s="23"/>
      <c r="AD54" s="23"/>
    </row>
    <row r="55" spans="1:30" s="21" customFormat="1" x14ac:dyDescent="0.2">
      <c r="A55" s="23"/>
      <c r="Q55" s="23"/>
      <c r="R55" s="23"/>
      <c r="S55" s="23"/>
      <c r="T55" s="23"/>
      <c r="U55" s="80"/>
      <c r="V55" s="23"/>
      <c r="W55" s="23"/>
      <c r="X55" s="23"/>
      <c r="Y55" s="23"/>
      <c r="Z55" s="23"/>
      <c r="AA55" s="23"/>
      <c r="AB55" s="23"/>
      <c r="AC55" s="23"/>
      <c r="AD55" s="23"/>
    </row>
    <row r="56" spans="1:30" s="21" customFormat="1" x14ac:dyDescent="0.2">
      <c r="A56" s="23"/>
      <c r="Q56" s="23"/>
      <c r="R56" s="23"/>
      <c r="S56" s="23"/>
      <c r="T56" s="23"/>
      <c r="U56" s="80"/>
      <c r="V56" s="23"/>
      <c r="W56" s="23"/>
      <c r="X56" s="23"/>
      <c r="Y56" s="23"/>
      <c r="Z56" s="23"/>
      <c r="AA56" s="23"/>
      <c r="AB56" s="23"/>
      <c r="AC56" s="23"/>
      <c r="AD56" s="23"/>
    </row>
    <row r="57" spans="1:30" s="21" customFormat="1" x14ac:dyDescent="0.2">
      <c r="A57" s="23"/>
      <c r="Q57" s="23"/>
      <c r="R57" s="23"/>
      <c r="S57" s="23"/>
      <c r="T57" s="23"/>
      <c r="U57" s="80"/>
      <c r="V57" s="23"/>
      <c r="W57" s="23"/>
      <c r="X57" s="23"/>
      <c r="Y57" s="23"/>
      <c r="Z57" s="23"/>
      <c r="AA57" s="23"/>
      <c r="AB57" s="23"/>
      <c r="AC57" s="23"/>
      <c r="AD57" s="23"/>
    </row>
    <row r="58" spans="1:30" s="21" customFormat="1" x14ac:dyDescent="0.2">
      <c r="A58" s="23"/>
      <c r="Q58" s="23"/>
      <c r="R58" s="23"/>
      <c r="S58" s="23"/>
      <c r="T58" s="23"/>
      <c r="U58" s="80"/>
      <c r="V58" s="23"/>
      <c r="W58" s="23"/>
      <c r="X58" s="23"/>
      <c r="Y58" s="23"/>
      <c r="Z58" s="23"/>
      <c r="AA58" s="23"/>
      <c r="AB58" s="23"/>
      <c r="AC58" s="23"/>
      <c r="AD58" s="23"/>
    </row>
    <row r="59" spans="1:30" s="21" customFormat="1" x14ac:dyDescent="0.2">
      <c r="A59" s="23"/>
      <c r="Q59" s="23"/>
      <c r="R59" s="23"/>
      <c r="S59" s="23"/>
      <c r="T59" s="23"/>
      <c r="U59" s="80"/>
      <c r="V59" s="23"/>
      <c r="W59" s="23"/>
      <c r="X59" s="23"/>
      <c r="Y59" s="23"/>
      <c r="Z59" s="23"/>
      <c r="AA59" s="23"/>
      <c r="AB59" s="23"/>
      <c r="AC59" s="23"/>
      <c r="AD59" s="23"/>
    </row>
    <row r="60" spans="1:30" s="21" customFormat="1" x14ac:dyDescent="0.2">
      <c r="A60" s="23"/>
      <c r="Q60" s="23"/>
      <c r="R60" s="23"/>
      <c r="S60" s="23"/>
      <c r="T60" s="23"/>
      <c r="U60" s="80"/>
      <c r="V60" s="23"/>
      <c r="W60" s="23"/>
      <c r="X60" s="23"/>
      <c r="Y60" s="23"/>
      <c r="Z60" s="23"/>
      <c r="AA60" s="23"/>
      <c r="AB60" s="23"/>
      <c r="AC60" s="23"/>
      <c r="AD60" s="23"/>
    </row>
    <row r="61" spans="1:30" s="21" customFormat="1" x14ac:dyDescent="0.2">
      <c r="A61" s="23"/>
      <c r="Q61" s="23"/>
      <c r="R61" s="23"/>
      <c r="S61" s="23"/>
      <c r="T61" s="23"/>
      <c r="U61" s="80"/>
      <c r="V61" s="23"/>
      <c r="W61" s="23"/>
      <c r="X61" s="23"/>
      <c r="Y61" s="23"/>
      <c r="Z61" s="23"/>
      <c r="AA61" s="23"/>
      <c r="AB61" s="23"/>
      <c r="AC61" s="23"/>
      <c r="AD61" s="23"/>
    </row>
    <row r="62" spans="1:30" s="21" customFormat="1" x14ac:dyDescent="0.2">
      <c r="A62" s="23"/>
      <c r="Q62" s="23"/>
      <c r="R62" s="23"/>
      <c r="S62" s="23"/>
      <c r="T62" s="23"/>
      <c r="U62" s="80"/>
      <c r="V62" s="23"/>
      <c r="W62" s="23"/>
      <c r="X62" s="23"/>
      <c r="Y62" s="23"/>
      <c r="Z62" s="23"/>
      <c r="AA62" s="23"/>
      <c r="AB62" s="23"/>
      <c r="AC62" s="23"/>
      <c r="AD62" s="23"/>
    </row>
    <row r="63" spans="1:30" s="21" customFormat="1" x14ac:dyDescent="0.2">
      <c r="A63" s="23"/>
      <c r="Q63" s="23"/>
      <c r="R63" s="23"/>
      <c r="S63" s="23"/>
      <c r="T63" s="23"/>
      <c r="U63" s="80"/>
      <c r="V63" s="23"/>
      <c r="W63" s="23"/>
      <c r="X63" s="23"/>
      <c r="Y63" s="23"/>
      <c r="Z63" s="23"/>
      <c r="AA63" s="23"/>
      <c r="AB63" s="23"/>
      <c r="AC63" s="23"/>
      <c r="AD63" s="23"/>
    </row>
    <row r="64" spans="1:30" s="21" customFormat="1" x14ac:dyDescent="0.2">
      <c r="A64" s="23"/>
      <c r="Q64" s="23"/>
      <c r="R64" s="23"/>
      <c r="S64" s="23"/>
      <c r="T64" s="23"/>
      <c r="U64" s="80"/>
      <c r="V64" s="23"/>
      <c r="W64" s="23"/>
      <c r="X64" s="23"/>
      <c r="Y64" s="23"/>
      <c r="Z64" s="23"/>
      <c r="AA64" s="23"/>
      <c r="AB64" s="23"/>
      <c r="AC64" s="23"/>
      <c r="AD64" s="23"/>
    </row>
    <row r="65" spans="1:30" s="21" customFormat="1" x14ac:dyDescent="0.2">
      <c r="A65" s="23"/>
      <c r="B65" s="217"/>
      <c r="C65" s="211"/>
      <c r="D65" s="211"/>
      <c r="E65" s="211"/>
      <c r="F65" s="211"/>
      <c r="G65" s="211"/>
      <c r="H65" s="211"/>
      <c r="I65" s="211"/>
      <c r="J65" s="211"/>
      <c r="K65" s="211"/>
      <c r="L65" s="211"/>
      <c r="M65" s="211"/>
      <c r="N65" s="211"/>
      <c r="O65" s="211"/>
      <c r="P65" s="216"/>
      <c r="Q65" s="23"/>
      <c r="R65" s="23"/>
      <c r="S65" s="23"/>
      <c r="T65" s="23"/>
      <c r="U65" s="80"/>
      <c r="V65" s="23"/>
      <c r="W65" s="23"/>
      <c r="X65" s="23"/>
      <c r="Y65" s="23"/>
      <c r="Z65" s="23"/>
      <c r="AA65" s="23"/>
      <c r="AB65" s="23"/>
      <c r="AC65" s="23"/>
      <c r="AD65" s="23"/>
    </row>
    <row r="66" spans="1:30" s="21" customFormat="1" x14ac:dyDescent="0.2">
      <c r="A66" s="23"/>
      <c r="B66" s="217"/>
      <c r="C66" s="211"/>
      <c r="D66" s="211"/>
      <c r="E66" s="211"/>
      <c r="F66" s="211"/>
      <c r="G66" s="211"/>
      <c r="H66" s="211"/>
      <c r="I66" s="211"/>
      <c r="J66" s="211"/>
      <c r="K66" s="211"/>
      <c r="L66" s="211"/>
      <c r="M66" s="211"/>
      <c r="N66" s="211"/>
      <c r="O66" s="211"/>
      <c r="P66" s="216"/>
      <c r="Q66" s="23"/>
      <c r="R66" s="23"/>
      <c r="S66" s="23"/>
      <c r="T66" s="23"/>
      <c r="U66" s="80"/>
      <c r="V66" s="23"/>
      <c r="W66" s="23"/>
      <c r="X66" s="23"/>
      <c r="Y66" s="23"/>
      <c r="Z66" s="23"/>
      <c r="AA66" s="23"/>
      <c r="AB66" s="23"/>
      <c r="AC66" s="23"/>
      <c r="AD66" s="23"/>
    </row>
    <row r="67" spans="1:30" s="21" customFormat="1" x14ac:dyDescent="0.2">
      <c r="A67" s="23"/>
      <c r="B67" s="217"/>
      <c r="C67" s="211"/>
      <c r="D67" s="211"/>
      <c r="E67" s="211"/>
      <c r="F67" s="211"/>
      <c r="G67" s="211"/>
      <c r="H67" s="211"/>
      <c r="I67" s="211"/>
      <c r="J67" s="211"/>
      <c r="K67" s="211"/>
      <c r="L67" s="211"/>
      <c r="M67" s="211"/>
      <c r="N67" s="211"/>
      <c r="O67" s="211"/>
      <c r="P67" s="216"/>
      <c r="Q67" s="23"/>
      <c r="R67" s="23"/>
      <c r="S67" s="23"/>
      <c r="T67" s="23"/>
      <c r="U67" s="80"/>
      <c r="V67" s="23"/>
      <c r="W67" s="23"/>
      <c r="X67" s="23"/>
      <c r="Y67" s="23"/>
      <c r="Z67" s="23"/>
      <c r="AA67" s="23"/>
      <c r="AB67" s="23"/>
      <c r="AC67" s="23"/>
      <c r="AD67" s="23"/>
    </row>
    <row r="68" spans="1:30" s="21" customFormat="1" x14ac:dyDescent="0.2">
      <c r="A68" s="23"/>
      <c r="B68" s="217"/>
      <c r="C68" s="211"/>
      <c r="D68" s="211"/>
      <c r="E68" s="211"/>
      <c r="F68" s="211"/>
      <c r="G68" s="211"/>
      <c r="H68" s="211"/>
      <c r="I68" s="211"/>
      <c r="J68" s="211"/>
      <c r="K68" s="211"/>
      <c r="L68" s="211"/>
      <c r="M68" s="211"/>
      <c r="N68" s="211"/>
      <c r="O68" s="211"/>
      <c r="P68" s="216"/>
      <c r="Q68" s="23"/>
      <c r="R68" s="23"/>
      <c r="S68" s="23"/>
      <c r="T68" s="23"/>
      <c r="U68" s="80"/>
      <c r="V68" s="23"/>
      <c r="W68" s="23"/>
      <c r="X68" s="23"/>
      <c r="Y68" s="23"/>
      <c r="Z68" s="23"/>
      <c r="AA68" s="23"/>
      <c r="AB68" s="23"/>
      <c r="AC68" s="23"/>
      <c r="AD68" s="23"/>
    </row>
    <row r="69" spans="1:30" s="21" customFormat="1" x14ac:dyDescent="0.2">
      <c r="A69" s="23"/>
      <c r="B69" s="217"/>
      <c r="C69" s="211"/>
      <c r="D69" s="211"/>
      <c r="E69" s="211"/>
      <c r="F69" s="211"/>
      <c r="G69" s="211"/>
      <c r="H69" s="211"/>
      <c r="I69" s="211"/>
      <c r="J69" s="211"/>
      <c r="K69" s="211"/>
      <c r="L69" s="211"/>
      <c r="M69" s="211"/>
      <c r="N69" s="211"/>
      <c r="O69" s="211"/>
      <c r="P69" s="216"/>
      <c r="Q69" s="23"/>
      <c r="R69" s="23"/>
      <c r="S69" s="23"/>
      <c r="T69" s="23"/>
      <c r="U69" s="80"/>
      <c r="V69" s="23"/>
      <c r="W69" s="23"/>
      <c r="X69" s="23"/>
      <c r="Y69" s="23"/>
      <c r="Z69" s="23"/>
      <c r="AA69" s="23"/>
      <c r="AB69" s="23"/>
      <c r="AC69" s="23"/>
      <c r="AD69" s="23"/>
    </row>
    <row r="70" spans="1:30" s="21" customFormat="1" x14ac:dyDescent="0.2">
      <c r="A70" s="23"/>
      <c r="B70" s="217"/>
      <c r="C70" s="211"/>
      <c r="D70" s="211"/>
      <c r="E70" s="211"/>
      <c r="F70" s="211"/>
      <c r="G70" s="211"/>
      <c r="H70" s="211"/>
      <c r="I70" s="211"/>
      <c r="J70" s="211"/>
      <c r="K70" s="211"/>
      <c r="L70" s="211"/>
      <c r="M70" s="211"/>
      <c r="N70" s="211"/>
      <c r="O70" s="211"/>
      <c r="P70" s="216"/>
      <c r="Q70" s="23"/>
      <c r="R70" s="23"/>
      <c r="S70" s="23"/>
      <c r="T70" s="23"/>
      <c r="U70" s="80"/>
      <c r="V70" s="23"/>
      <c r="W70" s="23"/>
      <c r="X70" s="23"/>
      <c r="Y70" s="23"/>
      <c r="Z70" s="23"/>
      <c r="AA70" s="23"/>
      <c r="AB70" s="23"/>
      <c r="AC70" s="23"/>
      <c r="AD70" s="23"/>
    </row>
    <row r="71" spans="1:30" s="21" customFormat="1" x14ac:dyDescent="0.2">
      <c r="A71" s="23"/>
      <c r="B71" s="217"/>
      <c r="C71" s="211"/>
      <c r="D71" s="211"/>
      <c r="E71" s="211"/>
      <c r="F71" s="211"/>
      <c r="G71" s="211"/>
      <c r="H71" s="211"/>
      <c r="I71" s="211"/>
      <c r="J71" s="211"/>
      <c r="K71" s="211"/>
      <c r="L71" s="211"/>
      <c r="M71" s="211"/>
      <c r="N71" s="211"/>
      <c r="O71" s="211"/>
      <c r="P71" s="216"/>
      <c r="Q71" s="23"/>
      <c r="R71" s="23"/>
      <c r="S71" s="23"/>
      <c r="T71" s="23"/>
      <c r="U71" s="80"/>
      <c r="V71" s="23"/>
      <c r="W71" s="23"/>
      <c r="X71" s="23"/>
      <c r="Y71" s="23"/>
      <c r="Z71" s="23"/>
      <c r="AA71" s="23"/>
      <c r="AB71" s="23"/>
      <c r="AC71" s="23"/>
      <c r="AD71" s="23"/>
    </row>
    <row r="72" spans="1:30" s="21" customFormat="1" x14ac:dyDescent="0.2">
      <c r="A72" s="23"/>
      <c r="B72" s="217"/>
      <c r="C72" s="211"/>
      <c r="D72" s="211"/>
      <c r="E72" s="211"/>
      <c r="F72" s="211"/>
      <c r="G72" s="211"/>
      <c r="H72" s="211"/>
      <c r="I72" s="211"/>
      <c r="J72" s="211"/>
      <c r="K72" s="211"/>
      <c r="L72" s="211"/>
      <c r="M72" s="211"/>
      <c r="N72" s="211"/>
      <c r="O72" s="211"/>
      <c r="P72" s="216"/>
      <c r="Q72" s="23"/>
      <c r="R72" s="23"/>
      <c r="S72" s="23"/>
      <c r="T72" s="23"/>
      <c r="U72" s="80"/>
      <c r="V72" s="23"/>
      <c r="W72" s="23"/>
      <c r="X72" s="23"/>
      <c r="Y72" s="23"/>
      <c r="Z72" s="23"/>
      <c r="AA72" s="23"/>
      <c r="AB72" s="23"/>
      <c r="AC72" s="23"/>
      <c r="AD72" s="23"/>
    </row>
    <row r="73" spans="1:30" s="21" customFormat="1" x14ac:dyDescent="0.2">
      <c r="A73" s="23"/>
      <c r="B73" s="217"/>
      <c r="C73" s="211"/>
      <c r="D73" s="211"/>
      <c r="E73" s="211"/>
      <c r="F73" s="211"/>
      <c r="G73" s="211"/>
      <c r="H73" s="211"/>
      <c r="I73" s="211"/>
      <c r="J73" s="211"/>
      <c r="K73" s="211"/>
      <c r="L73" s="211"/>
      <c r="M73" s="211"/>
      <c r="N73" s="211"/>
      <c r="O73" s="211"/>
      <c r="P73" s="216"/>
      <c r="Q73" s="23"/>
      <c r="R73" s="23"/>
      <c r="S73" s="23"/>
      <c r="T73" s="23"/>
      <c r="U73" s="80"/>
      <c r="V73" s="23"/>
      <c r="W73" s="23"/>
      <c r="X73" s="23"/>
      <c r="Y73" s="23"/>
      <c r="Z73" s="23"/>
      <c r="AA73" s="23"/>
      <c r="AB73" s="23"/>
      <c r="AC73" s="23"/>
      <c r="AD73" s="23"/>
    </row>
    <row r="74" spans="1:30" s="21" customFormat="1" x14ac:dyDescent="0.2">
      <c r="A74" s="23"/>
      <c r="B74" s="217"/>
      <c r="C74" s="211"/>
      <c r="D74" s="211"/>
      <c r="E74" s="211"/>
      <c r="F74" s="211"/>
      <c r="G74" s="211"/>
      <c r="H74" s="211"/>
      <c r="I74" s="211"/>
      <c r="J74" s="211"/>
      <c r="K74" s="211"/>
      <c r="L74" s="211"/>
      <c r="M74" s="211"/>
      <c r="N74" s="211"/>
      <c r="O74" s="211"/>
      <c r="P74" s="216"/>
      <c r="Q74" s="23"/>
      <c r="R74" s="23"/>
      <c r="S74" s="23"/>
      <c r="T74" s="23"/>
      <c r="U74" s="80"/>
      <c r="V74" s="23"/>
      <c r="W74" s="23"/>
      <c r="X74" s="23"/>
      <c r="Y74" s="23"/>
      <c r="Z74" s="23"/>
      <c r="AA74" s="23"/>
      <c r="AB74" s="23"/>
      <c r="AC74" s="23"/>
      <c r="AD74" s="23"/>
    </row>
    <row r="75" spans="1:30" s="21" customFormat="1" ht="16" thickBot="1" x14ac:dyDescent="0.25">
      <c r="A75" s="23"/>
      <c r="B75" s="208"/>
      <c r="C75" s="209"/>
      <c r="D75" s="209"/>
      <c r="E75" s="209"/>
      <c r="F75" s="209"/>
      <c r="G75" s="209"/>
      <c r="H75" s="209"/>
      <c r="I75" s="209"/>
      <c r="J75" s="209"/>
      <c r="K75" s="209"/>
      <c r="L75" s="209"/>
      <c r="M75" s="209"/>
      <c r="N75" s="209"/>
      <c r="O75" s="209"/>
      <c r="P75" s="210"/>
      <c r="Q75" s="23"/>
      <c r="R75" s="23"/>
      <c r="S75" s="23"/>
      <c r="T75" s="23"/>
      <c r="U75" s="80"/>
      <c r="V75" s="23"/>
      <c r="W75" s="23"/>
      <c r="X75" s="23"/>
      <c r="Y75" s="23"/>
      <c r="Z75" s="23"/>
      <c r="AA75" s="23"/>
      <c r="AB75" s="23"/>
      <c r="AC75" s="23"/>
      <c r="AD75" s="23"/>
    </row>
    <row r="76" spans="1:30" s="21" customFormat="1" x14ac:dyDescent="0.2">
      <c r="A76" s="23"/>
      <c r="Q76" s="23"/>
      <c r="R76" s="23"/>
      <c r="S76" s="23"/>
      <c r="T76" s="23"/>
      <c r="U76" s="80"/>
      <c r="V76" s="23"/>
      <c r="W76" s="23"/>
      <c r="X76" s="23"/>
      <c r="Y76" s="23"/>
      <c r="Z76" s="23"/>
      <c r="AA76" s="23"/>
      <c r="AB76" s="23"/>
      <c r="AC76" s="23"/>
      <c r="AD76" s="23"/>
    </row>
    <row r="77" spans="1:30" s="21" customFormat="1" x14ac:dyDescent="0.2">
      <c r="A77" s="23"/>
      <c r="Q77" s="23"/>
      <c r="R77" s="23"/>
      <c r="S77" s="23"/>
      <c r="T77" s="23"/>
      <c r="U77" s="80"/>
      <c r="V77" s="23"/>
      <c r="W77" s="23"/>
      <c r="X77" s="23"/>
      <c r="Y77" s="23"/>
      <c r="Z77" s="23"/>
      <c r="AA77" s="23"/>
      <c r="AB77" s="23"/>
      <c r="AC77" s="23"/>
      <c r="AD77" s="23"/>
    </row>
    <row r="78" spans="1:30" s="21" customFormat="1" x14ac:dyDescent="0.2">
      <c r="A78" s="23"/>
      <c r="Q78" s="23"/>
      <c r="R78" s="23"/>
      <c r="S78" s="23"/>
      <c r="T78" s="23"/>
      <c r="U78" s="80"/>
      <c r="V78" s="23"/>
      <c r="W78" s="23"/>
      <c r="X78" s="23"/>
      <c r="Y78" s="23"/>
      <c r="Z78" s="23"/>
      <c r="AA78" s="23"/>
      <c r="AB78" s="23"/>
      <c r="AC78" s="23"/>
      <c r="AD78" s="23"/>
    </row>
    <row r="79" spans="1:30" s="21" customFormat="1" x14ac:dyDescent="0.2">
      <c r="A79" s="23"/>
      <c r="Q79" s="23"/>
      <c r="R79" s="23"/>
      <c r="S79" s="23"/>
      <c r="T79" s="23"/>
      <c r="U79" s="80"/>
      <c r="V79" s="23"/>
      <c r="W79" s="23"/>
      <c r="X79" s="23"/>
      <c r="Y79" s="23"/>
      <c r="Z79" s="23"/>
      <c r="AA79" s="23"/>
      <c r="AB79" s="23"/>
      <c r="AC79" s="23"/>
      <c r="AD79" s="23"/>
    </row>
    <row r="80" spans="1:30" s="21" customFormat="1" x14ac:dyDescent="0.2">
      <c r="A80" s="23"/>
      <c r="Q80" s="23"/>
      <c r="R80" s="23"/>
      <c r="S80" s="23"/>
      <c r="T80" s="23"/>
      <c r="U80" s="80"/>
      <c r="V80" s="23"/>
      <c r="W80" s="23"/>
      <c r="X80" s="23"/>
      <c r="Y80" s="23"/>
      <c r="Z80" s="23"/>
      <c r="AA80" s="23"/>
      <c r="AB80" s="23"/>
      <c r="AC80" s="23"/>
      <c r="AD80" s="23"/>
    </row>
    <row r="81" spans="1:30" s="21" customFormat="1" x14ac:dyDescent="0.2">
      <c r="A81" s="23"/>
      <c r="Q81" s="23"/>
      <c r="R81" s="23"/>
      <c r="S81" s="23"/>
      <c r="T81" s="23"/>
      <c r="U81" s="80"/>
      <c r="V81" s="23"/>
      <c r="W81" s="23"/>
      <c r="X81" s="23"/>
      <c r="Y81" s="23"/>
      <c r="Z81" s="23"/>
      <c r="AA81" s="23"/>
      <c r="AB81" s="23"/>
      <c r="AC81" s="23"/>
      <c r="AD81" s="23"/>
    </row>
    <row r="82" spans="1:30" s="21" customFormat="1" x14ac:dyDescent="0.2">
      <c r="A82" s="23"/>
      <c r="Q82" s="23"/>
      <c r="R82" s="23"/>
      <c r="S82" s="23"/>
      <c r="T82" s="23"/>
      <c r="U82" s="80"/>
      <c r="V82" s="23"/>
      <c r="W82" s="23"/>
      <c r="X82" s="23"/>
      <c r="Y82" s="23"/>
      <c r="Z82" s="23"/>
      <c r="AA82" s="23"/>
      <c r="AB82" s="23"/>
      <c r="AC82" s="23"/>
      <c r="AD82" s="23"/>
    </row>
    <row r="83" spans="1:30" s="21" customFormat="1" x14ac:dyDescent="0.2">
      <c r="A83" s="23"/>
      <c r="Q83" s="23"/>
      <c r="R83" s="23"/>
      <c r="S83" s="23"/>
      <c r="T83" s="23"/>
      <c r="U83" s="80"/>
      <c r="V83" s="23"/>
      <c r="W83" s="23"/>
      <c r="X83" s="23"/>
      <c r="Y83" s="23"/>
      <c r="Z83" s="23"/>
      <c r="AA83" s="23"/>
      <c r="AB83" s="23"/>
      <c r="AC83" s="23"/>
      <c r="AD83" s="23"/>
    </row>
    <row r="84" spans="1:30" s="21" customFormat="1" x14ac:dyDescent="0.2">
      <c r="A84" s="23"/>
      <c r="Q84" s="23"/>
      <c r="R84" s="23"/>
      <c r="S84" s="23"/>
      <c r="T84" s="23"/>
      <c r="U84" s="80"/>
      <c r="V84" s="23"/>
      <c r="W84" s="23"/>
      <c r="X84" s="23"/>
      <c r="Y84" s="23"/>
      <c r="Z84" s="23"/>
      <c r="AA84" s="23"/>
      <c r="AB84" s="23"/>
      <c r="AC84" s="23"/>
      <c r="AD84" s="23"/>
    </row>
    <row r="85" spans="1:30" s="21" customFormat="1" x14ac:dyDescent="0.2">
      <c r="A85" s="23"/>
      <c r="Q85" s="23"/>
      <c r="R85" s="23"/>
      <c r="S85" s="23"/>
      <c r="T85" s="23"/>
      <c r="U85" s="80"/>
      <c r="V85" s="23"/>
      <c r="W85" s="23"/>
      <c r="X85" s="23"/>
      <c r="Y85" s="23"/>
      <c r="Z85" s="23"/>
      <c r="AA85" s="23"/>
      <c r="AB85" s="23"/>
      <c r="AC85" s="23"/>
      <c r="AD85" s="23"/>
    </row>
    <row r="86" spans="1:30" s="21" customFormat="1" x14ac:dyDescent="0.2">
      <c r="A86" s="23"/>
      <c r="Q86" s="23"/>
      <c r="R86" s="23"/>
      <c r="S86" s="23"/>
      <c r="T86" s="23"/>
      <c r="U86" s="80"/>
      <c r="V86" s="23"/>
      <c r="W86" s="23"/>
      <c r="X86" s="23"/>
      <c r="Y86" s="23"/>
      <c r="Z86" s="23"/>
      <c r="AA86" s="23"/>
      <c r="AB86" s="23"/>
      <c r="AC86" s="23"/>
      <c r="AD86" s="23"/>
    </row>
    <row r="87" spans="1:30" s="21" customFormat="1" x14ac:dyDescent="0.2">
      <c r="A87" s="23"/>
      <c r="Q87" s="23"/>
      <c r="R87" s="23"/>
      <c r="S87" s="23"/>
      <c r="T87" s="23"/>
      <c r="U87" s="80"/>
      <c r="V87" s="23"/>
      <c r="W87" s="23"/>
      <c r="X87" s="23"/>
      <c r="Y87" s="23"/>
      <c r="Z87" s="23"/>
      <c r="AA87" s="23"/>
      <c r="AB87" s="23"/>
      <c r="AC87" s="23"/>
      <c r="AD87" s="23"/>
    </row>
    <row r="88" spans="1:30" s="21" customFormat="1" x14ac:dyDescent="0.2">
      <c r="A88" s="23"/>
      <c r="Q88" s="23"/>
      <c r="R88" s="23"/>
      <c r="S88" s="23"/>
      <c r="T88" s="23"/>
      <c r="U88" s="80"/>
      <c r="V88" s="23"/>
      <c r="W88" s="23"/>
      <c r="X88" s="23"/>
      <c r="Y88" s="23"/>
      <c r="Z88" s="23"/>
      <c r="AA88" s="23"/>
      <c r="AB88" s="23"/>
      <c r="AC88" s="23"/>
      <c r="AD88" s="23"/>
    </row>
    <row r="89" spans="1:30" s="21" customFormat="1" x14ac:dyDescent="0.2">
      <c r="A89" s="23"/>
      <c r="Q89" s="23"/>
      <c r="R89" s="23"/>
      <c r="S89" s="23"/>
      <c r="T89" s="23"/>
      <c r="U89" s="80"/>
      <c r="V89" s="23"/>
      <c r="W89" s="23"/>
      <c r="X89" s="23"/>
      <c r="Y89" s="23"/>
      <c r="Z89" s="23"/>
      <c r="AA89" s="23"/>
      <c r="AB89" s="23"/>
      <c r="AC89" s="23"/>
      <c r="AD89" s="23"/>
    </row>
    <row r="90" spans="1:30" s="21" customFormat="1" x14ac:dyDescent="0.2">
      <c r="A90" s="23"/>
      <c r="Q90" s="23"/>
      <c r="R90" s="23"/>
      <c r="S90" s="23"/>
      <c r="T90" s="23"/>
      <c r="U90" s="80"/>
      <c r="V90" s="23"/>
      <c r="W90" s="23"/>
      <c r="X90" s="23"/>
      <c r="Y90" s="23"/>
      <c r="Z90" s="23"/>
      <c r="AA90" s="23"/>
      <c r="AB90" s="23"/>
      <c r="AC90" s="23"/>
      <c r="AD90" s="23"/>
    </row>
    <row r="91" spans="1:30" s="21" customFormat="1" x14ac:dyDescent="0.2">
      <c r="A91" s="23"/>
      <c r="Q91" s="23"/>
      <c r="R91" s="23"/>
      <c r="S91" s="23"/>
      <c r="T91" s="23"/>
      <c r="U91" s="80"/>
      <c r="V91" s="23"/>
      <c r="W91" s="23"/>
      <c r="X91" s="23"/>
      <c r="Y91" s="23"/>
      <c r="Z91" s="23"/>
      <c r="AA91" s="23"/>
      <c r="AB91" s="23"/>
      <c r="AC91" s="23"/>
      <c r="AD91" s="23"/>
    </row>
    <row r="92" spans="1:30" s="21" customFormat="1" x14ac:dyDescent="0.2">
      <c r="A92" s="23"/>
      <c r="Q92" s="23"/>
      <c r="R92" s="23"/>
      <c r="S92" s="23"/>
      <c r="T92" s="23"/>
      <c r="U92" s="80"/>
      <c r="V92" s="23"/>
      <c r="W92" s="23"/>
      <c r="X92" s="23"/>
      <c r="Y92" s="23"/>
      <c r="Z92" s="23"/>
      <c r="AA92" s="23"/>
      <c r="AB92" s="23"/>
      <c r="AC92" s="23"/>
      <c r="AD92" s="23"/>
    </row>
    <row r="93" spans="1:30" s="21" customFormat="1" x14ac:dyDescent="0.2">
      <c r="A93" s="23"/>
      <c r="Q93" s="23"/>
      <c r="R93" s="23"/>
      <c r="S93" s="23"/>
      <c r="T93" s="23"/>
      <c r="U93" s="80"/>
      <c r="V93" s="23"/>
      <c r="W93" s="23"/>
      <c r="X93" s="23"/>
      <c r="Y93" s="23"/>
      <c r="Z93" s="23"/>
      <c r="AA93" s="23"/>
      <c r="AB93" s="23"/>
      <c r="AC93" s="23"/>
      <c r="AD93" s="23"/>
    </row>
    <row r="94" spans="1:30" s="21" customFormat="1" x14ac:dyDescent="0.2">
      <c r="A94" s="23"/>
      <c r="Q94" s="23"/>
      <c r="R94" s="23"/>
      <c r="S94" s="23"/>
      <c r="T94" s="23"/>
      <c r="U94" s="80"/>
      <c r="V94" s="23"/>
      <c r="W94" s="23"/>
      <c r="X94" s="23"/>
      <c r="Y94" s="23"/>
      <c r="Z94" s="23"/>
      <c r="AA94" s="23"/>
      <c r="AB94" s="23"/>
      <c r="AC94" s="23"/>
      <c r="AD94" s="23"/>
    </row>
    <row r="95" spans="1:30" s="21" customFormat="1" x14ac:dyDescent="0.2">
      <c r="A95" s="23"/>
      <c r="Q95" s="23"/>
      <c r="R95" s="23"/>
      <c r="S95" s="23"/>
      <c r="T95" s="23"/>
      <c r="U95" s="80"/>
      <c r="V95" s="23"/>
      <c r="W95" s="23"/>
      <c r="X95" s="23"/>
      <c r="Y95" s="23"/>
      <c r="Z95" s="23"/>
      <c r="AA95" s="23"/>
      <c r="AB95" s="23"/>
      <c r="AC95" s="23"/>
      <c r="AD95" s="23"/>
    </row>
    <row r="96" spans="1:30" s="21" customFormat="1" x14ac:dyDescent="0.2">
      <c r="A96" s="23"/>
      <c r="Q96" s="23"/>
      <c r="R96" s="23"/>
      <c r="S96" s="23"/>
      <c r="T96" s="23"/>
      <c r="U96" s="80"/>
      <c r="V96" s="23"/>
      <c r="W96" s="23"/>
      <c r="X96" s="23"/>
      <c r="Y96" s="23"/>
      <c r="Z96" s="23"/>
      <c r="AA96" s="23"/>
      <c r="AB96" s="23"/>
      <c r="AC96" s="23"/>
      <c r="AD96" s="23"/>
    </row>
    <row r="97" spans="1:30" s="21" customFormat="1" x14ac:dyDescent="0.2">
      <c r="A97" s="23"/>
      <c r="Q97" s="23"/>
      <c r="R97" s="23"/>
      <c r="S97" s="23"/>
      <c r="T97" s="23"/>
      <c r="U97" s="80"/>
      <c r="V97" s="23"/>
      <c r="W97" s="23"/>
      <c r="X97" s="23"/>
      <c r="Y97" s="23"/>
      <c r="Z97" s="23"/>
      <c r="AA97" s="23"/>
      <c r="AB97" s="23"/>
      <c r="AC97" s="23"/>
      <c r="AD97" s="23"/>
    </row>
    <row r="98" spans="1:30" s="21" customFormat="1" x14ac:dyDescent="0.2">
      <c r="A98" s="23"/>
      <c r="Q98" s="23"/>
      <c r="R98" s="23"/>
      <c r="S98" s="23"/>
      <c r="T98" s="23"/>
      <c r="U98" s="80"/>
      <c r="V98" s="23"/>
      <c r="W98" s="23"/>
      <c r="X98" s="23"/>
      <c r="Y98" s="23"/>
      <c r="Z98" s="23"/>
      <c r="AA98" s="23"/>
      <c r="AB98" s="23"/>
      <c r="AC98" s="23"/>
      <c r="AD98" s="23"/>
    </row>
    <row r="99" spans="1:30" s="21" customFormat="1" x14ac:dyDescent="0.2">
      <c r="A99" s="23"/>
      <c r="Q99" s="23"/>
      <c r="R99" s="23"/>
      <c r="S99" s="23"/>
      <c r="T99" s="23"/>
      <c r="U99" s="80"/>
      <c r="V99" s="23"/>
      <c r="W99" s="23"/>
      <c r="X99" s="23"/>
      <c r="Y99" s="23"/>
      <c r="Z99" s="23"/>
      <c r="AA99" s="23"/>
      <c r="AB99" s="23"/>
      <c r="AC99" s="23"/>
      <c r="AD99" s="23"/>
    </row>
    <row r="100" spans="1:30" s="84" customFormat="1" ht="7.5" customHeight="1" x14ac:dyDescent="0.2">
      <c r="A100" s="80"/>
      <c r="Q100" s="80"/>
      <c r="R100" s="80"/>
      <c r="S100" s="80"/>
      <c r="T100" s="80"/>
      <c r="U100" s="80"/>
      <c r="V100" s="80"/>
      <c r="W100" s="80"/>
      <c r="X100" s="80"/>
      <c r="Y100" s="80"/>
      <c r="Z100" s="80"/>
      <c r="AA100" s="80"/>
      <c r="AB100" s="80"/>
      <c r="AC100" s="80"/>
      <c r="AD100" s="80"/>
    </row>
    <row r="101" spans="1:30" s="21" customFormat="1" x14ac:dyDescent="0.2">
      <c r="A101" s="23"/>
      <c r="Q101" s="23"/>
      <c r="R101" s="23"/>
      <c r="S101" s="23"/>
      <c r="T101" s="23"/>
      <c r="U101" s="80"/>
      <c r="V101" s="23"/>
      <c r="W101" s="23"/>
      <c r="X101" s="23"/>
      <c r="Y101" s="23"/>
      <c r="Z101" s="23"/>
      <c r="AA101" s="23"/>
      <c r="AB101" s="23"/>
      <c r="AC101" s="23"/>
      <c r="AD101" s="23"/>
    </row>
    <row r="102" spans="1:30" s="21" customFormat="1" x14ac:dyDescent="0.2">
      <c r="A102" s="23"/>
      <c r="Q102" s="23"/>
      <c r="R102" s="23"/>
      <c r="S102" s="23"/>
      <c r="T102" s="23"/>
      <c r="U102" s="80"/>
      <c r="V102" s="23"/>
      <c r="W102" s="23"/>
      <c r="X102" s="23"/>
      <c r="Y102" s="23"/>
      <c r="Z102" s="23"/>
      <c r="AA102" s="23"/>
      <c r="AB102" s="23"/>
      <c r="AC102" s="23"/>
      <c r="AD102" s="23"/>
    </row>
    <row r="103" spans="1:30" s="21" customFormat="1" x14ac:dyDescent="0.2">
      <c r="A103" s="23"/>
      <c r="Q103" s="23"/>
      <c r="R103" s="23"/>
      <c r="S103" s="23"/>
      <c r="T103" s="23"/>
      <c r="U103" s="80"/>
      <c r="V103" s="23"/>
      <c r="W103" s="23"/>
      <c r="X103" s="23"/>
      <c r="Y103" s="23"/>
      <c r="Z103" s="23"/>
      <c r="AA103" s="23"/>
      <c r="AB103" s="23"/>
      <c r="AC103" s="23"/>
      <c r="AD103" s="23"/>
    </row>
    <row r="104" spans="1:30" s="21" customFormat="1" x14ac:dyDescent="0.2">
      <c r="A104" s="23"/>
      <c r="Q104" s="23"/>
      <c r="R104" s="23"/>
      <c r="S104" s="23"/>
      <c r="T104" s="23"/>
      <c r="U104" s="80"/>
      <c r="V104" s="23"/>
      <c r="W104" s="23"/>
      <c r="X104" s="23"/>
      <c r="Y104" s="23"/>
      <c r="Z104" s="23"/>
      <c r="AA104" s="23"/>
      <c r="AB104" s="23"/>
      <c r="AC104" s="23"/>
      <c r="AD104" s="23"/>
    </row>
    <row r="105" spans="1:30" s="21" customFormat="1" x14ac:dyDescent="0.2">
      <c r="A105" s="23"/>
      <c r="Q105" s="23"/>
      <c r="R105" s="23"/>
      <c r="S105" s="23"/>
      <c r="T105" s="23"/>
      <c r="U105" s="80"/>
      <c r="V105" s="23"/>
      <c r="W105" s="23"/>
      <c r="X105" s="23"/>
      <c r="Y105" s="23"/>
      <c r="Z105" s="23"/>
      <c r="AA105" s="23"/>
      <c r="AB105" s="23"/>
      <c r="AC105" s="23"/>
      <c r="AD105" s="23"/>
    </row>
    <row r="106" spans="1:30" s="21" customFormat="1" x14ac:dyDescent="0.2">
      <c r="A106" s="23"/>
      <c r="Q106" s="23"/>
      <c r="R106" s="23"/>
      <c r="S106" s="23"/>
      <c r="T106" s="23"/>
      <c r="U106" s="80"/>
      <c r="V106" s="23"/>
      <c r="W106" s="23"/>
      <c r="X106" s="23"/>
      <c r="Y106" s="23"/>
      <c r="Z106" s="23"/>
      <c r="AA106" s="23"/>
      <c r="AB106" s="23"/>
      <c r="AC106" s="23"/>
      <c r="AD106" s="23"/>
    </row>
    <row r="107" spans="1:30" s="21" customFormat="1" x14ac:dyDescent="0.2">
      <c r="A107" s="23"/>
      <c r="Q107" s="23"/>
      <c r="R107" s="23"/>
      <c r="S107" s="23"/>
      <c r="T107" s="23"/>
      <c r="U107" s="80"/>
      <c r="V107" s="23"/>
      <c r="W107" s="23"/>
      <c r="X107" s="23"/>
      <c r="Y107" s="23"/>
      <c r="Z107" s="23"/>
      <c r="AA107" s="23"/>
      <c r="AB107" s="23"/>
      <c r="AC107" s="23"/>
      <c r="AD107" s="23"/>
    </row>
    <row r="108" spans="1:30" s="21" customFormat="1" x14ac:dyDescent="0.2">
      <c r="A108" s="23"/>
      <c r="Q108" s="23"/>
      <c r="R108" s="23"/>
      <c r="S108" s="23"/>
      <c r="T108" s="23"/>
      <c r="U108" s="80"/>
      <c r="V108" s="23"/>
      <c r="W108" s="23"/>
      <c r="X108" s="23"/>
      <c r="Y108" s="23"/>
      <c r="Z108" s="23"/>
      <c r="AA108" s="23"/>
      <c r="AB108" s="23"/>
      <c r="AC108" s="23"/>
      <c r="AD108" s="23"/>
    </row>
  </sheetData>
  <sheetProtection selectLockedCells="1"/>
  <sortState ref="C4:P33">
    <sortCondition descending="1" ref="C4:C33"/>
  </sortState>
  <dataConsolidate/>
  <mergeCells count="1">
    <mergeCell ref="W2:AF2"/>
  </mergeCells>
  <dataValidations count="14">
    <dataValidation allowBlank="1" showInputMessage="1" showErrorMessage="1" prompt="The nodes set to 1 are ensured to be used for structural modelling" sqref="L3"/>
    <dataValidation allowBlank="1" showInputMessage="1" showErrorMessage="1" prompt="Note that this is NOT the planform Chord!" sqref="F3"/>
    <dataValidation allowBlank="1" showInputMessage="1" showErrorMessage="1" prompt="Starting Point of the WingBox Skin" sqref="J3"/>
    <dataValidation allowBlank="1" showInputMessage="1" showErrorMessage="1" prompt="End Point of the WingBox Skin" sqref="K3"/>
    <dataValidation type="decimal" allowBlank="1" showInputMessage="1" showErrorMessage="1" error="The input value must be in-between the X skin leading edge and trailing edge value." sqref="M4:M34">
      <formula1>J4</formula1>
      <formula2>K4</formula2>
    </dataValidation>
    <dataValidation allowBlank="1" showInputMessage="1" showErrorMessage="1" prompt="The Spar Data must be in-between X Skin leading edge and Trailing edge Values" sqref="P3"/>
    <dataValidation type="decimal" allowBlank="1" showInputMessage="1" showErrorMessage="1" sqref="G4:H34">
      <formula1>0</formula1>
      <formula2>1</formula2>
    </dataValidation>
    <dataValidation allowBlank="1" showInputMessage="1" showErrorMessage="1" prompt="This is the Front Spar._x000a__x000a_The Spar Data must be in-between X Skin leading edge and Trailing edge Values." sqref="M3"/>
    <dataValidation allowBlank="1" showErrorMessage="1" sqref="N3"/>
    <dataValidation allowBlank="1" showErrorMessage="1" prompt="This is a middle Spar. Middle Spar must be input in order: The closest spar to the front spar is Spar 3 then Spar 4 and so on._x000a__x000a_The Spar Data must be in-between X Skin leading edge and Trailing edge Values" sqref="O3"/>
    <dataValidation type="decimal" allowBlank="1" showInputMessage="1" showErrorMessage="1" sqref="P4:P34">
      <formula1>O4</formula1>
      <formula2>N4</formula2>
    </dataValidation>
    <dataValidation type="decimal" allowBlank="1" showInputMessage="1" showErrorMessage="1" error="The input value must be in-between the X skin leading edge and trailing edge value." sqref="N4:N34">
      <formula1>J4</formula1>
      <formula2>K4</formula2>
    </dataValidation>
    <dataValidation type="decimal" allowBlank="1" showInputMessage="1" showErrorMessage="1" error="The input value must be in-between the X skin leading edge and trailing edge value." sqref="O4">
      <formula1>J4</formula1>
      <formula2>K4</formula2>
    </dataValidation>
    <dataValidation type="decimal" allowBlank="1" showInputMessage="1" error="The input value must be in-between the X skin leading edge and trailing edge value." sqref="O5:O34">
      <formula1>M5</formula1>
      <formula2>N5</formula2>
    </dataValidation>
  </dataValidation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5"/>
  <sheetViews>
    <sheetView workbookViewId="0">
      <selection activeCell="B4" sqref="B4"/>
    </sheetView>
  </sheetViews>
  <sheetFormatPr baseColWidth="10" defaultColWidth="8.83203125" defaultRowHeight="15" x14ac:dyDescent="0.2"/>
  <cols>
    <col min="1" max="1" width="8.83203125" style="181"/>
    <col min="2" max="2" width="5.83203125" style="181" bestFit="1" customWidth="1"/>
    <col min="3" max="3" width="18.5" style="181" bestFit="1" customWidth="1"/>
    <col min="4" max="4" width="10.83203125" style="181" bestFit="1" customWidth="1"/>
    <col min="5" max="16384" width="8.83203125" style="181"/>
  </cols>
  <sheetData>
    <row r="2" spans="2:4" ht="16" thickBot="1" x14ac:dyDescent="0.25"/>
    <row r="3" spans="2:4" ht="16" thickBot="1" x14ac:dyDescent="0.25">
      <c r="B3" s="192" t="s">
        <v>10</v>
      </c>
      <c r="C3" s="182" t="s">
        <v>44</v>
      </c>
      <c r="D3" s="183" t="s">
        <v>38</v>
      </c>
    </row>
    <row r="4" spans="2:4" x14ac:dyDescent="0.2">
      <c r="B4" s="193"/>
      <c r="C4" s="194"/>
      <c r="D4" s="195"/>
    </row>
    <row r="5" spans="2:4" x14ac:dyDescent="0.2">
      <c r="B5" s="184"/>
      <c r="C5" s="196"/>
      <c r="D5" s="185"/>
    </row>
    <row r="6" spans="2:4" x14ac:dyDescent="0.2">
      <c r="B6" s="184"/>
      <c r="C6" s="196"/>
      <c r="D6" s="185"/>
    </row>
    <row r="7" spans="2:4" x14ac:dyDescent="0.2">
      <c r="B7" s="184"/>
      <c r="C7" s="196"/>
      <c r="D7" s="185"/>
    </row>
    <row r="8" spans="2:4" x14ac:dyDescent="0.2">
      <c r="B8" s="184"/>
      <c r="C8" s="196"/>
      <c r="D8" s="185"/>
    </row>
    <row r="9" spans="2:4" x14ac:dyDescent="0.2">
      <c r="B9" s="184"/>
      <c r="C9" s="196"/>
      <c r="D9" s="185"/>
    </row>
    <row r="10" spans="2:4" x14ac:dyDescent="0.2">
      <c r="B10" s="184"/>
      <c r="C10" s="196"/>
      <c r="D10" s="185"/>
    </row>
    <row r="11" spans="2:4" x14ac:dyDescent="0.2">
      <c r="B11" s="184"/>
      <c r="C11" s="196"/>
      <c r="D11" s="185"/>
    </row>
    <row r="12" spans="2:4" x14ac:dyDescent="0.2">
      <c r="B12" s="184"/>
      <c r="C12" s="196"/>
      <c r="D12" s="185"/>
    </row>
    <row r="13" spans="2:4" x14ac:dyDescent="0.2">
      <c r="B13" s="184"/>
      <c r="C13" s="196"/>
      <c r="D13" s="185"/>
    </row>
    <row r="14" spans="2:4" x14ac:dyDescent="0.2">
      <c r="B14" s="184"/>
      <c r="C14" s="196"/>
      <c r="D14" s="185"/>
    </row>
    <row r="15" spans="2:4" x14ac:dyDescent="0.2">
      <c r="B15" s="184"/>
      <c r="C15" s="196"/>
      <c r="D15" s="185"/>
    </row>
    <row r="16" spans="2:4" x14ac:dyDescent="0.2">
      <c r="B16" s="184"/>
      <c r="C16" s="196"/>
      <c r="D16" s="185"/>
    </row>
    <row r="17" spans="2:4" x14ac:dyDescent="0.2">
      <c r="B17" s="184"/>
      <c r="C17" s="196"/>
      <c r="D17" s="185"/>
    </row>
    <row r="18" spans="2:4" x14ac:dyDescent="0.2">
      <c r="B18" s="184"/>
      <c r="C18" s="196"/>
      <c r="D18" s="185"/>
    </row>
    <row r="19" spans="2:4" x14ac:dyDescent="0.2">
      <c r="B19" s="184"/>
      <c r="C19" s="196"/>
      <c r="D19" s="185"/>
    </row>
    <row r="20" spans="2:4" x14ac:dyDescent="0.2">
      <c r="B20" s="184"/>
      <c r="C20" s="196"/>
      <c r="D20" s="185"/>
    </row>
    <row r="21" spans="2:4" x14ac:dyDescent="0.2">
      <c r="B21" s="184"/>
      <c r="C21" s="196"/>
      <c r="D21" s="185"/>
    </row>
    <row r="22" spans="2:4" x14ac:dyDescent="0.2">
      <c r="B22" s="184"/>
      <c r="C22" s="196"/>
      <c r="D22" s="185"/>
    </row>
    <row r="23" spans="2:4" x14ac:dyDescent="0.2">
      <c r="B23" s="184"/>
      <c r="C23" s="196"/>
      <c r="D23" s="185"/>
    </row>
    <row r="24" spans="2:4" x14ac:dyDescent="0.2">
      <c r="B24" s="184"/>
      <c r="C24" s="196"/>
      <c r="D24" s="185"/>
    </row>
    <row r="25" spans="2:4" x14ac:dyDescent="0.2">
      <c r="B25" s="190"/>
      <c r="C25" s="186"/>
      <c r="D25" s="187"/>
    </row>
    <row r="26" spans="2:4" x14ac:dyDescent="0.2">
      <c r="B26" s="190"/>
      <c r="C26" s="186"/>
      <c r="D26" s="187"/>
    </row>
    <row r="27" spans="2:4" x14ac:dyDescent="0.2">
      <c r="B27" s="190"/>
      <c r="C27" s="186"/>
      <c r="D27" s="187"/>
    </row>
    <row r="28" spans="2:4" x14ac:dyDescent="0.2">
      <c r="B28" s="190"/>
      <c r="C28" s="186"/>
      <c r="D28" s="187"/>
    </row>
    <row r="29" spans="2:4" x14ac:dyDescent="0.2">
      <c r="B29" s="190"/>
      <c r="C29" s="186"/>
      <c r="D29" s="187"/>
    </row>
    <row r="30" spans="2:4" x14ac:dyDescent="0.2">
      <c r="B30" s="190"/>
      <c r="C30" s="186"/>
      <c r="D30" s="187"/>
    </row>
    <row r="31" spans="2:4" x14ac:dyDescent="0.2">
      <c r="B31" s="190"/>
      <c r="C31" s="186"/>
      <c r="D31" s="187"/>
    </row>
    <row r="32" spans="2:4" x14ac:dyDescent="0.2">
      <c r="B32" s="190"/>
      <c r="C32" s="186"/>
      <c r="D32" s="187"/>
    </row>
    <row r="33" spans="2:4" x14ac:dyDescent="0.2">
      <c r="B33" s="190"/>
      <c r="C33" s="186"/>
      <c r="D33" s="187"/>
    </row>
    <row r="34" spans="2:4" x14ac:dyDescent="0.2">
      <c r="B34" s="190"/>
      <c r="C34" s="186"/>
      <c r="D34" s="187"/>
    </row>
    <row r="35" spans="2:4" ht="16" thickBot="1" x14ac:dyDescent="0.25">
      <c r="B35" s="191"/>
      <c r="C35" s="188"/>
      <c r="D35" s="18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8"/>
  <sheetViews>
    <sheetView zoomScale="125" workbookViewId="0">
      <selection activeCell="D6" sqref="D6"/>
    </sheetView>
  </sheetViews>
  <sheetFormatPr baseColWidth="10" defaultColWidth="8.83203125" defaultRowHeight="15" x14ac:dyDescent="0.2"/>
  <cols>
    <col min="1" max="1" width="8.83203125" style="85"/>
    <col min="2" max="2" width="61.5" style="27" customWidth="1"/>
    <col min="3" max="3" width="10.1640625" style="85" customWidth="1"/>
    <col min="4" max="4" width="14.83203125" style="85" bestFit="1" customWidth="1"/>
    <col min="5" max="5" width="83.6640625" style="27" bestFit="1" customWidth="1"/>
    <col min="6" max="16384" width="8.83203125" style="27"/>
  </cols>
  <sheetData>
    <row r="1" spans="1:33" ht="16" thickBot="1" x14ac:dyDescent="0.2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row>
    <row r="2" spans="1:33" ht="16" thickBot="1" x14ac:dyDescent="0.25">
      <c r="B2" s="242" t="s">
        <v>69</v>
      </c>
      <c r="C2" s="243"/>
      <c r="D2" s="244"/>
      <c r="E2" s="102"/>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row>
    <row r="3" spans="1:33" x14ac:dyDescent="0.2">
      <c r="B3" s="87" t="s">
        <v>57</v>
      </c>
      <c r="C3" s="88" t="s">
        <v>63</v>
      </c>
      <c r="D3" s="88">
        <v>1</v>
      </c>
      <c r="E3" s="89">
        <v>1</v>
      </c>
      <c r="F3" s="89">
        <v>1</v>
      </c>
      <c r="G3" s="89">
        <v>1</v>
      </c>
      <c r="H3" s="89">
        <v>1</v>
      </c>
      <c r="I3" s="89">
        <v>1</v>
      </c>
      <c r="J3" s="89">
        <v>1</v>
      </c>
      <c r="K3" s="89">
        <v>1</v>
      </c>
      <c r="L3" s="89">
        <v>1</v>
      </c>
      <c r="M3" s="89">
        <v>1</v>
      </c>
      <c r="N3" s="89">
        <v>1</v>
      </c>
      <c r="O3" s="89">
        <v>1</v>
      </c>
      <c r="P3" s="89">
        <v>1</v>
      </c>
      <c r="Q3" s="89">
        <v>1</v>
      </c>
      <c r="R3" s="89">
        <v>1</v>
      </c>
      <c r="S3" s="89">
        <v>1</v>
      </c>
      <c r="T3" s="89">
        <v>1</v>
      </c>
      <c r="U3" s="89">
        <v>1</v>
      </c>
      <c r="V3" s="89">
        <v>1</v>
      </c>
      <c r="W3" s="89">
        <v>1</v>
      </c>
      <c r="X3" s="89">
        <v>1</v>
      </c>
      <c r="Y3" s="89">
        <v>1</v>
      </c>
      <c r="Z3" s="89">
        <v>1</v>
      </c>
      <c r="AA3" s="89">
        <v>1</v>
      </c>
      <c r="AB3" s="89">
        <v>1</v>
      </c>
      <c r="AC3" s="89">
        <v>1</v>
      </c>
      <c r="AD3" s="89">
        <v>1</v>
      </c>
      <c r="AE3" s="89">
        <v>1</v>
      </c>
      <c r="AF3" s="89">
        <v>1</v>
      </c>
      <c r="AG3" s="90">
        <v>1</v>
      </c>
    </row>
    <row r="4" spans="1:33" ht="16" thickBot="1" x14ac:dyDescent="0.25">
      <c r="B4" s="87" t="s">
        <v>58</v>
      </c>
      <c r="C4" s="88" t="s">
        <v>63</v>
      </c>
      <c r="D4" s="88">
        <v>1</v>
      </c>
      <c r="E4" s="93">
        <v>1</v>
      </c>
      <c r="F4" s="93">
        <v>1</v>
      </c>
      <c r="G4" s="93">
        <v>1</v>
      </c>
      <c r="H4" s="93">
        <v>1</v>
      </c>
      <c r="I4" s="93">
        <v>1</v>
      </c>
      <c r="J4" s="93">
        <v>1</v>
      </c>
      <c r="K4" s="93">
        <v>1</v>
      </c>
      <c r="L4" s="93">
        <v>1</v>
      </c>
      <c r="M4" s="93">
        <v>1</v>
      </c>
      <c r="N4" s="93">
        <v>1</v>
      </c>
      <c r="O4" s="93">
        <v>1</v>
      </c>
      <c r="P4" s="93">
        <v>1</v>
      </c>
      <c r="Q4" s="93">
        <v>1</v>
      </c>
      <c r="R4" s="93">
        <v>1</v>
      </c>
      <c r="S4" s="93">
        <v>1</v>
      </c>
      <c r="T4" s="93">
        <v>1</v>
      </c>
      <c r="U4" s="93">
        <v>1</v>
      </c>
      <c r="V4" s="93">
        <v>1</v>
      </c>
      <c r="W4" s="93">
        <v>1</v>
      </c>
      <c r="X4" s="93">
        <v>1</v>
      </c>
      <c r="Y4" s="93">
        <v>1</v>
      </c>
      <c r="Z4" s="93">
        <v>1</v>
      </c>
      <c r="AA4" s="93">
        <v>1</v>
      </c>
      <c r="AB4" s="93">
        <v>1</v>
      </c>
      <c r="AC4" s="93">
        <v>1</v>
      </c>
      <c r="AD4" s="93">
        <v>1</v>
      </c>
      <c r="AE4" s="93">
        <v>1</v>
      </c>
      <c r="AF4" s="93">
        <v>1</v>
      </c>
      <c r="AG4" s="94">
        <v>1</v>
      </c>
    </row>
    <row r="5" spans="1:33" x14ac:dyDescent="0.2">
      <c r="B5" s="87" t="s">
        <v>59</v>
      </c>
      <c r="C5" s="88" t="s">
        <v>72</v>
      </c>
      <c r="D5" s="100">
        <v>30</v>
      </c>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8"/>
    </row>
    <row r="6" spans="1:33" x14ac:dyDescent="0.2">
      <c r="B6" s="87" t="s">
        <v>60</v>
      </c>
      <c r="C6" s="88" t="s">
        <v>72</v>
      </c>
      <c r="D6" s="100">
        <v>30</v>
      </c>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row>
    <row r="7" spans="1:33" x14ac:dyDescent="0.2">
      <c r="B7" s="87" t="s">
        <v>61</v>
      </c>
      <c r="C7" s="88" t="s">
        <v>72</v>
      </c>
      <c r="D7" s="100">
        <v>10</v>
      </c>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row>
    <row r="8" spans="1:33" x14ac:dyDescent="0.2">
      <c r="B8" s="87" t="s">
        <v>64</v>
      </c>
      <c r="C8" s="88" t="s">
        <v>72</v>
      </c>
      <c r="D8" s="100">
        <v>10</v>
      </c>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row>
    <row r="9" spans="1:33" x14ac:dyDescent="0.2">
      <c r="B9" s="120" t="s">
        <v>91</v>
      </c>
      <c r="C9" s="121" t="s">
        <v>72</v>
      </c>
      <c r="D9" s="122">
        <v>2</v>
      </c>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row>
    <row r="10" spans="1:33" x14ac:dyDescent="0.2">
      <c r="B10" s="87" t="s">
        <v>65</v>
      </c>
      <c r="C10" s="88" t="s">
        <v>72</v>
      </c>
      <c r="D10" s="100">
        <v>75</v>
      </c>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row>
    <row r="11" spans="1:33" x14ac:dyDescent="0.2">
      <c r="B11" s="87" t="s">
        <v>66</v>
      </c>
      <c r="C11" s="88" t="s">
        <v>62</v>
      </c>
      <c r="D11" s="100">
        <v>1E-3</v>
      </c>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row>
    <row r="12" spans="1:33" ht="16" thickBot="1" x14ac:dyDescent="0.25">
      <c r="A12" s="97"/>
      <c r="B12" s="91" t="s">
        <v>67</v>
      </c>
      <c r="C12" s="92" t="s">
        <v>62</v>
      </c>
      <c r="D12" s="101">
        <v>0.05</v>
      </c>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row>
    <row r="13" spans="1:33" x14ac:dyDescent="0.2">
      <c r="A13" s="97"/>
      <c r="B13" s="170" t="s">
        <v>94</v>
      </c>
      <c r="C13" s="88"/>
      <c r="D13" s="88"/>
      <c r="E13" s="87" t="s">
        <v>97</v>
      </c>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row>
    <row r="14" spans="1:33" x14ac:dyDescent="0.2">
      <c r="B14" s="87" t="s">
        <v>96</v>
      </c>
      <c r="C14" s="88" t="s">
        <v>98</v>
      </c>
      <c r="D14" s="100">
        <v>1</v>
      </c>
      <c r="E14" s="87" t="s">
        <v>99</v>
      </c>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row>
    <row r="15" spans="1:33" x14ac:dyDescent="0.2">
      <c r="A15" s="27"/>
      <c r="B15" s="87" t="s">
        <v>101</v>
      </c>
      <c r="C15" s="88" t="s">
        <v>72</v>
      </c>
      <c r="D15" s="100">
        <v>1</v>
      </c>
      <c r="E15" s="87" t="s">
        <v>100</v>
      </c>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row>
    <row r="16" spans="1:33" x14ac:dyDescent="0.2">
      <c r="B16" s="87" t="s">
        <v>103</v>
      </c>
      <c r="C16" s="88" t="s">
        <v>98</v>
      </c>
      <c r="D16" s="100">
        <v>0</v>
      </c>
      <c r="E16" s="87" t="s">
        <v>102</v>
      </c>
    </row>
    <row r="17" spans="2:5" x14ac:dyDescent="0.2">
      <c r="B17" s="120" t="s">
        <v>104</v>
      </c>
      <c r="C17" s="88" t="s">
        <v>98</v>
      </c>
      <c r="D17" s="122">
        <v>0</v>
      </c>
      <c r="E17" s="120"/>
    </row>
    <row r="18" spans="2:5" x14ac:dyDescent="0.2">
      <c r="B18" s="87" t="s">
        <v>106</v>
      </c>
      <c r="C18" s="88" t="s">
        <v>72</v>
      </c>
      <c r="D18" s="100">
        <v>0</v>
      </c>
      <c r="E18" s="87" t="s">
        <v>105</v>
      </c>
    </row>
    <row r="19" spans="2:5" x14ac:dyDescent="0.2">
      <c r="B19" s="87" t="s">
        <v>108</v>
      </c>
      <c r="C19" s="88" t="s">
        <v>95</v>
      </c>
      <c r="D19" s="100" t="s">
        <v>214</v>
      </c>
      <c r="E19" s="87" t="s">
        <v>107</v>
      </c>
    </row>
    <row r="20" spans="2:5" ht="16" thickBot="1" x14ac:dyDescent="0.25">
      <c r="B20" s="87" t="s">
        <v>110</v>
      </c>
      <c r="C20" s="88" t="s">
        <v>98</v>
      </c>
      <c r="D20" s="100">
        <v>1</v>
      </c>
      <c r="E20" s="91" t="s">
        <v>109</v>
      </c>
    </row>
    <row r="21" spans="2:5" x14ac:dyDescent="0.2">
      <c r="B21" s="123" t="s">
        <v>209</v>
      </c>
      <c r="C21" s="86" t="s">
        <v>98</v>
      </c>
      <c r="D21" s="99">
        <v>1</v>
      </c>
      <c r="E21" s="89" t="s">
        <v>111</v>
      </c>
    </row>
    <row r="22" spans="2:5" x14ac:dyDescent="0.2">
      <c r="B22" s="87" t="s">
        <v>210</v>
      </c>
      <c r="C22" s="88" t="s">
        <v>98</v>
      </c>
      <c r="D22" s="100">
        <v>0</v>
      </c>
      <c r="E22" s="89" t="s">
        <v>112</v>
      </c>
    </row>
    <row r="23" spans="2:5" x14ac:dyDescent="0.2">
      <c r="B23" s="87" t="s">
        <v>116</v>
      </c>
      <c r="C23" s="88" t="s">
        <v>98</v>
      </c>
      <c r="D23" s="100">
        <v>0</v>
      </c>
      <c r="E23" s="89" t="s">
        <v>113</v>
      </c>
    </row>
    <row r="24" spans="2:5" x14ac:dyDescent="0.2">
      <c r="B24" s="87" t="s">
        <v>115</v>
      </c>
      <c r="C24" s="88" t="s">
        <v>98</v>
      </c>
      <c r="D24" s="100">
        <v>0</v>
      </c>
      <c r="E24" s="89" t="s">
        <v>114</v>
      </c>
    </row>
    <row r="25" spans="2:5" ht="16" thickBot="1" x14ac:dyDescent="0.25">
      <c r="B25" s="91" t="s">
        <v>117</v>
      </c>
      <c r="C25" s="92" t="s">
        <v>95</v>
      </c>
      <c r="D25" s="101" t="s">
        <v>118</v>
      </c>
      <c r="E25" s="89"/>
    </row>
    <row r="26" spans="2:5" ht="16" thickBot="1" x14ac:dyDescent="0.25"/>
    <row r="27" spans="2:5" x14ac:dyDescent="0.2">
      <c r="B27" s="129" t="s">
        <v>127</v>
      </c>
      <c r="C27" s="86"/>
      <c r="D27" s="99"/>
      <c r="E27" s="124"/>
    </row>
    <row r="28" spans="2:5" ht="16" thickBot="1" x14ac:dyDescent="0.25">
      <c r="B28" s="91" t="s">
        <v>18</v>
      </c>
      <c r="C28" s="92" t="s">
        <v>129</v>
      </c>
      <c r="D28" s="101">
        <v>1</v>
      </c>
      <c r="E28" s="124" t="s">
        <v>128</v>
      </c>
    </row>
    <row r="29" spans="2:5" ht="16" thickBot="1" x14ac:dyDescent="0.25"/>
    <row r="30" spans="2:5" x14ac:dyDescent="0.2">
      <c r="B30" s="245" t="s">
        <v>68</v>
      </c>
      <c r="C30" s="246"/>
      <c r="D30" s="246"/>
      <c r="E30" s="125" t="s">
        <v>123</v>
      </c>
    </row>
    <row r="31" spans="2:5" x14ac:dyDescent="0.2">
      <c r="B31" s="87" t="s">
        <v>70</v>
      </c>
      <c r="C31" s="88" t="s">
        <v>72</v>
      </c>
      <c r="D31" s="88">
        <v>10</v>
      </c>
      <c r="E31" s="126" t="s">
        <v>124</v>
      </c>
    </row>
    <row r="32" spans="2:5" x14ac:dyDescent="0.2">
      <c r="B32" s="87" t="s">
        <v>213</v>
      </c>
      <c r="C32" s="88" t="s">
        <v>98</v>
      </c>
      <c r="D32" s="88">
        <v>1</v>
      </c>
      <c r="E32" s="126">
        <v>15</v>
      </c>
    </row>
    <row r="33" spans="1:5" x14ac:dyDescent="0.2">
      <c r="B33" s="87" t="s">
        <v>71</v>
      </c>
      <c r="C33" s="88" t="s">
        <v>98</v>
      </c>
      <c r="D33" s="88">
        <v>0</v>
      </c>
      <c r="E33" s="126" t="s">
        <v>124</v>
      </c>
    </row>
    <row r="34" spans="1:5" x14ac:dyDescent="0.2">
      <c r="B34" s="87" t="s">
        <v>122</v>
      </c>
      <c r="C34" s="88" t="s">
        <v>98</v>
      </c>
      <c r="D34" s="88">
        <v>0</v>
      </c>
      <c r="E34" s="126">
        <v>0.15</v>
      </c>
    </row>
    <row r="35" spans="1:5" x14ac:dyDescent="0.2">
      <c r="B35" s="87" t="s">
        <v>162</v>
      </c>
      <c r="C35" s="179" t="s">
        <v>98</v>
      </c>
      <c r="D35" s="100">
        <v>0</v>
      </c>
      <c r="E35" s="126" t="s">
        <v>124</v>
      </c>
    </row>
    <row r="36" spans="1:5" s="181" customFormat="1" ht="16" thickBot="1" x14ac:dyDescent="0.25">
      <c r="A36" s="85"/>
      <c r="B36" s="91" t="s">
        <v>215</v>
      </c>
      <c r="C36" s="92" t="s">
        <v>98</v>
      </c>
      <c r="D36" s="101">
        <v>0</v>
      </c>
      <c r="E36" s="127">
        <v>0.1</v>
      </c>
    </row>
    <row r="37" spans="1:5" ht="16" thickBot="1" x14ac:dyDescent="0.25"/>
    <row r="38" spans="1:5" ht="16" thickBot="1" x14ac:dyDescent="0.25">
      <c r="B38" s="140" t="s">
        <v>148</v>
      </c>
      <c r="C38" s="137" t="s">
        <v>129</v>
      </c>
      <c r="D38" s="138">
        <v>1</v>
      </c>
      <c r="E38" s="124" t="s">
        <v>149</v>
      </c>
    </row>
  </sheetData>
  <mergeCells count="2">
    <mergeCell ref="B2:D2"/>
    <mergeCell ref="B30:D30"/>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9"/>
  <sheetViews>
    <sheetView workbookViewId="0">
      <selection activeCell="F3" sqref="F3"/>
    </sheetView>
  </sheetViews>
  <sheetFormatPr baseColWidth="10" defaultColWidth="8.83203125" defaultRowHeight="15" x14ac:dyDescent="0.2"/>
  <cols>
    <col min="1" max="1" width="10.5" style="27" customWidth="1"/>
    <col min="2" max="2" width="11" style="85" customWidth="1"/>
    <col min="3" max="3" width="21.33203125" style="85" bestFit="1" customWidth="1"/>
    <col min="4" max="4" width="10.5" style="85" customWidth="1"/>
    <col min="5" max="5" width="11.1640625" style="85" customWidth="1"/>
    <col min="6" max="6" width="11.5" style="85" customWidth="1"/>
    <col min="7" max="16384" width="8.83203125" style="27"/>
  </cols>
  <sheetData>
    <row r="1" spans="2:6" ht="16" thickBot="1" x14ac:dyDescent="0.25"/>
    <row r="2" spans="2:6" x14ac:dyDescent="0.2">
      <c r="B2" s="103" t="s">
        <v>88</v>
      </c>
      <c r="C2" s="86" t="s">
        <v>92</v>
      </c>
      <c r="D2" s="86" t="s">
        <v>89</v>
      </c>
      <c r="E2" s="86" t="s">
        <v>93</v>
      </c>
      <c r="F2" s="99" t="s">
        <v>90</v>
      </c>
    </row>
    <row r="3" spans="2:6" x14ac:dyDescent="0.2">
      <c r="B3" s="104"/>
      <c r="C3" s="88"/>
      <c r="D3" s="88"/>
      <c r="E3" s="88"/>
      <c r="F3" s="100"/>
    </row>
    <row r="4" spans="2:6" x14ac:dyDescent="0.2">
      <c r="B4" s="104"/>
      <c r="C4" s="88"/>
      <c r="D4" s="88"/>
      <c r="E4" s="88"/>
      <c r="F4" s="100"/>
    </row>
    <row r="5" spans="2:6" x14ac:dyDescent="0.2">
      <c r="B5" s="104"/>
      <c r="C5" s="88"/>
      <c r="D5" s="88"/>
      <c r="E5" s="88"/>
      <c r="F5" s="100"/>
    </row>
    <row r="6" spans="2:6" x14ac:dyDescent="0.2">
      <c r="B6" s="104"/>
      <c r="C6" s="88"/>
      <c r="D6" s="88"/>
      <c r="E6" s="88"/>
      <c r="F6" s="100"/>
    </row>
    <row r="7" spans="2:6" x14ac:dyDescent="0.2">
      <c r="B7" s="104"/>
      <c r="C7" s="88"/>
      <c r="D7" s="88"/>
      <c r="E7" s="88"/>
      <c r="F7" s="100"/>
    </row>
    <row r="8" spans="2:6" x14ac:dyDescent="0.2">
      <c r="B8" s="104"/>
      <c r="C8" s="88"/>
      <c r="D8" s="88"/>
      <c r="E8" s="88"/>
      <c r="F8" s="100"/>
    </row>
    <row r="9" spans="2:6" x14ac:dyDescent="0.2">
      <c r="B9" s="104"/>
      <c r="C9" s="88"/>
      <c r="D9" s="88"/>
      <c r="E9" s="88"/>
      <c r="F9" s="100"/>
    </row>
    <row r="10" spans="2:6" x14ac:dyDescent="0.2">
      <c r="B10" s="104"/>
      <c r="C10" s="88"/>
      <c r="D10" s="88"/>
      <c r="E10" s="88"/>
      <c r="F10" s="100"/>
    </row>
    <row r="11" spans="2:6" x14ac:dyDescent="0.2">
      <c r="B11" s="104"/>
      <c r="C11" s="88"/>
      <c r="D11" s="88"/>
      <c r="E11" s="88"/>
      <c r="F11" s="100"/>
    </row>
    <row r="12" spans="2:6" x14ac:dyDescent="0.2">
      <c r="B12" s="104"/>
      <c r="C12" s="88"/>
      <c r="D12" s="88"/>
      <c r="E12" s="88"/>
      <c r="F12" s="100"/>
    </row>
    <row r="13" spans="2:6" x14ac:dyDescent="0.2">
      <c r="B13" s="104"/>
      <c r="C13" s="88"/>
      <c r="D13" s="88"/>
      <c r="E13" s="88"/>
      <c r="F13" s="100"/>
    </row>
    <row r="14" spans="2:6" x14ac:dyDescent="0.2">
      <c r="B14" s="104"/>
      <c r="C14" s="88"/>
      <c r="D14" s="88"/>
      <c r="E14" s="88"/>
      <c r="F14" s="100"/>
    </row>
    <row r="15" spans="2:6" x14ac:dyDescent="0.2">
      <c r="B15" s="104"/>
      <c r="C15" s="88"/>
      <c r="D15" s="88"/>
      <c r="E15" s="88"/>
      <c r="F15" s="100"/>
    </row>
    <row r="16" spans="2:6" x14ac:dyDescent="0.2">
      <c r="B16" s="104"/>
      <c r="C16" s="88"/>
      <c r="D16" s="88"/>
      <c r="E16" s="88"/>
      <c r="F16" s="100"/>
    </row>
    <row r="17" spans="2:6" x14ac:dyDescent="0.2">
      <c r="B17" s="104"/>
      <c r="C17" s="88"/>
      <c r="D17" s="88"/>
      <c r="E17" s="88"/>
      <c r="F17" s="100"/>
    </row>
    <row r="18" spans="2:6" x14ac:dyDescent="0.2">
      <c r="B18" s="104"/>
      <c r="C18" s="88"/>
      <c r="D18" s="88"/>
      <c r="E18" s="88"/>
      <c r="F18" s="100"/>
    </row>
    <row r="19" spans="2:6" x14ac:dyDescent="0.2">
      <c r="B19" s="104"/>
      <c r="C19" s="88"/>
      <c r="D19" s="88"/>
      <c r="E19" s="88"/>
      <c r="F19" s="100"/>
    </row>
    <row r="20" spans="2:6" x14ac:dyDescent="0.2">
      <c r="B20" s="104"/>
      <c r="C20" s="88"/>
      <c r="D20" s="88"/>
      <c r="E20" s="88"/>
      <c r="F20" s="100"/>
    </row>
    <row r="21" spans="2:6" x14ac:dyDescent="0.2">
      <c r="B21" s="104"/>
      <c r="C21" s="88"/>
      <c r="D21" s="88"/>
      <c r="E21" s="88"/>
      <c r="F21" s="100"/>
    </row>
    <row r="22" spans="2:6" x14ac:dyDescent="0.2">
      <c r="B22" s="104"/>
      <c r="C22" s="88"/>
      <c r="D22" s="88"/>
      <c r="E22" s="88"/>
      <c r="F22" s="100"/>
    </row>
    <row r="23" spans="2:6" x14ac:dyDescent="0.2">
      <c r="B23" s="104"/>
      <c r="C23" s="88"/>
      <c r="D23" s="88"/>
      <c r="E23" s="88"/>
      <c r="F23" s="100"/>
    </row>
    <row r="24" spans="2:6" x14ac:dyDescent="0.2">
      <c r="B24" s="104"/>
      <c r="C24" s="88"/>
      <c r="D24" s="88"/>
      <c r="E24" s="88"/>
      <c r="F24" s="100"/>
    </row>
    <row r="25" spans="2:6" x14ac:dyDescent="0.2">
      <c r="B25" s="104"/>
      <c r="C25" s="88"/>
      <c r="D25" s="88"/>
      <c r="E25" s="88"/>
      <c r="F25" s="100"/>
    </row>
    <row r="26" spans="2:6" x14ac:dyDescent="0.2">
      <c r="B26" s="104"/>
      <c r="C26" s="88"/>
      <c r="D26" s="88"/>
      <c r="E26" s="88"/>
      <c r="F26" s="100"/>
    </row>
    <row r="27" spans="2:6" x14ac:dyDescent="0.2">
      <c r="B27" s="104"/>
      <c r="C27" s="88"/>
      <c r="D27" s="88"/>
      <c r="E27" s="88"/>
      <c r="F27" s="100"/>
    </row>
    <row r="28" spans="2:6" x14ac:dyDescent="0.2">
      <c r="B28" s="104"/>
      <c r="C28" s="88"/>
      <c r="D28" s="88"/>
      <c r="E28" s="88"/>
      <c r="F28" s="100"/>
    </row>
    <row r="29" spans="2:6" x14ac:dyDescent="0.2">
      <c r="B29" s="104"/>
      <c r="C29" s="88"/>
      <c r="D29" s="88"/>
      <c r="E29" s="88"/>
      <c r="F29" s="100"/>
    </row>
    <row r="30" spans="2:6" x14ac:dyDescent="0.2">
      <c r="B30" s="104"/>
      <c r="C30" s="88"/>
      <c r="D30" s="88"/>
      <c r="E30" s="88"/>
      <c r="F30" s="100"/>
    </row>
    <row r="31" spans="2:6" x14ac:dyDescent="0.2">
      <c r="B31" s="104"/>
      <c r="C31" s="88"/>
      <c r="D31" s="88"/>
      <c r="E31" s="88"/>
      <c r="F31" s="100"/>
    </row>
    <row r="32" spans="2:6" x14ac:dyDescent="0.2">
      <c r="B32" s="104"/>
      <c r="C32" s="88"/>
      <c r="D32" s="88"/>
      <c r="E32" s="88"/>
      <c r="F32" s="100"/>
    </row>
    <row r="33" spans="2:6" x14ac:dyDescent="0.2">
      <c r="B33" s="104"/>
      <c r="C33" s="88"/>
      <c r="D33" s="88"/>
      <c r="E33" s="88"/>
      <c r="F33" s="100"/>
    </row>
    <row r="34" spans="2:6" x14ac:dyDescent="0.2">
      <c r="B34" s="104"/>
      <c r="C34" s="88"/>
      <c r="D34" s="88"/>
      <c r="E34" s="88"/>
      <c r="F34" s="100"/>
    </row>
    <row r="35" spans="2:6" x14ac:dyDescent="0.2">
      <c r="B35" s="104"/>
      <c r="C35" s="88"/>
      <c r="D35" s="88"/>
      <c r="E35" s="88"/>
      <c r="F35" s="100"/>
    </row>
    <row r="36" spans="2:6" x14ac:dyDescent="0.2">
      <c r="B36" s="104"/>
      <c r="C36" s="88"/>
      <c r="D36" s="88"/>
      <c r="E36" s="88"/>
      <c r="F36" s="100"/>
    </row>
    <row r="37" spans="2:6" x14ac:dyDescent="0.2">
      <c r="B37" s="104"/>
      <c r="C37" s="88"/>
      <c r="D37" s="88"/>
      <c r="E37" s="88"/>
      <c r="F37" s="100"/>
    </row>
    <row r="38" spans="2:6" x14ac:dyDescent="0.2">
      <c r="B38" s="104"/>
      <c r="C38" s="88"/>
      <c r="D38" s="88"/>
      <c r="E38" s="88"/>
      <c r="F38" s="100"/>
    </row>
    <row r="39" spans="2:6" x14ac:dyDescent="0.2">
      <c r="B39" s="104"/>
      <c r="C39" s="88"/>
      <c r="D39" s="88"/>
      <c r="E39" s="88"/>
      <c r="F39" s="100"/>
    </row>
    <row r="40" spans="2:6" x14ac:dyDescent="0.2">
      <c r="B40" s="104"/>
      <c r="C40" s="88"/>
      <c r="D40" s="88"/>
      <c r="E40" s="88"/>
      <c r="F40" s="100"/>
    </row>
    <row r="41" spans="2:6" x14ac:dyDescent="0.2">
      <c r="B41" s="104"/>
      <c r="C41" s="88"/>
      <c r="D41" s="88"/>
      <c r="E41" s="88"/>
      <c r="F41" s="100"/>
    </row>
    <row r="42" spans="2:6" x14ac:dyDescent="0.2">
      <c r="B42" s="104"/>
      <c r="C42" s="88"/>
      <c r="D42" s="88"/>
      <c r="E42" s="88"/>
      <c r="F42" s="100"/>
    </row>
    <row r="43" spans="2:6" x14ac:dyDescent="0.2">
      <c r="B43" s="104"/>
      <c r="C43" s="88"/>
      <c r="D43" s="88"/>
      <c r="E43" s="88"/>
      <c r="F43" s="100"/>
    </row>
    <row r="44" spans="2:6" x14ac:dyDescent="0.2">
      <c r="B44" s="104"/>
      <c r="C44" s="88"/>
      <c r="D44" s="88"/>
      <c r="E44" s="88"/>
      <c r="F44" s="100"/>
    </row>
    <row r="45" spans="2:6" x14ac:dyDescent="0.2">
      <c r="B45" s="104"/>
      <c r="C45" s="88"/>
      <c r="D45" s="88"/>
      <c r="E45" s="88"/>
      <c r="F45" s="100"/>
    </row>
    <row r="46" spans="2:6" x14ac:dyDescent="0.2">
      <c r="B46" s="104"/>
      <c r="C46" s="88"/>
      <c r="D46" s="88"/>
      <c r="E46" s="88"/>
      <c r="F46" s="100"/>
    </row>
    <row r="47" spans="2:6" x14ac:dyDescent="0.2">
      <c r="B47" s="104"/>
      <c r="C47" s="88"/>
      <c r="D47" s="88"/>
      <c r="E47" s="88"/>
      <c r="F47" s="100"/>
    </row>
    <row r="48" spans="2:6" x14ac:dyDescent="0.2">
      <c r="B48" s="104"/>
      <c r="C48" s="88"/>
      <c r="D48" s="88"/>
      <c r="E48" s="88"/>
      <c r="F48" s="100"/>
    </row>
    <row r="49" spans="2:6" x14ac:dyDescent="0.2">
      <c r="B49" s="104"/>
      <c r="C49" s="88"/>
      <c r="D49" s="88"/>
      <c r="E49" s="88"/>
      <c r="F49" s="100"/>
    </row>
    <row r="50" spans="2:6" x14ac:dyDescent="0.2">
      <c r="B50" s="104"/>
      <c r="C50" s="88"/>
      <c r="D50" s="88"/>
      <c r="E50" s="88"/>
      <c r="F50" s="100"/>
    </row>
    <row r="51" spans="2:6" x14ac:dyDescent="0.2">
      <c r="B51" s="104"/>
      <c r="C51" s="88"/>
      <c r="D51" s="88"/>
      <c r="E51" s="88"/>
      <c r="F51" s="100"/>
    </row>
    <row r="52" spans="2:6" x14ac:dyDescent="0.2">
      <c r="B52" s="104"/>
      <c r="C52" s="88"/>
      <c r="D52" s="88"/>
      <c r="E52" s="88"/>
      <c r="F52" s="100"/>
    </row>
    <row r="53" spans="2:6" x14ac:dyDescent="0.2">
      <c r="B53" s="104"/>
      <c r="C53" s="88"/>
      <c r="D53" s="88"/>
      <c r="E53" s="88"/>
      <c r="F53" s="100"/>
    </row>
    <row r="54" spans="2:6" x14ac:dyDescent="0.2">
      <c r="B54" s="104"/>
      <c r="C54" s="88"/>
      <c r="D54" s="88"/>
      <c r="E54" s="88"/>
      <c r="F54" s="100"/>
    </row>
    <row r="55" spans="2:6" x14ac:dyDescent="0.2">
      <c r="B55" s="104"/>
      <c r="C55" s="88"/>
      <c r="D55" s="88"/>
      <c r="E55" s="88"/>
      <c r="F55" s="100"/>
    </row>
    <row r="56" spans="2:6" x14ac:dyDescent="0.2">
      <c r="B56" s="104"/>
      <c r="C56" s="88"/>
      <c r="D56" s="88"/>
      <c r="E56" s="88"/>
      <c r="F56" s="100"/>
    </row>
    <row r="57" spans="2:6" x14ac:dyDescent="0.2">
      <c r="B57" s="104"/>
      <c r="C57" s="88"/>
      <c r="D57" s="88"/>
      <c r="E57" s="88"/>
      <c r="F57" s="100"/>
    </row>
    <row r="58" spans="2:6" x14ac:dyDescent="0.2">
      <c r="B58" s="104"/>
      <c r="C58" s="88"/>
      <c r="D58" s="88"/>
      <c r="E58" s="88"/>
      <c r="F58" s="100"/>
    </row>
    <row r="59" spans="2:6" x14ac:dyDescent="0.2">
      <c r="B59" s="104"/>
      <c r="C59" s="88"/>
      <c r="D59" s="88"/>
      <c r="E59" s="88"/>
      <c r="F59" s="100"/>
    </row>
    <row r="60" spans="2:6" x14ac:dyDescent="0.2">
      <c r="B60" s="104"/>
      <c r="C60" s="88"/>
      <c r="D60" s="88"/>
      <c r="E60" s="88"/>
      <c r="F60" s="100"/>
    </row>
    <row r="61" spans="2:6" x14ac:dyDescent="0.2">
      <c r="B61" s="104"/>
      <c r="C61" s="88"/>
      <c r="D61" s="88"/>
      <c r="E61" s="88"/>
      <c r="F61" s="100"/>
    </row>
    <row r="62" spans="2:6" x14ac:dyDescent="0.2">
      <c r="B62" s="104"/>
      <c r="C62" s="88"/>
      <c r="D62" s="88"/>
      <c r="E62" s="88"/>
      <c r="F62" s="100"/>
    </row>
    <row r="63" spans="2:6" x14ac:dyDescent="0.2">
      <c r="B63" s="104"/>
      <c r="C63" s="88"/>
      <c r="D63" s="88"/>
      <c r="E63" s="88"/>
      <c r="F63" s="100"/>
    </row>
    <row r="64" spans="2:6" x14ac:dyDescent="0.2">
      <c r="B64" s="104"/>
      <c r="C64" s="88"/>
      <c r="D64" s="88"/>
      <c r="E64" s="88"/>
      <c r="F64" s="100"/>
    </row>
    <row r="65" spans="2:6" x14ac:dyDescent="0.2">
      <c r="B65" s="104"/>
      <c r="C65" s="88"/>
      <c r="D65" s="88"/>
      <c r="E65" s="88"/>
      <c r="F65" s="100"/>
    </row>
    <row r="66" spans="2:6" x14ac:dyDescent="0.2">
      <c r="B66" s="104"/>
      <c r="C66" s="88"/>
      <c r="D66" s="88"/>
      <c r="E66" s="88"/>
      <c r="F66" s="100"/>
    </row>
    <row r="67" spans="2:6" x14ac:dyDescent="0.2">
      <c r="B67" s="104"/>
      <c r="C67" s="88"/>
      <c r="D67" s="88"/>
      <c r="E67" s="88"/>
      <c r="F67" s="100"/>
    </row>
    <row r="68" spans="2:6" x14ac:dyDescent="0.2">
      <c r="B68" s="104"/>
      <c r="C68" s="88"/>
      <c r="D68" s="88"/>
      <c r="E68" s="88"/>
      <c r="F68" s="100"/>
    </row>
    <row r="69" spans="2:6" x14ac:dyDescent="0.2">
      <c r="B69" s="104"/>
      <c r="C69" s="88"/>
      <c r="D69" s="88"/>
      <c r="E69" s="88"/>
      <c r="F69" s="100"/>
    </row>
    <row r="70" spans="2:6" x14ac:dyDescent="0.2">
      <c r="B70" s="104"/>
      <c r="C70" s="88"/>
      <c r="D70" s="88"/>
      <c r="E70" s="88"/>
      <c r="F70" s="100"/>
    </row>
    <row r="71" spans="2:6" x14ac:dyDescent="0.2">
      <c r="B71" s="104"/>
      <c r="C71" s="88"/>
      <c r="D71" s="88"/>
      <c r="E71" s="88"/>
      <c r="F71" s="100"/>
    </row>
    <row r="72" spans="2:6" x14ac:dyDescent="0.2">
      <c r="B72" s="104"/>
      <c r="C72" s="88"/>
      <c r="D72" s="88"/>
      <c r="E72" s="88"/>
      <c r="F72" s="100"/>
    </row>
    <row r="73" spans="2:6" x14ac:dyDescent="0.2">
      <c r="B73" s="104"/>
      <c r="C73" s="88"/>
      <c r="D73" s="88"/>
      <c r="E73" s="88"/>
      <c r="F73" s="100"/>
    </row>
    <row r="74" spans="2:6" x14ac:dyDescent="0.2">
      <c r="B74" s="104"/>
      <c r="C74" s="88"/>
      <c r="D74" s="88"/>
      <c r="E74" s="88"/>
      <c r="F74" s="100"/>
    </row>
    <row r="75" spans="2:6" x14ac:dyDescent="0.2">
      <c r="B75" s="104"/>
      <c r="C75" s="88"/>
      <c r="D75" s="88"/>
      <c r="E75" s="88"/>
      <c r="F75" s="100"/>
    </row>
    <row r="76" spans="2:6" x14ac:dyDescent="0.2">
      <c r="B76" s="104"/>
      <c r="C76" s="88"/>
      <c r="D76" s="88"/>
      <c r="E76" s="88"/>
      <c r="F76" s="100"/>
    </row>
    <row r="77" spans="2:6" x14ac:dyDescent="0.2">
      <c r="B77" s="104"/>
      <c r="C77" s="88"/>
      <c r="D77" s="88"/>
      <c r="E77" s="88"/>
      <c r="F77" s="100"/>
    </row>
    <row r="78" spans="2:6" x14ac:dyDescent="0.2">
      <c r="B78" s="104"/>
      <c r="C78" s="88"/>
      <c r="D78" s="88"/>
      <c r="E78" s="88"/>
      <c r="F78" s="100"/>
    </row>
    <row r="79" spans="2:6" x14ac:dyDescent="0.2">
      <c r="B79" s="104"/>
      <c r="C79" s="88"/>
      <c r="D79" s="88"/>
      <c r="E79" s="88"/>
      <c r="F79" s="100"/>
    </row>
    <row r="80" spans="2:6" x14ac:dyDescent="0.2">
      <c r="B80" s="104"/>
      <c r="C80" s="88"/>
      <c r="D80" s="88"/>
      <c r="E80" s="88"/>
      <c r="F80" s="100"/>
    </row>
    <row r="81" spans="2:6" x14ac:dyDescent="0.2">
      <c r="B81" s="104"/>
      <c r="C81" s="88"/>
      <c r="D81" s="88"/>
      <c r="E81" s="88"/>
      <c r="F81" s="100"/>
    </row>
    <row r="82" spans="2:6" x14ac:dyDescent="0.2">
      <c r="B82" s="104"/>
      <c r="C82" s="88"/>
      <c r="D82" s="88"/>
      <c r="E82" s="88"/>
      <c r="F82" s="100"/>
    </row>
    <row r="83" spans="2:6" x14ac:dyDescent="0.2">
      <c r="B83" s="104"/>
      <c r="C83" s="88"/>
      <c r="D83" s="88"/>
      <c r="E83" s="88"/>
      <c r="F83" s="100"/>
    </row>
    <row r="84" spans="2:6" x14ac:dyDescent="0.2">
      <c r="B84" s="104"/>
      <c r="C84" s="88"/>
      <c r="D84" s="88"/>
      <c r="E84" s="88"/>
      <c r="F84" s="100"/>
    </row>
    <row r="85" spans="2:6" x14ac:dyDescent="0.2">
      <c r="B85" s="104"/>
      <c r="C85" s="88"/>
      <c r="D85" s="88"/>
      <c r="E85" s="88"/>
      <c r="F85" s="100"/>
    </row>
    <row r="86" spans="2:6" x14ac:dyDescent="0.2">
      <c r="B86" s="104"/>
      <c r="C86" s="88"/>
      <c r="D86" s="88"/>
      <c r="E86" s="88"/>
      <c r="F86" s="100"/>
    </row>
    <row r="87" spans="2:6" x14ac:dyDescent="0.2">
      <c r="B87" s="104"/>
      <c r="C87" s="88"/>
      <c r="D87" s="88"/>
      <c r="E87" s="88"/>
      <c r="F87" s="100"/>
    </row>
    <row r="88" spans="2:6" x14ac:dyDescent="0.2">
      <c r="B88" s="104"/>
      <c r="C88" s="88"/>
      <c r="D88" s="88"/>
      <c r="E88" s="88"/>
      <c r="F88" s="100"/>
    </row>
    <row r="89" spans="2:6" x14ac:dyDescent="0.2">
      <c r="B89" s="104"/>
      <c r="C89" s="88"/>
      <c r="D89" s="88"/>
      <c r="E89" s="88"/>
      <c r="F89" s="100"/>
    </row>
    <row r="90" spans="2:6" x14ac:dyDescent="0.2">
      <c r="B90" s="104"/>
      <c r="C90" s="88"/>
      <c r="D90" s="88"/>
      <c r="E90" s="88"/>
      <c r="F90" s="100"/>
    </row>
    <row r="91" spans="2:6" x14ac:dyDescent="0.2">
      <c r="B91" s="104"/>
      <c r="C91" s="88"/>
      <c r="D91" s="88"/>
      <c r="E91" s="88"/>
      <c r="F91" s="100"/>
    </row>
    <row r="92" spans="2:6" x14ac:dyDescent="0.2">
      <c r="B92" s="104"/>
      <c r="C92" s="88"/>
      <c r="D92" s="88"/>
      <c r="E92" s="88"/>
      <c r="F92" s="100"/>
    </row>
    <row r="93" spans="2:6" x14ac:dyDescent="0.2">
      <c r="B93" s="104"/>
      <c r="C93" s="88"/>
      <c r="D93" s="88"/>
      <c r="E93" s="88"/>
      <c r="F93" s="100"/>
    </row>
    <row r="94" spans="2:6" x14ac:dyDescent="0.2">
      <c r="B94" s="104"/>
      <c r="C94" s="88"/>
      <c r="D94" s="88"/>
      <c r="E94" s="88"/>
      <c r="F94" s="100"/>
    </row>
    <row r="95" spans="2:6" x14ac:dyDescent="0.2">
      <c r="B95" s="104"/>
      <c r="C95" s="88"/>
      <c r="D95" s="88"/>
      <c r="E95" s="88"/>
      <c r="F95" s="100"/>
    </row>
    <row r="96" spans="2:6" x14ac:dyDescent="0.2">
      <c r="B96" s="104"/>
      <c r="C96" s="88"/>
      <c r="D96" s="88"/>
      <c r="E96" s="88"/>
      <c r="F96" s="100"/>
    </row>
    <row r="97" spans="2:6" x14ac:dyDescent="0.2">
      <c r="B97" s="104"/>
      <c r="C97" s="88"/>
      <c r="D97" s="88"/>
      <c r="E97" s="88"/>
      <c r="F97" s="100"/>
    </row>
    <row r="98" spans="2:6" x14ac:dyDescent="0.2">
      <c r="B98" s="104"/>
      <c r="C98" s="88"/>
      <c r="D98" s="88"/>
      <c r="E98" s="88"/>
      <c r="F98" s="100"/>
    </row>
    <row r="99" spans="2:6" x14ac:dyDescent="0.2">
      <c r="B99" s="104"/>
      <c r="C99" s="88"/>
      <c r="D99" s="88"/>
      <c r="E99" s="88"/>
      <c r="F99" s="100"/>
    </row>
    <row r="100" spans="2:6" x14ac:dyDescent="0.2">
      <c r="B100" s="104"/>
      <c r="C100" s="88"/>
      <c r="D100" s="88"/>
      <c r="E100" s="88"/>
      <c r="F100" s="100"/>
    </row>
    <row r="101" spans="2:6" x14ac:dyDescent="0.2">
      <c r="B101" s="104"/>
      <c r="C101" s="88"/>
      <c r="D101" s="88"/>
      <c r="E101" s="88"/>
      <c r="F101" s="100"/>
    </row>
    <row r="102" spans="2:6" x14ac:dyDescent="0.2">
      <c r="B102" s="104"/>
      <c r="C102" s="88"/>
      <c r="D102" s="88"/>
      <c r="E102" s="88"/>
      <c r="F102" s="100"/>
    </row>
    <row r="103" spans="2:6" x14ac:dyDescent="0.2">
      <c r="B103" s="104"/>
      <c r="C103" s="88"/>
      <c r="D103" s="88"/>
      <c r="E103" s="88"/>
      <c r="F103" s="100"/>
    </row>
    <row r="104" spans="2:6" x14ac:dyDescent="0.2">
      <c r="B104" s="104"/>
      <c r="C104" s="88"/>
      <c r="D104" s="88"/>
      <c r="E104" s="88"/>
      <c r="F104" s="100"/>
    </row>
    <row r="105" spans="2:6" x14ac:dyDescent="0.2">
      <c r="B105" s="104"/>
      <c r="C105" s="88"/>
      <c r="D105" s="88"/>
      <c r="E105" s="88"/>
      <c r="F105" s="100"/>
    </row>
    <row r="106" spans="2:6" x14ac:dyDescent="0.2">
      <c r="B106" s="104"/>
      <c r="C106" s="88"/>
      <c r="D106" s="88"/>
      <c r="E106" s="88"/>
      <c r="F106" s="100"/>
    </row>
    <row r="107" spans="2:6" x14ac:dyDescent="0.2">
      <c r="B107" s="104"/>
      <c r="C107" s="88"/>
      <c r="D107" s="88"/>
      <c r="E107" s="88"/>
      <c r="F107" s="100"/>
    </row>
    <row r="108" spans="2:6" x14ac:dyDescent="0.2">
      <c r="B108" s="104"/>
      <c r="C108" s="88"/>
      <c r="D108" s="88"/>
      <c r="E108" s="88"/>
      <c r="F108" s="100"/>
    </row>
    <row r="109" spans="2:6" x14ac:dyDescent="0.2">
      <c r="B109" s="104"/>
      <c r="C109" s="88"/>
      <c r="D109" s="88"/>
      <c r="E109" s="88"/>
      <c r="F109" s="100"/>
    </row>
    <row r="110" spans="2:6" x14ac:dyDescent="0.2">
      <c r="B110" s="104"/>
      <c r="C110" s="88"/>
      <c r="D110" s="88"/>
      <c r="E110" s="88"/>
      <c r="F110" s="100"/>
    </row>
    <row r="111" spans="2:6" x14ac:dyDescent="0.2">
      <c r="B111" s="104"/>
      <c r="C111" s="88"/>
      <c r="D111" s="88"/>
      <c r="E111" s="88"/>
      <c r="F111" s="100"/>
    </row>
    <row r="112" spans="2:6" x14ac:dyDescent="0.2">
      <c r="B112" s="104"/>
      <c r="C112" s="88"/>
      <c r="D112" s="88"/>
      <c r="E112" s="88"/>
      <c r="F112" s="100"/>
    </row>
    <row r="113" spans="2:6" x14ac:dyDescent="0.2">
      <c r="B113" s="104"/>
      <c r="C113" s="88"/>
      <c r="D113" s="88"/>
      <c r="E113" s="88"/>
      <c r="F113" s="100"/>
    </row>
    <row r="114" spans="2:6" x14ac:dyDescent="0.2">
      <c r="B114" s="104"/>
      <c r="C114" s="88"/>
      <c r="D114" s="88"/>
      <c r="E114" s="88"/>
      <c r="F114" s="100"/>
    </row>
    <row r="115" spans="2:6" x14ac:dyDescent="0.2">
      <c r="B115" s="104"/>
      <c r="C115" s="88"/>
      <c r="D115" s="88"/>
      <c r="E115" s="88"/>
      <c r="F115" s="100"/>
    </row>
    <row r="116" spans="2:6" x14ac:dyDescent="0.2">
      <c r="B116" s="104"/>
      <c r="C116" s="88"/>
      <c r="D116" s="88"/>
      <c r="E116" s="88"/>
      <c r="F116" s="100"/>
    </row>
    <row r="117" spans="2:6" x14ac:dyDescent="0.2">
      <c r="B117" s="104"/>
      <c r="C117" s="88"/>
      <c r="D117" s="88"/>
      <c r="E117" s="88"/>
      <c r="F117" s="100"/>
    </row>
    <row r="118" spans="2:6" x14ac:dyDescent="0.2">
      <c r="B118" s="104"/>
      <c r="C118" s="88"/>
      <c r="D118" s="88"/>
      <c r="E118" s="88"/>
      <c r="F118" s="100"/>
    </row>
    <row r="119" spans="2:6" x14ac:dyDescent="0.2">
      <c r="B119" s="104"/>
      <c r="C119" s="88"/>
      <c r="D119" s="88"/>
      <c r="E119" s="88"/>
      <c r="F119" s="100"/>
    </row>
    <row r="120" spans="2:6" x14ac:dyDescent="0.2">
      <c r="B120" s="104"/>
      <c r="C120" s="88"/>
      <c r="D120" s="88"/>
      <c r="E120" s="88"/>
      <c r="F120" s="100"/>
    </row>
    <row r="121" spans="2:6" x14ac:dyDescent="0.2">
      <c r="B121" s="104"/>
      <c r="C121" s="88"/>
      <c r="D121" s="88"/>
      <c r="E121" s="88"/>
      <c r="F121" s="100"/>
    </row>
    <row r="122" spans="2:6" x14ac:dyDescent="0.2">
      <c r="B122" s="104"/>
      <c r="C122" s="88"/>
      <c r="D122" s="88"/>
      <c r="E122" s="88"/>
      <c r="F122" s="100"/>
    </row>
    <row r="123" spans="2:6" x14ac:dyDescent="0.2">
      <c r="B123" s="104"/>
      <c r="C123" s="88"/>
      <c r="D123" s="88"/>
      <c r="E123" s="88"/>
      <c r="F123" s="100"/>
    </row>
    <row r="124" spans="2:6" x14ac:dyDescent="0.2">
      <c r="B124" s="104"/>
      <c r="C124" s="88"/>
      <c r="D124" s="88"/>
      <c r="E124" s="88"/>
      <c r="F124" s="100"/>
    </row>
    <row r="125" spans="2:6" x14ac:dyDescent="0.2">
      <c r="B125" s="104"/>
      <c r="C125" s="88"/>
      <c r="D125" s="88"/>
      <c r="E125" s="88"/>
      <c r="F125" s="100"/>
    </row>
    <row r="126" spans="2:6" x14ac:dyDescent="0.2">
      <c r="B126" s="104"/>
      <c r="C126" s="88"/>
      <c r="D126" s="88"/>
      <c r="E126" s="88"/>
      <c r="F126" s="100"/>
    </row>
    <row r="127" spans="2:6" x14ac:dyDescent="0.2">
      <c r="B127" s="104"/>
      <c r="C127" s="88"/>
      <c r="D127" s="88"/>
      <c r="E127" s="88"/>
      <c r="F127" s="100"/>
    </row>
    <row r="128" spans="2:6" x14ac:dyDescent="0.2">
      <c r="B128" s="104"/>
      <c r="C128" s="88"/>
      <c r="D128" s="88"/>
      <c r="E128" s="88"/>
      <c r="F128" s="100"/>
    </row>
    <row r="129" spans="2:6" ht="16" thickBot="1" x14ac:dyDescent="0.25">
      <c r="B129" s="105"/>
      <c r="C129" s="92"/>
      <c r="D129" s="92"/>
      <c r="E129" s="92"/>
      <c r="F129" s="101"/>
    </row>
  </sheetData>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9"/>
  <sheetViews>
    <sheetView workbookViewId="0">
      <selection activeCell="D5" sqref="D5"/>
    </sheetView>
  </sheetViews>
  <sheetFormatPr baseColWidth="10" defaultColWidth="8.83203125" defaultRowHeight="15" x14ac:dyDescent="0.2"/>
  <cols>
    <col min="1" max="1" width="10.5" style="27" customWidth="1"/>
    <col min="2" max="2" width="16.1640625" style="85" bestFit="1" customWidth="1"/>
    <col min="3" max="3" width="21.33203125" style="85" bestFit="1" customWidth="1"/>
    <col min="4" max="4" width="17" style="85" bestFit="1" customWidth="1"/>
    <col min="5" max="16384" width="8.83203125" style="27"/>
  </cols>
  <sheetData>
    <row r="1" spans="2:4" ht="16" thickBot="1" x14ac:dyDescent="0.25"/>
    <row r="2" spans="2:4" x14ac:dyDescent="0.2">
      <c r="B2" s="103" t="s">
        <v>135</v>
      </c>
      <c r="C2" s="86" t="s">
        <v>134</v>
      </c>
      <c r="D2" s="99" t="s">
        <v>136</v>
      </c>
    </row>
    <row r="3" spans="2:4" x14ac:dyDescent="0.2">
      <c r="B3" s="104">
        <v>0.75</v>
      </c>
      <c r="C3" s="88">
        <v>0.85</v>
      </c>
      <c r="D3" s="100">
        <v>0.75</v>
      </c>
    </row>
    <row r="4" spans="2:4" x14ac:dyDescent="0.2">
      <c r="B4" s="104">
        <v>0.85</v>
      </c>
      <c r="C4" s="88">
        <v>0.95</v>
      </c>
      <c r="D4" s="100">
        <v>0.75</v>
      </c>
    </row>
    <row r="5" spans="2:4" x14ac:dyDescent="0.2">
      <c r="B5" s="104"/>
      <c r="C5" s="88"/>
      <c r="D5" s="100"/>
    </row>
    <row r="6" spans="2:4" x14ac:dyDescent="0.2">
      <c r="B6" s="104"/>
      <c r="C6" s="88"/>
      <c r="D6" s="100"/>
    </row>
    <row r="7" spans="2:4" x14ac:dyDescent="0.2">
      <c r="B7" s="104"/>
      <c r="C7" s="88"/>
      <c r="D7" s="100"/>
    </row>
    <row r="8" spans="2:4" x14ac:dyDescent="0.2">
      <c r="B8" s="104"/>
      <c r="C8" s="88"/>
      <c r="D8" s="100"/>
    </row>
    <row r="9" spans="2:4" x14ac:dyDescent="0.2">
      <c r="B9" s="104"/>
      <c r="C9" s="88"/>
      <c r="D9" s="100"/>
    </row>
    <row r="10" spans="2:4" x14ac:dyDescent="0.2">
      <c r="B10" s="104"/>
      <c r="C10" s="88"/>
      <c r="D10" s="100"/>
    </row>
    <row r="11" spans="2:4" x14ac:dyDescent="0.2">
      <c r="B11" s="104"/>
      <c r="C11" s="88"/>
      <c r="D11" s="100"/>
    </row>
    <row r="12" spans="2:4" x14ac:dyDescent="0.2">
      <c r="B12" s="104"/>
      <c r="C12" s="88"/>
      <c r="D12" s="100"/>
    </row>
    <row r="13" spans="2:4" x14ac:dyDescent="0.2">
      <c r="B13" s="104"/>
      <c r="C13" s="88"/>
      <c r="D13" s="100"/>
    </row>
    <row r="14" spans="2:4" x14ac:dyDescent="0.2">
      <c r="B14" s="104"/>
      <c r="C14" s="88"/>
      <c r="D14" s="100"/>
    </row>
    <row r="15" spans="2:4" x14ac:dyDescent="0.2">
      <c r="B15" s="104"/>
      <c r="C15" s="88"/>
      <c r="D15" s="100"/>
    </row>
    <row r="16" spans="2:4" x14ac:dyDescent="0.2">
      <c r="B16" s="104"/>
      <c r="C16" s="88"/>
      <c r="D16" s="100"/>
    </row>
    <row r="17" spans="2:4" x14ac:dyDescent="0.2">
      <c r="B17" s="104"/>
      <c r="C17" s="88"/>
      <c r="D17" s="100"/>
    </row>
    <row r="18" spans="2:4" x14ac:dyDescent="0.2">
      <c r="B18" s="104"/>
      <c r="C18" s="88"/>
      <c r="D18" s="100"/>
    </row>
    <row r="19" spans="2:4" x14ac:dyDescent="0.2">
      <c r="B19" s="104"/>
      <c r="C19" s="88"/>
      <c r="D19" s="100"/>
    </row>
    <row r="20" spans="2:4" x14ac:dyDescent="0.2">
      <c r="B20" s="104"/>
      <c r="C20" s="88"/>
      <c r="D20" s="100"/>
    </row>
    <row r="21" spans="2:4" x14ac:dyDescent="0.2">
      <c r="B21" s="104"/>
      <c r="C21" s="88"/>
      <c r="D21" s="100"/>
    </row>
    <row r="22" spans="2:4" x14ac:dyDescent="0.2">
      <c r="B22" s="104"/>
      <c r="C22" s="88"/>
      <c r="D22" s="100"/>
    </row>
    <row r="23" spans="2:4" x14ac:dyDescent="0.2">
      <c r="B23" s="104"/>
      <c r="C23" s="88"/>
      <c r="D23" s="100"/>
    </row>
    <row r="24" spans="2:4" x14ac:dyDescent="0.2">
      <c r="B24" s="104"/>
      <c r="C24" s="88"/>
      <c r="D24" s="100"/>
    </row>
    <row r="25" spans="2:4" x14ac:dyDescent="0.2">
      <c r="B25" s="104"/>
      <c r="C25" s="88"/>
      <c r="D25" s="100"/>
    </row>
    <row r="26" spans="2:4" x14ac:dyDescent="0.2">
      <c r="B26" s="104"/>
      <c r="C26" s="88"/>
      <c r="D26" s="100"/>
    </row>
    <row r="27" spans="2:4" x14ac:dyDescent="0.2">
      <c r="B27" s="104"/>
      <c r="C27" s="88"/>
      <c r="D27" s="100"/>
    </row>
    <row r="28" spans="2:4" x14ac:dyDescent="0.2">
      <c r="B28" s="104"/>
      <c r="C28" s="88"/>
      <c r="D28" s="100"/>
    </row>
    <row r="29" spans="2:4" x14ac:dyDescent="0.2">
      <c r="B29" s="104"/>
      <c r="C29" s="88"/>
      <c r="D29" s="100"/>
    </row>
    <row r="30" spans="2:4" x14ac:dyDescent="0.2">
      <c r="B30" s="104"/>
      <c r="C30" s="88"/>
      <c r="D30" s="100"/>
    </row>
    <row r="31" spans="2:4" x14ac:dyDescent="0.2">
      <c r="B31" s="104"/>
      <c r="C31" s="88"/>
      <c r="D31" s="100"/>
    </row>
    <row r="32" spans="2:4" x14ac:dyDescent="0.2">
      <c r="B32" s="104"/>
      <c r="C32" s="88"/>
      <c r="D32" s="100"/>
    </row>
    <row r="33" spans="2:4" x14ac:dyDescent="0.2">
      <c r="B33" s="104"/>
      <c r="C33" s="88"/>
      <c r="D33" s="100"/>
    </row>
    <row r="34" spans="2:4" x14ac:dyDescent="0.2">
      <c r="B34" s="104"/>
      <c r="C34" s="88"/>
      <c r="D34" s="100"/>
    </row>
    <row r="35" spans="2:4" x14ac:dyDescent="0.2">
      <c r="B35" s="104"/>
      <c r="C35" s="88"/>
      <c r="D35" s="100"/>
    </row>
    <row r="36" spans="2:4" x14ac:dyDescent="0.2">
      <c r="B36" s="104"/>
      <c r="C36" s="88"/>
      <c r="D36" s="100"/>
    </row>
    <row r="37" spans="2:4" x14ac:dyDescent="0.2">
      <c r="B37" s="104"/>
      <c r="C37" s="88"/>
      <c r="D37" s="100"/>
    </row>
    <row r="38" spans="2:4" x14ac:dyDescent="0.2">
      <c r="B38" s="104"/>
      <c r="C38" s="88"/>
      <c r="D38" s="100"/>
    </row>
    <row r="39" spans="2:4" x14ac:dyDescent="0.2">
      <c r="B39" s="104"/>
      <c r="C39" s="88"/>
      <c r="D39" s="100"/>
    </row>
    <row r="40" spans="2:4" x14ac:dyDescent="0.2">
      <c r="B40" s="104"/>
      <c r="C40" s="88"/>
      <c r="D40" s="100"/>
    </row>
    <row r="41" spans="2:4" x14ac:dyDescent="0.2">
      <c r="B41" s="104"/>
      <c r="C41" s="88"/>
      <c r="D41" s="100"/>
    </row>
    <row r="42" spans="2:4" x14ac:dyDescent="0.2">
      <c r="B42" s="104"/>
      <c r="C42" s="88"/>
      <c r="D42" s="100"/>
    </row>
    <row r="43" spans="2:4" x14ac:dyDescent="0.2">
      <c r="B43" s="104"/>
      <c r="C43" s="88"/>
      <c r="D43" s="100"/>
    </row>
    <row r="44" spans="2:4" x14ac:dyDescent="0.2">
      <c r="B44" s="104"/>
      <c r="C44" s="88"/>
      <c r="D44" s="100"/>
    </row>
    <row r="45" spans="2:4" x14ac:dyDescent="0.2">
      <c r="B45" s="104"/>
      <c r="C45" s="88"/>
      <c r="D45" s="100"/>
    </row>
    <row r="46" spans="2:4" x14ac:dyDescent="0.2">
      <c r="B46" s="104"/>
      <c r="C46" s="88"/>
      <c r="D46" s="100"/>
    </row>
    <row r="47" spans="2:4" x14ac:dyDescent="0.2">
      <c r="B47" s="104"/>
      <c r="C47" s="88"/>
      <c r="D47" s="100"/>
    </row>
    <row r="48" spans="2:4" x14ac:dyDescent="0.2">
      <c r="B48" s="104"/>
      <c r="C48" s="88"/>
      <c r="D48" s="100"/>
    </row>
    <row r="49" spans="2:4" x14ac:dyDescent="0.2">
      <c r="B49" s="104"/>
      <c r="C49" s="88"/>
      <c r="D49" s="100"/>
    </row>
    <row r="50" spans="2:4" x14ac:dyDescent="0.2">
      <c r="B50" s="104"/>
      <c r="C50" s="88"/>
      <c r="D50" s="100"/>
    </row>
    <row r="51" spans="2:4" x14ac:dyDescent="0.2">
      <c r="B51" s="104"/>
      <c r="C51" s="88"/>
      <c r="D51" s="100"/>
    </row>
    <row r="52" spans="2:4" x14ac:dyDescent="0.2">
      <c r="B52" s="104"/>
      <c r="C52" s="88"/>
      <c r="D52" s="100"/>
    </row>
    <row r="53" spans="2:4" x14ac:dyDescent="0.2">
      <c r="B53" s="104"/>
      <c r="C53" s="88"/>
      <c r="D53" s="100"/>
    </row>
    <row r="54" spans="2:4" x14ac:dyDescent="0.2">
      <c r="B54" s="104"/>
      <c r="C54" s="88"/>
      <c r="D54" s="100"/>
    </row>
    <row r="55" spans="2:4" x14ac:dyDescent="0.2">
      <c r="B55" s="104"/>
      <c r="C55" s="88"/>
      <c r="D55" s="100"/>
    </row>
    <row r="56" spans="2:4" x14ac:dyDescent="0.2">
      <c r="B56" s="104"/>
      <c r="C56" s="88"/>
      <c r="D56" s="100"/>
    </row>
    <row r="57" spans="2:4" x14ac:dyDescent="0.2">
      <c r="B57" s="104"/>
      <c r="C57" s="88"/>
      <c r="D57" s="100"/>
    </row>
    <row r="58" spans="2:4" x14ac:dyDescent="0.2">
      <c r="B58" s="104"/>
      <c r="C58" s="88"/>
      <c r="D58" s="100"/>
    </row>
    <row r="59" spans="2:4" x14ac:dyDescent="0.2">
      <c r="B59" s="104"/>
      <c r="C59" s="88"/>
      <c r="D59" s="100"/>
    </row>
    <row r="60" spans="2:4" x14ac:dyDescent="0.2">
      <c r="B60" s="104"/>
      <c r="C60" s="88"/>
      <c r="D60" s="100"/>
    </row>
    <row r="61" spans="2:4" x14ac:dyDescent="0.2">
      <c r="B61" s="104"/>
      <c r="C61" s="88"/>
      <c r="D61" s="100"/>
    </row>
    <row r="62" spans="2:4" x14ac:dyDescent="0.2">
      <c r="B62" s="104"/>
      <c r="C62" s="88"/>
      <c r="D62" s="100"/>
    </row>
    <row r="63" spans="2:4" x14ac:dyDescent="0.2">
      <c r="B63" s="104"/>
      <c r="C63" s="88"/>
      <c r="D63" s="100"/>
    </row>
    <row r="64" spans="2:4" x14ac:dyDescent="0.2">
      <c r="B64" s="104"/>
      <c r="C64" s="88"/>
      <c r="D64" s="100"/>
    </row>
    <row r="65" spans="2:4" x14ac:dyDescent="0.2">
      <c r="B65" s="104"/>
      <c r="C65" s="88"/>
      <c r="D65" s="100"/>
    </row>
    <row r="66" spans="2:4" x14ac:dyDescent="0.2">
      <c r="B66" s="104"/>
      <c r="C66" s="88"/>
      <c r="D66" s="100"/>
    </row>
    <row r="67" spans="2:4" x14ac:dyDescent="0.2">
      <c r="B67" s="104"/>
      <c r="C67" s="88"/>
      <c r="D67" s="100"/>
    </row>
    <row r="68" spans="2:4" x14ac:dyDescent="0.2">
      <c r="B68" s="104"/>
      <c r="C68" s="88"/>
      <c r="D68" s="100"/>
    </row>
    <row r="69" spans="2:4" x14ac:dyDescent="0.2">
      <c r="B69" s="104"/>
      <c r="C69" s="88"/>
      <c r="D69" s="100"/>
    </row>
    <row r="70" spans="2:4" x14ac:dyDescent="0.2">
      <c r="B70" s="104"/>
      <c r="C70" s="88"/>
      <c r="D70" s="100"/>
    </row>
    <row r="71" spans="2:4" x14ac:dyDescent="0.2">
      <c r="B71" s="104"/>
      <c r="C71" s="88"/>
      <c r="D71" s="100"/>
    </row>
    <row r="72" spans="2:4" x14ac:dyDescent="0.2">
      <c r="B72" s="104"/>
      <c r="C72" s="88"/>
      <c r="D72" s="100"/>
    </row>
    <row r="73" spans="2:4" x14ac:dyDescent="0.2">
      <c r="B73" s="104"/>
      <c r="C73" s="88"/>
      <c r="D73" s="100"/>
    </row>
    <row r="74" spans="2:4" x14ac:dyDescent="0.2">
      <c r="B74" s="104"/>
      <c r="C74" s="88"/>
      <c r="D74" s="100"/>
    </row>
    <row r="75" spans="2:4" x14ac:dyDescent="0.2">
      <c r="B75" s="104"/>
      <c r="C75" s="88"/>
      <c r="D75" s="100"/>
    </row>
    <row r="76" spans="2:4" x14ac:dyDescent="0.2">
      <c r="B76" s="104"/>
      <c r="C76" s="88"/>
      <c r="D76" s="100"/>
    </row>
    <row r="77" spans="2:4" x14ac:dyDescent="0.2">
      <c r="B77" s="104"/>
      <c r="C77" s="88"/>
      <c r="D77" s="100"/>
    </row>
    <row r="78" spans="2:4" x14ac:dyDescent="0.2">
      <c r="B78" s="104"/>
      <c r="C78" s="88"/>
      <c r="D78" s="100"/>
    </row>
    <row r="79" spans="2:4" x14ac:dyDescent="0.2">
      <c r="B79" s="104"/>
      <c r="C79" s="88"/>
      <c r="D79" s="100"/>
    </row>
    <row r="80" spans="2:4" x14ac:dyDescent="0.2">
      <c r="B80" s="104"/>
      <c r="C80" s="88"/>
      <c r="D80" s="100"/>
    </row>
    <row r="81" spans="2:4" x14ac:dyDescent="0.2">
      <c r="B81" s="104"/>
      <c r="C81" s="88"/>
      <c r="D81" s="100"/>
    </row>
    <row r="82" spans="2:4" x14ac:dyDescent="0.2">
      <c r="B82" s="104"/>
      <c r="C82" s="88"/>
      <c r="D82" s="100"/>
    </row>
    <row r="83" spans="2:4" x14ac:dyDescent="0.2">
      <c r="B83" s="104"/>
      <c r="C83" s="88"/>
      <c r="D83" s="100"/>
    </row>
    <row r="84" spans="2:4" x14ac:dyDescent="0.2">
      <c r="B84" s="104"/>
      <c r="C84" s="88"/>
      <c r="D84" s="100"/>
    </row>
    <row r="85" spans="2:4" x14ac:dyDescent="0.2">
      <c r="B85" s="104"/>
      <c r="C85" s="88"/>
      <c r="D85" s="100"/>
    </row>
    <row r="86" spans="2:4" x14ac:dyDescent="0.2">
      <c r="B86" s="104"/>
      <c r="C86" s="88"/>
      <c r="D86" s="100"/>
    </row>
    <row r="87" spans="2:4" x14ac:dyDescent="0.2">
      <c r="B87" s="104"/>
      <c r="C87" s="88"/>
      <c r="D87" s="100"/>
    </row>
    <row r="88" spans="2:4" x14ac:dyDescent="0.2">
      <c r="B88" s="104"/>
      <c r="C88" s="88"/>
      <c r="D88" s="100"/>
    </row>
    <row r="89" spans="2:4" x14ac:dyDescent="0.2">
      <c r="B89" s="104"/>
      <c r="C89" s="88"/>
      <c r="D89" s="100"/>
    </row>
    <row r="90" spans="2:4" x14ac:dyDescent="0.2">
      <c r="B90" s="104"/>
      <c r="C90" s="88"/>
      <c r="D90" s="100"/>
    </row>
    <row r="91" spans="2:4" x14ac:dyDescent="0.2">
      <c r="B91" s="104"/>
      <c r="C91" s="88"/>
      <c r="D91" s="100"/>
    </row>
    <row r="92" spans="2:4" x14ac:dyDescent="0.2">
      <c r="B92" s="104"/>
      <c r="C92" s="88"/>
      <c r="D92" s="100"/>
    </row>
    <row r="93" spans="2:4" x14ac:dyDescent="0.2">
      <c r="B93" s="104"/>
      <c r="C93" s="88"/>
      <c r="D93" s="100"/>
    </row>
    <row r="94" spans="2:4" x14ac:dyDescent="0.2">
      <c r="B94" s="104"/>
      <c r="C94" s="88"/>
      <c r="D94" s="100"/>
    </row>
    <row r="95" spans="2:4" x14ac:dyDescent="0.2">
      <c r="B95" s="104"/>
      <c r="C95" s="88"/>
      <c r="D95" s="100"/>
    </row>
    <row r="96" spans="2:4" x14ac:dyDescent="0.2">
      <c r="B96" s="104"/>
      <c r="C96" s="88"/>
      <c r="D96" s="100"/>
    </row>
    <row r="97" spans="2:4" x14ac:dyDescent="0.2">
      <c r="B97" s="104"/>
      <c r="C97" s="88"/>
      <c r="D97" s="100"/>
    </row>
    <row r="98" spans="2:4" x14ac:dyDescent="0.2">
      <c r="B98" s="104"/>
      <c r="C98" s="88"/>
      <c r="D98" s="100"/>
    </row>
    <row r="99" spans="2:4" x14ac:dyDescent="0.2">
      <c r="B99" s="104"/>
      <c r="C99" s="88"/>
      <c r="D99" s="100"/>
    </row>
    <row r="100" spans="2:4" x14ac:dyDescent="0.2">
      <c r="B100" s="104"/>
      <c r="C100" s="88"/>
      <c r="D100" s="100"/>
    </row>
    <row r="101" spans="2:4" x14ac:dyDescent="0.2">
      <c r="B101" s="104"/>
      <c r="C101" s="88"/>
      <c r="D101" s="100"/>
    </row>
    <row r="102" spans="2:4" x14ac:dyDescent="0.2">
      <c r="B102" s="104"/>
      <c r="C102" s="88"/>
      <c r="D102" s="100"/>
    </row>
    <row r="103" spans="2:4" x14ac:dyDescent="0.2">
      <c r="B103" s="104"/>
      <c r="C103" s="88"/>
      <c r="D103" s="100"/>
    </row>
    <row r="104" spans="2:4" x14ac:dyDescent="0.2">
      <c r="B104" s="104"/>
      <c r="C104" s="88"/>
      <c r="D104" s="100"/>
    </row>
    <row r="105" spans="2:4" x14ac:dyDescent="0.2">
      <c r="B105" s="104"/>
      <c r="C105" s="88"/>
      <c r="D105" s="100"/>
    </row>
    <row r="106" spans="2:4" x14ac:dyDescent="0.2">
      <c r="B106" s="104"/>
      <c r="C106" s="88"/>
      <c r="D106" s="100"/>
    </row>
    <row r="107" spans="2:4" x14ac:dyDescent="0.2">
      <c r="B107" s="104"/>
      <c r="C107" s="88"/>
      <c r="D107" s="100"/>
    </row>
    <row r="108" spans="2:4" x14ac:dyDescent="0.2">
      <c r="B108" s="104"/>
      <c r="C108" s="88"/>
      <c r="D108" s="100"/>
    </row>
    <row r="109" spans="2:4" x14ac:dyDescent="0.2">
      <c r="B109" s="104"/>
      <c r="C109" s="88"/>
      <c r="D109" s="100"/>
    </row>
    <row r="110" spans="2:4" x14ac:dyDescent="0.2">
      <c r="B110" s="104"/>
      <c r="C110" s="88"/>
      <c r="D110" s="100"/>
    </row>
    <row r="111" spans="2:4" x14ac:dyDescent="0.2">
      <c r="B111" s="104"/>
      <c r="C111" s="88"/>
      <c r="D111" s="100"/>
    </row>
    <row r="112" spans="2:4" x14ac:dyDescent="0.2">
      <c r="B112" s="104"/>
      <c r="C112" s="88"/>
      <c r="D112" s="100"/>
    </row>
    <row r="113" spans="2:4" x14ac:dyDescent="0.2">
      <c r="B113" s="104"/>
      <c r="C113" s="88"/>
      <c r="D113" s="100"/>
    </row>
    <row r="114" spans="2:4" x14ac:dyDescent="0.2">
      <c r="B114" s="104"/>
      <c r="C114" s="88"/>
      <c r="D114" s="100"/>
    </row>
    <row r="115" spans="2:4" x14ac:dyDescent="0.2">
      <c r="B115" s="104"/>
      <c r="C115" s="88"/>
      <c r="D115" s="100"/>
    </row>
    <row r="116" spans="2:4" x14ac:dyDescent="0.2">
      <c r="B116" s="104"/>
      <c r="C116" s="88"/>
      <c r="D116" s="100"/>
    </row>
    <row r="117" spans="2:4" x14ac:dyDescent="0.2">
      <c r="B117" s="104"/>
      <c r="C117" s="88"/>
      <c r="D117" s="100"/>
    </row>
    <row r="118" spans="2:4" x14ac:dyDescent="0.2">
      <c r="B118" s="104"/>
      <c r="C118" s="88"/>
      <c r="D118" s="100"/>
    </row>
    <row r="119" spans="2:4" x14ac:dyDescent="0.2">
      <c r="B119" s="104"/>
      <c r="C119" s="88"/>
      <c r="D119" s="100"/>
    </row>
    <row r="120" spans="2:4" x14ac:dyDescent="0.2">
      <c r="B120" s="104"/>
      <c r="C120" s="88"/>
      <c r="D120" s="100"/>
    </row>
    <row r="121" spans="2:4" x14ac:dyDescent="0.2">
      <c r="B121" s="104"/>
      <c r="C121" s="88"/>
      <c r="D121" s="100"/>
    </row>
    <row r="122" spans="2:4" x14ac:dyDescent="0.2">
      <c r="B122" s="104"/>
      <c r="C122" s="88"/>
      <c r="D122" s="100"/>
    </row>
    <row r="123" spans="2:4" x14ac:dyDescent="0.2">
      <c r="B123" s="104"/>
      <c r="C123" s="88"/>
      <c r="D123" s="100"/>
    </row>
    <row r="124" spans="2:4" x14ac:dyDescent="0.2">
      <c r="B124" s="104"/>
      <c r="C124" s="88"/>
      <c r="D124" s="100"/>
    </row>
    <row r="125" spans="2:4" x14ac:dyDescent="0.2">
      <c r="B125" s="104"/>
      <c r="C125" s="88"/>
      <c r="D125" s="100"/>
    </row>
    <row r="126" spans="2:4" x14ac:dyDescent="0.2">
      <c r="B126" s="104"/>
      <c r="C126" s="88"/>
      <c r="D126" s="100"/>
    </row>
    <row r="127" spans="2:4" x14ac:dyDescent="0.2">
      <c r="B127" s="104"/>
      <c r="C127" s="88"/>
      <c r="D127" s="100"/>
    </row>
    <row r="128" spans="2:4" x14ac:dyDescent="0.2">
      <c r="B128" s="104"/>
      <c r="C128" s="88"/>
      <c r="D128" s="100"/>
    </row>
    <row r="129" spans="2:4" ht="16" thickBot="1" x14ac:dyDescent="0.25">
      <c r="B129" s="105"/>
      <c r="C129" s="92"/>
      <c r="D129" s="101"/>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9"/>
  <sheetViews>
    <sheetView workbookViewId="0">
      <selection activeCell="J4" sqref="J4"/>
    </sheetView>
  </sheetViews>
  <sheetFormatPr baseColWidth="10" defaultColWidth="8.83203125" defaultRowHeight="15" x14ac:dyDescent="0.2"/>
  <cols>
    <col min="1" max="1" width="8.83203125" style="27"/>
    <col min="2" max="3" width="7.1640625" style="85" bestFit="1" customWidth="1"/>
    <col min="4" max="4" width="9.5" style="85" bestFit="1" customWidth="1"/>
    <col min="5" max="5" width="11.83203125" style="85" bestFit="1" customWidth="1"/>
    <col min="6" max="6" width="12.5" style="85" bestFit="1" customWidth="1"/>
    <col min="7" max="7" width="11" style="85" bestFit="1" customWidth="1"/>
    <col min="8" max="9" width="11" style="85" customWidth="1"/>
    <col min="10" max="10" width="15.5" style="85" bestFit="1" customWidth="1"/>
    <col min="11" max="19" width="15.83203125" style="85" bestFit="1" customWidth="1"/>
    <col min="20" max="20" width="17.33203125" style="85" customWidth="1"/>
    <col min="21" max="16384" width="8.83203125" style="27"/>
  </cols>
  <sheetData>
    <row r="1" spans="2:20" ht="16" thickBot="1" x14ac:dyDescent="0.25"/>
    <row r="2" spans="2:20" x14ac:dyDescent="0.2">
      <c r="B2" s="103" t="s">
        <v>207</v>
      </c>
      <c r="C2" s="86" t="s">
        <v>73</v>
      </c>
      <c r="D2" s="86" t="s">
        <v>74</v>
      </c>
      <c r="E2" s="86" t="s">
        <v>75</v>
      </c>
      <c r="F2" s="86" t="s">
        <v>208</v>
      </c>
      <c r="G2" s="86" t="s">
        <v>76</v>
      </c>
      <c r="H2" s="86" t="s">
        <v>119</v>
      </c>
      <c r="I2" s="86" t="s">
        <v>120</v>
      </c>
      <c r="J2" s="86" t="s">
        <v>121</v>
      </c>
      <c r="K2" s="86" t="s">
        <v>77</v>
      </c>
      <c r="L2" s="86" t="s">
        <v>79</v>
      </c>
      <c r="M2" s="86" t="s">
        <v>78</v>
      </c>
      <c r="N2" s="86" t="s">
        <v>80</v>
      </c>
      <c r="O2" s="86" t="s">
        <v>81</v>
      </c>
      <c r="P2" s="86" t="s">
        <v>82</v>
      </c>
      <c r="Q2" s="86" t="s">
        <v>83</v>
      </c>
      <c r="R2" s="86" t="s">
        <v>84</v>
      </c>
      <c r="S2" s="86" t="s">
        <v>85</v>
      </c>
      <c r="T2" s="99" t="s">
        <v>86</v>
      </c>
    </row>
    <row r="3" spans="2:20" x14ac:dyDescent="0.2">
      <c r="B3" s="180">
        <v>1</v>
      </c>
      <c r="C3" s="179">
        <v>0</v>
      </c>
      <c r="D3" s="179">
        <v>1E-3</v>
      </c>
      <c r="E3" s="179">
        <v>0</v>
      </c>
      <c r="F3" s="179"/>
      <c r="G3" s="179">
        <v>1</v>
      </c>
      <c r="H3" s="179">
        <v>0</v>
      </c>
      <c r="I3" s="179">
        <v>0</v>
      </c>
      <c r="J3" s="179">
        <v>10</v>
      </c>
      <c r="K3" s="179">
        <v>0</v>
      </c>
      <c r="L3" s="179">
        <v>0</v>
      </c>
      <c r="M3" s="179">
        <v>0</v>
      </c>
      <c r="N3" s="88"/>
      <c r="O3" s="88"/>
      <c r="P3" s="88"/>
      <c r="Q3" s="88"/>
      <c r="R3" s="88"/>
      <c r="S3" s="88"/>
      <c r="T3" s="100"/>
    </row>
    <row r="4" spans="2:20" x14ac:dyDescent="0.2">
      <c r="B4" s="180"/>
      <c r="C4" s="179"/>
      <c r="D4" s="179"/>
      <c r="E4" s="179"/>
      <c r="F4" s="179"/>
      <c r="G4" s="179"/>
      <c r="H4" s="179"/>
      <c r="I4" s="179"/>
      <c r="J4" s="179"/>
      <c r="K4" s="179"/>
      <c r="L4" s="179"/>
      <c r="M4" s="179"/>
      <c r="N4" s="88"/>
      <c r="O4" s="88"/>
      <c r="P4" s="88"/>
      <c r="Q4" s="88"/>
      <c r="R4" s="88"/>
      <c r="S4" s="88"/>
      <c r="T4" s="100"/>
    </row>
    <row r="5" spans="2:20" x14ac:dyDescent="0.2">
      <c r="B5" s="180"/>
      <c r="C5" s="179"/>
      <c r="D5" s="179"/>
      <c r="E5" s="179"/>
      <c r="F5" s="179"/>
      <c r="G5" s="179"/>
      <c r="H5" s="179"/>
      <c r="I5" s="179"/>
      <c r="J5" s="179"/>
      <c r="K5" s="179"/>
      <c r="L5" s="179"/>
      <c r="M5" s="179"/>
      <c r="N5" s="88"/>
      <c r="O5" s="88"/>
      <c r="P5" s="88"/>
      <c r="Q5" s="88"/>
      <c r="R5" s="88"/>
      <c r="S5" s="88"/>
      <c r="T5" s="100"/>
    </row>
    <row r="6" spans="2:20" x14ac:dyDescent="0.2">
      <c r="B6" s="180"/>
      <c r="C6" s="179"/>
      <c r="D6" s="179"/>
      <c r="E6" s="179"/>
      <c r="F6" s="179"/>
      <c r="G6" s="179"/>
      <c r="H6" s="179"/>
      <c r="I6" s="179"/>
      <c r="J6" s="179"/>
      <c r="K6" s="179"/>
      <c r="L6" s="179"/>
      <c r="M6" s="179"/>
      <c r="N6" s="88"/>
      <c r="O6" s="88"/>
      <c r="P6" s="88"/>
      <c r="Q6" s="88"/>
      <c r="R6" s="88"/>
      <c r="S6" s="88"/>
      <c r="T6" s="100"/>
    </row>
    <row r="7" spans="2:20" x14ac:dyDescent="0.2">
      <c r="B7" s="180"/>
      <c r="C7" s="179"/>
      <c r="D7" s="179"/>
      <c r="E7" s="179"/>
      <c r="F7" s="179"/>
      <c r="G7" s="179"/>
      <c r="H7" s="179"/>
      <c r="I7" s="179"/>
      <c r="J7" s="179"/>
      <c r="K7" s="179"/>
      <c r="L7" s="179"/>
      <c r="M7" s="179"/>
      <c r="N7" s="88"/>
      <c r="O7" s="88"/>
      <c r="P7" s="88"/>
      <c r="Q7" s="88"/>
      <c r="R7" s="88"/>
      <c r="S7" s="88"/>
      <c r="T7" s="100"/>
    </row>
    <row r="8" spans="2:20" x14ac:dyDescent="0.2">
      <c r="B8" s="180"/>
      <c r="C8" s="179"/>
      <c r="D8" s="179"/>
      <c r="E8" s="179"/>
      <c r="F8" s="179"/>
      <c r="G8" s="179"/>
      <c r="H8" s="179"/>
      <c r="I8" s="179"/>
      <c r="J8" s="179"/>
      <c r="K8" s="179"/>
      <c r="L8" s="179"/>
      <c r="M8" s="179"/>
      <c r="N8" s="88"/>
      <c r="O8" s="88"/>
      <c r="P8" s="88"/>
      <c r="Q8" s="88"/>
      <c r="R8" s="88"/>
      <c r="S8" s="88"/>
      <c r="T8" s="100"/>
    </row>
    <row r="9" spans="2:20" x14ac:dyDescent="0.2">
      <c r="B9" s="180"/>
      <c r="C9" s="179"/>
      <c r="D9" s="179"/>
      <c r="E9" s="179"/>
      <c r="F9" s="179"/>
      <c r="G9" s="179"/>
      <c r="H9" s="179"/>
      <c r="I9" s="179"/>
      <c r="J9" s="179"/>
      <c r="K9" s="179"/>
      <c r="L9" s="179"/>
      <c r="M9" s="179"/>
      <c r="N9" s="88"/>
      <c r="O9" s="88"/>
      <c r="P9" s="88"/>
      <c r="Q9" s="88"/>
      <c r="R9" s="88"/>
      <c r="S9" s="88"/>
      <c r="T9" s="100"/>
    </row>
    <row r="10" spans="2:20" x14ac:dyDescent="0.2">
      <c r="B10" s="180"/>
      <c r="C10" s="179"/>
      <c r="D10" s="179"/>
      <c r="E10" s="179"/>
      <c r="F10" s="179"/>
      <c r="G10" s="179"/>
      <c r="H10" s="179"/>
      <c r="I10" s="179"/>
      <c r="J10" s="179"/>
      <c r="K10" s="179"/>
      <c r="L10" s="179"/>
      <c r="M10" s="179"/>
      <c r="N10" s="88"/>
      <c r="O10" s="88"/>
      <c r="P10" s="88"/>
      <c r="Q10" s="88"/>
      <c r="R10" s="88"/>
      <c r="S10" s="88"/>
      <c r="T10" s="100"/>
    </row>
    <row r="11" spans="2:20" x14ac:dyDescent="0.2">
      <c r="B11" s="104"/>
      <c r="C11" s="88"/>
      <c r="D11" s="88"/>
      <c r="E11" s="88"/>
      <c r="F11" s="88"/>
      <c r="G11" s="88"/>
      <c r="H11" s="88"/>
      <c r="I11" s="88"/>
      <c r="J11" s="88"/>
      <c r="K11" s="88"/>
      <c r="L11" s="88"/>
      <c r="M11" s="88"/>
      <c r="N11" s="88"/>
      <c r="O11" s="88"/>
      <c r="P11" s="88"/>
      <c r="Q11" s="88"/>
      <c r="R11" s="88"/>
      <c r="S11" s="88"/>
      <c r="T11" s="100"/>
    </row>
    <row r="12" spans="2:20" x14ac:dyDescent="0.2">
      <c r="B12" s="104"/>
      <c r="C12" s="88"/>
      <c r="D12" s="88"/>
      <c r="E12" s="88"/>
      <c r="F12" s="88"/>
      <c r="G12" s="88"/>
      <c r="H12" s="88"/>
      <c r="I12" s="88"/>
      <c r="J12" s="88"/>
      <c r="K12" s="88"/>
      <c r="L12" s="88"/>
      <c r="M12" s="88"/>
      <c r="N12" s="88"/>
      <c r="O12" s="88"/>
      <c r="P12" s="88"/>
      <c r="Q12" s="88"/>
      <c r="R12" s="88"/>
      <c r="S12" s="88"/>
      <c r="T12" s="100"/>
    </row>
    <row r="13" spans="2:20" x14ac:dyDescent="0.2">
      <c r="B13" s="104"/>
      <c r="C13" s="88"/>
      <c r="D13" s="88"/>
      <c r="E13" s="88"/>
      <c r="F13" s="88"/>
      <c r="G13" s="88"/>
      <c r="H13" s="88"/>
      <c r="I13" s="88"/>
      <c r="J13" s="88"/>
      <c r="K13" s="88"/>
      <c r="L13" s="88"/>
      <c r="M13" s="88"/>
      <c r="N13" s="88"/>
      <c r="O13" s="88"/>
      <c r="P13" s="88"/>
      <c r="Q13" s="88"/>
      <c r="R13" s="88"/>
      <c r="S13" s="88"/>
      <c r="T13" s="100"/>
    </row>
    <row r="14" spans="2:20" x14ac:dyDescent="0.2">
      <c r="B14" s="104"/>
      <c r="C14" s="88"/>
      <c r="D14" s="88"/>
      <c r="E14" s="88"/>
      <c r="F14" s="88"/>
      <c r="G14" s="88"/>
      <c r="H14" s="88"/>
      <c r="I14" s="88"/>
      <c r="J14" s="88"/>
      <c r="K14" s="88"/>
      <c r="L14" s="88"/>
      <c r="M14" s="88"/>
      <c r="N14" s="88"/>
      <c r="O14" s="88"/>
      <c r="P14" s="88"/>
      <c r="Q14" s="88"/>
      <c r="R14" s="88"/>
      <c r="S14" s="88"/>
      <c r="T14" s="100"/>
    </row>
    <row r="15" spans="2:20" x14ac:dyDescent="0.2">
      <c r="B15" s="104"/>
      <c r="C15" s="88"/>
      <c r="D15" s="88"/>
      <c r="E15" s="88"/>
      <c r="F15" s="88"/>
      <c r="G15" s="88"/>
      <c r="H15" s="88"/>
      <c r="I15" s="88"/>
      <c r="J15" s="88"/>
      <c r="K15" s="88"/>
      <c r="L15" s="88"/>
      <c r="M15" s="88"/>
      <c r="N15" s="88"/>
      <c r="O15" s="88"/>
      <c r="P15" s="88"/>
      <c r="Q15" s="88"/>
      <c r="R15" s="88"/>
      <c r="S15" s="88"/>
      <c r="T15" s="100"/>
    </row>
    <row r="16" spans="2:20" x14ac:dyDescent="0.2">
      <c r="B16" s="104"/>
      <c r="C16" s="88"/>
      <c r="D16" s="88"/>
      <c r="E16" s="88"/>
      <c r="F16" s="88"/>
      <c r="G16" s="88"/>
      <c r="H16" s="88"/>
      <c r="I16" s="88"/>
      <c r="J16" s="88"/>
      <c r="K16" s="88"/>
      <c r="L16" s="88"/>
      <c r="M16" s="88"/>
      <c r="N16" s="88"/>
      <c r="O16" s="88"/>
      <c r="P16" s="88"/>
      <c r="Q16" s="88"/>
      <c r="R16" s="88"/>
      <c r="S16" s="88"/>
      <c r="T16" s="100"/>
    </row>
    <row r="17" spans="2:20" x14ac:dyDescent="0.2">
      <c r="B17" s="104"/>
      <c r="C17" s="88"/>
      <c r="D17" s="88"/>
      <c r="E17" s="88"/>
      <c r="F17" s="88"/>
      <c r="G17" s="88"/>
      <c r="H17" s="88"/>
      <c r="I17" s="88"/>
      <c r="J17" s="88"/>
      <c r="K17" s="88"/>
      <c r="L17" s="88"/>
      <c r="M17" s="88"/>
      <c r="N17" s="88"/>
      <c r="O17" s="88"/>
      <c r="P17" s="88"/>
      <c r="Q17" s="88"/>
      <c r="R17" s="88"/>
      <c r="S17" s="88"/>
      <c r="T17" s="100"/>
    </row>
    <row r="18" spans="2:20" x14ac:dyDescent="0.2">
      <c r="B18" s="104"/>
      <c r="C18" s="88"/>
      <c r="D18" s="88"/>
      <c r="E18" s="88"/>
      <c r="F18" s="88"/>
      <c r="G18" s="88"/>
      <c r="H18" s="88"/>
      <c r="I18" s="88"/>
      <c r="J18" s="88"/>
      <c r="K18" s="88"/>
      <c r="L18" s="88"/>
      <c r="M18" s="88"/>
      <c r="N18" s="88"/>
      <c r="O18" s="88"/>
      <c r="P18" s="88"/>
      <c r="Q18" s="88"/>
      <c r="R18" s="88"/>
      <c r="S18" s="88"/>
      <c r="T18" s="100"/>
    </row>
    <row r="19" spans="2:20" x14ac:dyDescent="0.2">
      <c r="B19" s="104"/>
      <c r="C19" s="88"/>
      <c r="D19" s="88"/>
      <c r="E19" s="88"/>
      <c r="F19" s="88"/>
      <c r="G19" s="88"/>
      <c r="H19" s="88"/>
      <c r="I19" s="88"/>
      <c r="J19" s="88"/>
      <c r="K19" s="88"/>
      <c r="L19" s="88"/>
      <c r="M19" s="88"/>
      <c r="N19" s="88"/>
      <c r="O19" s="88"/>
      <c r="P19" s="88"/>
      <c r="Q19" s="88"/>
      <c r="R19" s="88"/>
      <c r="S19" s="88"/>
      <c r="T19" s="100"/>
    </row>
    <row r="20" spans="2:20" x14ac:dyDescent="0.2">
      <c r="B20" s="104"/>
      <c r="C20" s="88"/>
      <c r="D20" s="88"/>
      <c r="E20" s="88"/>
      <c r="F20" s="88"/>
      <c r="G20" s="88"/>
      <c r="H20" s="88"/>
      <c r="I20" s="88"/>
      <c r="J20" s="88"/>
      <c r="K20" s="88"/>
      <c r="L20" s="88"/>
      <c r="M20" s="88"/>
      <c r="N20" s="88"/>
      <c r="O20" s="88"/>
      <c r="P20" s="88"/>
      <c r="Q20" s="88"/>
      <c r="R20" s="88"/>
      <c r="S20" s="88"/>
      <c r="T20" s="100"/>
    </row>
    <row r="21" spans="2:20" x14ac:dyDescent="0.2">
      <c r="B21" s="104"/>
      <c r="C21" s="88"/>
      <c r="D21" s="88"/>
      <c r="E21" s="88"/>
      <c r="F21" s="88"/>
      <c r="G21" s="88"/>
      <c r="H21" s="88"/>
      <c r="I21" s="88"/>
      <c r="J21" s="88"/>
      <c r="K21" s="88"/>
      <c r="L21" s="88"/>
      <c r="M21" s="88"/>
      <c r="N21" s="88"/>
      <c r="O21" s="88"/>
      <c r="P21" s="88"/>
      <c r="Q21" s="88"/>
      <c r="R21" s="88"/>
      <c r="S21" s="88"/>
      <c r="T21" s="100"/>
    </row>
    <row r="22" spans="2:20" x14ac:dyDescent="0.2">
      <c r="B22" s="104"/>
      <c r="C22" s="88"/>
      <c r="D22" s="88"/>
      <c r="E22" s="88"/>
      <c r="F22" s="88"/>
      <c r="G22" s="88"/>
      <c r="H22" s="88"/>
      <c r="I22" s="88"/>
      <c r="J22" s="88"/>
      <c r="K22" s="88"/>
      <c r="L22" s="88"/>
      <c r="M22" s="88"/>
      <c r="N22" s="88"/>
      <c r="O22" s="88"/>
      <c r="P22" s="88"/>
      <c r="Q22" s="88"/>
      <c r="R22" s="88"/>
      <c r="S22" s="88"/>
      <c r="T22" s="100"/>
    </row>
    <row r="23" spans="2:20" x14ac:dyDescent="0.2">
      <c r="B23" s="104"/>
      <c r="C23" s="88"/>
      <c r="D23" s="88"/>
      <c r="E23" s="88"/>
      <c r="F23" s="88"/>
      <c r="G23" s="88"/>
      <c r="H23" s="88"/>
      <c r="I23" s="88"/>
      <c r="J23" s="88"/>
      <c r="K23" s="88"/>
      <c r="L23" s="88"/>
      <c r="M23" s="88"/>
      <c r="N23" s="88"/>
      <c r="O23" s="88"/>
      <c r="P23" s="88"/>
      <c r="Q23" s="88"/>
      <c r="R23" s="88"/>
      <c r="S23" s="88"/>
      <c r="T23" s="100"/>
    </row>
    <row r="24" spans="2:20" x14ac:dyDescent="0.2">
      <c r="B24" s="104"/>
      <c r="C24" s="88"/>
      <c r="D24" s="88"/>
      <c r="E24" s="88"/>
      <c r="F24" s="88"/>
      <c r="G24" s="88"/>
      <c r="H24" s="88"/>
      <c r="I24" s="88"/>
      <c r="J24" s="88"/>
      <c r="K24" s="88"/>
      <c r="L24" s="88"/>
      <c r="M24" s="88"/>
      <c r="N24" s="88"/>
      <c r="O24" s="88"/>
      <c r="P24" s="88"/>
      <c r="Q24" s="88"/>
      <c r="R24" s="88"/>
      <c r="S24" s="88"/>
      <c r="T24" s="100"/>
    </row>
    <row r="25" spans="2:20" x14ac:dyDescent="0.2">
      <c r="B25" s="104"/>
      <c r="C25" s="88"/>
      <c r="D25" s="88"/>
      <c r="E25" s="88"/>
      <c r="F25" s="88"/>
      <c r="G25" s="88"/>
      <c r="H25" s="88"/>
      <c r="I25" s="88"/>
      <c r="J25" s="88"/>
      <c r="K25" s="88"/>
      <c r="L25" s="88"/>
      <c r="M25" s="88"/>
      <c r="N25" s="88"/>
      <c r="O25" s="88"/>
      <c r="P25" s="88"/>
      <c r="Q25" s="88"/>
      <c r="R25" s="88"/>
      <c r="S25" s="88"/>
      <c r="T25" s="100"/>
    </row>
    <row r="26" spans="2:20" x14ac:dyDescent="0.2">
      <c r="B26" s="104"/>
      <c r="C26" s="88"/>
      <c r="D26" s="88"/>
      <c r="E26" s="88"/>
      <c r="F26" s="88"/>
      <c r="G26" s="88"/>
      <c r="H26" s="88"/>
      <c r="I26" s="88"/>
      <c r="J26" s="88"/>
      <c r="K26" s="88"/>
      <c r="L26" s="88"/>
      <c r="M26" s="88"/>
      <c r="N26" s="88"/>
      <c r="O26" s="88"/>
      <c r="P26" s="88"/>
      <c r="Q26" s="88"/>
      <c r="R26" s="88"/>
      <c r="S26" s="88"/>
      <c r="T26" s="100"/>
    </row>
    <row r="27" spans="2:20" x14ac:dyDescent="0.2">
      <c r="B27" s="104"/>
      <c r="C27" s="88"/>
      <c r="D27" s="88"/>
      <c r="E27" s="88"/>
      <c r="F27" s="88"/>
      <c r="G27" s="88"/>
      <c r="H27" s="88"/>
      <c r="I27" s="88"/>
      <c r="J27" s="88"/>
      <c r="K27" s="88"/>
      <c r="L27" s="88"/>
      <c r="M27" s="88"/>
      <c r="N27" s="88"/>
      <c r="O27" s="88"/>
      <c r="P27" s="88"/>
      <c r="Q27" s="88"/>
      <c r="R27" s="88"/>
      <c r="S27" s="88"/>
      <c r="T27" s="100"/>
    </row>
    <row r="28" spans="2:20" x14ac:dyDescent="0.2">
      <c r="B28" s="104"/>
      <c r="C28" s="88"/>
      <c r="D28" s="88"/>
      <c r="E28" s="88"/>
      <c r="F28" s="88"/>
      <c r="G28" s="88"/>
      <c r="H28" s="88"/>
      <c r="I28" s="88"/>
      <c r="J28" s="88"/>
      <c r="K28" s="88"/>
      <c r="L28" s="88"/>
      <c r="M28" s="88"/>
      <c r="N28" s="88"/>
      <c r="O28" s="88"/>
      <c r="P28" s="88"/>
      <c r="Q28" s="88"/>
      <c r="R28" s="88"/>
      <c r="S28" s="88"/>
      <c r="T28" s="100"/>
    </row>
    <row r="29" spans="2:20" x14ac:dyDescent="0.2">
      <c r="B29" s="104"/>
      <c r="C29" s="88"/>
      <c r="D29" s="88"/>
      <c r="E29" s="88"/>
      <c r="F29" s="88"/>
      <c r="G29" s="88"/>
      <c r="H29" s="88"/>
      <c r="I29" s="88"/>
      <c r="J29" s="88"/>
      <c r="K29" s="88"/>
      <c r="L29" s="88"/>
      <c r="M29" s="88"/>
      <c r="N29" s="88"/>
      <c r="O29" s="88"/>
      <c r="P29" s="88"/>
      <c r="Q29" s="88"/>
      <c r="R29" s="88"/>
      <c r="S29" s="88"/>
      <c r="T29" s="100"/>
    </row>
    <row r="30" spans="2:20" x14ac:dyDescent="0.2">
      <c r="B30" s="104"/>
      <c r="C30" s="88"/>
      <c r="D30" s="88"/>
      <c r="E30" s="88"/>
      <c r="F30" s="88"/>
      <c r="G30" s="88"/>
      <c r="H30" s="88"/>
      <c r="I30" s="88"/>
      <c r="J30" s="88"/>
      <c r="K30" s="88"/>
      <c r="L30" s="88"/>
      <c r="M30" s="88"/>
      <c r="N30" s="88"/>
      <c r="O30" s="88"/>
      <c r="P30" s="88"/>
      <c r="Q30" s="88"/>
      <c r="R30" s="88"/>
      <c r="S30" s="88"/>
      <c r="T30" s="100"/>
    </row>
    <row r="31" spans="2:20" x14ac:dyDescent="0.2">
      <c r="B31" s="104"/>
      <c r="C31" s="88"/>
      <c r="D31" s="88"/>
      <c r="E31" s="88"/>
      <c r="F31" s="88"/>
      <c r="G31" s="88"/>
      <c r="H31" s="88"/>
      <c r="I31" s="88"/>
      <c r="J31" s="88"/>
      <c r="K31" s="88"/>
      <c r="L31" s="88"/>
      <c r="M31" s="88"/>
      <c r="N31" s="88"/>
      <c r="O31" s="88"/>
      <c r="P31" s="88"/>
      <c r="Q31" s="88"/>
      <c r="R31" s="88"/>
      <c r="S31" s="88"/>
      <c r="T31" s="100"/>
    </row>
    <row r="32" spans="2:20" x14ac:dyDescent="0.2">
      <c r="B32" s="104"/>
      <c r="C32" s="88"/>
      <c r="D32" s="88"/>
      <c r="E32" s="88"/>
      <c r="F32" s="88"/>
      <c r="G32" s="88"/>
      <c r="H32" s="88"/>
      <c r="I32" s="88"/>
      <c r="J32" s="88"/>
      <c r="K32" s="88"/>
      <c r="L32" s="88"/>
      <c r="M32" s="88"/>
      <c r="N32" s="88"/>
      <c r="O32" s="88"/>
      <c r="P32" s="88"/>
      <c r="Q32" s="88"/>
      <c r="R32" s="88"/>
      <c r="S32" s="88"/>
      <c r="T32" s="100"/>
    </row>
    <row r="33" spans="2:20" x14ac:dyDescent="0.2">
      <c r="B33" s="104"/>
      <c r="C33" s="88"/>
      <c r="D33" s="88"/>
      <c r="E33" s="88"/>
      <c r="F33" s="88"/>
      <c r="G33" s="88"/>
      <c r="H33" s="88"/>
      <c r="I33" s="88"/>
      <c r="J33" s="88"/>
      <c r="K33" s="88"/>
      <c r="L33" s="88"/>
      <c r="M33" s="88"/>
      <c r="N33" s="88"/>
      <c r="O33" s="88"/>
      <c r="P33" s="88"/>
      <c r="Q33" s="88"/>
      <c r="R33" s="88"/>
      <c r="S33" s="88"/>
      <c r="T33" s="100"/>
    </row>
    <row r="34" spans="2:20" x14ac:dyDescent="0.2">
      <c r="B34" s="104"/>
      <c r="C34" s="88"/>
      <c r="D34" s="88"/>
      <c r="E34" s="88"/>
      <c r="F34" s="88"/>
      <c r="G34" s="88"/>
      <c r="H34" s="88"/>
      <c r="I34" s="88"/>
      <c r="J34" s="88"/>
      <c r="K34" s="88"/>
      <c r="L34" s="88"/>
      <c r="M34" s="88"/>
      <c r="N34" s="88"/>
      <c r="O34" s="88"/>
      <c r="P34" s="88"/>
      <c r="Q34" s="88"/>
      <c r="R34" s="88"/>
      <c r="S34" s="88"/>
      <c r="T34" s="100"/>
    </row>
    <row r="35" spans="2:20" x14ac:dyDescent="0.2">
      <c r="B35" s="104"/>
      <c r="C35" s="88"/>
      <c r="D35" s="88"/>
      <c r="E35" s="88"/>
      <c r="F35" s="88"/>
      <c r="G35" s="88"/>
      <c r="H35" s="88"/>
      <c r="I35" s="88"/>
      <c r="J35" s="88"/>
      <c r="K35" s="88"/>
      <c r="L35" s="88"/>
      <c r="M35" s="88"/>
      <c r="N35" s="88"/>
      <c r="O35" s="88"/>
      <c r="P35" s="88"/>
      <c r="Q35" s="88"/>
      <c r="R35" s="88"/>
      <c r="S35" s="88"/>
      <c r="T35" s="100"/>
    </row>
    <row r="36" spans="2:20" x14ac:dyDescent="0.2">
      <c r="B36" s="104"/>
      <c r="C36" s="88"/>
      <c r="D36" s="88"/>
      <c r="E36" s="88"/>
      <c r="F36" s="88"/>
      <c r="G36" s="88"/>
      <c r="H36" s="88"/>
      <c r="I36" s="88"/>
      <c r="J36" s="88"/>
      <c r="K36" s="88"/>
      <c r="L36" s="88"/>
      <c r="M36" s="88"/>
      <c r="N36" s="88"/>
      <c r="O36" s="88"/>
      <c r="P36" s="88"/>
      <c r="Q36" s="88"/>
      <c r="R36" s="88"/>
      <c r="S36" s="88"/>
      <c r="T36" s="100"/>
    </row>
    <row r="37" spans="2:20" x14ac:dyDescent="0.2">
      <c r="B37" s="104"/>
      <c r="C37" s="88"/>
      <c r="D37" s="88"/>
      <c r="E37" s="88"/>
      <c r="F37" s="88"/>
      <c r="G37" s="88"/>
      <c r="H37" s="88"/>
      <c r="I37" s="88"/>
      <c r="J37" s="88"/>
      <c r="K37" s="88"/>
      <c r="L37" s="88"/>
      <c r="M37" s="88"/>
      <c r="N37" s="88"/>
      <c r="O37" s="88"/>
      <c r="P37" s="88"/>
      <c r="Q37" s="88"/>
      <c r="R37" s="88"/>
      <c r="S37" s="88"/>
      <c r="T37" s="100"/>
    </row>
    <row r="38" spans="2:20" x14ac:dyDescent="0.2">
      <c r="B38" s="104"/>
      <c r="C38" s="88"/>
      <c r="D38" s="88"/>
      <c r="E38" s="88"/>
      <c r="F38" s="88"/>
      <c r="G38" s="88"/>
      <c r="H38" s="88"/>
      <c r="I38" s="88"/>
      <c r="J38" s="88"/>
      <c r="K38" s="88"/>
      <c r="L38" s="88"/>
      <c r="M38" s="88"/>
      <c r="N38" s="88"/>
      <c r="O38" s="88"/>
      <c r="P38" s="88"/>
      <c r="Q38" s="88"/>
      <c r="R38" s="88"/>
      <c r="S38" s="88"/>
      <c r="T38" s="100"/>
    </row>
    <row r="39" spans="2:20" ht="16" thickBot="1" x14ac:dyDescent="0.25">
      <c r="B39" s="105"/>
      <c r="C39" s="92"/>
      <c r="D39" s="92"/>
      <c r="E39" s="92"/>
      <c r="F39" s="92"/>
      <c r="G39" s="92"/>
      <c r="H39" s="92"/>
      <c r="I39" s="92"/>
      <c r="J39" s="92"/>
      <c r="K39" s="92"/>
      <c r="L39" s="92"/>
      <c r="M39" s="92"/>
      <c r="N39" s="92"/>
      <c r="O39" s="92"/>
      <c r="P39" s="92"/>
      <c r="Q39" s="92"/>
      <c r="R39" s="92"/>
      <c r="S39" s="92"/>
      <c r="T39" s="101"/>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
  <sheetViews>
    <sheetView workbookViewId="0">
      <selection activeCell="G8" sqref="G8"/>
    </sheetView>
  </sheetViews>
  <sheetFormatPr baseColWidth="10" defaultColWidth="8.83203125" defaultRowHeight="15" x14ac:dyDescent="0.2"/>
  <cols>
    <col min="1" max="1" width="8.83203125" style="27"/>
    <col min="2" max="2" width="51.83203125" style="85" bestFit="1" customWidth="1"/>
    <col min="3" max="3" width="11.83203125" style="85" bestFit="1" customWidth="1"/>
    <col min="4" max="4" width="13.5" style="85" bestFit="1" customWidth="1"/>
    <col min="5" max="6" width="11" style="85" customWidth="1"/>
    <col min="7" max="7" width="13.5" style="85" bestFit="1" customWidth="1"/>
    <col min="8" max="16" width="15.83203125" style="85" bestFit="1" customWidth="1"/>
    <col min="17" max="17" width="17.33203125" style="85" customWidth="1"/>
    <col min="18" max="16384" width="8.83203125" style="27"/>
  </cols>
  <sheetData>
    <row r="1" spans="2:17" ht="16" thickBot="1" x14ac:dyDescent="0.25"/>
    <row r="2" spans="2:17" x14ac:dyDescent="0.2">
      <c r="B2" s="242" t="s">
        <v>143</v>
      </c>
      <c r="C2" s="244"/>
      <c r="D2" s="97"/>
      <c r="E2" s="97"/>
      <c r="F2" s="97"/>
      <c r="G2" s="97"/>
      <c r="H2" s="97"/>
      <c r="I2" s="97"/>
      <c r="J2" s="97"/>
      <c r="K2" s="97"/>
      <c r="L2" s="97"/>
      <c r="M2" s="97"/>
      <c r="N2" s="97"/>
      <c r="O2" s="97"/>
      <c r="P2" s="97"/>
      <c r="Q2" s="97"/>
    </row>
    <row r="3" spans="2:17" x14ac:dyDescent="0.2">
      <c r="B3" s="87" t="s">
        <v>146</v>
      </c>
      <c r="C3" s="100">
        <v>2</v>
      </c>
      <c r="D3" s="97"/>
      <c r="E3" s="97"/>
      <c r="F3" s="97"/>
      <c r="G3" s="97"/>
      <c r="H3" s="97"/>
      <c r="I3" s="97"/>
      <c r="J3" s="97"/>
      <c r="K3" s="97"/>
      <c r="L3" s="97"/>
      <c r="M3" s="97"/>
      <c r="N3" s="97"/>
      <c r="O3" s="97"/>
      <c r="P3" s="97"/>
      <c r="Q3" s="97"/>
    </row>
    <row r="4" spans="2:17" x14ac:dyDescent="0.2">
      <c r="B4" s="87" t="s">
        <v>144</v>
      </c>
      <c r="C4" s="100">
        <v>17.07</v>
      </c>
      <c r="D4" s="97"/>
      <c r="E4" s="97"/>
      <c r="F4" s="97"/>
      <c r="G4" s="97"/>
      <c r="H4" s="97"/>
      <c r="I4" s="97"/>
      <c r="J4" s="97"/>
      <c r="K4" s="97"/>
      <c r="L4" s="97"/>
      <c r="M4" s="97"/>
      <c r="N4" s="97"/>
      <c r="O4" s="97"/>
      <c r="P4" s="97"/>
      <c r="Q4" s="97"/>
    </row>
    <row r="5" spans="2:17" x14ac:dyDescent="0.2">
      <c r="B5" s="87" t="s">
        <v>211</v>
      </c>
      <c r="C5" s="100">
        <v>50</v>
      </c>
      <c r="D5" s="97"/>
      <c r="E5" s="97"/>
      <c r="F5" s="97"/>
      <c r="G5" s="97"/>
      <c r="H5" s="97"/>
      <c r="I5" s="97"/>
      <c r="J5" s="97"/>
      <c r="K5" s="97"/>
      <c r="L5" s="97"/>
      <c r="M5" s="97"/>
      <c r="N5" s="97"/>
      <c r="O5" s="97"/>
      <c r="P5" s="97"/>
      <c r="Q5" s="97"/>
    </row>
    <row r="6" spans="2:17" ht="16" thickBot="1" x14ac:dyDescent="0.25">
      <c r="B6" s="87" t="s">
        <v>212</v>
      </c>
      <c r="C6" s="100">
        <v>100</v>
      </c>
      <c r="D6" s="97"/>
      <c r="E6" s="97"/>
      <c r="F6" s="97"/>
      <c r="G6" s="97"/>
      <c r="H6" s="97"/>
      <c r="I6" s="97"/>
      <c r="J6" s="97"/>
      <c r="K6" s="97"/>
      <c r="L6" s="97"/>
      <c r="M6" s="97"/>
      <c r="N6" s="97"/>
      <c r="O6" s="97"/>
      <c r="P6" s="97"/>
      <c r="Q6" s="97"/>
    </row>
    <row r="7" spans="2:17" ht="16" thickBot="1" x14ac:dyDescent="0.25">
      <c r="B7" s="91" t="s">
        <v>145</v>
      </c>
      <c r="C7" s="177">
        <v>50</v>
      </c>
      <c r="D7" s="177">
        <v>70</v>
      </c>
      <c r="E7" s="177">
        <v>90</v>
      </c>
      <c r="F7" s="177">
        <v>110</v>
      </c>
      <c r="G7" s="177">
        <v>-50</v>
      </c>
      <c r="H7" s="177"/>
      <c r="I7" s="178"/>
      <c r="J7" s="137"/>
      <c r="K7" s="137"/>
      <c r="L7" s="138"/>
      <c r="M7" s="97"/>
      <c r="N7" s="97"/>
      <c r="O7" s="97"/>
      <c r="P7" s="97"/>
      <c r="Q7" s="97"/>
    </row>
    <row r="8" spans="2:17" x14ac:dyDescent="0.2">
      <c r="B8" s="95"/>
      <c r="C8" s="97"/>
      <c r="D8" s="97"/>
      <c r="E8" s="97"/>
      <c r="F8" s="97"/>
      <c r="G8" s="97"/>
      <c r="H8" s="97"/>
      <c r="I8" s="97"/>
      <c r="J8" s="97"/>
      <c r="K8" s="97"/>
      <c r="L8" s="97"/>
      <c r="M8" s="97"/>
      <c r="N8" s="97"/>
      <c r="O8" s="97"/>
      <c r="P8" s="97"/>
      <c r="Q8" s="97"/>
    </row>
    <row r="9" spans="2:17" x14ac:dyDescent="0.2">
      <c r="B9" s="95"/>
      <c r="C9" s="97"/>
      <c r="D9" s="97"/>
      <c r="E9" s="97"/>
      <c r="F9" s="97"/>
      <c r="G9" s="97"/>
      <c r="H9" s="97"/>
      <c r="I9" s="97"/>
      <c r="J9" s="97"/>
      <c r="K9" s="97"/>
      <c r="L9" s="97"/>
      <c r="M9" s="97"/>
      <c r="N9" s="97"/>
      <c r="O9" s="97"/>
      <c r="P9" s="97"/>
      <c r="Q9" s="97"/>
    </row>
    <row r="10" spans="2:17" x14ac:dyDescent="0.2">
      <c r="B10" s="95"/>
      <c r="C10" s="97"/>
      <c r="D10" s="97"/>
      <c r="E10" s="97"/>
      <c r="F10" s="97"/>
      <c r="G10" s="97"/>
      <c r="H10" s="97"/>
      <c r="I10" s="97"/>
      <c r="J10" s="97"/>
      <c r="K10" s="97"/>
      <c r="L10" s="97"/>
      <c r="M10" s="97"/>
      <c r="N10" s="97"/>
      <c r="O10" s="97"/>
      <c r="P10" s="97"/>
      <c r="Q10" s="97"/>
    </row>
    <row r="11" spans="2:17" x14ac:dyDescent="0.2">
      <c r="B11" s="135"/>
      <c r="C11" s="136"/>
      <c r="D11" s="97"/>
      <c r="E11" s="97"/>
      <c r="F11" s="97"/>
      <c r="G11" s="97"/>
      <c r="H11" s="97"/>
      <c r="I11" s="97"/>
      <c r="J11" s="97"/>
      <c r="K11" s="97"/>
      <c r="L11" s="97"/>
      <c r="M11" s="97"/>
      <c r="N11" s="97"/>
      <c r="O11" s="97"/>
      <c r="P11" s="97"/>
      <c r="Q11" s="97"/>
    </row>
    <row r="12" spans="2:17" x14ac:dyDescent="0.2">
      <c r="B12" s="95"/>
      <c r="C12" s="97"/>
      <c r="D12" s="97"/>
      <c r="E12" s="97"/>
      <c r="F12" s="97"/>
      <c r="G12" s="97"/>
      <c r="H12" s="97"/>
      <c r="I12" s="97"/>
      <c r="J12" s="97"/>
      <c r="K12" s="97"/>
      <c r="L12" s="97"/>
      <c r="M12" s="97"/>
      <c r="N12" s="97"/>
      <c r="O12" s="97"/>
      <c r="P12" s="97"/>
      <c r="Q12" s="97"/>
    </row>
    <row r="13" spans="2:17" x14ac:dyDescent="0.2">
      <c r="B13" s="95"/>
      <c r="C13" s="97"/>
      <c r="D13" s="97"/>
      <c r="E13" s="97"/>
      <c r="F13" s="97"/>
      <c r="G13" s="97"/>
      <c r="H13" s="97"/>
      <c r="I13" s="97"/>
      <c r="J13" s="97"/>
      <c r="K13" s="97"/>
      <c r="L13" s="97"/>
      <c r="M13" s="97"/>
      <c r="N13" s="97"/>
      <c r="O13" s="97"/>
      <c r="P13" s="97"/>
      <c r="Q13" s="97"/>
    </row>
    <row r="14" spans="2:17" x14ac:dyDescent="0.2">
      <c r="B14" s="95"/>
      <c r="C14" s="97"/>
      <c r="D14" s="97"/>
      <c r="E14" s="97"/>
      <c r="F14" s="97"/>
      <c r="G14" s="97"/>
      <c r="H14" s="97"/>
      <c r="I14" s="97"/>
      <c r="J14" s="97"/>
      <c r="K14" s="97"/>
      <c r="L14" s="97"/>
      <c r="M14" s="97"/>
      <c r="N14" s="97"/>
      <c r="O14" s="97"/>
      <c r="P14" s="97"/>
      <c r="Q14" s="97"/>
    </row>
    <row r="15" spans="2:17" x14ac:dyDescent="0.2">
      <c r="B15" s="95"/>
      <c r="C15" s="97"/>
      <c r="D15" s="97"/>
      <c r="E15" s="97"/>
      <c r="F15" s="97"/>
      <c r="G15" s="97"/>
      <c r="H15" s="97"/>
      <c r="I15" s="97"/>
      <c r="J15" s="97"/>
      <c r="K15" s="97"/>
      <c r="L15" s="97"/>
      <c r="M15" s="97"/>
      <c r="N15" s="97"/>
      <c r="O15" s="97"/>
      <c r="P15" s="97"/>
      <c r="Q15" s="97"/>
    </row>
    <row r="16" spans="2:17" x14ac:dyDescent="0.2">
      <c r="B16" s="95"/>
      <c r="C16" s="97"/>
      <c r="D16" s="97"/>
      <c r="E16" s="97"/>
      <c r="F16" s="97"/>
      <c r="G16" s="97"/>
      <c r="H16" s="97"/>
      <c r="I16" s="97"/>
      <c r="J16" s="97"/>
      <c r="K16" s="97"/>
      <c r="L16" s="97"/>
      <c r="M16" s="97"/>
      <c r="N16" s="97"/>
      <c r="O16" s="97"/>
      <c r="P16" s="97"/>
      <c r="Q16" s="97"/>
    </row>
    <row r="17" spans="2:17" x14ac:dyDescent="0.2">
      <c r="B17" s="95"/>
      <c r="C17" s="97"/>
      <c r="D17" s="97"/>
      <c r="E17" s="97"/>
      <c r="F17" s="97"/>
      <c r="G17" s="97"/>
      <c r="H17" s="97"/>
      <c r="I17" s="97"/>
      <c r="J17" s="97"/>
      <c r="K17" s="97"/>
      <c r="L17" s="97"/>
      <c r="M17" s="97"/>
      <c r="N17" s="97"/>
      <c r="O17" s="97"/>
      <c r="P17" s="97"/>
      <c r="Q17" s="97"/>
    </row>
    <row r="18" spans="2:17" x14ac:dyDescent="0.2">
      <c r="B18" s="95"/>
      <c r="C18" s="97"/>
      <c r="D18" s="97"/>
      <c r="E18" s="97"/>
      <c r="F18" s="97"/>
      <c r="G18" s="97"/>
      <c r="H18" s="97"/>
      <c r="I18" s="97"/>
      <c r="J18" s="97"/>
      <c r="K18" s="97"/>
      <c r="L18" s="97"/>
      <c r="M18" s="97"/>
      <c r="N18" s="97"/>
      <c r="O18" s="97"/>
      <c r="P18" s="97"/>
      <c r="Q18" s="97"/>
    </row>
    <row r="19" spans="2:17" x14ac:dyDescent="0.2">
      <c r="B19" s="135"/>
      <c r="C19" s="136"/>
      <c r="D19" s="97"/>
      <c r="E19" s="97"/>
      <c r="F19" s="97"/>
      <c r="G19" s="97"/>
      <c r="H19" s="97"/>
      <c r="I19" s="97"/>
      <c r="J19" s="97"/>
      <c r="K19" s="97"/>
      <c r="L19" s="97"/>
      <c r="M19" s="97"/>
      <c r="N19" s="97"/>
      <c r="O19" s="97"/>
      <c r="P19" s="97"/>
      <c r="Q19" s="97"/>
    </row>
    <row r="20" spans="2:17" x14ac:dyDescent="0.2">
      <c r="B20" s="95"/>
      <c r="C20" s="97"/>
      <c r="D20" s="97"/>
      <c r="E20" s="97"/>
      <c r="F20" s="97"/>
      <c r="G20" s="97"/>
      <c r="H20" s="97"/>
      <c r="I20" s="97"/>
      <c r="J20" s="97"/>
      <c r="K20" s="97"/>
      <c r="L20" s="97"/>
      <c r="M20" s="97"/>
      <c r="N20" s="97"/>
      <c r="O20" s="97"/>
      <c r="P20" s="97"/>
      <c r="Q20" s="97"/>
    </row>
    <row r="21" spans="2:17" x14ac:dyDescent="0.2">
      <c r="B21" s="95"/>
      <c r="C21" s="97"/>
      <c r="D21" s="97"/>
      <c r="E21" s="97"/>
      <c r="F21" s="97"/>
      <c r="G21" s="97"/>
      <c r="H21" s="97"/>
      <c r="I21" s="97"/>
      <c r="J21" s="97"/>
      <c r="K21" s="97"/>
      <c r="L21" s="97"/>
      <c r="M21" s="97"/>
      <c r="N21" s="97"/>
      <c r="O21" s="97"/>
      <c r="P21" s="97"/>
      <c r="Q21" s="97"/>
    </row>
    <row r="22" spans="2:17" x14ac:dyDescent="0.2">
      <c r="B22" s="95"/>
      <c r="C22" s="97"/>
      <c r="D22" s="97"/>
      <c r="E22" s="97"/>
      <c r="F22" s="97"/>
      <c r="G22" s="97"/>
      <c r="H22" s="97"/>
      <c r="I22" s="97"/>
      <c r="J22" s="97"/>
      <c r="K22" s="97"/>
      <c r="L22" s="97"/>
      <c r="M22" s="97"/>
      <c r="N22" s="97"/>
      <c r="O22" s="97"/>
      <c r="P22" s="97"/>
      <c r="Q22" s="97"/>
    </row>
    <row r="23" spans="2:17" x14ac:dyDescent="0.2">
      <c r="B23" s="95"/>
      <c r="C23" s="97"/>
      <c r="D23" s="97"/>
      <c r="E23" s="97"/>
      <c r="F23" s="97"/>
      <c r="G23" s="97"/>
      <c r="H23" s="97"/>
      <c r="I23" s="97"/>
      <c r="J23" s="97"/>
      <c r="K23" s="97"/>
      <c r="L23" s="97"/>
      <c r="M23" s="97"/>
      <c r="N23" s="97"/>
      <c r="O23" s="97"/>
      <c r="P23" s="97"/>
      <c r="Q23" s="97"/>
    </row>
    <row r="24" spans="2:17" x14ac:dyDescent="0.2">
      <c r="B24" s="95"/>
      <c r="C24" s="97"/>
      <c r="D24" s="97"/>
      <c r="E24" s="97"/>
      <c r="F24" s="97"/>
      <c r="G24" s="97"/>
      <c r="H24" s="97"/>
      <c r="I24" s="97"/>
      <c r="J24" s="97"/>
      <c r="K24" s="97"/>
      <c r="L24" s="97"/>
      <c r="M24" s="97"/>
      <c r="N24" s="97"/>
      <c r="O24" s="97"/>
      <c r="P24" s="97"/>
      <c r="Q24" s="97"/>
    </row>
    <row r="25" spans="2:17" x14ac:dyDescent="0.2">
      <c r="B25" s="95"/>
      <c r="C25" s="97"/>
      <c r="D25" s="97"/>
      <c r="E25" s="97"/>
      <c r="F25" s="97"/>
      <c r="G25" s="97"/>
      <c r="H25" s="97"/>
      <c r="I25" s="97"/>
      <c r="J25" s="97"/>
      <c r="K25" s="97"/>
      <c r="L25" s="97"/>
      <c r="M25" s="97"/>
      <c r="N25" s="97"/>
      <c r="O25" s="97"/>
      <c r="P25" s="97"/>
      <c r="Q25" s="97"/>
    </row>
    <row r="26" spans="2:17" x14ac:dyDescent="0.2">
      <c r="B26" s="95"/>
      <c r="C26" s="97"/>
      <c r="D26" s="97"/>
      <c r="E26" s="97"/>
      <c r="F26" s="97"/>
      <c r="G26" s="97"/>
      <c r="H26" s="97"/>
      <c r="I26" s="97"/>
      <c r="J26" s="97"/>
      <c r="K26" s="97"/>
      <c r="L26" s="97"/>
      <c r="M26" s="97"/>
      <c r="N26" s="97"/>
      <c r="O26" s="97"/>
      <c r="P26" s="97"/>
      <c r="Q26" s="97"/>
    </row>
    <row r="27" spans="2:17" x14ac:dyDescent="0.2">
      <c r="B27" s="95"/>
      <c r="C27" s="97"/>
      <c r="D27" s="97"/>
      <c r="E27" s="97"/>
      <c r="F27" s="97"/>
      <c r="G27" s="97"/>
      <c r="H27" s="97"/>
      <c r="I27" s="97"/>
      <c r="J27" s="97"/>
      <c r="K27" s="97"/>
      <c r="L27" s="97"/>
      <c r="M27" s="97"/>
      <c r="N27" s="97"/>
      <c r="O27" s="97"/>
      <c r="P27" s="97"/>
      <c r="Q27" s="97"/>
    </row>
    <row r="28" spans="2:17" x14ac:dyDescent="0.2">
      <c r="B28" s="97"/>
      <c r="C28" s="97"/>
      <c r="D28" s="97"/>
      <c r="E28" s="97"/>
      <c r="F28" s="97"/>
      <c r="G28" s="97"/>
      <c r="H28" s="97"/>
      <c r="I28" s="97"/>
      <c r="J28" s="97"/>
      <c r="K28" s="97"/>
      <c r="L28" s="97"/>
      <c r="M28" s="97"/>
      <c r="N28" s="97"/>
      <c r="O28" s="97"/>
      <c r="P28" s="97"/>
      <c r="Q28" s="97"/>
    </row>
    <row r="29" spans="2:17" x14ac:dyDescent="0.2">
      <c r="B29" s="97"/>
      <c r="C29" s="97"/>
      <c r="D29" s="97"/>
      <c r="E29" s="97"/>
      <c r="F29" s="97"/>
      <c r="G29" s="97"/>
      <c r="H29" s="97"/>
      <c r="I29" s="97"/>
      <c r="J29" s="97"/>
      <c r="K29" s="97"/>
      <c r="L29" s="97"/>
      <c r="M29" s="97"/>
      <c r="N29" s="97"/>
      <c r="O29" s="97"/>
      <c r="P29" s="97"/>
      <c r="Q29" s="97"/>
    </row>
    <row r="30" spans="2:17" x14ac:dyDescent="0.2">
      <c r="B30" s="97"/>
      <c r="C30" s="97"/>
      <c r="D30" s="97"/>
      <c r="E30" s="97"/>
      <c r="F30" s="97"/>
      <c r="G30" s="97"/>
      <c r="H30" s="97"/>
      <c r="I30" s="97"/>
      <c r="J30" s="97"/>
      <c r="K30" s="97"/>
      <c r="L30" s="97"/>
      <c r="M30" s="97"/>
      <c r="N30" s="97"/>
      <c r="O30" s="97"/>
      <c r="P30" s="97"/>
      <c r="Q30" s="97"/>
    </row>
    <row r="31" spans="2:17" x14ac:dyDescent="0.2">
      <c r="B31" s="97"/>
      <c r="C31" s="97"/>
      <c r="D31" s="97"/>
      <c r="E31" s="97"/>
      <c r="F31" s="97"/>
      <c r="G31" s="97"/>
      <c r="H31" s="97"/>
      <c r="I31" s="97"/>
      <c r="J31" s="97"/>
      <c r="K31" s="97"/>
      <c r="L31" s="97"/>
      <c r="M31" s="97"/>
      <c r="N31" s="97"/>
      <c r="O31" s="97"/>
      <c r="P31" s="97"/>
      <c r="Q31" s="97"/>
    </row>
    <row r="32" spans="2:17" x14ac:dyDescent="0.2">
      <c r="B32" s="97"/>
      <c r="C32" s="97"/>
      <c r="D32" s="97"/>
      <c r="E32" s="97"/>
      <c r="F32" s="97"/>
      <c r="G32" s="97"/>
      <c r="H32" s="97"/>
      <c r="I32" s="97"/>
      <c r="J32" s="97"/>
      <c r="K32" s="97"/>
      <c r="L32" s="97"/>
      <c r="M32" s="97"/>
      <c r="N32" s="97"/>
      <c r="O32" s="97"/>
      <c r="P32" s="97"/>
      <c r="Q32" s="97"/>
    </row>
    <row r="33" spans="2:17" x14ac:dyDescent="0.2">
      <c r="B33" s="97"/>
      <c r="C33" s="97"/>
      <c r="D33" s="97"/>
      <c r="E33" s="97"/>
      <c r="F33" s="97"/>
      <c r="G33" s="97"/>
      <c r="H33" s="97"/>
      <c r="I33" s="97"/>
      <c r="J33" s="97"/>
      <c r="K33" s="97"/>
      <c r="L33" s="97"/>
      <c r="M33" s="97"/>
      <c r="N33" s="97"/>
      <c r="O33" s="97"/>
      <c r="P33" s="97"/>
      <c r="Q33" s="97"/>
    </row>
    <row r="34" spans="2:17" x14ac:dyDescent="0.2">
      <c r="B34" s="97"/>
      <c r="C34" s="97"/>
      <c r="D34" s="97"/>
      <c r="E34" s="97"/>
      <c r="F34" s="97"/>
      <c r="G34" s="97"/>
      <c r="H34" s="97"/>
      <c r="I34" s="97"/>
      <c r="J34" s="97"/>
      <c r="K34" s="97"/>
      <c r="L34" s="97"/>
      <c r="M34" s="97"/>
      <c r="N34" s="97"/>
      <c r="O34" s="97"/>
      <c r="P34" s="97"/>
      <c r="Q34" s="97"/>
    </row>
    <row r="35" spans="2:17" x14ac:dyDescent="0.2">
      <c r="B35" s="97"/>
      <c r="C35" s="97"/>
      <c r="D35" s="97"/>
      <c r="E35" s="97"/>
      <c r="F35" s="97"/>
      <c r="G35" s="97"/>
      <c r="H35" s="97"/>
      <c r="I35" s="97"/>
      <c r="J35" s="97"/>
      <c r="K35" s="97"/>
      <c r="L35" s="97"/>
      <c r="M35" s="97"/>
      <c r="N35" s="97"/>
      <c r="O35" s="97"/>
      <c r="P35" s="97"/>
      <c r="Q35" s="97"/>
    </row>
    <row r="36" spans="2:17" x14ac:dyDescent="0.2">
      <c r="B36" s="97"/>
      <c r="C36" s="97"/>
      <c r="D36" s="97"/>
      <c r="E36" s="97"/>
      <c r="F36" s="97"/>
      <c r="G36" s="97"/>
      <c r="H36" s="97"/>
      <c r="I36" s="97"/>
      <c r="J36" s="97"/>
      <c r="K36" s="97"/>
      <c r="L36" s="97"/>
      <c r="M36" s="97"/>
      <c r="N36" s="97"/>
      <c r="O36" s="97"/>
      <c r="P36" s="97"/>
      <c r="Q36" s="97"/>
    </row>
    <row r="37" spans="2:17" x14ac:dyDescent="0.2">
      <c r="B37" s="97"/>
      <c r="C37" s="97"/>
      <c r="D37" s="97"/>
      <c r="E37" s="97"/>
      <c r="F37" s="97"/>
      <c r="G37" s="97"/>
      <c r="H37" s="97"/>
      <c r="I37" s="97"/>
      <c r="J37" s="97"/>
      <c r="K37" s="97"/>
      <c r="L37" s="97"/>
      <c r="M37" s="97"/>
      <c r="N37" s="97"/>
      <c r="O37" s="97"/>
      <c r="P37" s="97"/>
      <c r="Q37" s="97"/>
    </row>
    <row r="38" spans="2:17" x14ac:dyDescent="0.2">
      <c r="B38" s="97"/>
      <c r="C38" s="97"/>
      <c r="D38" s="97"/>
      <c r="E38" s="97"/>
      <c r="F38" s="97"/>
      <c r="G38" s="97"/>
      <c r="H38" s="97"/>
      <c r="I38" s="97"/>
      <c r="J38" s="97"/>
      <c r="K38" s="97"/>
      <c r="L38" s="97"/>
      <c r="M38" s="97"/>
      <c r="N38" s="97"/>
      <c r="O38" s="97"/>
      <c r="P38" s="97"/>
      <c r="Q38" s="97"/>
    </row>
    <row r="39" spans="2:17" x14ac:dyDescent="0.2">
      <c r="B39" s="97"/>
      <c r="C39" s="97"/>
      <c r="D39" s="97"/>
      <c r="E39" s="97"/>
      <c r="F39" s="97"/>
      <c r="G39" s="97"/>
      <c r="H39" s="97"/>
      <c r="I39" s="97"/>
      <c r="J39" s="97"/>
      <c r="K39" s="97"/>
      <c r="L39" s="97"/>
      <c r="M39" s="97"/>
      <c r="N39" s="97"/>
      <c r="O39" s="97"/>
      <c r="P39" s="97"/>
      <c r="Q39" s="97"/>
    </row>
    <row r="40" spans="2:17" x14ac:dyDescent="0.2">
      <c r="B40" s="97"/>
      <c r="C40" s="97"/>
      <c r="D40" s="97"/>
      <c r="E40" s="97"/>
      <c r="F40" s="97"/>
      <c r="G40" s="97"/>
      <c r="H40" s="97"/>
      <c r="I40" s="97"/>
      <c r="J40" s="97"/>
      <c r="K40" s="97"/>
      <c r="L40" s="97"/>
      <c r="M40" s="97"/>
      <c r="N40" s="97"/>
      <c r="O40" s="97"/>
      <c r="P40" s="97"/>
      <c r="Q40" s="97"/>
    </row>
    <row r="41" spans="2:17" x14ac:dyDescent="0.2">
      <c r="B41" s="97"/>
      <c r="C41" s="97"/>
      <c r="D41" s="97"/>
      <c r="E41" s="97"/>
      <c r="F41" s="97"/>
      <c r="G41" s="97"/>
      <c r="H41" s="97"/>
      <c r="I41" s="97"/>
      <c r="J41" s="97"/>
      <c r="K41" s="97"/>
      <c r="L41" s="97"/>
      <c r="M41" s="97"/>
      <c r="N41" s="97"/>
      <c r="O41" s="97"/>
      <c r="P41" s="97"/>
      <c r="Q41" s="97"/>
    </row>
  </sheetData>
  <mergeCells count="1">
    <mergeCell ref="B2:C2"/>
  </mergeCell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ReadMe</vt:lpstr>
      <vt:lpstr>AircraftData</vt:lpstr>
      <vt:lpstr>WingData</vt:lpstr>
      <vt:lpstr>Wing1g</vt:lpstr>
      <vt:lpstr>ModellingInput</vt:lpstr>
      <vt:lpstr>Stringers</vt:lpstr>
      <vt:lpstr>Ailerons</vt:lpstr>
      <vt:lpstr>Loadcases</vt:lpstr>
      <vt:lpstr>Gust</vt:lpstr>
      <vt:lpstr>Twist morphing</vt:lpstr>
      <vt:lpstr>Shear morphing</vt:lpstr>
      <vt:lpstr>Camber morphing</vt:lpstr>
      <vt:lpstr>Span morphing</vt:lpstr>
      <vt:lpstr>Fold morphing</vt:lpstr>
      <vt:lpstr>ExternalForces</vt:lpstr>
      <vt:lpstr>FuelData</vt:lpstr>
      <vt:lpstr>Ribs</vt:lpstr>
      <vt:lpstr>NonStructuralMasses</vt:lpstr>
      <vt:lpstr>ProfileYLocation</vt:lpstr>
      <vt:lpstr>at y = -30m</vt:lpstr>
      <vt:lpstr>at y = 0m</vt:lpstr>
      <vt:lpstr>at y = 30m</vt:lpstr>
    </vt:vector>
  </TitlesOfParts>
  <Company>TU Delft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Macquart</dc:creator>
  <cp:lastModifiedBy>Microsoft Office User</cp:lastModifiedBy>
  <dcterms:created xsi:type="dcterms:W3CDTF">2015-09-14T12:16:46Z</dcterms:created>
  <dcterms:modified xsi:type="dcterms:W3CDTF">2017-02-17T10:02:56Z</dcterms:modified>
</cp:coreProperties>
</file>