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lián\Desktop\"/>
    </mc:Choice>
  </mc:AlternateContent>
  <xr:revisionPtr revIDLastSave="0" documentId="8_{1A77D1BA-6D96-446F-A921-D24903272B55}" xr6:coauthVersionLast="45" xr6:coauthVersionMax="45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Basic Data" sheetId="1" r:id="rId1"/>
    <sheet name="Interpolating the Yield Curve" sheetId="2" r:id="rId2"/>
    <sheet name="Pricing accuracy" sheetId="6" r:id="rId3"/>
    <sheet name="Yield Curve" sheetId="5" r:id="rId4"/>
  </sheets>
  <definedNames>
    <definedName name="_xlnm._FilterDatabase" localSheetId="0" hidden="1">'Basic Data'!$A$2:$D$80</definedName>
    <definedName name="solver_adj" localSheetId="1" hidden="1">'Interpolating the Yield Curve'!$J$2:$M$2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'Interpolating the Yield Curve'!$J$2:$M$2</definedName>
    <definedName name="solver_lhs2" localSheetId="1" hidden="1">'Interpolating the Yield Curve'!$J$2:$M$2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'Interpolating the Yield Curve'!$F$3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'Interpolating the Yield Curve'!$J$3:$M$3</definedName>
    <definedName name="solver_rhs2" localSheetId="1" hidden="1">'Interpolating the Yield Curve'!$J$4:$M$4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" l="1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J7" i="2"/>
  <c r="I7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10" i="2"/>
  <c r="I8" i="2"/>
  <c r="I9" i="2" s="1"/>
  <c r="I11" i="2" s="1"/>
  <c r="J8" i="2"/>
  <c r="J9" i="2"/>
  <c r="K8" i="2"/>
  <c r="K9" i="2"/>
  <c r="K12" i="2" s="1"/>
  <c r="L8" i="2"/>
  <c r="L9" i="2"/>
  <c r="L11" i="2"/>
  <c r="M8" i="2"/>
  <c r="M9" i="2" s="1"/>
  <c r="M11" i="2" s="1"/>
  <c r="N8" i="2"/>
  <c r="N9" i="2"/>
  <c r="N12" i="2" s="1"/>
  <c r="O8" i="2"/>
  <c r="O9" i="2" s="1"/>
  <c r="P8" i="2"/>
  <c r="P9" i="2"/>
  <c r="Q8" i="2"/>
  <c r="Q9" i="2" s="1"/>
  <c r="Q11" i="2"/>
  <c r="R8" i="2"/>
  <c r="R9" i="2" s="1"/>
  <c r="S8" i="2"/>
  <c r="S9" i="2"/>
  <c r="S11" i="2" s="1"/>
  <c r="T8" i="2"/>
  <c r="T9" i="2"/>
  <c r="T11" i="2"/>
  <c r="U8" i="2"/>
  <c r="U9" i="2" s="1"/>
  <c r="U11" i="2" s="1"/>
  <c r="V8" i="2"/>
  <c r="V9" i="2"/>
  <c r="W8" i="2"/>
  <c r="W9" i="2" s="1"/>
  <c r="X8" i="2"/>
  <c r="X9" i="2"/>
  <c r="Y8" i="2"/>
  <c r="Y9" i="2" s="1"/>
  <c r="Y11" i="2"/>
  <c r="Z8" i="2"/>
  <c r="Z9" i="2" s="1"/>
  <c r="AA8" i="2"/>
  <c r="AA9" i="2"/>
  <c r="AA12" i="2" s="1"/>
  <c r="AB8" i="2"/>
  <c r="AB9" i="2"/>
  <c r="AB11" i="2"/>
  <c r="AC8" i="2"/>
  <c r="AC9" i="2" s="1"/>
  <c r="AC11" i="2" s="1"/>
  <c r="AD8" i="2"/>
  <c r="AD9" i="2"/>
  <c r="AE8" i="2"/>
  <c r="AE9" i="2" s="1"/>
  <c r="AF8" i="2"/>
  <c r="AF9" i="2"/>
  <c r="AG8" i="2"/>
  <c r="AG9" i="2" s="1"/>
  <c r="AG11" i="2"/>
  <c r="AH8" i="2"/>
  <c r="AH9" i="2" s="1"/>
  <c r="AI8" i="2"/>
  <c r="AI9" i="2"/>
  <c r="AI13" i="2" s="1"/>
  <c r="AJ8" i="2"/>
  <c r="AJ9" i="2"/>
  <c r="AJ11" i="2"/>
  <c r="AK8" i="2"/>
  <c r="AK9" i="2" s="1"/>
  <c r="AK11" i="2" s="1"/>
  <c r="AL8" i="2"/>
  <c r="AL9" i="2"/>
  <c r="AM8" i="2"/>
  <c r="AM9" i="2" s="1"/>
  <c r="AN8" i="2"/>
  <c r="AN9" i="2"/>
  <c r="AO8" i="2"/>
  <c r="AO9" i="2" s="1"/>
  <c r="AO11" i="2"/>
  <c r="AP8" i="2"/>
  <c r="AP9" i="2" s="1"/>
  <c r="AP34" i="2" s="1"/>
  <c r="AQ8" i="2"/>
  <c r="AQ9" i="2"/>
  <c r="AQ12" i="2" s="1"/>
  <c r="AR8" i="2"/>
  <c r="AR9" i="2"/>
  <c r="AR11" i="2"/>
  <c r="AS8" i="2"/>
  <c r="AS9" i="2" s="1"/>
  <c r="AS11" i="2" s="1"/>
  <c r="AT8" i="2"/>
  <c r="AT9" i="2"/>
  <c r="AU8" i="2"/>
  <c r="AU9" i="2" s="1"/>
  <c r="AV8" i="2"/>
  <c r="AV9" i="2"/>
  <c r="AW8" i="2"/>
  <c r="AW9" i="2" s="1"/>
  <c r="AW11" i="2"/>
  <c r="AX8" i="2"/>
  <c r="AX9" i="2" s="1"/>
  <c r="AY8" i="2"/>
  <c r="AY9" i="2"/>
  <c r="AY13" i="2" s="1"/>
  <c r="AZ8" i="2"/>
  <c r="AZ9" i="2"/>
  <c r="AZ11" i="2"/>
  <c r="BA8" i="2"/>
  <c r="BA9" i="2" s="1"/>
  <c r="BA11" i="2" s="1"/>
  <c r="BB8" i="2"/>
  <c r="BB9" i="2"/>
  <c r="J12" i="2"/>
  <c r="M12" i="2"/>
  <c r="O12" i="2"/>
  <c r="Q12" i="2"/>
  <c r="U12" i="2"/>
  <c r="Y12" i="2"/>
  <c r="AC12" i="2"/>
  <c r="AD12" i="2"/>
  <c r="AE12" i="2"/>
  <c r="AG12" i="2"/>
  <c r="AI12" i="2"/>
  <c r="AK12" i="2"/>
  <c r="AO12" i="2"/>
  <c r="AS12" i="2"/>
  <c r="AT12" i="2"/>
  <c r="AU12" i="2"/>
  <c r="AW12" i="2"/>
  <c r="AY12" i="2"/>
  <c r="BA12" i="2"/>
  <c r="I13" i="2"/>
  <c r="K13" i="2"/>
  <c r="L13" i="2"/>
  <c r="M13" i="2"/>
  <c r="P13" i="2"/>
  <c r="Q13" i="2"/>
  <c r="S13" i="2"/>
  <c r="T13" i="2"/>
  <c r="U13" i="2"/>
  <c r="X13" i="2"/>
  <c r="Y13" i="2"/>
  <c r="AA13" i="2"/>
  <c r="AB13" i="2"/>
  <c r="AC13" i="2"/>
  <c r="AF13" i="2"/>
  <c r="AG13" i="2"/>
  <c r="AJ13" i="2"/>
  <c r="AK13" i="2"/>
  <c r="AM13" i="2"/>
  <c r="AN13" i="2"/>
  <c r="AO13" i="2"/>
  <c r="AQ13" i="2"/>
  <c r="AR13" i="2"/>
  <c r="AS13" i="2"/>
  <c r="AV13" i="2"/>
  <c r="AW13" i="2"/>
  <c r="AZ13" i="2"/>
  <c r="BA13" i="2"/>
  <c r="I14" i="2"/>
  <c r="J14" i="2"/>
  <c r="K14" i="2"/>
  <c r="M14" i="2"/>
  <c r="N14" i="2"/>
  <c r="Q14" i="2"/>
  <c r="R14" i="2"/>
  <c r="S14" i="2"/>
  <c r="U14" i="2"/>
  <c r="V14" i="2"/>
  <c r="W14" i="2"/>
  <c r="Y14" i="2"/>
  <c r="AA14" i="2"/>
  <c r="AC14" i="2"/>
  <c r="AD14" i="2"/>
  <c r="AG14" i="2"/>
  <c r="AI14" i="2"/>
  <c r="AK14" i="2"/>
  <c r="AL14" i="2"/>
  <c r="AO14" i="2"/>
  <c r="AQ14" i="2"/>
  <c r="AS14" i="2"/>
  <c r="AT14" i="2"/>
  <c r="AW14" i="2"/>
  <c r="AX14" i="2"/>
  <c r="AY14" i="2"/>
  <c r="BA14" i="2"/>
  <c r="BB14" i="2"/>
  <c r="I15" i="2"/>
  <c r="K15" i="2"/>
  <c r="L15" i="2"/>
  <c r="M15" i="2"/>
  <c r="O15" i="2"/>
  <c r="P15" i="2"/>
  <c r="Q15" i="2"/>
  <c r="S15" i="2"/>
  <c r="T15" i="2"/>
  <c r="U15" i="2"/>
  <c r="X15" i="2"/>
  <c r="Y15" i="2"/>
  <c r="AA15" i="2"/>
  <c r="AB15" i="2"/>
  <c r="AC15" i="2"/>
  <c r="AE15" i="2"/>
  <c r="AF15" i="2"/>
  <c r="AG15" i="2"/>
  <c r="AI15" i="2"/>
  <c r="AJ15" i="2"/>
  <c r="AK15" i="2"/>
  <c r="AN15" i="2"/>
  <c r="AO15" i="2"/>
  <c r="AQ15" i="2"/>
  <c r="AR15" i="2"/>
  <c r="AS15" i="2"/>
  <c r="AU15" i="2"/>
  <c r="AV15" i="2"/>
  <c r="AW15" i="2"/>
  <c r="AY15" i="2"/>
  <c r="AZ15" i="2"/>
  <c r="BA15" i="2"/>
  <c r="I16" i="2"/>
  <c r="J16" i="2"/>
  <c r="K16" i="2"/>
  <c r="M16" i="2"/>
  <c r="N16" i="2"/>
  <c r="Q16" i="2"/>
  <c r="S16" i="2"/>
  <c r="U16" i="2"/>
  <c r="V16" i="2"/>
  <c r="Y16" i="2"/>
  <c r="AA16" i="2"/>
  <c r="AC16" i="2"/>
  <c r="AD16" i="2"/>
  <c r="AG16" i="2"/>
  <c r="AH16" i="2"/>
  <c r="AI16" i="2"/>
  <c r="AK16" i="2"/>
  <c r="AL16" i="2"/>
  <c r="AM16" i="2"/>
  <c r="AO16" i="2"/>
  <c r="AQ16" i="2"/>
  <c r="AS16" i="2"/>
  <c r="AT16" i="2"/>
  <c r="AW16" i="2"/>
  <c r="AY16" i="2"/>
  <c r="BA16" i="2"/>
  <c r="BB16" i="2"/>
  <c r="I17" i="2"/>
  <c r="K17" i="2"/>
  <c r="L17" i="2"/>
  <c r="M17" i="2"/>
  <c r="O17" i="2"/>
  <c r="P17" i="2"/>
  <c r="Q17" i="2"/>
  <c r="S17" i="2"/>
  <c r="T17" i="2"/>
  <c r="U17" i="2"/>
  <c r="V17" i="2"/>
  <c r="W17" i="2"/>
  <c r="X17" i="2"/>
  <c r="Y17" i="2"/>
  <c r="AA17" i="2"/>
  <c r="AB17" i="2"/>
  <c r="AC17" i="2"/>
  <c r="AD17" i="2"/>
  <c r="AE17" i="2"/>
  <c r="AF17" i="2"/>
  <c r="AG17" i="2"/>
  <c r="AI17" i="2"/>
  <c r="AJ17" i="2"/>
  <c r="AK17" i="2"/>
  <c r="AL17" i="2"/>
  <c r="AN17" i="2"/>
  <c r="AO17" i="2"/>
  <c r="AQ17" i="2"/>
  <c r="AR17" i="2"/>
  <c r="AS17" i="2"/>
  <c r="AT17" i="2"/>
  <c r="AU17" i="2"/>
  <c r="AV17" i="2"/>
  <c r="AW17" i="2"/>
  <c r="AY17" i="2"/>
  <c r="AZ17" i="2"/>
  <c r="BA17" i="2"/>
  <c r="BB17" i="2"/>
  <c r="I18" i="2"/>
  <c r="J18" i="2"/>
  <c r="K18" i="2"/>
  <c r="L18" i="2"/>
  <c r="M18" i="2"/>
  <c r="N18" i="2"/>
  <c r="P18" i="2"/>
  <c r="Q18" i="2"/>
  <c r="R18" i="2"/>
  <c r="S18" i="2"/>
  <c r="T18" i="2"/>
  <c r="U18" i="2"/>
  <c r="V18" i="2"/>
  <c r="X18" i="2"/>
  <c r="Y18" i="2"/>
  <c r="AA18" i="2"/>
  <c r="AB18" i="2"/>
  <c r="AC18" i="2"/>
  <c r="AD18" i="2"/>
  <c r="AF18" i="2"/>
  <c r="AG18" i="2"/>
  <c r="AH18" i="2"/>
  <c r="AI18" i="2"/>
  <c r="AJ18" i="2"/>
  <c r="AK18" i="2"/>
  <c r="AL18" i="2"/>
  <c r="AN18" i="2"/>
  <c r="AO18" i="2"/>
  <c r="AQ18" i="2"/>
  <c r="AR18" i="2"/>
  <c r="AS18" i="2"/>
  <c r="AT18" i="2"/>
  <c r="AV18" i="2"/>
  <c r="AW18" i="2"/>
  <c r="AX18" i="2"/>
  <c r="AY18" i="2"/>
  <c r="AZ18" i="2"/>
  <c r="BA18" i="2"/>
  <c r="BB18" i="2"/>
  <c r="I19" i="2"/>
  <c r="J19" i="2"/>
  <c r="K19" i="2"/>
  <c r="L19" i="2"/>
  <c r="M19" i="2"/>
  <c r="N19" i="2"/>
  <c r="O19" i="2"/>
  <c r="P19" i="2"/>
  <c r="Q19" i="2"/>
  <c r="S19" i="2"/>
  <c r="T19" i="2"/>
  <c r="U19" i="2"/>
  <c r="V19" i="2"/>
  <c r="X19" i="2"/>
  <c r="Y19" i="2"/>
  <c r="AA19" i="2"/>
  <c r="AB19" i="2"/>
  <c r="AC19" i="2"/>
  <c r="AD19" i="2"/>
  <c r="AE19" i="2"/>
  <c r="AF19" i="2"/>
  <c r="AG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Y19" i="2"/>
  <c r="AZ19" i="2"/>
  <c r="BA19" i="2"/>
  <c r="BB19" i="2"/>
  <c r="I20" i="2"/>
  <c r="J20" i="2"/>
  <c r="K20" i="2"/>
  <c r="L20" i="2"/>
  <c r="M20" i="2"/>
  <c r="N20" i="2"/>
  <c r="P20" i="2"/>
  <c r="Q20" i="2"/>
  <c r="R20" i="2"/>
  <c r="S20" i="2"/>
  <c r="T20" i="2"/>
  <c r="U20" i="2"/>
  <c r="V20" i="2"/>
  <c r="X20" i="2"/>
  <c r="Y20" i="2"/>
  <c r="AA20" i="2"/>
  <c r="AB20" i="2"/>
  <c r="AC20" i="2"/>
  <c r="AD20" i="2"/>
  <c r="AF20" i="2"/>
  <c r="AG20" i="2"/>
  <c r="AH20" i="2"/>
  <c r="AI20" i="2"/>
  <c r="AJ20" i="2"/>
  <c r="AK20" i="2"/>
  <c r="AL20" i="2"/>
  <c r="AN20" i="2"/>
  <c r="AO20" i="2"/>
  <c r="AQ20" i="2"/>
  <c r="AR20" i="2"/>
  <c r="AS20" i="2"/>
  <c r="AT20" i="2"/>
  <c r="AV20" i="2"/>
  <c r="AW20" i="2"/>
  <c r="AX20" i="2"/>
  <c r="AY20" i="2"/>
  <c r="AZ20" i="2"/>
  <c r="BA20" i="2"/>
  <c r="BB20" i="2"/>
  <c r="I21" i="2"/>
  <c r="J21" i="2"/>
  <c r="K21" i="2"/>
  <c r="L21" i="2"/>
  <c r="M21" i="2"/>
  <c r="N21" i="2"/>
  <c r="O21" i="2"/>
  <c r="P21" i="2"/>
  <c r="Q21" i="2"/>
  <c r="S21" i="2"/>
  <c r="T21" i="2"/>
  <c r="U21" i="2"/>
  <c r="V21" i="2"/>
  <c r="W21" i="2"/>
  <c r="X21" i="2"/>
  <c r="Y21" i="2"/>
  <c r="AA21" i="2"/>
  <c r="AB21" i="2"/>
  <c r="AC21" i="2"/>
  <c r="AD21" i="2"/>
  <c r="AE21" i="2"/>
  <c r="AF21" i="2"/>
  <c r="AG21" i="2"/>
  <c r="AI21" i="2"/>
  <c r="AJ21" i="2"/>
  <c r="AK21" i="2"/>
  <c r="AL21" i="2"/>
  <c r="AN21" i="2"/>
  <c r="AO21" i="2"/>
  <c r="AQ21" i="2"/>
  <c r="AR21" i="2"/>
  <c r="AS21" i="2"/>
  <c r="AT21" i="2"/>
  <c r="AU21" i="2"/>
  <c r="AV21" i="2"/>
  <c r="AW21" i="2"/>
  <c r="AY21" i="2"/>
  <c r="AZ21" i="2"/>
  <c r="BA21" i="2"/>
  <c r="BB21" i="2"/>
  <c r="I22" i="2"/>
  <c r="J22" i="2"/>
  <c r="K22" i="2"/>
  <c r="L22" i="2"/>
  <c r="M22" i="2"/>
  <c r="N22" i="2"/>
  <c r="P22" i="2"/>
  <c r="Q22" i="2"/>
  <c r="R22" i="2"/>
  <c r="S22" i="2"/>
  <c r="T22" i="2"/>
  <c r="U22" i="2"/>
  <c r="V22" i="2"/>
  <c r="X22" i="2"/>
  <c r="Y22" i="2"/>
  <c r="AA22" i="2"/>
  <c r="AB22" i="2"/>
  <c r="AC22" i="2"/>
  <c r="AD22" i="2"/>
  <c r="AF22" i="2"/>
  <c r="AG22" i="2"/>
  <c r="AH22" i="2"/>
  <c r="AI22" i="2"/>
  <c r="AJ22" i="2"/>
  <c r="AK22" i="2"/>
  <c r="AL22" i="2"/>
  <c r="AN22" i="2"/>
  <c r="AO22" i="2"/>
  <c r="AQ22" i="2"/>
  <c r="AR22" i="2"/>
  <c r="AS22" i="2"/>
  <c r="AT22" i="2"/>
  <c r="AV22" i="2"/>
  <c r="AW22" i="2"/>
  <c r="AX22" i="2"/>
  <c r="AY22" i="2"/>
  <c r="AZ22" i="2"/>
  <c r="BA22" i="2"/>
  <c r="BB22" i="2"/>
  <c r="I23" i="2"/>
  <c r="J23" i="2"/>
  <c r="K23" i="2"/>
  <c r="L23" i="2"/>
  <c r="M23" i="2"/>
  <c r="N23" i="2"/>
  <c r="O23" i="2"/>
  <c r="P23" i="2"/>
  <c r="Q23" i="2"/>
  <c r="S23" i="2"/>
  <c r="T23" i="2"/>
  <c r="U23" i="2"/>
  <c r="V23" i="2"/>
  <c r="X23" i="2"/>
  <c r="Y23" i="2"/>
  <c r="AA23" i="2"/>
  <c r="AB23" i="2"/>
  <c r="AC23" i="2"/>
  <c r="AD23" i="2"/>
  <c r="AE23" i="2"/>
  <c r="AF23" i="2"/>
  <c r="AG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Y23" i="2"/>
  <c r="AZ23" i="2"/>
  <c r="BA23" i="2"/>
  <c r="BB23" i="2"/>
  <c r="I24" i="2"/>
  <c r="J24" i="2"/>
  <c r="K24" i="2"/>
  <c r="L24" i="2"/>
  <c r="M24" i="2"/>
  <c r="N24" i="2"/>
  <c r="P24" i="2"/>
  <c r="Q24" i="2"/>
  <c r="R24" i="2"/>
  <c r="S24" i="2"/>
  <c r="T24" i="2"/>
  <c r="U24" i="2"/>
  <c r="V24" i="2"/>
  <c r="X24" i="2"/>
  <c r="Y24" i="2"/>
  <c r="AA24" i="2"/>
  <c r="AB24" i="2"/>
  <c r="AC24" i="2"/>
  <c r="AD24" i="2"/>
  <c r="AF24" i="2"/>
  <c r="AG24" i="2"/>
  <c r="AH24" i="2"/>
  <c r="AI24" i="2"/>
  <c r="AJ24" i="2"/>
  <c r="AK24" i="2"/>
  <c r="AL24" i="2"/>
  <c r="AN24" i="2"/>
  <c r="AO24" i="2"/>
  <c r="AQ24" i="2"/>
  <c r="AR24" i="2"/>
  <c r="AS24" i="2"/>
  <c r="AT24" i="2"/>
  <c r="AV24" i="2"/>
  <c r="AW24" i="2"/>
  <c r="AX24" i="2"/>
  <c r="AY24" i="2"/>
  <c r="AZ24" i="2"/>
  <c r="BA24" i="2"/>
  <c r="BB24" i="2"/>
  <c r="I25" i="2"/>
  <c r="J25" i="2"/>
  <c r="K25" i="2"/>
  <c r="L25" i="2"/>
  <c r="M25" i="2"/>
  <c r="N25" i="2"/>
  <c r="O25" i="2"/>
  <c r="P25" i="2"/>
  <c r="Q25" i="2"/>
  <c r="S25" i="2"/>
  <c r="T25" i="2"/>
  <c r="U25" i="2"/>
  <c r="V25" i="2"/>
  <c r="W25" i="2"/>
  <c r="X25" i="2"/>
  <c r="Y25" i="2"/>
  <c r="AA25" i="2"/>
  <c r="AB25" i="2"/>
  <c r="AC25" i="2"/>
  <c r="AD25" i="2"/>
  <c r="AE25" i="2"/>
  <c r="AF25" i="2"/>
  <c r="AG25" i="2"/>
  <c r="AI25" i="2"/>
  <c r="AJ25" i="2"/>
  <c r="AK25" i="2"/>
  <c r="AL25" i="2"/>
  <c r="AN25" i="2"/>
  <c r="AO25" i="2"/>
  <c r="AQ25" i="2"/>
  <c r="AR25" i="2"/>
  <c r="AS25" i="2"/>
  <c r="AT25" i="2"/>
  <c r="AU25" i="2"/>
  <c r="AV25" i="2"/>
  <c r="AW25" i="2"/>
  <c r="AY25" i="2"/>
  <c r="AZ25" i="2"/>
  <c r="BA25" i="2"/>
  <c r="BB25" i="2"/>
  <c r="I26" i="2"/>
  <c r="J26" i="2"/>
  <c r="K26" i="2"/>
  <c r="L26" i="2"/>
  <c r="M26" i="2"/>
  <c r="N26" i="2"/>
  <c r="P26" i="2"/>
  <c r="Q26" i="2"/>
  <c r="R26" i="2"/>
  <c r="S26" i="2"/>
  <c r="T26" i="2"/>
  <c r="U26" i="2"/>
  <c r="V26" i="2"/>
  <c r="X26" i="2"/>
  <c r="Y26" i="2"/>
  <c r="AA26" i="2"/>
  <c r="AB26" i="2"/>
  <c r="AC26" i="2"/>
  <c r="AD26" i="2"/>
  <c r="AF26" i="2"/>
  <c r="AG26" i="2"/>
  <c r="AH26" i="2"/>
  <c r="AI26" i="2"/>
  <c r="AJ26" i="2"/>
  <c r="AK26" i="2"/>
  <c r="AL26" i="2"/>
  <c r="AN26" i="2"/>
  <c r="AO26" i="2"/>
  <c r="AQ26" i="2"/>
  <c r="AR26" i="2"/>
  <c r="AS26" i="2"/>
  <c r="AT26" i="2"/>
  <c r="AV26" i="2"/>
  <c r="AW26" i="2"/>
  <c r="AX26" i="2"/>
  <c r="AY26" i="2"/>
  <c r="AZ26" i="2"/>
  <c r="BA26" i="2"/>
  <c r="BB26" i="2"/>
  <c r="I27" i="2"/>
  <c r="J27" i="2"/>
  <c r="K27" i="2"/>
  <c r="L27" i="2"/>
  <c r="M27" i="2"/>
  <c r="N27" i="2"/>
  <c r="O27" i="2"/>
  <c r="P27" i="2"/>
  <c r="Q27" i="2"/>
  <c r="S27" i="2"/>
  <c r="T27" i="2"/>
  <c r="U27" i="2"/>
  <c r="V27" i="2"/>
  <c r="X27" i="2"/>
  <c r="Y27" i="2"/>
  <c r="AA27" i="2"/>
  <c r="AB27" i="2"/>
  <c r="AC27" i="2"/>
  <c r="AD27" i="2"/>
  <c r="AE27" i="2"/>
  <c r="AF27" i="2"/>
  <c r="AG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Y27" i="2"/>
  <c r="AZ27" i="2"/>
  <c r="BA27" i="2"/>
  <c r="BB27" i="2"/>
  <c r="I28" i="2"/>
  <c r="J28" i="2"/>
  <c r="K28" i="2"/>
  <c r="L28" i="2"/>
  <c r="M28" i="2"/>
  <c r="N28" i="2"/>
  <c r="P28" i="2"/>
  <c r="Q28" i="2"/>
  <c r="R28" i="2"/>
  <c r="S28" i="2"/>
  <c r="T28" i="2"/>
  <c r="U28" i="2"/>
  <c r="V28" i="2"/>
  <c r="X28" i="2"/>
  <c r="Y28" i="2"/>
  <c r="AA28" i="2"/>
  <c r="AB28" i="2"/>
  <c r="AC28" i="2"/>
  <c r="AD28" i="2"/>
  <c r="AF28" i="2"/>
  <c r="AG28" i="2"/>
  <c r="AH28" i="2"/>
  <c r="AI28" i="2"/>
  <c r="AJ28" i="2"/>
  <c r="AK28" i="2"/>
  <c r="AL28" i="2"/>
  <c r="AN28" i="2"/>
  <c r="AO28" i="2"/>
  <c r="AQ28" i="2"/>
  <c r="AR28" i="2"/>
  <c r="AS28" i="2"/>
  <c r="AT28" i="2"/>
  <c r="AV28" i="2"/>
  <c r="AW28" i="2"/>
  <c r="AX28" i="2"/>
  <c r="AY28" i="2"/>
  <c r="AZ28" i="2"/>
  <c r="BA28" i="2"/>
  <c r="BB28" i="2"/>
  <c r="I29" i="2"/>
  <c r="J29" i="2"/>
  <c r="K29" i="2"/>
  <c r="L29" i="2"/>
  <c r="M29" i="2"/>
  <c r="N29" i="2"/>
  <c r="O29" i="2"/>
  <c r="P29" i="2"/>
  <c r="Q29" i="2"/>
  <c r="S29" i="2"/>
  <c r="T29" i="2"/>
  <c r="U29" i="2"/>
  <c r="V29" i="2"/>
  <c r="W29" i="2"/>
  <c r="X29" i="2"/>
  <c r="Y29" i="2"/>
  <c r="AA29" i="2"/>
  <c r="AB29" i="2"/>
  <c r="AC29" i="2"/>
  <c r="AD29" i="2"/>
  <c r="AE29" i="2"/>
  <c r="AF29" i="2"/>
  <c r="AG29" i="2"/>
  <c r="AI29" i="2"/>
  <c r="AJ29" i="2"/>
  <c r="AK29" i="2"/>
  <c r="AL29" i="2"/>
  <c r="AN29" i="2"/>
  <c r="AO29" i="2"/>
  <c r="AQ29" i="2"/>
  <c r="AR29" i="2"/>
  <c r="AS29" i="2"/>
  <c r="AT29" i="2"/>
  <c r="AU29" i="2"/>
  <c r="AV29" i="2"/>
  <c r="AW29" i="2"/>
  <c r="AY29" i="2"/>
  <c r="AZ29" i="2"/>
  <c r="BA29" i="2"/>
  <c r="BB29" i="2"/>
  <c r="I30" i="2"/>
  <c r="J30" i="2"/>
  <c r="K30" i="2"/>
  <c r="L30" i="2"/>
  <c r="M30" i="2"/>
  <c r="N30" i="2"/>
  <c r="P30" i="2"/>
  <c r="Q30" i="2"/>
  <c r="R30" i="2"/>
  <c r="S30" i="2"/>
  <c r="T30" i="2"/>
  <c r="U30" i="2"/>
  <c r="V30" i="2"/>
  <c r="X30" i="2"/>
  <c r="Y30" i="2"/>
  <c r="AA30" i="2"/>
  <c r="AB30" i="2"/>
  <c r="AC30" i="2"/>
  <c r="AD30" i="2"/>
  <c r="AF30" i="2"/>
  <c r="AG30" i="2"/>
  <c r="AH30" i="2"/>
  <c r="AI30" i="2"/>
  <c r="AJ30" i="2"/>
  <c r="AK30" i="2"/>
  <c r="AL30" i="2"/>
  <c r="AN30" i="2"/>
  <c r="AO30" i="2"/>
  <c r="AQ30" i="2"/>
  <c r="AR30" i="2"/>
  <c r="AS30" i="2"/>
  <c r="AT30" i="2"/>
  <c r="AV30" i="2"/>
  <c r="AW30" i="2"/>
  <c r="AX30" i="2"/>
  <c r="AY30" i="2"/>
  <c r="AZ30" i="2"/>
  <c r="BA30" i="2"/>
  <c r="BB30" i="2"/>
  <c r="I31" i="2"/>
  <c r="J31" i="2"/>
  <c r="K31" i="2"/>
  <c r="L31" i="2"/>
  <c r="M31" i="2"/>
  <c r="N31" i="2"/>
  <c r="O31" i="2"/>
  <c r="P31" i="2"/>
  <c r="Q31" i="2"/>
  <c r="S31" i="2"/>
  <c r="T31" i="2"/>
  <c r="U31" i="2"/>
  <c r="V31" i="2"/>
  <c r="X31" i="2"/>
  <c r="Y31" i="2"/>
  <c r="AA31" i="2"/>
  <c r="AB31" i="2"/>
  <c r="AC31" i="2"/>
  <c r="AD31" i="2"/>
  <c r="AE31" i="2"/>
  <c r="AF31" i="2"/>
  <c r="AG31" i="2"/>
  <c r="AI31" i="2"/>
  <c r="AJ31" i="2"/>
  <c r="AK31" i="2"/>
  <c r="AL31" i="2"/>
  <c r="AM31" i="2"/>
  <c r="AN31" i="2"/>
  <c r="AO31" i="2"/>
  <c r="AQ31" i="2"/>
  <c r="AR31" i="2"/>
  <c r="AS31" i="2"/>
  <c r="AT31" i="2"/>
  <c r="AU31" i="2"/>
  <c r="AV31" i="2"/>
  <c r="AW31" i="2"/>
  <c r="AY31" i="2"/>
  <c r="AZ31" i="2"/>
  <c r="BA31" i="2"/>
  <c r="BB31" i="2"/>
  <c r="I32" i="2"/>
  <c r="J32" i="2"/>
  <c r="K32" i="2"/>
  <c r="L32" i="2"/>
  <c r="M32" i="2"/>
  <c r="N32" i="2"/>
  <c r="P32" i="2"/>
  <c r="Q32" i="2"/>
  <c r="R32" i="2"/>
  <c r="S32" i="2"/>
  <c r="T32" i="2"/>
  <c r="U32" i="2"/>
  <c r="V32" i="2"/>
  <c r="X32" i="2"/>
  <c r="Y32" i="2"/>
  <c r="AA32" i="2"/>
  <c r="AB32" i="2"/>
  <c r="AC32" i="2"/>
  <c r="AD32" i="2"/>
  <c r="AF32" i="2"/>
  <c r="AG32" i="2"/>
  <c r="AH32" i="2"/>
  <c r="AI32" i="2"/>
  <c r="AJ32" i="2"/>
  <c r="AK32" i="2"/>
  <c r="AL32" i="2"/>
  <c r="AN32" i="2"/>
  <c r="AO32" i="2"/>
  <c r="AQ32" i="2"/>
  <c r="AR32" i="2"/>
  <c r="AS32" i="2"/>
  <c r="AT32" i="2"/>
  <c r="AV32" i="2"/>
  <c r="AW32" i="2"/>
  <c r="AX32" i="2"/>
  <c r="AY32" i="2"/>
  <c r="AZ32" i="2"/>
  <c r="BA32" i="2"/>
  <c r="BB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I34" i="2"/>
  <c r="J34" i="2"/>
  <c r="K34" i="2"/>
  <c r="L34" i="2"/>
  <c r="M34" i="2"/>
  <c r="N34" i="2"/>
  <c r="P34" i="2"/>
  <c r="Q34" i="2"/>
  <c r="S34" i="2"/>
  <c r="T34" i="2"/>
  <c r="U34" i="2"/>
  <c r="V34" i="2"/>
  <c r="X34" i="2"/>
  <c r="Y34" i="2"/>
  <c r="Z34" i="2"/>
  <c r="AA34" i="2"/>
  <c r="AB34" i="2"/>
  <c r="AC34" i="2"/>
  <c r="AD34" i="2"/>
  <c r="AF34" i="2"/>
  <c r="AG34" i="2"/>
  <c r="AH34" i="2"/>
  <c r="AI34" i="2"/>
  <c r="AJ34" i="2"/>
  <c r="AK34" i="2"/>
  <c r="AL34" i="2"/>
  <c r="AN34" i="2"/>
  <c r="AO34" i="2"/>
  <c r="AQ34" i="2"/>
  <c r="AR34" i="2"/>
  <c r="AS34" i="2"/>
  <c r="AT34" i="2"/>
  <c r="AV34" i="2"/>
  <c r="AW34" i="2"/>
  <c r="AY34" i="2"/>
  <c r="AZ34" i="2"/>
  <c r="BA34" i="2"/>
  <c r="BB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I36" i="2"/>
  <c r="J36" i="2"/>
  <c r="K36" i="2"/>
  <c r="L36" i="2"/>
  <c r="M36" i="2"/>
  <c r="N36" i="2"/>
  <c r="P36" i="2"/>
  <c r="Q36" i="2"/>
  <c r="R36" i="2"/>
  <c r="S36" i="2"/>
  <c r="T36" i="2"/>
  <c r="U36" i="2"/>
  <c r="V36" i="2"/>
  <c r="X36" i="2"/>
  <c r="Y36" i="2"/>
  <c r="AA36" i="2"/>
  <c r="AB36" i="2"/>
  <c r="AC36" i="2"/>
  <c r="AD36" i="2"/>
  <c r="AF36" i="2"/>
  <c r="AG36" i="2"/>
  <c r="AH36" i="2"/>
  <c r="AI36" i="2"/>
  <c r="AJ36" i="2"/>
  <c r="AK36" i="2"/>
  <c r="AL36" i="2"/>
  <c r="AN36" i="2"/>
  <c r="AO36" i="2"/>
  <c r="AQ36" i="2"/>
  <c r="AR36" i="2"/>
  <c r="AS36" i="2"/>
  <c r="AT36" i="2"/>
  <c r="AV36" i="2"/>
  <c r="AW36" i="2"/>
  <c r="AX36" i="2"/>
  <c r="AY36" i="2"/>
  <c r="AZ36" i="2"/>
  <c r="BA36" i="2"/>
  <c r="BB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I38" i="2"/>
  <c r="J38" i="2"/>
  <c r="K38" i="2"/>
  <c r="L38" i="2"/>
  <c r="M38" i="2"/>
  <c r="N38" i="2"/>
  <c r="P38" i="2"/>
  <c r="Q38" i="2"/>
  <c r="R38" i="2"/>
  <c r="S38" i="2"/>
  <c r="T38" i="2"/>
  <c r="U38" i="2"/>
  <c r="V38" i="2"/>
  <c r="X38" i="2"/>
  <c r="Y38" i="2"/>
  <c r="AA38" i="2"/>
  <c r="AB38" i="2"/>
  <c r="AC38" i="2"/>
  <c r="AD38" i="2"/>
  <c r="AF38" i="2"/>
  <c r="AG38" i="2"/>
  <c r="AI38" i="2"/>
  <c r="AJ38" i="2"/>
  <c r="AK38" i="2"/>
  <c r="AL38" i="2"/>
  <c r="AN38" i="2"/>
  <c r="AO38" i="2"/>
  <c r="AP38" i="2"/>
  <c r="AQ38" i="2"/>
  <c r="AR38" i="2"/>
  <c r="AS38" i="2"/>
  <c r="AT38" i="2"/>
  <c r="AV38" i="2"/>
  <c r="AW38" i="2"/>
  <c r="AX38" i="2"/>
  <c r="AY38" i="2"/>
  <c r="AZ38" i="2"/>
  <c r="BA38" i="2"/>
  <c r="BB38" i="2"/>
  <c r="I39" i="2"/>
  <c r="J39" i="2"/>
  <c r="K39" i="2"/>
  <c r="L39" i="2"/>
  <c r="M39" i="2"/>
  <c r="N39" i="2"/>
  <c r="O39" i="2"/>
  <c r="P39" i="2"/>
  <c r="Q39" i="2"/>
  <c r="S39" i="2"/>
  <c r="T39" i="2"/>
  <c r="U39" i="2"/>
  <c r="V39" i="2"/>
  <c r="W39" i="2"/>
  <c r="X39" i="2"/>
  <c r="Y39" i="2"/>
  <c r="AA39" i="2"/>
  <c r="AB39" i="2"/>
  <c r="AC39" i="2"/>
  <c r="AD39" i="2"/>
  <c r="AE39" i="2"/>
  <c r="AF39" i="2"/>
  <c r="AG39" i="2"/>
  <c r="AI39" i="2"/>
  <c r="AJ39" i="2"/>
  <c r="AK39" i="2"/>
  <c r="AL39" i="2"/>
  <c r="AM39" i="2"/>
  <c r="AN39" i="2"/>
  <c r="AO39" i="2"/>
  <c r="AQ39" i="2"/>
  <c r="AR39" i="2"/>
  <c r="AS39" i="2"/>
  <c r="AT39" i="2"/>
  <c r="AU39" i="2"/>
  <c r="AV39" i="2"/>
  <c r="AW39" i="2"/>
  <c r="AY39" i="2"/>
  <c r="AZ39" i="2"/>
  <c r="BA39" i="2"/>
  <c r="BB39" i="2"/>
  <c r="I40" i="2"/>
  <c r="J40" i="2"/>
  <c r="K40" i="2"/>
  <c r="L40" i="2"/>
  <c r="M40" i="2"/>
  <c r="N40" i="2"/>
  <c r="P40" i="2"/>
  <c r="Q40" i="2"/>
  <c r="R40" i="2"/>
  <c r="S40" i="2"/>
  <c r="T40" i="2"/>
  <c r="U40" i="2"/>
  <c r="V40" i="2"/>
  <c r="X40" i="2"/>
  <c r="Y40" i="2"/>
  <c r="AA40" i="2"/>
  <c r="AB40" i="2"/>
  <c r="AC40" i="2"/>
  <c r="AD40" i="2"/>
  <c r="AF40" i="2"/>
  <c r="AG40" i="2"/>
  <c r="AH40" i="2"/>
  <c r="AI40" i="2"/>
  <c r="AJ40" i="2"/>
  <c r="AK40" i="2"/>
  <c r="AL40" i="2"/>
  <c r="AN40" i="2"/>
  <c r="AO40" i="2"/>
  <c r="AQ40" i="2"/>
  <c r="AR40" i="2"/>
  <c r="AS40" i="2"/>
  <c r="AT40" i="2"/>
  <c r="AV40" i="2"/>
  <c r="AW40" i="2"/>
  <c r="AX40" i="2"/>
  <c r="AY40" i="2"/>
  <c r="AZ40" i="2"/>
  <c r="BA40" i="2"/>
  <c r="BB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I42" i="2"/>
  <c r="J42" i="2"/>
  <c r="K42" i="2"/>
  <c r="L42" i="2"/>
  <c r="M42" i="2"/>
  <c r="N42" i="2"/>
  <c r="P42" i="2"/>
  <c r="Q42" i="2"/>
  <c r="S42" i="2"/>
  <c r="T42" i="2"/>
  <c r="U42" i="2"/>
  <c r="V42" i="2"/>
  <c r="X42" i="2"/>
  <c r="Y42" i="2"/>
  <c r="Z42" i="2"/>
  <c r="AA42" i="2"/>
  <c r="AB42" i="2"/>
  <c r="AC42" i="2"/>
  <c r="AD42" i="2"/>
  <c r="AF42" i="2"/>
  <c r="AG42" i="2"/>
  <c r="AH42" i="2"/>
  <c r="AI42" i="2"/>
  <c r="AJ42" i="2"/>
  <c r="AK42" i="2"/>
  <c r="AL42" i="2"/>
  <c r="AM42" i="2"/>
  <c r="AN42" i="2"/>
  <c r="AO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I43" i="2"/>
  <c r="J43" i="2"/>
  <c r="K43" i="2"/>
  <c r="L43" i="2"/>
  <c r="M43" i="2"/>
  <c r="N43" i="2"/>
  <c r="O43" i="2"/>
  <c r="P43" i="2"/>
  <c r="Q43" i="2"/>
  <c r="S43" i="2"/>
  <c r="T43" i="2"/>
  <c r="U43" i="2"/>
  <c r="V43" i="2"/>
  <c r="W43" i="2"/>
  <c r="X43" i="2"/>
  <c r="Y43" i="2"/>
  <c r="AA43" i="2"/>
  <c r="AB43" i="2"/>
  <c r="AC43" i="2"/>
  <c r="AD43" i="2"/>
  <c r="AE43" i="2"/>
  <c r="AF43" i="2"/>
  <c r="AG43" i="2"/>
  <c r="AI43" i="2"/>
  <c r="AJ43" i="2"/>
  <c r="AK43" i="2"/>
  <c r="AL43" i="2"/>
  <c r="AM43" i="2"/>
  <c r="AN43" i="2"/>
  <c r="AO43" i="2"/>
  <c r="AQ43" i="2"/>
  <c r="AR43" i="2"/>
  <c r="AS43" i="2"/>
  <c r="AT43" i="2"/>
  <c r="AU43" i="2"/>
  <c r="AV43" i="2"/>
  <c r="AW43" i="2"/>
  <c r="AY43" i="2"/>
  <c r="AZ43" i="2"/>
  <c r="BA43" i="2"/>
  <c r="BB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I45" i="2"/>
  <c r="J45" i="2"/>
  <c r="K45" i="2"/>
  <c r="L45" i="2"/>
  <c r="M45" i="2"/>
  <c r="N45" i="2"/>
  <c r="O45" i="2"/>
  <c r="P45" i="2"/>
  <c r="Q45" i="2"/>
  <c r="S45" i="2"/>
  <c r="T45" i="2"/>
  <c r="U45" i="2"/>
  <c r="V45" i="2"/>
  <c r="W45" i="2"/>
  <c r="X45" i="2"/>
  <c r="Y45" i="2"/>
  <c r="AA45" i="2"/>
  <c r="AB45" i="2"/>
  <c r="AC45" i="2"/>
  <c r="AD45" i="2"/>
  <c r="AE45" i="2"/>
  <c r="AF45" i="2"/>
  <c r="AG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W45" i="2"/>
  <c r="AY45" i="2"/>
  <c r="AZ45" i="2"/>
  <c r="BA45" i="2"/>
  <c r="BB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I47" i="2"/>
  <c r="J47" i="2"/>
  <c r="K47" i="2"/>
  <c r="L47" i="2"/>
  <c r="M47" i="2"/>
  <c r="N47" i="2"/>
  <c r="O47" i="2"/>
  <c r="P47" i="2"/>
  <c r="Q47" i="2"/>
  <c r="S47" i="2"/>
  <c r="T47" i="2"/>
  <c r="U47" i="2"/>
  <c r="V47" i="2"/>
  <c r="W47" i="2"/>
  <c r="X47" i="2"/>
  <c r="Y47" i="2"/>
  <c r="AA47" i="2"/>
  <c r="AB47" i="2"/>
  <c r="AC47" i="2"/>
  <c r="AD47" i="2"/>
  <c r="AE47" i="2"/>
  <c r="AF47" i="2"/>
  <c r="AG47" i="2"/>
  <c r="AI47" i="2"/>
  <c r="AJ47" i="2"/>
  <c r="AK47" i="2"/>
  <c r="AL47" i="2"/>
  <c r="AM47" i="2"/>
  <c r="AN47" i="2"/>
  <c r="AO47" i="2"/>
  <c r="AQ47" i="2"/>
  <c r="AR47" i="2"/>
  <c r="AS47" i="2"/>
  <c r="AT47" i="2"/>
  <c r="AU47" i="2"/>
  <c r="AV47" i="2"/>
  <c r="AW47" i="2"/>
  <c r="AY47" i="2"/>
  <c r="AZ47" i="2"/>
  <c r="BA47" i="2"/>
  <c r="BB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I49" i="2"/>
  <c r="J49" i="2"/>
  <c r="K49" i="2"/>
  <c r="L49" i="2"/>
  <c r="M49" i="2"/>
  <c r="N49" i="2"/>
  <c r="O49" i="2"/>
  <c r="P49" i="2"/>
  <c r="Q49" i="2"/>
  <c r="S49" i="2"/>
  <c r="T49" i="2"/>
  <c r="U49" i="2"/>
  <c r="V49" i="2"/>
  <c r="W49" i="2"/>
  <c r="X49" i="2"/>
  <c r="Y49" i="2"/>
  <c r="AA49" i="2"/>
  <c r="AB49" i="2"/>
  <c r="AC49" i="2"/>
  <c r="AD49" i="2"/>
  <c r="AE49" i="2"/>
  <c r="AF49" i="2"/>
  <c r="AG49" i="2"/>
  <c r="AI49" i="2"/>
  <c r="AJ49" i="2"/>
  <c r="AK49" i="2"/>
  <c r="AL49" i="2"/>
  <c r="AM49" i="2"/>
  <c r="AN49" i="2"/>
  <c r="AO49" i="2"/>
  <c r="AQ49" i="2"/>
  <c r="AR49" i="2"/>
  <c r="AS49" i="2"/>
  <c r="AT49" i="2"/>
  <c r="AU49" i="2"/>
  <c r="AV49" i="2"/>
  <c r="AW49" i="2"/>
  <c r="AY49" i="2"/>
  <c r="AZ49" i="2"/>
  <c r="BA49" i="2"/>
  <c r="BB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I51" i="2"/>
  <c r="J51" i="2"/>
  <c r="K51" i="2"/>
  <c r="L51" i="2"/>
  <c r="M51" i="2"/>
  <c r="N51" i="2"/>
  <c r="O51" i="2"/>
  <c r="P51" i="2"/>
  <c r="Q51" i="2"/>
  <c r="S51" i="2"/>
  <c r="T51" i="2"/>
  <c r="U51" i="2"/>
  <c r="V51" i="2"/>
  <c r="W51" i="2"/>
  <c r="X51" i="2"/>
  <c r="Y51" i="2"/>
  <c r="AA51" i="2"/>
  <c r="AB51" i="2"/>
  <c r="AC51" i="2"/>
  <c r="AD51" i="2"/>
  <c r="AE51" i="2"/>
  <c r="AF51" i="2"/>
  <c r="AG51" i="2"/>
  <c r="AI51" i="2"/>
  <c r="AJ51" i="2"/>
  <c r="AK51" i="2"/>
  <c r="AL51" i="2"/>
  <c r="AM51" i="2"/>
  <c r="AN51" i="2"/>
  <c r="AO51" i="2"/>
  <c r="AQ51" i="2"/>
  <c r="AR51" i="2"/>
  <c r="AS51" i="2"/>
  <c r="AT51" i="2"/>
  <c r="AU51" i="2"/>
  <c r="AV51" i="2"/>
  <c r="AW51" i="2"/>
  <c r="AY51" i="2"/>
  <c r="AZ51" i="2"/>
  <c r="BA51" i="2"/>
  <c r="BB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I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10" i="2"/>
  <c r="G54" i="2" l="1"/>
  <c r="G61" i="2"/>
  <c r="G53" i="2"/>
  <c r="G52" i="2"/>
  <c r="G36" i="2"/>
  <c r="G41" i="2"/>
  <c r="Z11" i="2"/>
  <c r="Z13" i="2"/>
  <c r="Z15" i="2"/>
  <c r="Z14" i="2"/>
  <c r="Z16" i="2"/>
  <c r="Z17" i="2"/>
  <c r="Z19" i="2"/>
  <c r="Z21" i="2"/>
  <c r="Z23" i="2"/>
  <c r="Z25" i="2"/>
  <c r="Z27" i="2"/>
  <c r="Z29" i="2"/>
  <c r="Z31" i="2"/>
  <c r="Z56" i="2"/>
  <c r="G56" i="2" s="1"/>
  <c r="Z54" i="2"/>
  <c r="AP52" i="2"/>
  <c r="Z50" i="2"/>
  <c r="G50" i="2" s="1"/>
  <c r="AP46" i="2"/>
  <c r="AP44" i="2"/>
  <c r="Z44" i="2"/>
  <c r="G44" i="2" s="1"/>
  <c r="AP42" i="2"/>
  <c r="AP40" i="2"/>
  <c r="Z36" i="2"/>
  <c r="AP35" i="2"/>
  <c r="Z35" i="2"/>
  <c r="G35" i="2" s="1"/>
  <c r="AP32" i="2"/>
  <c r="Z30" i="2"/>
  <c r="AP28" i="2"/>
  <c r="Z26" i="2"/>
  <c r="AP24" i="2"/>
  <c r="Z22" i="2"/>
  <c r="AP20" i="2"/>
  <c r="Z18" i="2"/>
  <c r="AM11" i="2"/>
  <c r="AM15" i="2"/>
  <c r="AM18" i="2"/>
  <c r="AM20" i="2"/>
  <c r="AM22" i="2"/>
  <c r="AM24" i="2"/>
  <c r="AM26" i="2"/>
  <c r="AM28" i="2"/>
  <c r="AM30" i="2"/>
  <c r="AM32" i="2"/>
  <c r="AM34" i="2"/>
  <c r="AM36" i="2"/>
  <c r="AM38" i="2"/>
  <c r="AM40" i="2"/>
  <c r="AM12" i="2"/>
  <c r="W11" i="2"/>
  <c r="W15" i="2"/>
  <c r="W18" i="2"/>
  <c r="W20" i="2"/>
  <c r="W22" i="2"/>
  <c r="W24" i="2"/>
  <c r="W26" i="2"/>
  <c r="W28" i="2"/>
  <c r="W30" i="2"/>
  <c r="W32" i="2"/>
  <c r="W34" i="2"/>
  <c r="W36" i="2"/>
  <c r="W38" i="2"/>
  <c r="W40" i="2"/>
  <c r="G40" i="2" s="1"/>
  <c r="W42" i="2"/>
  <c r="W12" i="2"/>
  <c r="Z58" i="2"/>
  <c r="G58" i="2" s="1"/>
  <c r="AP56" i="2"/>
  <c r="AP10" i="2"/>
  <c r="Z38" i="2"/>
  <c r="AP37" i="2"/>
  <c r="Z37" i="2"/>
  <c r="G37" i="2" s="1"/>
  <c r="W31" i="2"/>
  <c r="AM29" i="2"/>
  <c r="W27" i="2"/>
  <c r="AM25" i="2"/>
  <c r="W23" i="2"/>
  <c r="AM21" i="2"/>
  <c r="W19" i="2"/>
  <c r="AM17" i="2"/>
  <c r="AX11" i="2"/>
  <c r="AX13" i="2"/>
  <c r="AX15" i="2"/>
  <c r="AX12" i="2"/>
  <c r="AX17" i="2"/>
  <c r="AX19" i="2"/>
  <c r="AX21" i="2"/>
  <c r="AX23" i="2"/>
  <c r="AX25" i="2"/>
  <c r="AX27" i="2"/>
  <c r="AX29" i="2"/>
  <c r="AX31" i="2"/>
  <c r="AH11" i="2"/>
  <c r="AH13" i="2"/>
  <c r="AH15" i="2"/>
  <c r="AH12" i="2"/>
  <c r="AH17" i="2"/>
  <c r="AH19" i="2"/>
  <c r="AH21" i="2"/>
  <c r="AH23" i="2"/>
  <c r="AH25" i="2"/>
  <c r="AH27" i="2"/>
  <c r="AH29" i="2"/>
  <c r="AH31" i="2"/>
  <c r="R11" i="2"/>
  <c r="R13" i="2"/>
  <c r="R15" i="2"/>
  <c r="R17" i="2"/>
  <c r="R12" i="2"/>
  <c r="R19" i="2"/>
  <c r="R21" i="2"/>
  <c r="G21" i="2" s="1"/>
  <c r="R23" i="2"/>
  <c r="R25" i="2"/>
  <c r="R27" i="2"/>
  <c r="R29" i="2"/>
  <c r="G29" i="2" s="1"/>
  <c r="R31" i="2"/>
  <c r="AP11" i="2"/>
  <c r="AP13" i="2"/>
  <c r="AP15" i="2"/>
  <c r="AP14" i="2"/>
  <c r="AP16" i="2"/>
  <c r="AP17" i="2"/>
  <c r="AP19" i="2"/>
  <c r="AP21" i="2"/>
  <c r="AP23" i="2"/>
  <c r="AP25" i="2"/>
  <c r="AP27" i="2"/>
  <c r="AP29" i="2"/>
  <c r="AP31" i="2"/>
  <c r="AP60" i="2"/>
  <c r="Z60" i="2"/>
  <c r="G60" i="2" s="1"/>
  <c r="AP58" i="2"/>
  <c r="AP54" i="2"/>
  <c r="Z52" i="2"/>
  <c r="AP50" i="2"/>
  <c r="AP48" i="2"/>
  <c r="Z48" i="2"/>
  <c r="G48" i="2" s="1"/>
  <c r="Z46" i="2"/>
  <c r="G46" i="2" s="1"/>
  <c r="Z10" i="2"/>
  <c r="G10" i="2" s="1"/>
  <c r="AP61" i="2"/>
  <c r="Z61" i="2"/>
  <c r="AP59" i="2"/>
  <c r="Z59" i="2"/>
  <c r="G59" i="2" s="1"/>
  <c r="AP57" i="2"/>
  <c r="Z57" i="2"/>
  <c r="G57" i="2" s="1"/>
  <c r="AP55" i="2"/>
  <c r="Z55" i="2"/>
  <c r="G55" i="2" s="1"/>
  <c r="AP53" i="2"/>
  <c r="Z53" i="2"/>
  <c r="AX51" i="2"/>
  <c r="AP51" i="2"/>
  <c r="AH51" i="2"/>
  <c r="Z51" i="2"/>
  <c r="R51" i="2"/>
  <c r="AX49" i="2"/>
  <c r="AP49" i="2"/>
  <c r="AH49" i="2"/>
  <c r="Z49" i="2"/>
  <c r="R49" i="2"/>
  <c r="G49" i="2" s="1"/>
  <c r="AX47" i="2"/>
  <c r="AP47" i="2"/>
  <c r="AH47" i="2"/>
  <c r="Z47" i="2"/>
  <c r="R47" i="2"/>
  <c r="AX45" i="2"/>
  <c r="AP45" i="2"/>
  <c r="AH45" i="2"/>
  <c r="Z45" i="2"/>
  <c r="R45" i="2"/>
  <c r="G45" i="2" s="1"/>
  <c r="AX43" i="2"/>
  <c r="AP43" i="2"/>
  <c r="AH43" i="2"/>
  <c r="Z43" i="2"/>
  <c r="R43" i="2"/>
  <c r="R42" i="2"/>
  <c r="G42" i="2" s="1"/>
  <c r="AM41" i="2"/>
  <c r="W41" i="2"/>
  <c r="Z40" i="2"/>
  <c r="AX39" i="2"/>
  <c r="AP39" i="2"/>
  <c r="AH39" i="2"/>
  <c r="Z39" i="2"/>
  <c r="R39" i="2"/>
  <c r="G39" i="2" s="1"/>
  <c r="AH38" i="2"/>
  <c r="AP36" i="2"/>
  <c r="AX34" i="2"/>
  <c r="R34" i="2"/>
  <c r="AM33" i="2"/>
  <c r="W33" i="2"/>
  <c r="G33" i="2" s="1"/>
  <c r="Z32" i="2"/>
  <c r="AP30" i="2"/>
  <c r="Z28" i="2"/>
  <c r="AP26" i="2"/>
  <c r="Z24" i="2"/>
  <c r="AP22" i="2"/>
  <c r="Z20" i="2"/>
  <c r="AP18" i="2"/>
  <c r="AX16" i="2"/>
  <c r="W16" i="2"/>
  <c r="R16" i="2"/>
  <c r="AM14" i="2"/>
  <c r="AH14" i="2"/>
  <c r="W13" i="2"/>
  <c r="AP12" i="2"/>
  <c r="Z12" i="2"/>
  <c r="AU11" i="2"/>
  <c r="AU14" i="2"/>
  <c r="AU18" i="2"/>
  <c r="AU20" i="2"/>
  <c r="AU22" i="2"/>
  <c r="AU24" i="2"/>
  <c r="AU26" i="2"/>
  <c r="AU28" i="2"/>
  <c r="AU30" i="2"/>
  <c r="AU32" i="2"/>
  <c r="AU34" i="2"/>
  <c r="AU36" i="2"/>
  <c r="AU38" i="2"/>
  <c r="AU40" i="2"/>
  <c r="AU13" i="2"/>
  <c r="AU16" i="2"/>
  <c r="AE11" i="2"/>
  <c r="AE14" i="2"/>
  <c r="AE18" i="2"/>
  <c r="AE20" i="2"/>
  <c r="AE22" i="2"/>
  <c r="AE24" i="2"/>
  <c r="AE26" i="2"/>
  <c r="AE28" i="2"/>
  <c r="AE30" i="2"/>
  <c r="AE32" i="2"/>
  <c r="AE34" i="2"/>
  <c r="AE36" i="2"/>
  <c r="AE38" i="2"/>
  <c r="AE40" i="2"/>
  <c r="AE42" i="2"/>
  <c r="AE13" i="2"/>
  <c r="AE16" i="2"/>
  <c r="O11" i="2"/>
  <c r="O14" i="2"/>
  <c r="O18" i="2"/>
  <c r="G18" i="2" s="1"/>
  <c r="O20" i="2"/>
  <c r="G20" i="2" s="1"/>
  <c r="O22" i="2"/>
  <c r="G22" i="2" s="1"/>
  <c r="O24" i="2"/>
  <c r="G24" i="2" s="1"/>
  <c r="O26" i="2"/>
  <c r="G26" i="2" s="1"/>
  <c r="O28" i="2"/>
  <c r="G28" i="2" s="1"/>
  <c r="O30" i="2"/>
  <c r="G30" i="2" s="1"/>
  <c r="O32" i="2"/>
  <c r="G32" i="2" s="1"/>
  <c r="O34" i="2"/>
  <c r="G34" i="2" s="1"/>
  <c r="O36" i="2"/>
  <c r="O38" i="2"/>
  <c r="G38" i="2" s="1"/>
  <c r="O40" i="2"/>
  <c r="O42" i="2"/>
  <c r="O13" i="2"/>
  <c r="O16" i="2"/>
  <c r="S12" i="2"/>
  <c r="I12" i="2"/>
  <c r="AY11" i="2"/>
  <c r="AV12" i="2"/>
  <c r="AV14" i="2"/>
  <c r="AV16" i="2"/>
  <c r="AQ11" i="2"/>
  <c r="AN12" i="2"/>
  <c r="AN14" i="2"/>
  <c r="AN16" i="2"/>
  <c r="AI11" i="2"/>
  <c r="AF12" i="2"/>
  <c r="AF14" i="2"/>
  <c r="AF16" i="2"/>
  <c r="AA11" i="2"/>
  <c r="X12" i="2"/>
  <c r="X14" i="2"/>
  <c r="X16" i="2"/>
  <c r="P12" i="2"/>
  <c r="P14" i="2"/>
  <c r="P16" i="2"/>
  <c r="K11" i="2"/>
  <c r="BB11" i="2"/>
  <c r="BB13" i="2"/>
  <c r="BB15" i="2"/>
  <c r="AT11" i="2"/>
  <c r="AT13" i="2"/>
  <c r="AT15" i="2"/>
  <c r="AL11" i="2"/>
  <c r="AL13" i="2"/>
  <c r="AL15" i="2"/>
  <c r="AD11" i="2"/>
  <c r="AD13" i="2"/>
  <c r="AD15" i="2"/>
  <c r="V11" i="2"/>
  <c r="V13" i="2"/>
  <c r="V15" i="2"/>
  <c r="N11" i="2"/>
  <c r="N13" i="2"/>
  <c r="N15" i="2"/>
  <c r="N17" i="2"/>
  <c r="BB12" i="2"/>
  <c r="AL12" i="2"/>
  <c r="V12" i="2"/>
  <c r="AZ12" i="2"/>
  <c r="AZ14" i="2"/>
  <c r="AZ16" i="2"/>
  <c r="AR12" i="2"/>
  <c r="AR14" i="2"/>
  <c r="AR16" i="2"/>
  <c r="AJ12" i="2"/>
  <c r="AJ14" i="2"/>
  <c r="AJ16" i="2"/>
  <c r="AB12" i="2"/>
  <c r="AB14" i="2"/>
  <c r="AB16" i="2"/>
  <c r="T12" i="2"/>
  <c r="T14" i="2"/>
  <c r="T16" i="2"/>
  <c r="L12" i="2"/>
  <c r="L14" i="2"/>
  <c r="L16" i="2"/>
  <c r="AV11" i="2"/>
  <c r="AN11" i="2"/>
  <c r="AF11" i="2"/>
  <c r="X11" i="2"/>
  <c r="P11" i="2"/>
  <c r="J11" i="2"/>
  <c r="G11" i="2" s="1"/>
  <c r="J13" i="2"/>
  <c r="J15" i="2"/>
  <c r="J17" i="2"/>
  <c r="G17" i="2" l="1"/>
  <c r="G19" i="2"/>
  <c r="G43" i="2"/>
  <c r="G27" i="2"/>
  <c r="G12" i="2"/>
  <c r="G25" i="2"/>
  <c r="G51" i="2"/>
  <c r="G15" i="2"/>
  <c r="G16" i="2"/>
  <c r="G13" i="2"/>
  <c r="G14" i="2"/>
  <c r="G47" i="2"/>
  <c r="G31" i="2"/>
  <c r="G23" i="2"/>
</calcChain>
</file>

<file path=xl/sharedStrings.xml><?xml version="1.0" encoding="utf-8"?>
<sst xmlns="http://schemas.openxmlformats.org/spreadsheetml/2006/main" count="24" uniqueCount="21">
  <si>
    <t>Current date</t>
  </si>
  <si>
    <t>Maturity</t>
  </si>
  <si>
    <t>Coupon</t>
  </si>
  <si>
    <t>Asked</t>
  </si>
  <si>
    <t>Asked Yield</t>
  </si>
  <si>
    <t>a0</t>
  </si>
  <si>
    <t>a1</t>
  </si>
  <si>
    <t>a2</t>
  </si>
  <si>
    <t>a3</t>
  </si>
  <si>
    <t>r</t>
  </si>
  <si>
    <t>Pricing Error</t>
  </si>
  <si>
    <t>upper bound</t>
  </si>
  <si>
    <t>lower bound</t>
  </si>
  <si>
    <t>Dates of payout</t>
  </si>
  <si>
    <t>Time to payout (year)</t>
  </si>
  <si>
    <t>Discount Rate (per year)</t>
  </si>
  <si>
    <t>Last coupon</t>
  </si>
  <si>
    <t>Accrued Interest</t>
  </si>
  <si>
    <t>Price</t>
  </si>
  <si>
    <t>PV Estimate</t>
  </si>
  <si>
    <t>Price of ZCB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</si>
</sst>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10" x14ac:knownFonts="1">
    <font>
      <sz val="18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8"/>
      <color theme="10"/>
      <name val="Calibri"/>
      <family val="2"/>
      <scheme val="minor"/>
    </font>
    <font>
      <u/>
      <sz val="18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5" fillId="2" borderId="1" xfId="0" applyFont="1" applyFill="1" applyBorder="1"/>
    <xf numFmtId="14" fontId="5" fillId="3" borderId="0" xfId="0" applyNumberFormat="1" applyFont="1" applyFill="1"/>
    <xf numFmtId="0" fontId="5" fillId="3" borderId="0" xfId="0" applyFont="1" applyFill="1"/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5" fillId="5" borderId="0" xfId="0" applyNumberFormat="1" applyFont="1" applyFill="1"/>
    <xf numFmtId="0" fontId="6" fillId="4" borderId="0" xfId="0" applyFont="1" applyFill="1"/>
    <xf numFmtId="14" fontId="5" fillId="6" borderId="0" xfId="0" applyNumberFormat="1" applyFont="1" applyFill="1"/>
    <xf numFmtId="164" fontId="5" fillId="6" borderId="0" xfId="0" applyNumberFormat="1" applyFont="1" applyFill="1"/>
    <xf numFmtId="0" fontId="5" fillId="6" borderId="0" xfId="0" applyFont="1" applyFill="1"/>
    <xf numFmtId="164" fontId="5" fillId="2" borderId="0" xfId="0" applyNumberFormat="1" applyFont="1" applyFill="1"/>
    <xf numFmtId="0" fontId="7" fillId="7" borderId="0" xfId="0" applyFont="1" applyFill="1"/>
    <xf numFmtId="165" fontId="5" fillId="6" borderId="0" xfId="0" applyNumberFormat="1" applyFont="1" applyFill="1"/>
    <xf numFmtId="0" fontId="5" fillId="2" borderId="1" xfId="0" applyFont="1" applyFill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14" fontId="8" fillId="8" borderId="4" xfId="0" applyNumberFormat="1" applyFont="1" applyFill="1" applyBorder="1" applyAlignment="1">
      <alignment horizontal="left" vertical="center" wrapText="1" indent="1"/>
    </xf>
    <xf numFmtId="0" fontId="9" fillId="8" borderId="4" xfId="0" applyFont="1" applyFill="1" applyBorder="1" applyAlignment="1">
      <alignment horizontal="right" vertical="center" wrapText="1" indent="1"/>
    </xf>
    <xf numFmtId="14" fontId="9" fillId="8" borderId="4" xfId="0" applyNumberFormat="1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</cellXfs>
  <cellStyles count="44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1" builtinId="9" hidden="1"/>
    <cellStyle name="Followed Hyperlink" xfId="35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40" builtinId="8" hidden="1"/>
    <cellStyle name="Hyperlink" xfId="42" builtinId="8" hidden="1"/>
    <cellStyle name="Hyperlink" xfId="38" builtinId="8" hidden="1"/>
    <cellStyle name="Hyperlink" xfId="1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Picture</a:t>
            </a:r>
            <a:r>
              <a:rPr lang="en-US" baseline="0"/>
              <a:t> of Pricing Errors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351818266138497E-2"/>
          <c:y val="2.83156979073481E-2"/>
          <c:w val="0.806526845960579"/>
          <c:h val="0.91647606594624897"/>
        </c:manualLayout>
      </c:layout>
      <c:scatterChart>
        <c:scatterStyle val="lineMarker"/>
        <c:varyColors val="0"/>
        <c:ser>
          <c:idx val="0"/>
          <c:order val="0"/>
          <c:tx>
            <c:v>Interpolated prices</c:v>
          </c:tx>
          <c:spPr>
            <a:ln w="47625">
              <a:noFill/>
            </a:ln>
          </c:spPr>
          <c:xVal>
            <c:numRef>
              <c:f>'Interpolating the Yield Curve'!$F$10:$F$61</c:f>
              <c:numCache>
                <c:formatCode>General</c:formatCode>
                <c:ptCount val="52"/>
                <c:pt idx="0">
                  <c:v>100.38088791208791</c:v>
                </c:pt>
                <c:pt idx="1">
                  <c:v>101.61420769230769</c:v>
                </c:pt>
                <c:pt idx="2">
                  <c:v>100.03708791208791</c:v>
                </c:pt>
                <c:pt idx="3">
                  <c:v>102.99215164835165</c:v>
                </c:pt>
                <c:pt idx="4">
                  <c:v>99.12936593406593</c:v>
                </c:pt>
                <c:pt idx="5">
                  <c:v>102.06294175824175</c:v>
                </c:pt>
                <c:pt idx="6">
                  <c:v>111.19638021978022</c:v>
                </c:pt>
                <c:pt idx="7">
                  <c:v>98.449665934065933</c:v>
                </c:pt>
                <c:pt idx="8">
                  <c:v>104.04851868131868</c:v>
                </c:pt>
                <c:pt idx="9">
                  <c:v>112.87161428571429</c:v>
                </c:pt>
                <c:pt idx="10">
                  <c:v>99.269720879120882</c:v>
                </c:pt>
                <c:pt idx="11">
                  <c:v>104.78291868131869</c:v>
                </c:pt>
                <c:pt idx="12">
                  <c:v>116.82304725274726</c:v>
                </c:pt>
                <c:pt idx="13">
                  <c:v>99.219731868131873</c:v>
                </c:pt>
                <c:pt idx="14">
                  <c:v>102.48013076923077</c:v>
                </c:pt>
                <c:pt idx="15">
                  <c:v>120.34016923076922</c:v>
                </c:pt>
                <c:pt idx="16">
                  <c:v>105.91571868131868</c:v>
                </c:pt>
                <c:pt idx="17">
                  <c:v>120.47179230769231</c:v>
                </c:pt>
                <c:pt idx="18">
                  <c:v>100.61788681318681</c:v>
                </c:pt>
                <c:pt idx="19">
                  <c:v>123.74661428571429</c:v>
                </c:pt>
                <c:pt idx="20">
                  <c:v>99.871075824175819</c:v>
                </c:pt>
                <c:pt idx="21">
                  <c:v>97.747742857142867</c:v>
                </c:pt>
                <c:pt idx="22">
                  <c:v>124.58923736263736</c:v>
                </c:pt>
                <c:pt idx="23">
                  <c:v>99.121075824175819</c:v>
                </c:pt>
                <c:pt idx="24">
                  <c:v>125.76422637362639</c:v>
                </c:pt>
                <c:pt idx="25">
                  <c:v>101.63181978021979</c:v>
                </c:pt>
                <c:pt idx="26">
                  <c:v>122.80214945054945</c:v>
                </c:pt>
                <c:pt idx="27">
                  <c:v>102.93014175824175</c:v>
                </c:pt>
                <c:pt idx="28">
                  <c:v>100.43960879120878</c:v>
                </c:pt>
                <c:pt idx="29">
                  <c:v>97.667975824175826</c:v>
                </c:pt>
                <c:pt idx="30">
                  <c:v>136.60307032967035</c:v>
                </c:pt>
                <c:pt idx="31">
                  <c:v>97.331975824175828</c:v>
                </c:pt>
                <c:pt idx="32">
                  <c:v>133.20810439560441</c:v>
                </c:pt>
                <c:pt idx="33">
                  <c:v>94.114942857142864</c:v>
                </c:pt>
                <c:pt idx="34">
                  <c:v>128.08972747252747</c:v>
                </c:pt>
                <c:pt idx="35">
                  <c:v>92.680631868131869</c:v>
                </c:pt>
                <c:pt idx="36">
                  <c:v>135.57069340659339</c:v>
                </c:pt>
                <c:pt idx="37">
                  <c:v>98.544397802197793</c:v>
                </c:pt>
                <c:pt idx="38">
                  <c:v>136.10508241758242</c:v>
                </c:pt>
                <c:pt idx="39">
                  <c:v>98.41159780219779</c:v>
                </c:pt>
                <c:pt idx="40">
                  <c:v>135.30676043956043</c:v>
                </c:pt>
                <c:pt idx="41">
                  <c:v>129.46958351648351</c:v>
                </c:pt>
                <c:pt idx="42">
                  <c:v>127.99156153846154</c:v>
                </c:pt>
                <c:pt idx="43">
                  <c:v>138.09433846153846</c:v>
                </c:pt>
                <c:pt idx="44">
                  <c:v>133.26187252747252</c:v>
                </c:pt>
                <c:pt idx="45">
                  <c:v>128.44819560439561</c:v>
                </c:pt>
                <c:pt idx="46">
                  <c:v>132.96521758241758</c:v>
                </c:pt>
                <c:pt idx="47">
                  <c:v>127.43568461538462</c:v>
                </c:pt>
                <c:pt idx="48">
                  <c:v>113.5751076923077</c:v>
                </c:pt>
                <c:pt idx="49">
                  <c:v>130.28409560439559</c:v>
                </c:pt>
                <c:pt idx="50">
                  <c:v>132.62470659340659</c:v>
                </c:pt>
                <c:pt idx="51">
                  <c:v>119.94844065934066</c:v>
                </c:pt>
              </c:numCache>
            </c:numRef>
          </c:xVal>
          <c:yVal>
            <c:numRef>
              <c:f>'Interpolating the Yield Curve'!$G$10:$G$61</c:f>
              <c:numCache>
                <c:formatCode>0.0000</c:formatCode>
                <c:ptCount val="52"/>
                <c:pt idx="0">
                  <c:v>100.5</c:v>
                </c:pt>
                <c:pt idx="1">
                  <c:v>101.75</c:v>
                </c:pt>
                <c:pt idx="2">
                  <c:v>101</c:v>
                </c:pt>
                <c:pt idx="3">
                  <c:v>104</c:v>
                </c:pt>
                <c:pt idx="4">
                  <c:v>101.125</c:v>
                </c:pt>
                <c:pt idx="5">
                  <c:v>104.125</c:v>
                </c:pt>
                <c:pt idx="6">
                  <c:v>113.3125</c:v>
                </c:pt>
                <c:pt idx="7">
                  <c:v>101.5</c:v>
                </c:pt>
                <c:pt idx="8">
                  <c:v>107.25</c:v>
                </c:pt>
                <c:pt idx="9">
                  <c:v>116.25</c:v>
                </c:pt>
                <c:pt idx="10">
                  <c:v>103.4375</c:v>
                </c:pt>
                <c:pt idx="11">
                  <c:v>109.0625</c:v>
                </c:pt>
                <c:pt idx="12">
                  <c:v>121.25</c:v>
                </c:pt>
                <c:pt idx="13">
                  <c:v>104.5</c:v>
                </c:pt>
                <c:pt idx="14">
                  <c:v>107.875</c:v>
                </c:pt>
                <c:pt idx="15">
                  <c:v>126.25</c:v>
                </c:pt>
                <c:pt idx="16">
                  <c:v>112.6875</c:v>
                </c:pt>
                <c:pt idx="17">
                  <c:v>127.5625</c:v>
                </c:pt>
                <c:pt idx="18">
                  <c:v>108.5</c:v>
                </c:pt>
                <c:pt idx="19">
                  <c:v>132.5</c:v>
                </c:pt>
                <c:pt idx="20">
                  <c:v>109</c:v>
                </c:pt>
                <c:pt idx="21">
                  <c:v>108.125</c:v>
                </c:pt>
                <c:pt idx="22">
                  <c:v>136.25</c:v>
                </c:pt>
                <c:pt idx="23">
                  <c:v>111</c:v>
                </c:pt>
                <c:pt idx="24">
                  <c:v>139.1875</c:v>
                </c:pt>
                <c:pt idx="25">
                  <c:v>115</c:v>
                </c:pt>
                <c:pt idx="26">
                  <c:v>137.5</c:v>
                </c:pt>
                <c:pt idx="27">
                  <c:v>117.875</c:v>
                </c:pt>
                <c:pt idx="28">
                  <c:v>116.625</c:v>
                </c:pt>
                <c:pt idx="29">
                  <c:v>115</c:v>
                </c:pt>
                <c:pt idx="30">
                  <c:v>157.1875</c:v>
                </c:pt>
                <c:pt idx="31">
                  <c:v>116</c:v>
                </c:pt>
                <c:pt idx="32">
                  <c:v>155</c:v>
                </c:pt>
                <c:pt idx="33">
                  <c:v>113.8125</c:v>
                </c:pt>
                <c:pt idx="34">
                  <c:v>151</c:v>
                </c:pt>
                <c:pt idx="35">
                  <c:v>113.5</c:v>
                </c:pt>
                <c:pt idx="36">
                  <c:v>160.75</c:v>
                </c:pt>
                <c:pt idx="37">
                  <c:v>121.375</c:v>
                </c:pt>
                <c:pt idx="38">
                  <c:v>162.9375</c:v>
                </c:pt>
                <c:pt idx="39">
                  <c:v>122.5</c:v>
                </c:pt>
                <c:pt idx="40">
                  <c:v>163.75</c:v>
                </c:pt>
                <c:pt idx="41">
                  <c:v>160.5</c:v>
                </c:pt>
                <c:pt idx="42">
                  <c:v>160.375</c:v>
                </c:pt>
                <c:pt idx="43">
                  <c:v>173.5</c:v>
                </c:pt>
                <c:pt idx="44">
                  <c:v>172.5625</c:v>
                </c:pt>
                <c:pt idx="45">
                  <c:v>183.25</c:v>
                </c:pt>
                <c:pt idx="46">
                  <c:v>192.625</c:v>
                </c:pt>
                <c:pt idx="47">
                  <c:v>189.6875</c:v>
                </c:pt>
                <c:pt idx="48">
                  <c:v>175.25</c:v>
                </c:pt>
                <c:pt idx="49">
                  <c:v>199</c:v>
                </c:pt>
                <c:pt idx="50">
                  <c:v>204.0625</c:v>
                </c:pt>
                <c:pt idx="51">
                  <c:v>189.125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C-40A0-B30F-5D59DA1F23B2}"/>
            </c:ext>
          </c:extLst>
        </c:ser>
        <c:ser>
          <c:idx val="1"/>
          <c:order val="1"/>
          <c:tx>
            <c:v>Prices</c:v>
          </c:tx>
          <c:spPr>
            <a:ln w="12700" cmpd="sng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'Interpolating the Yield Curve'!$F$10:$F$61</c:f>
              <c:numCache>
                <c:formatCode>General</c:formatCode>
                <c:ptCount val="52"/>
                <c:pt idx="0">
                  <c:v>100.38088791208791</c:v>
                </c:pt>
                <c:pt idx="1">
                  <c:v>101.61420769230769</c:v>
                </c:pt>
                <c:pt idx="2">
                  <c:v>100.03708791208791</c:v>
                </c:pt>
                <c:pt idx="3">
                  <c:v>102.99215164835165</c:v>
                </c:pt>
                <c:pt idx="4">
                  <c:v>99.12936593406593</c:v>
                </c:pt>
                <c:pt idx="5">
                  <c:v>102.06294175824175</c:v>
                </c:pt>
                <c:pt idx="6">
                  <c:v>111.19638021978022</c:v>
                </c:pt>
                <c:pt idx="7">
                  <c:v>98.449665934065933</c:v>
                </c:pt>
                <c:pt idx="8">
                  <c:v>104.04851868131868</c:v>
                </c:pt>
                <c:pt idx="9">
                  <c:v>112.87161428571429</c:v>
                </c:pt>
                <c:pt idx="10">
                  <c:v>99.269720879120882</c:v>
                </c:pt>
                <c:pt idx="11">
                  <c:v>104.78291868131869</c:v>
                </c:pt>
                <c:pt idx="12">
                  <c:v>116.82304725274726</c:v>
                </c:pt>
                <c:pt idx="13">
                  <c:v>99.219731868131873</c:v>
                </c:pt>
                <c:pt idx="14">
                  <c:v>102.48013076923077</c:v>
                </c:pt>
                <c:pt idx="15">
                  <c:v>120.34016923076922</c:v>
                </c:pt>
                <c:pt idx="16">
                  <c:v>105.91571868131868</c:v>
                </c:pt>
                <c:pt idx="17">
                  <c:v>120.47179230769231</c:v>
                </c:pt>
                <c:pt idx="18">
                  <c:v>100.61788681318681</c:v>
                </c:pt>
                <c:pt idx="19">
                  <c:v>123.74661428571429</c:v>
                </c:pt>
                <c:pt idx="20">
                  <c:v>99.871075824175819</c:v>
                </c:pt>
                <c:pt idx="21">
                  <c:v>97.747742857142867</c:v>
                </c:pt>
                <c:pt idx="22">
                  <c:v>124.58923736263736</c:v>
                </c:pt>
                <c:pt idx="23">
                  <c:v>99.121075824175819</c:v>
                </c:pt>
                <c:pt idx="24">
                  <c:v>125.76422637362639</c:v>
                </c:pt>
                <c:pt idx="25">
                  <c:v>101.63181978021979</c:v>
                </c:pt>
                <c:pt idx="26">
                  <c:v>122.80214945054945</c:v>
                </c:pt>
                <c:pt idx="27">
                  <c:v>102.93014175824175</c:v>
                </c:pt>
                <c:pt idx="28">
                  <c:v>100.43960879120878</c:v>
                </c:pt>
                <c:pt idx="29">
                  <c:v>97.667975824175826</c:v>
                </c:pt>
                <c:pt idx="30">
                  <c:v>136.60307032967035</c:v>
                </c:pt>
                <c:pt idx="31">
                  <c:v>97.331975824175828</c:v>
                </c:pt>
                <c:pt idx="32">
                  <c:v>133.20810439560441</c:v>
                </c:pt>
                <c:pt idx="33">
                  <c:v>94.114942857142864</c:v>
                </c:pt>
                <c:pt idx="34">
                  <c:v>128.08972747252747</c:v>
                </c:pt>
                <c:pt idx="35">
                  <c:v>92.680631868131869</c:v>
                </c:pt>
                <c:pt idx="36">
                  <c:v>135.57069340659339</c:v>
                </c:pt>
                <c:pt idx="37">
                  <c:v>98.544397802197793</c:v>
                </c:pt>
                <c:pt idx="38">
                  <c:v>136.10508241758242</c:v>
                </c:pt>
                <c:pt idx="39">
                  <c:v>98.41159780219779</c:v>
                </c:pt>
                <c:pt idx="40">
                  <c:v>135.30676043956043</c:v>
                </c:pt>
                <c:pt idx="41">
                  <c:v>129.46958351648351</c:v>
                </c:pt>
                <c:pt idx="42">
                  <c:v>127.99156153846154</c:v>
                </c:pt>
                <c:pt idx="43">
                  <c:v>138.09433846153846</c:v>
                </c:pt>
                <c:pt idx="44">
                  <c:v>133.26187252747252</c:v>
                </c:pt>
                <c:pt idx="45">
                  <c:v>128.44819560439561</c:v>
                </c:pt>
                <c:pt idx="46">
                  <c:v>132.96521758241758</c:v>
                </c:pt>
                <c:pt idx="47">
                  <c:v>127.43568461538462</c:v>
                </c:pt>
                <c:pt idx="48">
                  <c:v>113.5751076923077</c:v>
                </c:pt>
                <c:pt idx="49">
                  <c:v>130.28409560439559</c:v>
                </c:pt>
                <c:pt idx="50">
                  <c:v>132.62470659340659</c:v>
                </c:pt>
                <c:pt idx="51">
                  <c:v>119.94844065934066</c:v>
                </c:pt>
              </c:numCache>
            </c:numRef>
          </c:xVal>
          <c:yVal>
            <c:numRef>
              <c:f>'Interpolating the Yield Curve'!$F$10:$F$61</c:f>
              <c:numCache>
                <c:formatCode>General</c:formatCode>
                <c:ptCount val="52"/>
                <c:pt idx="0">
                  <c:v>100.38088791208791</c:v>
                </c:pt>
                <c:pt idx="1">
                  <c:v>101.61420769230769</c:v>
                </c:pt>
                <c:pt idx="2">
                  <c:v>100.03708791208791</c:v>
                </c:pt>
                <c:pt idx="3">
                  <c:v>102.99215164835165</c:v>
                </c:pt>
                <c:pt idx="4">
                  <c:v>99.12936593406593</c:v>
                </c:pt>
                <c:pt idx="5">
                  <c:v>102.06294175824175</c:v>
                </c:pt>
                <c:pt idx="6">
                  <c:v>111.19638021978022</c:v>
                </c:pt>
                <c:pt idx="7">
                  <c:v>98.449665934065933</c:v>
                </c:pt>
                <c:pt idx="8">
                  <c:v>104.04851868131868</c:v>
                </c:pt>
                <c:pt idx="9">
                  <c:v>112.87161428571429</c:v>
                </c:pt>
                <c:pt idx="10">
                  <c:v>99.269720879120882</c:v>
                </c:pt>
                <c:pt idx="11">
                  <c:v>104.78291868131869</c:v>
                </c:pt>
                <c:pt idx="12">
                  <c:v>116.82304725274726</c:v>
                </c:pt>
                <c:pt idx="13">
                  <c:v>99.219731868131873</c:v>
                </c:pt>
                <c:pt idx="14">
                  <c:v>102.48013076923077</c:v>
                </c:pt>
                <c:pt idx="15">
                  <c:v>120.34016923076922</c:v>
                </c:pt>
                <c:pt idx="16">
                  <c:v>105.91571868131868</c:v>
                </c:pt>
                <c:pt idx="17">
                  <c:v>120.47179230769231</c:v>
                </c:pt>
                <c:pt idx="18">
                  <c:v>100.61788681318681</c:v>
                </c:pt>
                <c:pt idx="19">
                  <c:v>123.74661428571429</c:v>
                </c:pt>
                <c:pt idx="20">
                  <c:v>99.871075824175819</c:v>
                </c:pt>
                <c:pt idx="21">
                  <c:v>97.747742857142867</c:v>
                </c:pt>
                <c:pt idx="22">
                  <c:v>124.58923736263736</c:v>
                </c:pt>
                <c:pt idx="23">
                  <c:v>99.121075824175819</c:v>
                </c:pt>
                <c:pt idx="24">
                  <c:v>125.76422637362639</c:v>
                </c:pt>
                <c:pt idx="25">
                  <c:v>101.63181978021979</c:v>
                </c:pt>
                <c:pt idx="26">
                  <c:v>122.80214945054945</c:v>
                </c:pt>
                <c:pt idx="27">
                  <c:v>102.93014175824175</c:v>
                </c:pt>
                <c:pt idx="28">
                  <c:v>100.43960879120878</c:v>
                </c:pt>
                <c:pt idx="29">
                  <c:v>97.667975824175826</c:v>
                </c:pt>
                <c:pt idx="30">
                  <c:v>136.60307032967035</c:v>
                </c:pt>
                <c:pt idx="31">
                  <c:v>97.331975824175828</c:v>
                </c:pt>
                <c:pt idx="32">
                  <c:v>133.20810439560441</c:v>
                </c:pt>
                <c:pt idx="33">
                  <c:v>94.114942857142864</c:v>
                </c:pt>
                <c:pt idx="34">
                  <c:v>128.08972747252747</c:v>
                </c:pt>
                <c:pt idx="35">
                  <c:v>92.680631868131869</c:v>
                </c:pt>
                <c:pt idx="36">
                  <c:v>135.57069340659339</c:v>
                </c:pt>
                <c:pt idx="37">
                  <c:v>98.544397802197793</c:v>
                </c:pt>
                <c:pt idx="38">
                  <c:v>136.10508241758242</c:v>
                </c:pt>
                <c:pt idx="39">
                  <c:v>98.41159780219779</c:v>
                </c:pt>
                <c:pt idx="40">
                  <c:v>135.30676043956043</c:v>
                </c:pt>
                <c:pt idx="41">
                  <c:v>129.46958351648351</c:v>
                </c:pt>
                <c:pt idx="42">
                  <c:v>127.99156153846154</c:v>
                </c:pt>
                <c:pt idx="43">
                  <c:v>138.09433846153846</c:v>
                </c:pt>
                <c:pt idx="44">
                  <c:v>133.26187252747252</c:v>
                </c:pt>
                <c:pt idx="45">
                  <c:v>128.44819560439561</c:v>
                </c:pt>
                <c:pt idx="46">
                  <c:v>132.96521758241758</c:v>
                </c:pt>
                <c:pt idx="47">
                  <c:v>127.43568461538462</c:v>
                </c:pt>
                <c:pt idx="48">
                  <c:v>113.5751076923077</c:v>
                </c:pt>
                <c:pt idx="49">
                  <c:v>130.28409560439559</c:v>
                </c:pt>
                <c:pt idx="50">
                  <c:v>132.62470659340659</c:v>
                </c:pt>
                <c:pt idx="51">
                  <c:v>119.94844065934066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C-40A0-B30F-5D59DA1F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12696"/>
        <c:axId val="2126815720"/>
      </c:scatterChart>
      <c:valAx>
        <c:axId val="2126812696"/>
        <c:scaling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126815720"/>
        <c:crosses val="autoZero"/>
        <c:crossBetween val="midCat"/>
      </c:valAx>
      <c:valAx>
        <c:axId val="2126815720"/>
        <c:scaling>
          <c:orientation val="minMax"/>
          <c:min val="90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26812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Treasury</a:t>
            </a:r>
            <a:r>
              <a:rPr lang="en-US" baseline="0"/>
              <a:t> Yield Curve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'Interpolating the Yield Curve'!$I$7:$BB$7</c:f>
              <c:numCache>
                <c:formatCode>0.0000</c:formatCode>
                <c:ptCount val="46"/>
                <c:pt idx="0">
                  <c:v>9.3150684931506855E-2</c:v>
                </c:pt>
                <c:pt idx="1">
                  <c:v>0.58904109589041098</c:v>
                </c:pt>
                <c:pt idx="2">
                  <c:v>1.0931506849315069</c:v>
                </c:pt>
                <c:pt idx="3">
                  <c:v>1.5890410958904109</c:v>
                </c:pt>
                <c:pt idx="4">
                  <c:v>2.0931506849315067</c:v>
                </c:pt>
                <c:pt idx="5">
                  <c:v>2.591780821917808</c:v>
                </c:pt>
                <c:pt idx="6">
                  <c:v>3.095890410958904</c:v>
                </c:pt>
                <c:pt idx="7">
                  <c:v>3.591780821917808</c:v>
                </c:pt>
                <c:pt idx="8">
                  <c:v>4.095890410958904</c:v>
                </c:pt>
                <c:pt idx="9">
                  <c:v>4.5917808219178085</c:v>
                </c:pt>
                <c:pt idx="10">
                  <c:v>5.095890410958904</c:v>
                </c:pt>
                <c:pt idx="11">
                  <c:v>5.5917808219178085</c:v>
                </c:pt>
                <c:pt idx="12">
                  <c:v>6.095890410958904</c:v>
                </c:pt>
                <c:pt idx="13">
                  <c:v>6.5945205479452058</c:v>
                </c:pt>
                <c:pt idx="14">
                  <c:v>7.0986301369863014</c:v>
                </c:pt>
                <c:pt idx="15">
                  <c:v>7.5945205479452058</c:v>
                </c:pt>
                <c:pt idx="16">
                  <c:v>8.0986301369863014</c:v>
                </c:pt>
                <c:pt idx="17">
                  <c:v>8.5945205479452049</c:v>
                </c:pt>
                <c:pt idx="18">
                  <c:v>9.0986301369863014</c:v>
                </c:pt>
                <c:pt idx="19">
                  <c:v>9.5945205479452049</c:v>
                </c:pt>
                <c:pt idx="20">
                  <c:v>10.098630136986301</c:v>
                </c:pt>
                <c:pt idx="21">
                  <c:v>10.597260273972603</c:v>
                </c:pt>
                <c:pt idx="22">
                  <c:v>11.101369863013698</c:v>
                </c:pt>
                <c:pt idx="23">
                  <c:v>11.597260273972603</c:v>
                </c:pt>
                <c:pt idx="24">
                  <c:v>12.101369863013698</c:v>
                </c:pt>
                <c:pt idx="25">
                  <c:v>12.597260273972603</c:v>
                </c:pt>
                <c:pt idx="26">
                  <c:v>13.101369863013698</c:v>
                </c:pt>
                <c:pt idx="27">
                  <c:v>13.597260273972603</c:v>
                </c:pt>
                <c:pt idx="28">
                  <c:v>14.101369863013698</c:v>
                </c:pt>
                <c:pt idx="29">
                  <c:v>14.6</c:v>
                </c:pt>
                <c:pt idx="30">
                  <c:v>15.104109589041096</c:v>
                </c:pt>
                <c:pt idx="31">
                  <c:v>15.6</c:v>
                </c:pt>
                <c:pt idx="32">
                  <c:v>16.104109589041094</c:v>
                </c:pt>
                <c:pt idx="33">
                  <c:v>16.600000000000001</c:v>
                </c:pt>
                <c:pt idx="34">
                  <c:v>17.104109589041094</c:v>
                </c:pt>
                <c:pt idx="35">
                  <c:v>17.600000000000001</c:v>
                </c:pt>
                <c:pt idx="36">
                  <c:v>18.104109589041094</c:v>
                </c:pt>
                <c:pt idx="37">
                  <c:v>18.602739726027398</c:v>
                </c:pt>
                <c:pt idx="38">
                  <c:v>19.106849315068494</c:v>
                </c:pt>
                <c:pt idx="39">
                  <c:v>19.602739726027398</c:v>
                </c:pt>
                <c:pt idx="40">
                  <c:v>20.106849315068494</c:v>
                </c:pt>
                <c:pt idx="41">
                  <c:v>20.602739726027398</c:v>
                </c:pt>
                <c:pt idx="42">
                  <c:v>21.106849315068494</c:v>
                </c:pt>
                <c:pt idx="43">
                  <c:v>21.602739726027398</c:v>
                </c:pt>
                <c:pt idx="44">
                  <c:v>22.106849315068494</c:v>
                </c:pt>
                <c:pt idx="45">
                  <c:v>22.605479452054794</c:v>
                </c:pt>
              </c:numCache>
            </c:numRef>
          </c:xVal>
          <c:yVal>
            <c:numRef>
              <c:f>'Interpolating the Yield Curve'!$I$8:$BB$8</c:f>
              <c:numCache>
                <c:formatCode>0.0000E+00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0-4BC9-A143-C0623DF5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00968"/>
        <c:axId val="2122706376"/>
      </c:scatterChart>
      <c:valAx>
        <c:axId val="212270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Maturity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22706376"/>
        <c:crosses val="autoZero"/>
        <c:crossBetween val="midCat"/>
      </c:valAx>
      <c:valAx>
        <c:axId val="212270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212270096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workbookViewId="0">
      <selection activeCell="E4" sqref="E4"/>
    </sheetView>
  </sheetViews>
  <sheetFormatPr defaultColWidth="10.6640625" defaultRowHeight="23.25" x14ac:dyDescent="0.35"/>
  <cols>
    <col min="1" max="1" width="13.4140625" customWidth="1"/>
  </cols>
  <sheetData>
    <row r="1" spans="1:4" ht="24" thickBot="1" x14ac:dyDescent="0.4">
      <c r="A1" t="s">
        <v>0</v>
      </c>
      <c r="B1" s="1">
        <v>43112</v>
      </c>
    </row>
    <row r="2" spans="1:4" ht="24" thickBot="1" x14ac:dyDescent="0.4">
      <c r="A2" s="20" t="s">
        <v>1</v>
      </c>
      <c r="B2" s="20" t="s">
        <v>2</v>
      </c>
      <c r="C2" s="20" t="s">
        <v>3</v>
      </c>
      <c r="D2" s="21" t="s">
        <v>4</v>
      </c>
    </row>
    <row r="3" spans="1:4" ht="24" thickBot="1" x14ac:dyDescent="0.4">
      <c r="A3" s="22">
        <v>43146</v>
      </c>
      <c r="B3" s="23">
        <v>1</v>
      </c>
      <c r="C3" s="23">
        <v>99.968800000000002</v>
      </c>
      <c r="D3" s="23">
        <v>1.3819999999999999</v>
      </c>
    </row>
    <row r="4" spans="1:4" ht="24" thickBot="1" x14ac:dyDescent="0.4">
      <c r="A4" s="24">
        <v>43146</v>
      </c>
      <c r="B4" s="23">
        <v>3.5</v>
      </c>
      <c r="C4" s="23">
        <v>100.17189999999999</v>
      </c>
      <c r="D4" s="23">
        <v>1.373</v>
      </c>
    </row>
    <row r="5" spans="1:4" ht="24" thickBot="1" x14ac:dyDescent="0.4">
      <c r="A5" s="24">
        <v>43327</v>
      </c>
      <c r="B5" s="23">
        <v>1</v>
      </c>
      <c r="C5" s="23">
        <v>99.625</v>
      </c>
      <c r="D5" s="23">
        <v>1.65</v>
      </c>
    </row>
    <row r="6" spans="1:4" ht="24" thickBot="1" x14ac:dyDescent="0.4">
      <c r="A6" s="24">
        <v>43327</v>
      </c>
      <c r="B6" s="23">
        <v>4</v>
      </c>
      <c r="C6" s="23">
        <v>101.3438</v>
      </c>
      <c r="D6" s="23">
        <v>1.667</v>
      </c>
    </row>
    <row r="7" spans="1:4" ht="24" thickBot="1" x14ac:dyDescent="0.4">
      <c r="A7" s="24">
        <v>43511</v>
      </c>
      <c r="B7" s="23">
        <v>0.75</v>
      </c>
      <c r="C7" s="23">
        <v>98.820300000000003</v>
      </c>
      <c r="D7" s="23">
        <v>1.857</v>
      </c>
    </row>
    <row r="8" spans="1:4" ht="24" thickBot="1" x14ac:dyDescent="0.4">
      <c r="A8" s="24">
        <v>43511</v>
      </c>
      <c r="B8" s="23">
        <v>2.75</v>
      </c>
      <c r="C8" s="23">
        <v>100.9297</v>
      </c>
      <c r="D8" s="23">
        <v>1.877</v>
      </c>
    </row>
    <row r="9" spans="1:4" ht="24" thickBot="1" x14ac:dyDescent="0.4">
      <c r="A9" s="24">
        <v>43511</v>
      </c>
      <c r="B9" s="23">
        <v>8.875</v>
      </c>
      <c r="C9" s="23">
        <v>107.5391</v>
      </c>
      <c r="D9" s="23">
        <v>1.802</v>
      </c>
    </row>
    <row r="10" spans="1:4" ht="24" thickBot="1" x14ac:dyDescent="0.4">
      <c r="A10" s="24">
        <v>43692</v>
      </c>
      <c r="B10" s="23">
        <v>0.75</v>
      </c>
      <c r="C10" s="23">
        <v>98.140600000000006</v>
      </c>
      <c r="D10" s="23">
        <v>1.95</v>
      </c>
    </row>
    <row r="11" spans="1:4" ht="24" thickBot="1" x14ac:dyDescent="0.4">
      <c r="A11" s="24">
        <v>43692</v>
      </c>
      <c r="B11" s="23">
        <v>3.625</v>
      </c>
      <c r="C11" s="23">
        <v>102.5547</v>
      </c>
      <c r="D11" s="23">
        <v>1.976</v>
      </c>
    </row>
    <row r="12" spans="1:4" ht="24" thickBot="1" x14ac:dyDescent="0.4">
      <c r="A12" s="24">
        <v>43692</v>
      </c>
      <c r="B12" s="23">
        <v>8.125</v>
      </c>
      <c r="C12" s="23">
        <v>109.5234</v>
      </c>
      <c r="D12" s="23">
        <v>1.9770000000000001</v>
      </c>
    </row>
    <row r="13" spans="1:4" ht="24" thickBot="1" x14ac:dyDescent="0.4">
      <c r="A13" s="24">
        <v>43876</v>
      </c>
      <c r="B13" s="23">
        <v>1.375</v>
      </c>
      <c r="C13" s="23">
        <v>98.703100000000006</v>
      </c>
      <c r="D13" s="23">
        <v>2.0139999999999998</v>
      </c>
    </row>
    <row r="14" spans="1:4" ht="24" thickBot="1" x14ac:dyDescent="0.4">
      <c r="A14" s="24">
        <v>43876</v>
      </c>
      <c r="B14" s="23">
        <v>3.625</v>
      </c>
      <c r="C14" s="23">
        <v>103.2891</v>
      </c>
      <c r="D14" s="23">
        <v>2.0030000000000001</v>
      </c>
    </row>
    <row r="15" spans="1:4" ht="24" thickBot="1" x14ac:dyDescent="0.4">
      <c r="A15" s="24">
        <v>43876</v>
      </c>
      <c r="B15" s="23">
        <v>8.5</v>
      </c>
      <c r="C15" s="23">
        <v>113.3203</v>
      </c>
      <c r="D15" s="23">
        <v>1.9379999999999999</v>
      </c>
    </row>
    <row r="16" spans="1:4" ht="24" thickBot="1" x14ac:dyDescent="0.4">
      <c r="A16" s="24">
        <v>44058</v>
      </c>
      <c r="B16" s="23">
        <v>1.5</v>
      </c>
      <c r="C16" s="23">
        <v>98.601600000000005</v>
      </c>
      <c r="D16" s="23">
        <v>2.0590000000000002</v>
      </c>
    </row>
    <row r="17" spans="1:4" ht="24" thickBot="1" x14ac:dyDescent="0.4">
      <c r="A17" s="24">
        <v>44058</v>
      </c>
      <c r="B17" s="23">
        <v>2.625</v>
      </c>
      <c r="C17" s="23">
        <v>101.3984</v>
      </c>
      <c r="D17" s="23">
        <v>2.0659999999999998</v>
      </c>
    </row>
    <row r="18" spans="1:4" ht="24" thickBot="1" x14ac:dyDescent="0.4">
      <c r="A18" s="24">
        <v>44058</v>
      </c>
      <c r="B18" s="23">
        <v>8.75</v>
      </c>
      <c r="C18" s="23">
        <v>116.73439999999999</v>
      </c>
      <c r="D18" s="23">
        <v>2.0590000000000002</v>
      </c>
    </row>
    <row r="19" spans="1:4" ht="24" thickBot="1" x14ac:dyDescent="0.4">
      <c r="A19" s="24">
        <v>44242</v>
      </c>
      <c r="B19" s="23">
        <v>3.625</v>
      </c>
      <c r="C19" s="23">
        <v>104.42189999999999</v>
      </c>
      <c r="D19" s="23">
        <v>2.1339999999999999</v>
      </c>
    </row>
    <row r="20" spans="1:4" ht="24" thickBot="1" x14ac:dyDescent="0.4">
      <c r="A20" s="24">
        <v>44242</v>
      </c>
      <c r="B20" s="23">
        <v>7.875</v>
      </c>
      <c r="C20" s="23">
        <v>117.2266</v>
      </c>
      <c r="D20" s="23">
        <v>2.0739999999999998</v>
      </c>
    </row>
    <row r="21" spans="1:4" ht="24" thickBot="1" x14ac:dyDescent="0.4">
      <c r="A21" s="24">
        <v>44423</v>
      </c>
      <c r="B21" s="23">
        <v>2.125</v>
      </c>
      <c r="C21" s="23">
        <v>99.742199999999997</v>
      </c>
      <c r="D21" s="23">
        <v>2.2000000000000002</v>
      </c>
    </row>
    <row r="22" spans="1:4" ht="24" thickBot="1" x14ac:dyDescent="0.4">
      <c r="A22" s="24">
        <v>44423</v>
      </c>
      <c r="B22" s="23">
        <v>8.125</v>
      </c>
      <c r="C22" s="23">
        <v>120.3984</v>
      </c>
      <c r="D22" s="23">
        <v>2.173</v>
      </c>
    </row>
    <row r="23" spans="1:4" ht="24" thickBot="1" x14ac:dyDescent="0.4">
      <c r="A23" s="24">
        <v>44607</v>
      </c>
      <c r="B23" s="23">
        <v>2</v>
      </c>
      <c r="C23" s="23">
        <v>99.046899999999994</v>
      </c>
      <c r="D23" s="23">
        <v>2.246</v>
      </c>
    </row>
    <row r="24" spans="1:4" ht="24" thickBot="1" x14ac:dyDescent="0.4">
      <c r="A24" s="24">
        <v>44788</v>
      </c>
      <c r="B24" s="23">
        <v>1.625</v>
      </c>
      <c r="C24" s="23">
        <v>97.078100000000006</v>
      </c>
      <c r="D24" s="23">
        <v>2.3010000000000002</v>
      </c>
    </row>
    <row r="25" spans="1:4" ht="24" thickBot="1" x14ac:dyDescent="0.4">
      <c r="A25" s="24">
        <v>44788</v>
      </c>
      <c r="B25" s="23">
        <v>7.25</v>
      </c>
      <c r="C25" s="23">
        <v>121.6016</v>
      </c>
      <c r="D25" s="23">
        <v>2.2599999999999998</v>
      </c>
    </row>
    <row r="26" spans="1:4" ht="24" thickBot="1" x14ac:dyDescent="0.4">
      <c r="A26" s="24">
        <v>44972</v>
      </c>
      <c r="B26" s="23">
        <v>2</v>
      </c>
      <c r="C26" s="23">
        <v>98.296899999999994</v>
      </c>
      <c r="D26" s="23">
        <v>2.3570000000000002</v>
      </c>
    </row>
    <row r="27" spans="1:4" ht="24" thickBot="1" x14ac:dyDescent="0.4">
      <c r="A27" s="24">
        <v>44972</v>
      </c>
      <c r="B27" s="23">
        <v>7.125</v>
      </c>
      <c r="C27" s="23">
        <v>122.82810000000001</v>
      </c>
      <c r="D27" s="23">
        <v>2.3340000000000001</v>
      </c>
    </row>
    <row r="28" spans="1:4" ht="24" thickBot="1" x14ac:dyDescent="0.4">
      <c r="A28" s="24">
        <v>45153</v>
      </c>
      <c r="B28" s="23">
        <v>2.5</v>
      </c>
      <c r="C28" s="23">
        <v>100.6016</v>
      </c>
      <c r="D28" s="23">
        <v>2.3839999999999999</v>
      </c>
    </row>
    <row r="29" spans="1:4" ht="24" thickBot="1" x14ac:dyDescent="0.4">
      <c r="A29" s="24">
        <v>45153</v>
      </c>
      <c r="B29" s="23">
        <v>6.25</v>
      </c>
      <c r="C29" s="23">
        <v>120.2266</v>
      </c>
      <c r="D29" s="23">
        <v>2.36</v>
      </c>
    </row>
    <row r="30" spans="1:4" ht="24" thickBot="1" x14ac:dyDescent="0.4">
      <c r="A30" s="24">
        <v>45337</v>
      </c>
      <c r="B30" s="23">
        <v>2.75</v>
      </c>
      <c r="C30" s="23">
        <v>101.79689999999999</v>
      </c>
      <c r="D30" s="23">
        <v>2.4300000000000002</v>
      </c>
    </row>
    <row r="31" spans="1:4" ht="24" thickBot="1" x14ac:dyDescent="0.4">
      <c r="A31" s="24">
        <v>45519</v>
      </c>
      <c r="B31" s="23">
        <v>2.375</v>
      </c>
      <c r="C31" s="23">
        <v>99.460899999999995</v>
      </c>
      <c r="D31" s="23">
        <v>2.464</v>
      </c>
    </row>
    <row r="32" spans="1:4" ht="24" thickBot="1" x14ac:dyDescent="0.4">
      <c r="A32" s="24">
        <v>45703</v>
      </c>
      <c r="B32" s="23">
        <v>2</v>
      </c>
      <c r="C32" s="23">
        <v>96.843800000000002</v>
      </c>
      <c r="D32" s="23">
        <v>2.4889999999999999</v>
      </c>
    </row>
    <row r="33" spans="1:4" ht="24" thickBot="1" x14ac:dyDescent="0.4">
      <c r="A33" s="24">
        <v>45703</v>
      </c>
      <c r="B33" s="23">
        <v>7.625</v>
      </c>
      <c r="C33" s="23">
        <v>133.46090000000001</v>
      </c>
      <c r="D33" s="23">
        <v>2.4489999999999998</v>
      </c>
    </row>
    <row r="34" spans="1:4" ht="24" thickBot="1" x14ac:dyDescent="0.4">
      <c r="A34" s="24">
        <v>45884</v>
      </c>
      <c r="B34" s="23">
        <v>2</v>
      </c>
      <c r="C34" s="23">
        <v>96.507800000000003</v>
      </c>
      <c r="D34" s="23">
        <v>2.5089999999999999</v>
      </c>
    </row>
    <row r="35" spans="1:4" ht="24" thickBot="1" x14ac:dyDescent="0.4">
      <c r="A35" s="24">
        <v>45884</v>
      </c>
      <c r="B35" s="23">
        <v>6.875</v>
      </c>
      <c r="C35" s="23">
        <v>130.375</v>
      </c>
      <c r="D35" s="23">
        <v>2.4590000000000001</v>
      </c>
    </row>
    <row r="36" spans="1:4" ht="24" thickBot="1" x14ac:dyDescent="0.4">
      <c r="A36" s="24">
        <v>46068</v>
      </c>
      <c r="B36" s="23">
        <v>1.625</v>
      </c>
      <c r="C36" s="23">
        <v>93.445300000000003</v>
      </c>
      <c r="D36" s="23">
        <v>2.5270000000000001</v>
      </c>
    </row>
    <row r="37" spans="1:4" ht="24" thickBot="1" x14ac:dyDescent="0.4">
      <c r="A37" s="24">
        <v>46068</v>
      </c>
      <c r="B37" s="23">
        <v>6</v>
      </c>
      <c r="C37" s="23">
        <v>125.6172</v>
      </c>
      <c r="D37" s="23">
        <v>2.4820000000000002</v>
      </c>
    </row>
    <row r="38" spans="1:4" ht="24" thickBot="1" x14ac:dyDescent="0.4">
      <c r="A38" s="24">
        <v>46249</v>
      </c>
      <c r="B38" s="23">
        <v>1.5</v>
      </c>
      <c r="C38" s="23">
        <v>92.0625</v>
      </c>
      <c r="D38" s="23">
        <v>2.5350000000000001</v>
      </c>
    </row>
    <row r="39" spans="1:4" ht="24" thickBot="1" x14ac:dyDescent="0.4">
      <c r="A39" s="24">
        <v>46249</v>
      </c>
      <c r="B39" s="23">
        <v>6.75</v>
      </c>
      <c r="C39" s="23">
        <v>132.78909999999999</v>
      </c>
      <c r="D39" s="23">
        <v>2.484</v>
      </c>
    </row>
    <row r="40" spans="1:4" ht="24" thickBot="1" x14ac:dyDescent="0.4">
      <c r="A40" s="24">
        <v>46433</v>
      </c>
      <c r="B40" s="23">
        <v>2.25</v>
      </c>
      <c r="C40" s="23">
        <v>97.617199999999997</v>
      </c>
      <c r="D40" s="23">
        <v>2.5449999999999999</v>
      </c>
    </row>
    <row r="41" spans="1:4" ht="24" thickBot="1" x14ac:dyDescent="0.4">
      <c r="A41" s="24">
        <v>46433</v>
      </c>
      <c r="B41" s="23">
        <v>6.625</v>
      </c>
      <c r="C41" s="23">
        <v>133.375</v>
      </c>
      <c r="D41" s="23">
        <v>2.4950000000000001</v>
      </c>
    </row>
    <row r="42" spans="1:4" ht="24" thickBot="1" x14ac:dyDescent="0.4">
      <c r="A42" s="24">
        <v>46614</v>
      </c>
      <c r="B42" s="23">
        <v>2.25</v>
      </c>
      <c r="C42" s="23">
        <v>97.484399999999994</v>
      </c>
      <c r="D42" s="23">
        <v>2.548</v>
      </c>
    </row>
    <row r="43" spans="1:4" ht="24" thickBot="1" x14ac:dyDescent="0.4">
      <c r="A43" s="24">
        <v>46614</v>
      </c>
      <c r="B43" s="23">
        <v>6.375</v>
      </c>
      <c r="C43" s="23">
        <v>132.6797</v>
      </c>
      <c r="D43" s="23">
        <v>2.5150000000000001</v>
      </c>
    </row>
    <row r="44" spans="1:4" ht="24" thickBot="1" x14ac:dyDescent="0.4">
      <c r="A44" s="24">
        <v>46980</v>
      </c>
      <c r="B44" s="23">
        <v>5.5</v>
      </c>
      <c r="C44" s="23">
        <v>127.20310000000001</v>
      </c>
      <c r="D44" s="23">
        <v>2.5499999999999998</v>
      </c>
    </row>
    <row r="45" spans="1:4" ht="24" thickBot="1" x14ac:dyDescent="0.4">
      <c r="A45" s="24">
        <v>47164</v>
      </c>
      <c r="B45" s="23">
        <v>5.25</v>
      </c>
      <c r="C45" s="23">
        <v>125.82810000000001</v>
      </c>
      <c r="D45" s="23">
        <v>2.5579999999999998</v>
      </c>
    </row>
    <row r="46" spans="1:4" ht="24" thickBot="1" x14ac:dyDescent="0.4">
      <c r="A46" s="24">
        <v>47345</v>
      </c>
      <c r="B46" s="23">
        <v>6.125</v>
      </c>
      <c r="C46" s="23">
        <v>135.5703</v>
      </c>
      <c r="D46" s="23">
        <v>2.5569999999999999</v>
      </c>
    </row>
    <row r="47" spans="1:4" ht="24" thickBot="1" x14ac:dyDescent="0.4">
      <c r="A47" s="24">
        <v>47894</v>
      </c>
      <c r="B47" s="23">
        <v>5.375</v>
      </c>
      <c r="C47" s="23">
        <v>131.04689999999999</v>
      </c>
      <c r="D47" s="23">
        <v>2.5659999999999998</v>
      </c>
    </row>
    <row r="48" spans="1:4" ht="24" thickBot="1" x14ac:dyDescent="0.4">
      <c r="A48" s="24">
        <v>49720</v>
      </c>
      <c r="B48" s="23">
        <v>4.5</v>
      </c>
      <c r="C48" s="23">
        <v>126.5938</v>
      </c>
      <c r="D48" s="23">
        <v>2.641</v>
      </c>
    </row>
    <row r="49" spans="1:4" ht="24" thickBot="1" x14ac:dyDescent="0.4">
      <c r="A49" s="24">
        <v>50086</v>
      </c>
      <c r="B49" s="23">
        <v>4.75</v>
      </c>
      <c r="C49" s="23">
        <v>131.0078</v>
      </c>
      <c r="D49" s="23">
        <v>2.6659999999999999</v>
      </c>
    </row>
    <row r="50" spans="1:4" ht="24" thickBot="1" x14ac:dyDescent="0.4">
      <c r="A50" s="24">
        <v>50451</v>
      </c>
      <c r="B50" s="23">
        <v>4.375</v>
      </c>
      <c r="C50" s="23">
        <v>125.6328</v>
      </c>
      <c r="D50" s="23">
        <v>2.7109999999999999</v>
      </c>
    </row>
    <row r="51" spans="1:4" ht="24" thickBot="1" x14ac:dyDescent="0.4">
      <c r="A51" s="24">
        <v>50816</v>
      </c>
      <c r="B51" s="23">
        <v>3.5</v>
      </c>
      <c r="C51" s="23">
        <v>112.1328</v>
      </c>
      <c r="D51" s="23">
        <v>2.7389999999999999</v>
      </c>
    </row>
    <row r="52" spans="1:4" ht="24" thickBot="1" x14ac:dyDescent="0.4">
      <c r="A52" s="24">
        <v>50997</v>
      </c>
      <c r="B52" s="23">
        <v>4.5</v>
      </c>
      <c r="C52" s="23">
        <v>128.4297</v>
      </c>
      <c r="D52" s="23">
        <v>2.7450000000000001</v>
      </c>
    </row>
    <row r="53" spans="1:4" ht="24" thickBot="1" x14ac:dyDescent="0.4">
      <c r="A53" s="24">
        <v>51181</v>
      </c>
      <c r="B53" s="23">
        <v>4.625</v>
      </c>
      <c r="C53" s="23">
        <v>130.71879999999999</v>
      </c>
      <c r="D53" s="23">
        <v>2.758</v>
      </c>
    </row>
    <row r="54" spans="1:4" ht="24" thickBot="1" x14ac:dyDescent="0.4">
      <c r="A54" s="24">
        <v>51363</v>
      </c>
      <c r="B54" s="23">
        <v>3.875</v>
      </c>
      <c r="C54" s="23">
        <v>118.3516</v>
      </c>
      <c r="D54" s="23">
        <v>2.7759999999999998</v>
      </c>
    </row>
    <row r="55" spans="1:4" x14ac:dyDescent="0.35">
      <c r="A55" s="2"/>
      <c r="B55" s="3"/>
      <c r="C55" s="3"/>
      <c r="D55" s="3"/>
    </row>
    <row r="56" spans="1:4" x14ac:dyDescent="0.35">
      <c r="A56" s="2"/>
      <c r="B56" s="3"/>
      <c r="C56" s="3"/>
      <c r="D56" s="3"/>
    </row>
    <row r="57" spans="1:4" x14ac:dyDescent="0.35">
      <c r="A57" s="2"/>
      <c r="B57" s="3"/>
      <c r="C57" s="3"/>
      <c r="D57" s="3"/>
    </row>
    <row r="58" spans="1:4" x14ac:dyDescent="0.35">
      <c r="A58" s="2"/>
      <c r="B58" s="3"/>
      <c r="C58" s="3"/>
      <c r="D58" s="3"/>
    </row>
    <row r="59" spans="1:4" x14ac:dyDescent="0.35">
      <c r="A59" s="2"/>
      <c r="B59" s="3"/>
      <c r="C59" s="3"/>
      <c r="D59" s="3"/>
    </row>
    <row r="60" spans="1:4" x14ac:dyDescent="0.35">
      <c r="A60" s="2"/>
      <c r="B60" s="3"/>
      <c r="C60" s="3"/>
      <c r="D60" s="3"/>
    </row>
    <row r="61" spans="1:4" x14ac:dyDescent="0.35">
      <c r="A61" s="2"/>
      <c r="B61" s="3"/>
      <c r="C61" s="3"/>
      <c r="D61" s="3"/>
    </row>
    <row r="62" spans="1:4" x14ac:dyDescent="0.35">
      <c r="A62" s="2"/>
      <c r="B62" s="3"/>
      <c r="C62" s="3"/>
      <c r="D62" s="3"/>
    </row>
    <row r="63" spans="1:4" x14ac:dyDescent="0.35">
      <c r="A63" s="2"/>
      <c r="B63" s="3"/>
      <c r="C63" s="3"/>
      <c r="D63" s="3"/>
    </row>
    <row r="64" spans="1:4" x14ac:dyDescent="0.35">
      <c r="A64" s="2"/>
      <c r="B64" s="3"/>
      <c r="C64" s="3"/>
      <c r="D64" s="3"/>
    </row>
    <row r="65" spans="1:4" x14ac:dyDescent="0.35">
      <c r="A65" s="2"/>
      <c r="B65" s="3"/>
      <c r="C65" s="3"/>
      <c r="D65" s="3"/>
    </row>
    <row r="66" spans="1:4" x14ac:dyDescent="0.35">
      <c r="A66" s="2"/>
      <c r="B66" s="3"/>
      <c r="C66" s="3"/>
      <c r="D66" s="3"/>
    </row>
    <row r="67" spans="1:4" x14ac:dyDescent="0.35">
      <c r="A67" s="2"/>
      <c r="B67" s="3"/>
      <c r="C67" s="3"/>
      <c r="D67" s="3"/>
    </row>
    <row r="68" spans="1:4" x14ac:dyDescent="0.35">
      <c r="A68" s="2"/>
      <c r="B68" s="3"/>
      <c r="C68" s="3"/>
      <c r="D68" s="3"/>
    </row>
    <row r="69" spans="1:4" x14ac:dyDescent="0.35">
      <c r="A69" s="2"/>
      <c r="B69" s="3"/>
      <c r="C69" s="3"/>
      <c r="D69" s="3"/>
    </row>
    <row r="70" spans="1:4" x14ac:dyDescent="0.35">
      <c r="A70" s="2"/>
      <c r="B70" s="3"/>
      <c r="C70" s="3"/>
      <c r="D70" s="3"/>
    </row>
    <row r="71" spans="1:4" x14ac:dyDescent="0.35">
      <c r="A71" s="2"/>
      <c r="B71" s="3"/>
      <c r="C71" s="3"/>
      <c r="D71" s="3"/>
    </row>
    <row r="72" spans="1:4" x14ac:dyDescent="0.35">
      <c r="A72" s="2"/>
      <c r="B72" s="3"/>
      <c r="C72" s="3"/>
      <c r="D72" s="3"/>
    </row>
    <row r="73" spans="1:4" x14ac:dyDescent="0.35">
      <c r="A73" s="2"/>
      <c r="B73" s="3"/>
      <c r="C73" s="3"/>
      <c r="D73" s="3"/>
    </row>
    <row r="74" spans="1:4" x14ac:dyDescent="0.35">
      <c r="A74" s="2"/>
      <c r="B74" s="3"/>
      <c r="C74" s="3"/>
      <c r="D74" s="3"/>
    </row>
    <row r="75" spans="1:4" x14ac:dyDescent="0.35">
      <c r="A75" s="2"/>
      <c r="B75" s="3"/>
      <c r="C75" s="3"/>
      <c r="D75" s="3"/>
    </row>
    <row r="76" spans="1:4" x14ac:dyDescent="0.35">
      <c r="A76" s="2"/>
      <c r="B76" s="3"/>
      <c r="C76" s="3"/>
      <c r="D76" s="3"/>
    </row>
    <row r="77" spans="1:4" x14ac:dyDescent="0.35">
      <c r="A77" s="2"/>
      <c r="B77" s="3"/>
      <c r="C77" s="3"/>
      <c r="D77" s="3"/>
    </row>
    <row r="78" spans="1:4" x14ac:dyDescent="0.35">
      <c r="A78" s="2"/>
      <c r="B78" s="3"/>
      <c r="C78" s="3"/>
      <c r="D78" s="3"/>
    </row>
    <row r="79" spans="1:4" x14ac:dyDescent="0.35">
      <c r="A79" s="2"/>
      <c r="B79" s="3"/>
      <c r="C79" s="3"/>
      <c r="D79" s="3"/>
    </row>
    <row r="80" spans="1:4" x14ac:dyDescent="0.35">
      <c r="A80" s="2"/>
      <c r="B80" s="3"/>
      <c r="C80" s="3"/>
      <c r="D80" s="3"/>
    </row>
  </sheetData>
  <autoFilter ref="A2:D80" xr:uid="{00000000-0009-0000-0000-000000000000}">
    <sortState ref="A3:H81">
      <sortCondition ref="A1:A8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81"/>
  <sheetViews>
    <sheetView tabSelected="1" topLeftCell="B1" workbookViewId="0">
      <selection activeCell="J2" sqref="J2:M2"/>
    </sheetView>
  </sheetViews>
  <sheetFormatPr defaultColWidth="10.6640625" defaultRowHeight="15.75" x14ac:dyDescent="0.25"/>
  <cols>
    <col min="1" max="1" width="8.4140625" style="4" customWidth="1"/>
    <col min="2" max="2" width="7.08203125" style="4" bestFit="1" customWidth="1"/>
    <col min="3" max="3" width="8" style="4" customWidth="1"/>
    <col min="4" max="4" width="8.4140625" style="4" customWidth="1"/>
    <col min="5" max="5" width="10.6640625" style="4" customWidth="1"/>
    <col min="6" max="6" width="7.33203125" style="4" customWidth="1"/>
    <col min="7" max="7" width="6.6640625" style="4" bestFit="1" customWidth="1"/>
    <col min="8" max="8" width="14" style="4" customWidth="1"/>
    <col min="9" max="54" width="7.83203125" style="4" customWidth="1"/>
    <col min="55" max="16384" width="10.6640625" style="4"/>
  </cols>
  <sheetData>
    <row r="1" spans="1:54" x14ac:dyDescent="0.25">
      <c r="H1" s="6"/>
      <c r="I1" s="6"/>
      <c r="J1" s="6" t="s">
        <v>5</v>
      </c>
      <c r="K1" s="6" t="s">
        <v>6</v>
      </c>
      <c r="L1" s="6" t="s">
        <v>7</v>
      </c>
      <c r="M1" s="6" t="s">
        <v>8</v>
      </c>
    </row>
    <row r="2" spans="1:54" x14ac:dyDescent="0.25">
      <c r="H2" s="6"/>
      <c r="I2" s="6" t="s">
        <v>9</v>
      </c>
      <c r="J2" s="19"/>
      <c r="K2" s="19"/>
      <c r="L2" s="19"/>
      <c r="M2" s="19"/>
    </row>
    <row r="3" spans="1:54" x14ac:dyDescent="0.25">
      <c r="E3" s="17" t="s">
        <v>10</v>
      </c>
      <c r="F3" s="17"/>
      <c r="H3" s="25" t="s">
        <v>11</v>
      </c>
      <c r="I3" s="26"/>
      <c r="J3" s="6">
        <v>0.01</v>
      </c>
      <c r="K3" s="6">
        <v>0.01</v>
      </c>
      <c r="L3" s="6">
        <v>1E-3</v>
      </c>
      <c r="M3" s="6">
        <v>1E-3</v>
      </c>
    </row>
    <row r="4" spans="1:54" x14ac:dyDescent="0.25">
      <c r="H4" s="25" t="s">
        <v>12</v>
      </c>
      <c r="I4" s="26"/>
      <c r="J4" s="6">
        <v>-0.01</v>
      </c>
      <c r="K4" s="6">
        <v>-0.01</v>
      </c>
      <c r="L4" s="6">
        <v>-1E-3</v>
      </c>
      <c r="M4" s="6">
        <v>-1E-3</v>
      </c>
    </row>
    <row r="5" spans="1:54" x14ac:dyDescent="0.25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H6" s="12" t="s">
        <v>13</v>
      </c>
      <c r="I6" s="13">
        <v>43146</v>
      </c>
      <c r="J6" s="13">
        <v>43327</v>
      </c>
      <c r="K6" s="13">
        <v>43511</v>
      </c>
      <c r="L6" s="13">
        <v>43692</v>
      </c>
      <c r="M6" s="13">
        <v>43876</v>
      </c>
      <c r="N6" s="13">
        <v>44058</v>
      </c>
      <c r="O6" s="13">
        <v>44242</v>
      </c>
      <c r="P6" s="13">
        <v>44423</v>
      </c>
      <c r="Q6" s="13">
        <v>44607</v>
      </c>
      <c r="R6" s="13">
        <v>44788</v>
      </c>
      <c r="S6" s="13">
        <v>44972</v>
      </c>
      <c r="T6" s="13">
        <v>45153</v>
      </c>
      <c r="U6" s="13">
        <v>45337</v>
      </c>
      <c r="V6" s="13">
        <v>45519</v>
      </c>
      <c r="W6" s="13">
        <v>45703</v>
      </c>
      <c r="X6" s="13">
        <v>45884</v>
      </c>
      <c r="Y6" s="13">
        <v>46068</v>
      </c>
      <c r="Z6" s="13">
        <v>46249</v>
      </c>
      <c r="AA6" s="13">
        <v>46433</v>
      </c>
      <c r="AB6" s="13">
        <v>46614</v>
      </c>
      <c r="AC6" s="13">
        <v>46798</v>
      </c>
      <c r="AD6" s="13">
        <v>46980</v>
      </c>
      <c r="AE6" s="13">
        <v>47164</v>
      </c>
      <c r="AF6" s="13">
        <v>47345</v>
      </c>
      <c r="AG6" s="13">
        <v>47529</v>
      </c>
      <c r="AH6" s="13">
        <v>47710</v>
      </c>
      <c r="AI6" s="13">
        <v>47894</v>
      </c>
      <c r="AJ6" s="13">
        <v>48075</v>
      </c>
      <c r="AK6" s="13">
        <v>48259</v>
      </c>
      <c r="AL6" s="13">
        <v>48441</v>
      </c>
      <c r="AM6" s="13">
        <v>48625</v>
      </c>
      <c r="AN6" s="13">
        <v>48806</v>
      </c>
      <c r="AO6" s="13">
        <v>48990</v>
      </c>
      <c r="AP6" s="13">
        <v>49171</v>
      </c>
      <c r="AQ6" s="13">
        <v>49355</v>
      </c>
      <c r="AR6" s="13">
        <v>49536</v>
      </c>
      <c r="AS6" s="13">
        <v>49720</v>
      </c>
      <c r="AT6" s="13">
        <v>49902</v>
      </c>
      <c r="AU6" s="13">
        <v>50086</v>
      </c>
      <c r="AV6" s="13">
        <v>50267</v>
      </c>
      <c r="AW6" s="13">
        <v>50451</v>
      </c>
      <c r="AX6" s="13">
        <v>50632</v>
      </c>
      <c r="AY6" s="13">
        <v>50816</v>
      </c>
      <c r="AZ6" s="13">
        <v>50997</v>
      </c>
      <c r="BA6" s="13">
        <v>51181</v>
      </c>
      <c r="BB6" s="13">
        <v>51363</v>
      </c>
    </row>
    <row r="7" spans="1:54" x14ac:dyDescent="0.25">
      <c r="H7" s="12" t="s">
        <v>14</v>
      </c>
      <c r="I7" s="14">
        <f>(I6-DATE(2018,1,12))/365</f>
        <v>9.3150684931506855E-2</v>
      </c>
      <c r="J7" s="14">
        <f>(J6-DATE(2018,1,12))/365</f>
        <v>0.58904109589041098</v>
      </c>
      <c r="K7" s="14">
        <f t="shared" ref="K7:BB7" si="0">(K6-DATE(2018,1,12))/365</f>
        <v>1.0931506849315069</v>
      </c>
      <c r="L7" s="14">
        <f t="shared" si="0"/>
        <v>1.5890410958904109</v>
      </c>
      <c r="M7" s="14">
        <f t="shared" si="0"/>
        <v>2.0931506849315067</v>
      </c>
      <c r="N7" s="14">
        <f t="shared" si="0"/>
        <v>2.591780821917808</v>
      </c>
      <c r="O7" s="14">
        <f t="shared" si="0"/>
        <v>3.095890410958904</v>
      </c>
      <c r="P7" s="14">
        <f t="shared" si="0"/>
        <v>3.591780821917808</v>
      </c>
      <c r="Q7" s="14">
        <f t="shared" si="0"/>
        <v>4.095890410958904</v>
      </c>
      <c r="R7" s="14">
        <f t="shared" si="0"/>
        <v>4.5917808219178085</v>
      </c>
      <c r="S7" s="14">
        <f t="shared" si="0"/>
        <v>5.095890410958904</v>
      </c>
      <c r="T7" s="14">
        <f t="shared" si="0"/>
        <v>5.5917808219178085</v>
      </c>
      <c r="U7" s="14">
        <f t="shared" si="0"/>
        <v>6.095890410958904</v>
      </c>
      <c r="V7" s="14">
        <f t="shared" si="0"/>
        <v>6.5945205479452058</v>
      </c>
      <c r="W7" s="14">
        <f t="shared" si="0"/>
        <v>7.0986301369863014</v>
      </c>
      <c r="X7" s="14">
        <f t="shared" si="0"/>
        <v>7.5945205479452058</v>
      </c>
      <c r="Y7" s="14">
        <f t="shared" si="0"/>
        <v>8.0986301369863014</v>
      </c>
      <c r="Z7" s="14">
        <f t="shared" si="0"/>
        <v>8.5945205479452049</v>
      </c>
      <c r="AA7" s="14">
        <f t="shared" si="0"/>
        <v>9.0986301369863014</v>
      </c>
      <c r="AB7" s="14">
        <f t="shared" si="0"/>
        <v>9.5945205479452049</v>
      </c>
      <c r="AC7" s="14">
        <f t="shared" si="0"/>
        <v>10.098630136986301</v>
      </c>
      <c r="AD7" s="14">
        <f t="shared" si="0"/>
        <v>10.597260273972603</v>
      </c>
      <c r="AE7" s="14">
        <f t="shared" si="0"/>
        <v>11.101369863013698</v>
      </c>
      <c r="AF7" s="14">
        <f t="shared" si="0"/>
        <v>11.597260273972603</v>
      </c>
      <c r="AG7" s="14">
        <f t="shared" si="0"/>
        <v>12.101369863013698</v>
      </c>
      <c r="AH7" s="14">
        <f t="shared" si="0"/>
        <v>12.597260273972603</v>
      </c>
      <c r="AI7" s="14">
        <f t="shared" si="0"/>
        <v>13.101369863013698</v>
      </c>
      <c r="AJ7" s="14">
        <f t="shared" si="0"/>
        <v>13.597260273972603</v>
      </c>
      <c r="AK7" s="14">
        <f t="shared" si="0"/>
        <v>14.101369863013698</v>
      </c>
      <c r="AL7" s="14">
        <f t="shared" si="0"/>
        <v>14.6</v>
      </c>
      <c r="AM7" s="14">
        <f t="shared" si="0"/>
        <v>15.104109589041096</v>
      </c>
      <c r="AN7" s="14">
        <f t="shared" si="0"/>
        <v>15.6</v>
      </c>
      <c r="AO7" s="14">
        <f t="shared" si="0"/>
        <v>16.104109589041094</v>
      </c>
      <c r="AP7" s="14">
        <f t="shared" si="0"/>
        <v>16.600000000000001</v>
      </c>
      <c r="AQ7" s="14">
        <f t="shared" si="0"/>
        <v>17.104109589041094</v>
      </c>
      <c r="AR7" s="14">
        <f t="shared" si="0"/>
        <v>17.600000000000001</v>
      </c>
      <c r="AS7" s="14">
        <f t="shared" si="0"/>
        <v>18.104109589041094</v>
      </c>
      <c r="AT7" s="14">
        <f t="shared" si="0"/>
        <v>18.602739726027398</v>
      </c>
      <c r="AU7" s="14">
        <f t="shared" si="0"/>
        <v>19.106849315068494</v>
      </c>
      <c r="AV7" s="14">
        <f t="shared" si="0"/>
        <v>19.602739726027398</v>
      </c>
      <c r="AW7" s="14">
        <f t="shared" si="0"/>
        <v>20.106849315068494</v>
      </c>
      <c r="AX7" s="14">
        <f t="shared" si="0"/>
        <v>20.602739726027398</v>
      </c>
      <c r="AY7" s="14">
        <f t="shared" si="0"/>
        <v>21.106849315068494</v>
      </c>
      <c r="AZ7" s="14">
        <f t="shared" si="0"/>
        <v>21.602739726027398</v>
      </c>
      <c r="BA7" s="14">
        <f t="shared" si="0"/>
        <v>22.106849315068494</v>
      </c>
      <c r="BB7" s="14">
        <f t="shared" si="0"/>
        <v>22.605479452054794</v>
      </c>
    </row>
    <row r="8" spans="1:54" x14ac:dyDescent="0.25">
      <c r="H8" s="12" t="s">
        <v>15</v>
      </c>
      <c r="I8" s="18">
        <f t="shared" ref="I8:AN8" si="1">$J$2+$K$2*I$7+$L$2*I$7^2+$M$2*I$7^3</f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1"/>
        <v>0</v>
      </c>
      <c r="O8" s="18">
        <f t="shared" si="1"/>
        <v>0</v>
      </c>
      <c r="P8" s="18">
        <f t="shared" si="1"/>
        <v>0</v>
      </c>
      <c r="Q8" s="18">
        <f t="shared" si="1"/>
        <v>0</v>
      </c>
      <c r="R8" s="18">
        <f t="shared" si="1"/>
        <v>0</v>
      </c>
      <c r="S8" s="18">
        <f t="shared" si="1"/>
        <v>0</v>
      </c>
      <c r="T8" s="18">
        <f t="shared" si="1"/>
        <v>0</v>
      </c>
      <c r="U8" s="18">
        <f t="shared" si="1"/>
        <v>0</v>
      </c>
      <c r="V8" s="18">
        <f t="shared" si="1"/>
        <v>0</v>
      </c>
      <c r="W8" s="18">
        <f t="shared" si="1"/>
        <v>0</v>
      </c>
      <c r="X8" s="18">
        <f t="shared" si="1"/>
        <v>0</v>
      </c>
      <c r="Y8" s="18">
        <f t="shared" si="1"/>
        <v>0</v>
      </c>
      <c r="Z8" s="18">
        <f t="shared" si="1"/>
        <v>0</v>
      </c>
      <c r="AA8" s="18">
        <f t="shared" si="1"/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  <c r="AL8" s="18">
        <f t="shared" si="1"/>
        <v>0</v>
      </c>
      <c r="AM8" s="18">
        <f t="shared" si="1"/>
        <v>0</v>
      </c>
      <c r="AN8" s="18">
        <f t="shared" si="1"/>
        <v>0</v>
      </c>
      <c r="AO8" s="18">
        <f t="shared" ref="AO8:BB8" si="2">$J$2+$K$2*AO$7+$L$2*AO$7^2+$M$2*AO$7^3</f>
        <v>0</v>
      </c>
      <c r="AP8" s="18">
        <f t="shared" si="2"/>
        <v>0</v>
      </c>
      <c r="AQ8" s="18">
        <f t="shared" si="2"/>
        <v>0</v>
      </c>
      <c r="AR8" s="18">
        <f t="shared" si="2"/>
        <v>0</v>
      </c>
      <c r="AS8" s="18">
        <f t="shared" si="2"/>
        <v>0</v>
      </c>
      <c r="AT8" s="18">
        <f t="shared" si="2"/>
        <v>0</v>
      </c>
      <c r="AU8" s="18">
        <f t="shared" si="2"/>
        <v>0</v>
      </c>
      <c r="AV8" s="18">
        <f t="shared" si="2"/>
        <v>0</v>
      </c>
      <c r="AW8" s="18">
        <f t="shared" si="2"/>
        <v>0</v>
      </c>
      <c r="AX8" s="18">
        <f t="shared" si="2"/>
        <v>0</v>
      </c>
      <c r="AY8" s="18">
        <f t="shared" si="2"/>
        <v>0</v>
      </c>
      <c r="AZ8" s="18">
        <f t="shared" si="2"/>
        <v>0</v>
      </c>
      <c r="BA8" s="18">
        <f t="shared" si="2"/>
        <v>0</v>
      </c>
      <c r="BB8" s="18">
        <f t="shared" si="2"/>
        <v>0</v>
      </c>
    </row>
    <row r="9" spans="1:54" ht="16.5" thickBot="1" x14ac:dyDescent="0.3">
      <c r="A9" s="9" t="s">
        <v>1</v>
      </c>
      <c r="B9" s="9" t="s">
        <v>2</v>
      </c>
      <c r="C9" s="9" t="s">
        <v>3</v>
      </c>
      <c r="D9" s="10" t="s">
        <v>16</v>
      </c>
      <c r="E9" s="10" t="s">
        <v>17</v>
      </c>
      <c r="F9" s="10" t="s">
        <v>18</v>
      </c>
      <c r="G9" s="10" t="s">
        <v>19</v>
      </c>
      <c r="H9" s="12" t="s">
        <v>20</v>
      </c>
      <c r="I9" s="15">
        <f>EXP(-I8*I7)</f>
        <v>1</v>
      </c>
      <c r="J9" s="15">
        <f t="shared" ref="J9:BB9" si="3">EXP(-J8*J7)</f>
        <v>1</v>
      </c>
      <c r="K9" s="15">
        <f t="shared" si="3"/>
        <v>1</v>
      </c>
      <c r="L9" s="15">
        <f t="shared" si="3"/>
        <v>1</v>
      </c>
      <c r="M9" s="15">
        <f t="shared" si="3"/>
        <v>1</v>
      </c>
      <c r="N9" s="15">
        <f t="shared" si="3"/>
        <v>1</v>
      </c>
      <c r="O9" s="15">
        <f t="shared" si="3"/>
        <v>1</v>
      </c>
      <c r="P9" s="15">
        <f t="shared" si="3"/>
        <v>1</v>
      </c>
      <c r="Q9" s="15">
        <f t="shared" si="3"/>
        <v>1</v>
      </c>
      <c r="R9" s="15">
        <f t="shared" si="3"/>
        <v>1</v>
      </c>
      <c r="S9" s="15">
        <f t="shared" si="3"/>
        <v>1</v>
      </c>
      <c r="T9" s="15">
        <f t="shared" si="3"/>
        <v>1</v>
      </c>
      <c r="U9" s="15">
        <f t="shared" si="3"/>
        <v>1</v>
      </c>
      <c r="V9" s="15">
        <f t="shared" si="3"/>
        <v>1</v>
      </c>
      <c r="W9" s="15">
        <f t="shared" si="3"/>
        <v>1</v>
      </c>
      <c r="X9" s="15">
        <f t="shared" si="3"/>
        <v>1</v>
      </c>
      <c r="Y9" s="15">
        <f t="shared" si="3"/>
        <v>1</v>
      </c>
      <c r="Z9" s="15">
        <f t="shared" si="3"/>
        <v>1</v>
      </c>
      <c r="AA9" s="15">
        <f t="shared" si="3"/>
        <v>1</v>
      </c>
      <c r="AB9" s="15">
        <f t="shared" si="3"/>
        <v>1</v>
      </c>
      <c r="AC9" s="15">
        <f t="shared" si="3"/>
        <v>1</v>
      </c>
      <c r="AD9" s="15">
        <f t="shared" si="3"/>
        <v>1</v>
      </c>
      <c r="AE9" s="15">
        <f t="shared" si="3"/>
        <v>1</v>
      </c>
      <c r="AF9" s="15">
        <f t="shared" si="3"/>
        <v>1</v>
      </c>
      <c r="AG9" s="15">
        <f t="shared" si="3"/>
        <v>1</v>
      </c>
      <c r="AH9" s="15">
        <f t="shared" si="3"/>
        <v>1</v>
      </c>
      <c r="AI9" s="15">
        <f t="shared" si="3"/>
        <v>1</v>
      </c>
      <c r="AJ9" s="15">
        <f t="shared" si="3"/>
        <v>1</v>
      </c>
      <c r="AK9" s="15">
        <f t="shared" si="3"/>
        <v>1</v>
      </c>
      <c r="AL9" s="15">
        <f t="shared" si="3"/>
        <v>1</v>
      </c>
      <c r="AM9" s="15">
        <f t="shared" si="3"/>
        <v>1</v>
      </c>
      <c r="AN9" s="15">
        <f t="shared" si="3"/>
        <v>1</v>
      </c>
      <c r="AO9" s="15">
        <f t="shared" si="3"/>
        <v>1</v>
      </c>
      <c r="AP9" s="15">
        <f t="shared" si="3"/>
        <v>1</v>
      </c>
      <c r="AQ9" s="15">
        <f t="shared" si="3"/>
        <v>1</v>
      </c>
      <c r="AR9" s="15">
        <f t="shared" si="3"/>
        <v>1</v>
      </c>
      <c r="AS9" s="15">
        <f t="shared" si="3"/>
        <v>1</v>
      </c>
      <c r="AT9" s="15">
        <f t="shared" si="3"/>
        <v>1</v>
      </c>
      <c r="AU9" s="15">
        <f t="shared" si="3"/>
        <v>1</v>
      </c>
      <c r="AV9" s="15">
        <f t="shared" si="3"/>
        <v>1</v>
      </c>
      <c r="AW9" s="15">
        <f t="shared" si="3"/>
        <v>1</v>
      </c>
      <c r="AX9" s="15">
        <f t="shared" si="3"/>
        <v>1</v>
      </c>
      <c r="AY9" s="15">
        <f t="shared" si="3"/>
        <v>1</v>
      </c>
      <c r="AZ9" s="15">
        <f t="shared" si="3"/>
        <v>1</v>
      </c>
      <c r="BA9" s="15">
        <f t="shared" si="3"/>
        <v>1</v>
      </c>
      <c r="BB9" s="15">
        <f t="shared" si="3"/>
        <v>1</v>
      </c>
    </row>
    <row r="10" spans="1:54" ht="16.5" thickBot="1" x14ac:dyDescent="0.3">
      <c r="A10" s="22">
        <v>43146</v>
      </c>
      <c r="B10" s="23">
        <v>1</v>
      </c>
      <c r="C10" s="23">
        <v>99.968800000000002</v>
      </c>
      <c r="D10" s="7">
        <v>42962</v>
      </c>
      <c r="E10" s="8">
        <f>(DATE(2018,1,12)-$D10)/182*B10/2</f>
        <v>0.41208791208791207</v>
      </c>
      <c r="F10" s="8">
        <f>C10+E10</f>
        <v>100.38088791208791</v>
      </c>
      <c r="G10" s="11">
        <f>SUM(I10:BB10)</f>
        <v>100.5</v>
      </c>
      <c r="I10" s="16">
        <f>(IF(I$6=$A10,100,0)+IF(I$6&lt;=$A10,$B10/2,0))*I$9</f>
        <v>100.5</v>
      </c>
      <c r="J10" s="16">
        <f t="shared" ref="J10:J14" si="4">(IF(J$6=$A10,100,0)+IF(J$6&lt;=$A10,$B10/2,0))*J$9</f>
        <v>0</v>
      </c>
      <c r="K10" s="16">
        <f t="shared" ref="K10:T19" si="5">(IF(K$6=$A10,100,0)+IF(K$6&lt;=$A10,$B10/2,0))*K$9</f>
        <v>0</v>
      </c>
      <c r="L10" s="16">
        <f t="shared" si="5"/>
        <v>0</v>
      </c>
      <c r="M10" s="16">
        <f t="shared" si="5"/>
        <v>0</v>
      </c>
      <c r="N10" s="16">
        <f t="shared" si="5"/>
        <v>0</v>
      </c>
      <c r="O10" s="16">
        <f t="shared" si="5"/>
        <v>0</v>
      </c>
      <c r="P10" s="16">
        <f t="shared" si="5"/>
        <v>0</v>
      </c>
      <c r="Q10" s="16">
        <f t="shared" si="5"/>
        <v>0</v>
      </c>
      <c r="R10" s="16">
        <f t="shared" si="5"/>
        <v>0</v>
      </c>
      <c r="S10" s="16">
        <f t="shared" si="5"/>
        <v>0</v>
      </c>
      <c r="T10" s="16">
        <f t="shared" si="5"/>
        <v>0</v>
      </c>
      <c r="U10" s="16">
        <f t="shared" ref="U10:AD19" si="6">(IF(U$6=$A10,100,0)+IF(U$6&lt;=$A10,$B10/2,0))*U$9</f>
        <v>0</v>
      </c>
      <c r="V10" s="16">
        <f t="shared" si="6"/>
        <v>0</v>
      </c>
      <c r="W10" s="16">
        <f t="shared" si="6"/>
        <v>0</v>
      </c>
      <c r="X10" s="16">
        <f t="shared" si="6"/>
        <v>0</v>
      </c>
      <c r="Y10" s="16">
        <f t="shared" si="6"/>
        <v>0</v>
      </c>
      <c r="Z10" s="16">
        <f t="shared" si="6"/>
        <v>0</v>
      </c>
      <c r="AA10" s="16">
        <f t="shared" si="6"/>
        <v>0</v>
      </c>
      <c r="AB10" s="16">
        <f t="shared" si="6"/>
        <v>0</v>
      </c>
      <c r="AC10" s="16">
        <f t="shared" si="6"/>
        <v>0</v>
      </c>
      <c r="AD10" s="16">
        <f t="shared" si="6"/>
        <v>0</v>
      </c>
      <c r="AE10" s="16">
        <f t="shared" ref="AE10:AN19" si="7">(IF(AE$6=$A10,100,0)+IF(AE$6&lt;=$A10,$B10/2,0))*AE$9</f>
        <v>0</v>
      </c>
      <c r="AF10" s="16">
        <f t="shared" si="7"/>
        <v>0</v>
      </c>
      <c r="AG10" s="16">
        <f t="shared" si="7"/>
        <v>0</v>
      </c>
      <c r="AH10" s="16">
        <f t="shared" si="7"/>
        <v>0</v>
      </c>
      <c r="AI10" s="16">
        <f t="shared" si="7"/>
        <v>0</v>
      </c>
      <c r="AJ10" s="16">
        <f t="shared" si="7"/>
        <v>0</v>
      </c>
      <c r="AK10" s="16">
        <f t="shared" si="7"/>
        <v>0</v>
      </c>
      <c r="AL10" s="16">
        <f t="shared" si="7"/>
        <v>0</v>
      </c>
      <c r="AM10" s="16">
        <f t="shared" si="7"/>
        <v>0</v>
      </c>
      <c r="AN10" s="16">
        <f t="shared" si="7"/>
        <v>0</v>
      </c>
      <c r="AO10" s="16">
        <f t="shared" ref="AO10:BB19" si="8">(IF(AO$6=$A10,100,0)+IF(AO$6&lt;=$A10,$B10/2,0))*AO$9</f>
        <v>0</v>
      </c>
      <c r="AP10" s="16">
        <f t="shared" si="8"/>
        <v>0</v>
      </c>
      <c r="AQ10" s="16">
        <f t="shared" si="8"/>
        <v>0</v>
      </c>
      <c r="AR10" s="16">
        <f t="shared" si="8"/>
        <v>0</v>
      </c>
      <c r="AS10" s="16">
        <f t="shared" si="8"/>
        <v>0</v>
      </c>
      <c r="AT10" s="16">
        <f t="shared" si="8"/>
        <v>0</v>
      </c>
      <c r="AU10" s="16">
        <f t="shared" si="8"/>
        <v>0</v>
      </c>
      <c r="AV10" s="16">
        <f t="shared" si="8"/>
        <v>0</v>
      </c>
      <c r="AW10" s="16">
        <f t="shared" si="8"/>
        <v>0</v>
      </c>
      <c r="AX10" s="16">
        <f t="shared" si="8"/>
        <v>0</v>
      </c>
      <c r="AY10" s="16">
        <f t="shared" si="8"/>
        <v>0</v>
      </c>
      <c r="AZ10" s="16">
        <f t="shared" si="8"/>
        <v>0</v>
      </c>
      <c r="BA10" s="16">
        <f t="shared" si="8"/>
        <v>0</v>
      </c>
      <c r="BB10" s="16">
        <f t="shared" si="8"/>
        <v>0</v>
      </c>
    </row>
    <row r="11" spans="1:54" ht="16.5" thickBot="1" x14ac:dyDescent="0.3">
      <c r="A11" s="24">
        <v>43146</v>
      </c>
      <c r="B11" s="23">
        <v>3.5</v>
      </c>
      <c r="C11" s="23">
        <v>100.17189999999999</v>
      </c>
      <c r="D11" s="7">
        <v>42962</v>
      </c>
      <c r="E11" s="8">
        <f t="shared" ref="E11:E61" si="9">(DATE(2018,1,12)-$D11)/182*B11/2</f>
        <v>1.4423076923076923</v>
      </c>
      <c r="F11" s="8">
        <f t="shared" ref="F11:F61" si="10">C11+E11</f>
        <v>101.61420769230769</v>
      </c>
      <c r="G11" s="11">
        <f t="shared" ref="G11:G41" si="11">SUM(I11:BB11)</f>
        <v>101.75</v>
      </c>
      <c r="I11" s="16">
        <f t="shared" ref="I11:J30" si="12">(IF(I$6=$A11,100,0)+IF(I$6&lt;=$A11,$B11/2,0))*I$9</f>
        <v>101.75</v>
      </c>
      <c r="J11" s="16">
        <f t="shared" si="4"/>
        <v>0</v>
      </c>
      <c r="K11" s="16">
        <f t="shared" si="5"/>
        <v>0</v>
      </c>
      <c r="L11" s="16">
        <f t="shared" si="5"/>
        <v>0</v>
      </c>
      <c r="M11" s="16">
        <f t="shared" si="5"/>
        <v>0</v>
      </c>
      <c r="N11" s="16">
        <f t="shared" si="5"/>
        <v>0</v>
      </c>
      <c r="O11" s="16">
        <f t="shared" si="5"/>
        <v>0</v>
      </c>
      <c r="P11" s="16">
        <f t="shared" si="5"/>
        <v>0</v>
      </c>
      <c r="Q11" s="16">
        <f t="shared" si="5"/>
        <v>0</v>
      </c>
      <c r="R11" s="16">
        <f t="shared" si="5"/>
        <v>0</v>
      </c>
      <c r="S11" s="16">
        <f t="shared" si="5"/>
        <v>0</v>
      </c>
      <c r="T11" s="16">
        <f t="shared" si="5"/>
        <v>0</v>
      </c>
      <c r="U11" s="16">
        <f t="shared" si="6"/>
        <v>0</v>
      </c>
      <c r="V11" s="16">
        <f t="shared" si="6"/>
        <v>0</v>
      </c>
      <c r="W11" s="16">
        <f t="shared" si="6"/>
        <v>0</v>
      </c>
      <c r="X11" s="16">
        <f t="shared" si="6"/>
        <v>0</v>
      </c>
      <c r="Y11" s="16">
        <f t="shared" si="6"/>
        <v>0</v>
      </c>
      <c r="Z11" s="16">
        <f t="shared" si="6"/>
        <v>0</v>
      </c>
      <c r="AA11" s="16">
        <f t="shared" si="6"/>
        <v>0</v>
      </c>
      <c r="AB11" s="16">
        <f t="shared" si="6"/>
        <v>0</v>
      </c>
      <c r="AC11" s="16">
        <f t="shared" si="6"/>
        <v>0</v>
      </c>
      <c r="AD11" s="16">
        <f t="shared" si="6"/>
        <v>0</v>
      </c>
      <c r="AE11" s="16">
        <f t="shared" si="7"/>
        <v>0</v>
      </c>
      <c r="AF11" s="16">
        <f t="shared" si="7"/>
        <v>0</v>
      </c>
      <c r="AG11" s="16">
        <f t="shared" si="7"/>
        <v>0</v>
      </c>
      <c r="AH11" s="16">
        <f t="shared" si="7"/>
        <v>0</v>
      </c>
      <c r="AI11" s="16">
        <f t="shared" si="7"/>
        <v>0</v>
      </c>
      <c r="AJ11" s="16">
        <f t="shared" si="7"/>
        <v>0</v>
      </c>
      <c r="AK11" s="16">
        <f t="shared" si="7"/>
        <v>0</v>
      </c>
      <c r="AL11" s="16">
        <f t="shared" si="7"/>
        <v>0</v>
      </c>
      <c r="AM11" s="16">
        <f t="shared" si="7"/>
        <v>0</v>
      </c>
      <c r="AN11" s="16">
        <f t="shared" si="7"/>
        <v>0</v>
      </c>
      <c r="AO11" s="16">
        <f t="shared" si="8"/>
        <v>0</v>
      </c>
      <c r="AP11" s="16">
        <f t="shared" si="8"/>
        <v>0</v>
      </c>
      <c r="AQ11" s="16">
        <f t="shared" si="8"/>
        <v>0</v>
      </c>
      <c r="AR11" s="16">
        <f t="shared" si="8"/>
        <v>0</v>
      </c>
      <c r="AS11" s="16">
        <f t="shared" si="8"/>
        <v>0</v>
      </c>
      <c r="AT11" s="16">
        <f t="shared" si="8"/>
        <v>0</v>
      </c>
      <c r="AU11" s="16">
        <f t="shared" si="8"/>
        <v>0</v>
      </c>
      <c r="AV11" s="16">
        <f t="shared" si="8"/>
        <v>0</v>
      </c>
      <c r="AW11" s="16">
        <f t="shared" si="8"/>
        <v>0</v>
      </c>
      <c r="AX11" s="16">
        <f t="shared" si="8"/>
        <v>0</v>
      </c>
      <c r="AY11" s="16">
        <f t="shared" si="8"/>
        <v>0</v>
      </c>
      <c r="AZ11" s="16">
        <f t="shared" si="8"/>
        <v>0</v>
      </c>
      <c r="BA11" s="16">
        <f t="shared" si="8"/>
        <v>0</v>
      </c>
      <c r="BB11" s="16">
        <f t="shared" si="8"/>
        <v>0</v>
      </c>
    </row>
    <row r="12" spans="1:54" ht="16.5" thickBot="1" x14ac:dyDescent="0.3">
      <c r="A12" s="24">
        <v>43327</v>
      </c>
      <c r="B12" s="23">
        <v>1</v>
      </c>
      <c r="C12" s="23">
        <v>99.625</v>
      </c>
      <c r="D12" s="7">
        <v>42962</v>
      </c>
      <c r="E12" s="8">
        <f t="shared" si="9"/>
        <v>0.41208791208791207</v>
      </c>
      <c r="F12" s="8">
        <f t="shared" si="10"/>
        <v>100.03708791208791</v>
      </c>
      <c r="G12" s="11">
        <f t="shared" si="11"/>
        <v>101</v>
      </c>
      <c r="I12" s="16">
        <f t="shared" si="12"/>
        <v>0.5</v>
      </c>
      <c r="J12" s="16">
        <f t="shared" si="4"/>
        <v>100.5</v>
      </c>
      <c r="K12" s="16">
        <f t="shared" si="5"/>
        <v>0</v>
      </c>
      <c r="L12" s="16">
        <f t="shared" si="5"/>
        <v>0</v>
      </c>
      <c r="M12" s="16">
        <f t="shared" si="5"/>
        <v>0</v>
      </c>
      <c r="N12" s="16">
        <f t="shared" si="5"/>
        <v>0</v>
      </c>
      <c r="O12" s="16">
        <f t="shared" si="5"/>
        <v>0</v>
      </c>
      <c r="P12" s="16">
        <f t="shared" si="5"/>
        <v>0</v>
      </c>
      <c r="Q12" s="16">
        <f t="shared" si="5"/>
        <v>0</v>
      </c>
      <c r="R12" s="16">
        <f t="shared" si="5"/>
        <v>0</v>
      </c>
      <c r="S12" s="16">
        <f t="shared" si="5"/>
        <v>0</v>
      </c>
      <c r="T12" s="16">
        <f t="shared" si="5"/>
        <v>0</v>
      </c>
      <c r="U12" s="16">
        <f t="shared" si="6"/>
        <v>0</v>
      </c>
      <c r="V12" s="16">
        <f t="shared" si="6"/>
        <v>0</v>
      </c>
      <c r="W12" s="16">
        <f t="shared" si="6"/>
        <v>0</v>
      </c>
      <c r="X12" s="16">
        <f t="shared" si="6"/>
        <v>0</v>
      </c>
      <c r="Y12" s="16">
        <f t="shared" si="6"/>
        <v>0</v>
      </c>
      <c r="Z12" s="16">
        <f t="shared" si="6"/>
        <v>0</v>
      </c>
      <c r="AA12" s="16">
        <f t="shared" si="6"/>
        <v>0</v>
      </c>
      <c r="AB12" s="16">
        <f t="shared" si="6"/>
        <v>0</v>
      </c>
      <c r="AC12" s="16">
        <f t="shared" si="6"/>
        <v>0</v>
      </c>
      <c r="AD12" s="16">
        <f t="shared" si="6"/>
        <v>0</v>
      </c>
      <c r="AE12" s="16">
        <f t="shared" si="7"/>
        <v>0</v>
      </c>
      <c r="AF12" s="16">
        <f t="shared" si="7"/>
        <v>0</v>
      </c>
      <c r="AG12" s="16">
        <f t="shared" si="7"/>
        <v>0</v>
      </c>
      <c r="AH12" s="16">
        <f t="shared" si="7"/>
        <v>0</v>
      </c>
      <c r="AI12" s="16">
        <f t="shared" si="7"/>
        <v>0</v>
      </c>
      <c r="AJ12" s="16">
        <f t="shared" si="7"/>
        <v>0</v>
      </c>
      <c r="AK12" s="16">
        <f t="shared" si="7"/>
        <v>0</v>
      </c>
      <c r="AL12" s="16">
        <f t="shared" si="7"/>
        <v>0</v>
      </c>
      <c r="AM12" s="16">
        <f t="shared" si="7"/>
        <v>0</v>
      </c>
      <c r="AN12" s="16">
        <f t="shared" si="7"/>
        <v>0</v>
      </c>
      <c r="AO12" s="16">
        <f t="shared" si="8"/>
        <v>0</v>
      </c>
      <c r="AP12" s="16">
        <f t="shared" si="8"/>
        <v>0</v>
      </c>
      <c r="AQ12" s="16">
        <f t="shared" si="8"/>
        <v>0</v>
      </c>
      <c r="AR12" s="16">
        <f t="shared" si="8"/>
        <v>0</v>
      </c>
      <c r="AS12" s="16">
        <f t="shared" si="8"/>
        <v>0</v>
      </c>
      <c r="AT12" s="16">
        <f t="shared" si="8"/>
        <v>0</v>
      </c>
      <c r="AU12" s="16">
        <f t="shared" si="8"/>
        <v>0</v>
      </c>
      <c r="AV12" s="16">
        <f t="shared" si="8"/>
        <v>0</v>
      </c>
      <c r="AW12" s="16">
        <f t="shared" si="8"/>
        <v>0</v>
      </c>
      <c r="AX12" s="16">
        <f t="shared" si="8"/>
        <v>0</v>
      </c>
      <c r="AY12" s="16">
        <f t="shared" si="8"/>
        <v>0</v>
      </c>
      <c r="AZ12" s="16">
        <f t="shared" si="8"/>
        <v>0</v>
      </c>
      <c r="BA12" s="16">
        <f t="shared" si="8"/>
        <v>0</v>
      </c>
      <c r="BB12" s="16">
        <f t="shared" si="8"/>
        <v>0</v>
      </c>
    </row>
    <row r="13" spans="1:54" ht="16.5" thickBot="1" x14ac:dyDescent="0.3">
      <c r="A13" s="24">
        <v>43327</v>
      </c>
      <c r="B13" s="23">
        <v>4</v>
      </c>
      <c r="C13" s="23">
        <v>101.3438</v>
      </c>
      <c r="D13" s="7">
        <v>42962</v>
      </c>
      <c r="E13" s="8">
        <f t="shared" si="9"/>
        <v>1.6483516483516483</v>
      </c>
      <c r="F13" s="8">
        <f t="shared" si="10"/>
        <v>102.99215164835165</v>
      </c>
      <c r="G13" s="11">
        <f t="shared" si="11"/>
        <v>104</v>
      </c>
      <c r="I13" s="16">
        <f t="shared" si="12"/>
        <v>2</v>
      </c>
      <c r="J13" s="16">
        <f t="shared" si="4"/>
        <v>102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6"/>
        <v>0</v>
      </c>
      <c r="V13" s="16">
        <f t="shared" si="6"/>
        <v>0</v>
      </c>
      <c r="W13" s="16">
        <f t="shared" si="6"/>
        <v>0</v>
      </c>
      <c r="X13" s="16">
        <f t="shared" si="6"/>
        <v>0</v>
      </c>
      <c r="Y13" s="16">
        <f t="shared" si="6"/>
        <v>0</v>
      </c>
      <c r="Z13" s="16">
        <f t="shared" si="6"/>
        <v>0</v>
      </c>
      <c r="AA13" s="16">
        <f t="shared" si="6"/>
        <v>0</v>
      </c>
      <c r="AB13" s="16">
        <f t="shared" si="6"/>
        <v>0</v>
      </c>
      <c r="AC13" s="16">
        <f t="shared" si="6"/>
        <v>0</v>
      </c>
      <c r="AD13" s="16">
        <f t="shared" si="6"/>
        <v>0</v>
      </c>
      <c r="AE13" s="16">
        <f t="shared" si="7"/>
        <v>0</v>
      </c>
      <c r="AF13" s="16">
        <f t="shared" si="7"/>
        <v>0</v>
      </c>
      <c r="AG13" s="16">
        <f t="shared" si="7"/>
        <v>0</v>
      </c>
      <c r="AH13" s="16">
        <f t="shared" si="7"/>
        <v>0</v>
      </c>
      <c r="AI13" s="16">
        <f t="shared" si="7"/>
        <v>0</v>
      </c>
      <c r="AJ13" s="16">
        <f t="shared" si="7"/>
        <v>0</v>
      </c>
      <c r="AK13" s="16">
        <f t="shared" si="7"/>
        <v>0</v>
      </c>
      <c r="AL13" s="16">
        <f t="shared" si="7"/>
        <v>0</v>
      </c>
      <c r="AM13" s="16">
        <f t="shared" si="7"/>
        <v>0</v>
      </c>
      <c r="AN13" s="16">
        <f t="shared" si="7"/>
        <v>0</v>
      </c>
      <c r="AO13" s="16">
        <f t="shared" si="8"/>
        <v>0</v>
      </c>
      <c r="AP13" s="16">
        <f t="shared" si="8"/>
        <v>0</v>
      </c>
      <c r="AQ13" s="16">
        <f t="shared" si="8"/>
        <v>0</v>
      </c>
      <c r="AR13" s="16">
        <f t="shared" si="8"/>
        <v>0</v>
      </c>
      <c r="AS13" s="16">
        <f t="shared" si="8"/>
        <v>0</v>
      </c>
      <c r="AT13" s="16">
        <f t="shared" si="8"/>
        <v>0</v>
      </c>
      <c r="AU13" s="16">
        <f t="shared" si="8"/>
        <v>0</v>
      </c>
      <c r="AV13" s="16">
        <f t="shared" si="8"/>
        <v>0</v>
      </c>
      <c r="AW13" s="16">
        <f t="shared" si="8"/>
        <v>0</v>
      </c>
      <c r="AX13" s="16">
        <f t="shared" si="8"/>
        <v>0</v>
      </c>
      <c r="AY13" s="16">
        <f t="shared" si="8"/>
        <v>0</v>
      </c>
      <c r="AZ13" s="16">
        <f t="shared" si="8"/>
        <v>0</v>
      </c>
      <c r="BA13" s="16">
        <f t="shared" si="8"/>
        <v>0</v>
      </c>
      <c r="BB13" s="16">
        <f t="shared" si="8"/>
        <v>0</v>
      </c>
    </row>
    <row r="14" spans="1:54" ht="16.5" thickBot="1" x14ac:dyDescent="0.3">
      <c r="A14" s="24">
        <v>43511</v>
      </c>
      <c r="B14" s="23">
        <v>0.75</v>
      </c>
      <c r="C14" s="23">
        <v>98.820300000000003</v>
      </c>
      <c r="D14" s="7">
        <v>42962</v>
      </c>
      <c r="E14" s="8">
        <f t="shared" si="9"/>
        <v>0.30906593406593408</v>
      </c>
      <c r="F14" s="8">
        <f t="shared" si="10"/>
        <v>99.12936593406593</v>
      </c>
      <c r="G14" s="11">
        <f t="shared" si="11"/>
        <v>101.125</v>
      </c>
      <c r="I14" s="16">
        <f t="shared" si="12"/>
        <v>0.375</v>
      </c>
      <c r="J14" s="16">
        <f t="shared" si="4"/>
        <v>0.375</v>
      </c>
      <c r="K14" s="16">
        <f t="shared" si="5"/>
        <v>100.375</v>
      </c>
      <c r="L14" s="16">
        <f t="shared" si="5"/>
        <v>0</v>
      </c>
      <c r="M14" s="16">
        <f t="shared" si="5"/>
        <v>0</v>
      </c>
      <c r="N14" s="16">
        <f t="shared" si="5"/>
        <v>0</v>
      </c>
      <c r="O14" s="16">
        <f t="shared" si="5"/>
        <v>0</v>
      </c>
      <c r="P14" s="16">
        <f t="shared" si="5"/>
        <v>0</v>
      </c>
      <c r="Q14" s="16">
        <f t="shared" si="5"/>
        <v>0</v>
      </c>
      <c r="R14" s="16">
        <f t="shared" si="5"/>
        <v>0</v>
      </c>
      <c r="S14" s="16">
        <f t="shared" si="5"/>
        <v>0</v>
      </c>
      <c r="T14" s="16">
        <f t="shared" si="5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7"/>
        <v>0</v>
      </c>
      <c r="AF14" s="16">
        <f t="shared" si="7"/>
        <v>0</v>
      </c>
      <c r="AG14" s="16">
        <f t="shared" si="7"/>
        <v>0</v>
      </c>
      <c r="AH14" s="16">
        <f t="shared" si="7"/>
        <v>0</v>
      </c>
      <c r="AI14" s="16">
        <f t="shared" si="7"/>
        <v>0</v>
      </c>
      <c r="AJ14" s="16">
        <f t="shared" si="7"/>
        <v>0</v>
      </c>
      <c r="AK14" s="16">
        <f t="shared" si="7"/>
        <v>0</v>
      </c>
      <c r="AL14" s="16">
        <f t="shared" si="7"/>
        <v>0</v>
      </c>
      <c r="AM14" s="16">
        <f t="shared" si="7"/>
        <v>0</v>
      </c>
      <c r="AN14" s="16">
        <f t="shared" si="7"/>
        <v>0</v>
      </c>
      <c r="AO14" s="16">
        <f t="shared" si="8"/>
        <v>0</v>
      </c>
      <c r="AP14" s="16">
        <f t="shared" si="8"/>
        <v>0</v>
      </c>
      <c r="AQ14" s="16">
        <f t="shared" si="8"/>
        <v>0</v>
      </c>
      <c r="AR14" s="16">
        <f t="shared" si="8"/>
        <v>0</v>
      </c>
      <c r="AS14" s="16">
        <f t="shared" si="8"/>
        <v>0</v>
      </c>
      <c r="AT14" s="16">
        <f t="shared" si="8"/>
        <v>0</v>
      </c>
      <c r="AU14" s="16">
        <f t="shared" si="8"/>
        <v>0</v>
      </c>
      <c r="AV14" s="16">
        <f t="shared" si="8"/>
        <v>0</v>
      </c>
      <c r="AW14" s="16">
        <f t="shared" si="8"/>
        <v>0</v>
      </c>
      <c r="AX14" s="16">
        <f t="shared" si="8"/>
        <v>0</v>
      </c>
      <c r="AY14" s="16">
        <f t="shared" si="8"/>
        <v>0</v>
      </c>
      <c r="AZ14" s="16">
        <f t="shared" si="8"/>
        <v>0</v>
      </c>
      <c r="BA14" s="16">
        <f t="shared" si="8"/>
        <v>0</v>
      </c>
      <c r="BB14" s="16">
        <f t="shared" si="8"/>
        <v>0</v>
      </c>
    </row>
    <row r="15" spans="1:54" ht="16.5" thickBot="1" x14ac:dyDescent="0.3">
      <c r="A15" s="24">
        <v>43511</v>
      </c>
      <c r="B15" s="23">
        <v>2.75</v>
      </c>
      <c r="C15" s="23">
        <v>100.9297</v>
      </c>
      <c r="D15" s="7">
        <v>42962</v>
      </c>
      <c r="E15" s="8">
        <f t="shared" si="9"/>
        <v>1.1332417582417582</v>
      </c>
      <c r="F15" s="8">
        <f t="shared" si="10"/>
        <v>102.06294175824175</v>
      </c>
      <c r="G15" s="11">
        <f t="shared" si="11"/>
        <v>104.125</v>
      </c>
      <c r="I15" s="16">
        <f t="shared" si="12"/>
        <v>1.375</v>
      </c>
      <c r="J15" s="16">
        <f t="shared" si="12"/>
        <v>1.375</v>
      </c>
      <c r="K15" s="16">
        <f t="shared" si="5"/>
        <v>101.375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6"/>
        <v>0</v>
      </c>
      <c r="V15" s="16">
        <f t="shared" si="6"/>
        <v>0</v>
      </c>
      <c r="W15" s="16">
        <f t="shared" si="6"/>
        <v>0</v>
      </c>
      <c r="X15" s="16">
        <f t="shared" si="6"/>
        <v>0</v>
      </c>
      <c r="Y15" s="16">
        <f t="shared" si="6"/>
        <v>0</v>
      </c>
      <c r="Z15" s="16">
        <f t="shared" si="6"/>
        <v>0</v>
      </c>
      <c r="AA15" s="16">
        <f t="shared" si="6"/>
        <v>0</v>
      </c>
      <c r="AB15" s="16">
        <f t="shared" si="6"/>
        <v>0</v>
      </c>
      <c r="AC15" s="16">
        <f t="shared" si="6"/>
        <v>0</v>
      </c>
      <c r="AD15" s="16">
        <f t="shared" si="6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16">
        <f t="shared" si="7"/>
        <v>0</v>
      </c>
      <c r="AL15" s="16">
        <f t="shared" si="7"/>
        <v>0</v>
      </c>
      <c r="AM15" s="16">
        <f t="shared" si="7"/>
        <v>0</v>
      </c>
      <c r="AN15" s="16">
        <f t="shared" si="7"/>
        <v>0</v>
      </c>
      <c r="AO15" s="16">
        <f t="shared" si="8"/>
        <v>0</v>
      </c>
      <c r="AP15" s="16">
        <f t="shared" si="8"/>
        <v>0</v>
      </c>
      <c r="AQ15" s="16">
        <f t="shared" si="8"/>
        <v>0</v>
      </c>
      <c r="AR15" s="16">
        <f t="shared" si="8"/>
        <v>0</v>
      </c>
      <c r="AS15" s="16">
        <f t="shared" si="8"/>
        <v>0</v>
      </c>
      <c r="AT15" s="16">
        <f t="shared" si="8"/>
        <v>0</v>
      </c>
      <c r="AU15" s="16">
        <f t="shared" si="8"/>
        <v>0</v>
      </c>
      <c r="AV15" s="16">
        <f t="shared" si="8"/>
        <v>0</v>
      </c>
      <c r="AW15" s="16">
        <f t="shared" si="8"/>
        <v>0</v>
      </c>
      <c r="AX15" s="16">
        <f t="shared" si="8"/>
        <v>0</v>
      </c>
      <c r="AY15" s="16">
        <f t="shared" si="8"/>
        <v>0</v>
      </c>
      <c r="AZ15" s="16">
        <f t="shared" si="8"/>
        <v>0</v>
      </c>
      <c r="BA15" s="16">
        <f t="shared" si="8"/>
        <v>0</v>
      </c>
      <c r="BB15" s="16">
        <f t="shared" si="8"/>
        <v>0</v>
      </c>
    </row>
    <row r="16" spans="1:54" ht="16.5" thickBot="1" x14ac:dyDescent="0.3">
      <c r="A16" s="24">
        <v>43511</v>
      </c>
      <c r="B16" s="23">
        <v>8.875</v>
      </c>
      <c r="C16" s="23">
        <v>107.5391</v>
      </c>
      <c r="D16" s="7">
        <v>42962</v>
      </c>
      <c r="E16" s="8">
        <f t="shared" si="9"/>
        <v>3.6572802197802194</v>
      </c>
      <c r="F16" s="8">
        <f t="shared" si="10"/>
        <v>111.19638021978022</v>
      </c>
      <c r="G16" s="11">
        <f t="shared" si="11"/>
        <v>113.3125</v>
      </c>
      <c r="I16" s="16">
        <f t="shared" si="12"/>
        <v>4.4375</v>
      </c>
      <c r="J16" s="16">
        <f t="shared" si="12"/>
        <v>4.4375</v>
      </c>
      <c r="K16" s="16">
        <f t="shared" si="5"/>
        <v>104.4375</v>
      </c>
      <c r="L16" s="16">
        <f t="shared" si="5"/>
        <v>0</v>
      </c>
      <c r="M16" s="16">
        <f t="shared" si="5"/>
        <v>0</v>
      </c>
      <c r="N16" s="16">
        <f t="shared" si="5"/>
        <v>0</v>
      </c>
      <c r="O16" s="16">
        <f t="shared" si="5"/>
        <v>0</v>
      </c>
      <c r="P16" s="16">
        <f t="shared" si="5"/>
        <v>0</v>
      </c>
      <c r="Q16" s="16">
        <f t="shared" si="5"/>
        <v>0</v>
      </c>
      <c r="R16" s="16">
        <f t="shared" si="5"/>
        <v>0</v>
      </c>
      <c r="S16" s="16">
        <f t="shared" si="5"/>
        <v>0</v>
      </c>
      <c r="T16" s="16">
        <f t="shared" si="5"/>
        <v>0</v>
      </c>
      <c r="U16" s="16">
        <f t="shared" si="6"/>
        <v>0</v>
      </c>
      <c r="V16" s="16">
        <f t="shared" si="6"/>
        <v>0</v>
      </c>
      <c r="W16" s="16">
        <f t="shared" si="6"/>
        <v>0</v>
      </c>
      <c r="X16" s="16">
        <f t="shared" si="6"/>
        <v>0</v>
      </c>
      <c r="Y16" s="16">
        <f t="shared" si="6"/>
        <v>0</v>
      </c>
      <c r="Z16" s="16">
        <f t="shared" si="6"/>
        <v>0</v>
      </c>
      <c r="AA16" s="16">
        <f t="shared" si="6"/>
        <v>0</v>
      </c>
      <c r="AB16" s="16">
        <f t="shared" si="6"/>
        <v>0</v>
      </c>
      <c r="AC16" s="16">
        <f t="shared" si="6"/>
        <v>0</v>
      </c>
      <c r="AD16" s="16">
        <f t="shared" si="6"/>
        <v>0</v>
      </c>
      <c r="AE16" s="16">
        <f t="shared" si="7"/>
        <v>0</v>
      </c>
      <c r="AF16" s="16">
        <f t="shared" si="7"/>
        <v>0</v>
      </c>
      <c r="AG16" s="16">
        <f t="shared" si="7"/>
        <v>0</v>
      </c>
      <c r="AH16" s="16">
        <f t="shared" si="7"/>
        <v>0</v>
      </c>
      <c r="AI16" s="16">
        <f t="shared" si="7"/>
        <v>0</v>
      </c>
      <c r="AJ16" s="16">
        <f t="shared" si="7"/>
        <v>0</v>
      </c>
      <c r="AK16" s="16">
        <f t="shared" si="7"/>
        <v>0</v>
      </c>
      <c r="AL16" s="16">
        <f t="shared" si="7"/>
        <v>0</v>
      </c>
      <c r="AM16" s="16">
        <f t="shared" si="7"/>
        <v>0</v>
      </c>
      <c r="AN16" s="16">
        <f t="shared" si="7"/>
        <v>0</v>
      </c>
      <c r="AO16" s="16">
        <f t="shared" si="8"/>
        <v>0</v>
      </c>
      <c r="AP16" s="16">
        <f t="shared" si="8"/>
        <v>0</v>
      </c>
      <c r="AQ16" s="16">
        <f t="shared" si="8"/>
        <v>0</v>
      </c>
      <c r="AR16" s="16">
        <f t="shared" si="8"/>
        <v>0</v>
      </c>
      <c r="AS16" s="16">
        <f t="shared" si="8"/>
        <v>0</v>
      </c>
      <c r="AT16" s="16">
        <f t="shared" si="8"/>
        <v>0</v>
      </c>
      <c r="AU16" s="16">
        <f t="shared" si="8"/>
        <v>0</v>
      </c>
      <c r="AV16" s="16">
        <f t="shared" si="8"/>
        <v>0</v>
      </c>
      <c r="AW16" s="16">
        <f t="shared" si="8"/>
        <v>0</v>
      </c>
      <c r="AX16" s="16">
        <f t="shared" si="8"/>
        <v>0</v>
      </c>
      <c r="AY16" s="16">
        <f t="shared" si="8"/>
        <v>0</v>
      </c>
      <c r="AZ16" s="16">
        <f t="shared" si="8"/>
        <v>0</v>
      </c>
      <c r="BA16" s="16">
        <f t="shared" si="8"/>
        <v>0</v>
      </c>
      <c r="BB16" s="16">
        <f t="shared" si="8"/>
        <v>0</v>
      </c>
    </row>
    <row r="17" spans="1:54" ht="16.5" thickBot="1" x14ac:dyDescent="0.3">
      <c r="A17" s="24">
        <v>43692</v>
      </c>
      <c r="B17" s="23">
        <v>0.75</v>
      </c>
      <c r="C17" s="23">
        <v>98.140600000000006</v>
      </c>
      <c r="D17" s="7">
        <v>42962</v>
      </c>
      <c r="E17" s="8">
        <f t="shared" si="9"/>
        <v>0.30906593406593408</v>
      </c>
      <c r="F17" s="8">
        <f t="shared" si="10"/>
        <v>98.449665934065933</v>
      </c>
      <c r="G17" s="11">
        <f t="shared" si="11"/>
        <v>101.5</v>
      </c>
      <c r="I17" s="16">
        <f t="shared" si="12"/>
        <v>0.375</v>
      </c>
      <c r="J17" s="16">
        <f t="shared" si="12"/>
        <v>0.375</v>
      </c>
      <c r="K17" s="16">
        <f t="shared" si="5"/>
        <v>0.375</v>
      </c>
      <c r="L17" s="16">
        <f t="shared" si="5"/>
        <v>100.375</v>
      </c>
      <c r="M17" s="16">
        <f t="shared" si="5"/>
        <v>0</v>
      </c>
      <c r="N17" s="16">
        <f t="shared" si="5"/>
        <v>0</v>
      </c>
      <c r="O17" s="16">
        <f t="shared" si="5"/>
        <v>0</v>
      </c>
      <c r="P17" s="16">
        <f t="shared" si="5"/>
        <v>0</v>
      </c>
      <c r="Q17" s="16">
        <f t="shared" si="5"/>
        <v>0</v>
      </c>
      <c r="R17" s="16">
        <f t="shared" si="5"/>
        <v>0</v>
      </c>
      <c r="S17" s="16">
        <f t="shared" si="5"/>
        <v>0</v>
      </c>
      <c r="T17" s="16">
        <f t="shared" si="5"/>
        <v>0</v>
      </c>
      <c r="U17" s="16">
        <f t="shared" si="6"/>
        <v>0</v>
      </c>
      <c r="V17" s="16">
        <f t="shared" si="6"/>
        <v>0</v>
      </c>
      <c r="W17" s="16">
        <f t="shared" si="6"/>
        <v>0</v>
      </c>
      <c r="X17" s="16">
        <f t="shared" si="6"/>
        <v>0</v>
      </c>
      <c r="Y17" s="16">
        <f t="shared" si="6"/>
        <v>0</v>
      </c>
      <c r="Z17" s="16">
        <f t="shared" si="6"/>
        <v>0</v>
      </c>
      <c r="AA17" s="16">
        <f t="shared" si="6"/>
        <v>0</v>
      </c>
      <c r="AB17" s="16">
        <f t="shared" si="6"/>
        <v>0</v>
      </c>
      <c r="AC17" s="16">
        <f t="shared" si="6"/>
        <v>0</v>
      </c>
      <c r="AD17" s="16">
        <f t="shared" si="6"/>
        <v>0</v>
      </c>
      <c r="AE17" s="16">
        <f t="shared" si="7"/>
        <v>0</v>
      </c>
      <c r="AF17" s="16">
        <f t="shared" si="7"/>
        <v>0</v>
      </c>
      <c r="AG17" s="16">
        <f t="shared" si="7"/>
        <v>0</v>
      </c>
      <c r="AH17" s="16">
        <f t="shared" si="7"/>
        <v>0</v>
      </c>
      <c r="AI17" s="16">
        <f t="shared" si="7"/>
        <v>0</v>
      </c>
      <c r="AJ17" s="16">
        <f t="shared" si="7"/>
        <v>0</v>
      </c>
      <c r="AK17" s="16">
        <f t="shared" si="7"/>
        <v>0</v>
      </c>
      <c r="AL17" s="16">
        <f t="shared" si="7"/>
        <v>0</v>
      </c>
      <c r="AM17" s="16">
        <f t="shared" si="7"/>
        <v>0</v>
      </c>
      <c r="AN17" s="16">
        <f t="shared" si="7"/>
        <v>0</v>
      </c>
      <c r="AO17" s="16">
        <f t="shared" si="8"/>
        <v>0</v>
      </c>
      <c r="AP17" s="16">
        <f t="shared" si="8"/>
        <v>0</v>
      </c>
      <c r="AQ17" s="16">
        <f t="shared" si="8"/>
        <v>0</v>
      </c>
      <c r="AR17" s="16">
        <f t="shared" si="8"/>
        <v>0</v>
      </c>
      <c r="AS17" s="16">
        <f t="shared" si="8"/>
        <v>0</v>
      </c>
      <c r="AT17" s="16">
        <f t="shared" si="8"/>
        <v>0</v>
      </c>
      <c r="AU17" s="16">
        <f t="shared" si="8"/>
        <v>0</v>
      </c>
      <c r="AV17" s="16">
        <f t="shared" si="8"/>
        <v>0</v>
      </c>
      <c r="AW17" s="16">
        <f t="shared" si="8"/>
        <v>0</v>
      </c>
      <c r="AX17" s="16">
        <f t="shared" si="8"/>
        <v>0</v>
      </c>
      <c r="AY17" s="16">
        <f t="shared" si="8"/>
        <v>0</v>
      </c>
      <c r="AZ17" s="16">
        <f t="shared" si="8"/>
        <v>0</v>
      </c>
      <c r="BA17" s="16">
        <f t="shared" si="8"/>
        <v>0</v>
      </c>
      <c r="BB17" s="16">
        <f t="shared" si="8"/>
        <v>0</v>
      </c>
    </row>
    <row r="18" spans="1:54" ht="16.5" thickBot="1" x14ac:dyDescent="0.3">
      <c r="A18" s="24">
        <v>43692</v>
      </c>
      <c r="B18" s="23">
        <v>3.625</v>
      </c>
      <c r="C18" s="23">
        <v>102.5547</v>
      </c>
      <c r="D18" s="7">
        <v>42962</v>
      </c>
      <c r="E18" s="8">
        <f t="shared" si="9"/>
        <v>1.4938186813186813</v>
      </c>
      <c r="F18" s="8">
        <f t="shared" si="10"/>
        <v>104.04851868131868</v>
      </c>
      <c r="G18" s="11">
        <f t="shared" si="11"/>
        <v>107.25</v>
      </c>
      <c r="I18" s="16">
        <f t="shared" si="12"/>
        <v>1.8125</v>
      </c>
      <c r="J18" s="16">
        <f t="shared" si="12"/>
        <v>1.8125</v>
      </c>
      <c r="K18" s="16">
        <f t="shared" si="5"/>
        <v>1.8125</v>
      </c>
      <c r="L18" s="16">
        <f t="shared" si="5"/>
        <v>101.8125</v>
      </c>
      <c r="M18" s="16">
        <f t="shared" si="5"/>
        <v>0</v>
      </c>
      <c r="N18" s="16">
        <f t="shared" si="5"/>
        <v>0</v>
      </c>
      <c r="O18" s="16">
        <f t="shared" si="5"/>
        <v>0</v>
      </c>
      <c r="P18" s="16">
        <f t="shared" si="5"/>
        <v>0</v>
      </c>
      <c r="Q18" s="16">
        <f t="shared" si="5"/>
        <v>0</v>
      </c>
      <c r="R18" s="16">
        <f t="shared" si="5"/>
        <v>0</v>
      </c>
      <c r="S18" s="16">
        <f t="shared" si="5"/>
        <v>0</v>
      </c>
      <c r="T18" s="16">
        <f t="shared" si="5"/>
        <v>0</v>
      </c>
      <c r="U18" s="16">
        <f t="shared" si="6"/>
        <v>0</v>
      </c>
      <c r="V18" s="16">
        <f t="shared" si="6"/>
        <v>0</v>
      </c>
      <c r="W18" s="16">
        <f t="shared" si="6"/>
        <v>0</v>
      </c>
      <c r="X18" s="16">
        <f t="shared" si="6"/>
        <v>0</v>
      </c>
      <c r="Y18" s="16">
        <f t="shared" si="6"/>
        <v>0</v>
      </c>
      <c r="Z18" s="16">
        <f t="shared" si="6"/>
        <v>0</v>
      </c>
      <c r="AA18" s="16">
        <f t="shared" si="6"/>
        <v>0</v>
      </c>
      <c r="AB18" s="16">
        <f t="shared" si="6"/>
        <v>0</v>
      </c>
      <c r="AC18" s="16">
        <f t="shared" si="6"/>
        <v>0</v>
      </c>
      <c r="AD18" s="16">
        <f t="shared" si="6"/>
        <v>0</v>
      </c>
      <c r="AE18" s="16">
        <f t="shared" si="7"/>
        <v>0</v>
      </c>
      <c r="AF18" s="16">
        <f t="shared" si="7"/>
        <v>0</v>
      </c>
      <c r="AG18" s="16">
        <f t="shared" si="7"/>
        <v>0</v>
      </c>
      <c r="AH18" s="16">
        <f t="shared" si="7"/>
        <v>0</v>
      </c>
      <c r="AI18" s="16">
        <f t="shared" si="7"/>
        <v>0</v>
      </c>
      <c r="AJ18" s="16">
        <f t="shared" si="7"/>
        <v>0</v>
      </c>
      <c r="AK18" s="16">
        <f t="shared" si="7"/>
        <v>0</v>
      </c>
      <c r="AL18" s="16">
        <f t="shared" si="7"/>
        <v>0</v>
      </c>
      <c r="AM18" s="16">
        <f t="shared" si="7"/>
        <v>0</v>
      </c>
      <c r="AN18" s="16">
        <f t="shared" si="7"/>
        <v>0</v>
      </c>
      <c r="AO18" s="16">
        <f t="shared" si="8"/>
        <v>0</v>
      </c>
      <c r="AP18" s="16">
        <f t="shared" si="8"/>
        <v>0</v>
      </c>
      <c r="AQ18" s="16">
        <f t="shared" si="8"/>
        <v>0</v>
      </c>
      <c r="AR18" s="16">
        <f t="shared" si="8"/>
        <v>0</v>
      </c>
      <c r="AS18" s="16">
        <f t="shared" si="8"/>
        <v>0</v>
      </c>
      <c r="AT18" s="16">
        <f t="shared" si="8"/>
        <v>0</v>
      </c>
      <c r="AU18" s="16">
        <f t="shared" si="8"/>
        <v>0</v>
      </c>
      <c r="AV18" s="16">
        <f t="shared" si="8"/>
        <v>0</v>
      </c>
      <c r="AW18" s="16">
        <f t="shared" si="8"/>
        <v>0</v>
      </c>
      <c r="AX18" s="16">
        <f t="shared" si="8"/>
        <v>0</v>
      </c>
      <c r="AY18" s="16">
        <f t="shared" si="8"/>
        <v>0</v>
      </c>
      <c r="AZ18" s="16">
        <f t="shared" si="8"/>
        <v>0</v>
      </c>
      <c r="BA18" s="16">
        <f t="shared" si="8"/>
        <v>0</v>
      </c>
      <c r="BB18" s="16">
        <f t="shared" si="8"/>
        <v>0</v>
      </c>
    </row>
    <row r="19" spans="1:54" ht="16.5" thickBot="1" x14ac:dyDescent="0.3">
      <c r="A19" s="24">
        <v>43692</v>
      </c>
      <c r="B19" s="23">
        <v>8.125</v>
      </c>
      <c r="C19" s="23">
        <v>109.5234</v>
      </c>
      <c r="D19" s="7">
        <v>42962</v>
      </c>
      <c r="E19" s="8">
        <f t="shared" si="9"/>
        <v>3.3482142857142856</v>
      </c>
      <c r="F19" s="8">
        <f t="shared" si="10"/>
        <v>112.87161428571429</v>
      </c>
      <c r="G19" s="11">
        <f t="shared" si="11"/>
        <v>116.25</v>
      </c>
      <c r="I19" s="16">
        <f t="shared" si="12"/>
        <v>4.0625</v>
      </c>
      <c r="J19" s="16">
        <f t="shared" si="12"/>
        <v>4.0625</v>
      </c>
      <c r="K19" s="16">
        <f t="shared" si="5"/>
        <v>4.0625</v>
      </c>
      <c r="L19" s="16">
        <f t="shared" si="5"/>
        <v>104.0625</v>
      </c>
      <c r="M19" s="16">
        <f t="shared" si="5"/>
        <v>0</v>
      </c>
      <c r="N19" s="16">
        <f t="shared" si="5"/>
        <v>0</v>
      </c>
      <c r="O19" s="16">
        <f t="shared" si="5"/>
        <v>0</v>
      </c>
      <c r="P19" s="16">
        <f t="shared" si="5"/>
        <v>0</v>
      </c>
      <c r="Q19" s="16">
        <f t="shared" si="5"/>
        <v>0</v>
      </c>
      <c r="R19" s="16">
        <f t="shared" si="5"/>
        <v>0</v>
      </c>
      <c r="S19" s="16">
        <f t="shared" si="5"/>
        <v>0</v>
      </c>
      <c r="T19" s="16">
        <f t="shared" si="5"/>
        <v>0</v>
      </c>
      <c r="U19" s="16">
        <f t="shared" si="6"/>
        <v>0</v>
      </c>
      <c r="V19" s="16">
        <f t="shared" si="6"/>
        <v>0</v>
      </c>
      <c r="W19" s="16">
        <f t="shared" si="6"/>
        <v>0</v>
      </c>
      <c r="X19" s="16">
        <f t="shared" si="6"/>
        <v>0</v>
      </c>
      <c r="Y19" s="16">
        <f t="shared" si="6"/>
        <v>0</v>
      </c>
      <c r="Z19" s="16">
        <f t="shared" si="6"/>
        <v>0</v>
      </c>
      <c r="AA19" s="16">
        <f t="shared" si="6"/>
        <v>0</v>
      </c>
      <c r="AB19" s="16">
        <f t="shared" si="6"/>
        <v>0</v>
      </c>
      <c r="AC19" s="16">
        <f t="shared" si="6"/>
        <v>0</v>
      </c>
      <c r="AD19" s="16">
        <f t="shared" si="6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N19" s="16">
        <f t="shared" si="7"/>
        <v>0</v>
      </c>
      <c r="AO19" s="16">
        <f t="shared" si="8"/>
        <v>0</v>
      </c>
      <c r="AP19" s="16">
        <f t="shared" si="8"/>
        <v>0</v>
      </c>
      <c r="AQ19" s="16">
        <f t="shared" si="8"/>
        <v>0</v>
      </c>
      <c r="AR19" s="16">
        <f t="shared" si="8"/>
        <v>0</v>
      </c>
      <c r="AS19" s="16">
        <f t="shared" si="8"/>
        <v>0</v>
      </c>
      <c r="AT19" s="16">
        <f t="shared" si="8"/>
        <v>0</v>
      </c>
      <c r="AU19" s="16">
        <f t="shared" si="8"/>
        <v>0</v>
      </c>
      <c r="AV19" s="16">
        <f t="shared" si="8"/>
        <v>0</v>
      </c>
      <c r="AW19" s="16">
        <f t="shared" si="8"/>
        <v>0</v>
      </c>
      <c r="AX19" s="16">
        <f t="shared" si="8"/>
        <v>0</v>
      </c>
      <c r="AY19" s="16">
        <f t="shared" si="8"/>
        <v>0</v>
      </c>
      <c r="AZ19" s="16">
        <f t="shared" si="8"/>
        <v>0</v>
      </c>
      <c r="BA19" s="16">
        <f t="shared" si="8"/>
        <v>0</v>
      </c>
      <c r="BB19" s="16">
        <f t="shared" si="8"/>
        <v>0</v>
      </c>
    </row>
    <row r="20" spans="1:54" ht="16.5" thickBot="1" x14ac:dyDescent="0.3">
      <c r="A20" s="24">
        <v>43876</v>
      </c>
      <c r="B20" s="23">
        <v>1.375</v>
      </c>
      <c r="C20" s="23">
        <v>98.703100000000006</v>
      </c>
      <c r="D20" s="7">
        <v>42962</v>
      </c>
      <c r="E20" s="8">
        <f t="shared" si="9"/>
        <v>0.56662087912087911</v>
      </c>
      <c r="F20" s="8">
        <f t="shared" si="10"/>
        <v>99.269720879120882</v>
      </c>
      <c r="G20" s="11">
        <f t="shared" si="11"/>
        <v>103.4375</v>
      </c>
      <c r="I20" s="16">
        <f t="shared" si="12"/>
        <v>0.6875</v>
      </c>
      <c r="J20" s="16">
        <f t="shared" si="12"/>
        <v>0.6875</v>
      </c>
      <c r="K20" s="16">
        <f t="shared" ref="K20:T29" si="13">(IF(K$6=$A20,100,0)+IF(K$6&lt;=$A20,$B20/2,0))*K$9</f>
        <v>0.6875</v>
      </c>
      <c r="L20" s="16">
        <f t="shared" si="13"/>
        <v>0.6875</v>
      </c>
      <c r="M20" s="16">
        <f t="shared" si="13"/>
        <v>100.6875</v>
      </c>
      <c r="N20" s="16">
        <f t="shared" si="13"/>
        <v>0</v>
      </c>
      <c r="O20" s="16">
        <f t="shared" si="13"/>
        <v>0</v>
      </c>
      <c r="P20" s="16">
        <f t="shared" si="13"/>
        <v>0</v>
      </c>
      <c r="Q20" s="16">
        <f t="shared" si="13"/>
        <v>0</v>
      </c>
      <c r="R20" s="16">
        <f t="shared" si="13"/>
        <v>0</v>
      </c>
      <c r="S20" s="16">
        <f t="shared" si="13"/>
        <v>0</v>
      </c>
      <c r="T20" s="16">
        <f t="shared" si="13"/>
        <v>0</v>
      </c>
      <c r="U20" s="16">
        <f t="shared" ref="U20:AD29" si="14">(IF(U$6=$A20,100,0)+IF(U$6&lt;=$A20,$B20/2,0))*U$9</f>
        <v>0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0</v>
      </c>
      <c r="AA20" s="16">
        <f t="shared" si="14"/>
        <v>0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ref="AE20:AN29" si="15">(IF(AE$6=$A20,100,0)+IF(AE$6&lt;=$A20,$B20/2,0))*AE$9</f>
        <v>0</v>
      </c>
      <c r="AF20" s="16">
        <f t="shared" si="15"/>
        <v>0</v>
      </c>
      <c r="AG20" s="16">
        <f t="shared" si="15"/>
        <v>0</v>
      </c>
      <c r="AH20" s="16">
        <f t="shared" si="15"/>
        <v>0</v>
      </c>
      <c r="AI20" s="16">
        <f t="shared" si="15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ref="AO20:BB29" si="16">(IF(AO$6=$A20,100,0)+IF(AO$6&lt;=$A20,$B20/2,0))*AO$9</f>
        <v>0</v>
      </c>
      <c r="AP20" s="16">
        <f t="shared" si="16"/>
        <v>0</v>
      </c>
      <c r="AQ20" s="16">
        <f t="shared" si="16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X20" s="16">
        <f t="shared" si="16"/>
        <v>0</v>
      </c>
      <c r="AY20" s="16">
        <f t="shared" si="16"/>
        <v>0</v>
      </c>
      <c r="AZ20" s="16">
        <f t="shared" si="16"/>
        <v>0</v>
      </c>
      <c r="BA20" s="16">
        <f t="shared" si="16"/>
        <v>0</v>
      </c>
      <c r="BB20" s="16">
        <f t="shared" si="16"/>
        <v>0</v>
      </c>
    </row>
    <row r="21" spans="1:54" ht="16.5" thickBot="1" x14ac:dyDescent="0.3">
      <c r="A21" s="24">
        <v>43876</v>
      </c>
      <c r="B21" s="23">
        <v>3.625</v>
      </c>
      <c r="C21" s="23">
        <v>103.2891</v>
      </c>
      <c r="D21" s="7">
        <v>42962</v>
      </c>
      <c r="E21" s="8">
        <f t="shared" si="9"/>
        <v>1.4938186813186813</v>
      </c>
      <c r="F21" s="8">
        <f t="shared" si="10"/>
        <v>104.78291868131869</v>
      </c>
      <c r="G21" s="11">
        <f t="shared" si="11"/>
        <v>109.0625</v>
      </c>
      <c r="I21" s="16">
        <f t="shared" si="12"/>
        <v>1.8125</v>
      </c>
      <c r="J21" s="16">
        <f t="shared" si="12"/>
        <v>1.8125</v>
      </c>
      <c r="K21" s="16">
        <f t="shared" si="13"/>
        <v>1.8125</v>
      </c>
      <c r="L21" s="16">
        <f t="shared" si="13"/>
        <v>1.8125</v>
      </c>
      <c r="M21" s="16">
        <f t="shared" si="13"/>
        <v>101.8125</v>
      </c>
      <c r="N21" s="16">
        <f t="shared" si="13"/>
        <v>0</v>
      </c>
      <c r="O21" s="16">
        <f t="shared" si="13"/>
        <v>0</v>
      </c>
      <c r="P21" s="16">
        <f t="shared" si="13"/>
        <v>0</v>
      </c>
      <c r="Q21" s="16">
        <f t="shared" si="13"/>
        <v>0</v>
      </c>
      <c r="R21" s="16">
        <f t="shared" si="13"/>
        <v>0</v>
      </c>
      <c r="S21" s="16">
        <f t="shared" si="13"/>
        <v>0</v>
      </c>
      <c r="T21" s="16">
        <f t="shared" si="13"/>
        <v>0</v>
      </c>
      <c r="U21" s="16">
        <f t="shared" si="14"/>
        <v>0</v>
      </c>
      <c r="V21" s="16">
        <f t="shared" si="14"/>
        <v>0</v>
      </c>
      <c r="W21" s="16">
        <f t="shared" si="14"/>
        <v>0</v>
      </c>
      <c r="X21" s="16">
        <f t="shared" si="14"/>
        <v>0</v>
      </c>
      <c r="Y21" s="16">
        <f t="shared" si="14"/>
        <v>0</v>
      </c>
      <c r="Z21" s="16">
        <f t="shared" si="14"/>
        <v>0</v>
      </c>
      <c r="AA21" s="16">
        <f t="shared" si="14"/>
        <v>0</v>
      </c>
      <c r="AB21" s="16">
        <f t="shared" si="14"/>
        <v>0</v>
      </c>
      <c r="AC21" s="16">
        <f t="shared" si="14"/>
        <v>0</v>
      </c>
      <c r="AD21" s="16">
        <f t="shared" si="14"/>
        <v>0</v>
      </c>
      <c r="AE21" s="16">
        <f t="shared" si="15"/>
        <v>0</v>
      </c>
      <c r="AF21" s="16">
        <f t="shared" si="15"/>
        <v>0</v>
      </c>
      <c r="AG21" s="16">
        <f t="shared" si="15"/>
        <v>0</v>
      </c>
      <c r="AH21" s="16">
        <f t="shared" si="15"/>
        <v>0</v>
      </c>
      <c r="AI21" s="16">
        <f t="shared" si="15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6"/>
        <v>0</v>
      </c>
      <c r="AP21" s="16">
        <f t="shared" si="16"/>
        <v>0</v>
      </c>
      <c r="AQ21" s="16">
        <f t="shared" si="16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X21" s="16">
        <f t="shared" si="16"/>
        <v>0</v>
      </c>
      <c r="AY21" s="16">
        <f t="shared" si="16"/>
        <v>0</v>
      </c>
      <c r="AZ21" s="16">
        <f t="shared" si="16"/>
        <v>0</v>
      </c>
      <c r="BA21" s="16">
        <f t="shared" si="16"/>
        <v>0</v>
      </c>
      <c r="BB21" s="16">
        <f t="shared" si="16"/>
        <v>0</v>
      </c>
    </row>
    <row r="22" spans="1:54" ht="16.5" thickBot="1" x14ac:dyDescent="0.3">
      <c r="A22" s="24">
        <v>43876</v>
      </c>
      <c r="B22" s="23">
        <v>8.5</v>
      </c>
      <c r="C22" s="23">
        <v>113.3203</v>
      </c>
      <c r="D22" s="7">
        <v>42962</v>
      </c>
      <c r="E22" s="8">
        <f t="shared" si="9"/>
        <v>3.5027472527472527</v>
      </c>
      <c r="F22" s="8">
        <f t="shared" si="10"/>
        <v>116.82304725274726</v>
      </c>
      <c r="G22" s="11">
        <f t="shared" si="11"/>
        <v>121.25</v>
      </c>
      <c r="I22" s="16">
        <f t="shared" si="12"/>
        <v>4.25</v>
      </c>
      <c r="J22" s="16">
        <f t="shared" si="12"/>
        <v>4.25</v>
      </c>
      <c r="K22" s="16">
        <f t="shared" si="13"/>
        <v>4.25</v>
      </c>
      <c r="L22" s="16">
        <f t="shared" si="13"/>
        <v>4.25</v>
      </c>
      <c r="M22" s="16">
        <f t="shared" si="13"/>
        <v>104.25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4"/>
        <v>0</v>
      </c>
      <c r="V22" s="16">
        <f t="shared" si="14"/>
        <v>0</v>
      </c>
      <c r="W22" s="16">
        <f t="shared" si="14"/>
        <v>0</v>
      </c>
      <c r="X22" s="16">
        <f t="shared" si="14"/>
        <v>0</v>
      </c>
      <c r="Y22" s="16">
        <f t="shared" si="14"/>
        <v>0</v>
      </c>
      <c r="Z22" s="16">
        <f t="shared" si="14"/>
        <v>0</v>
      </c>
      <c r="AA22" s="16">
        <f t="shared" si="14"/>
        <v>0</v>
      </c>
      <c r="AB22" s="16">
        <f t="shared" si="14"/>
        <v>0</v>
      </c>
      <c r="AC22" s="16">
        <f t="shared" si="14"/>
        <v>0</v>
      </c>
      <c r="AD22" s="16">
        <f t="shared" si="14"/>
        <v>0</v>
      </c>
      <c r="AE22" s="16">
        <f t="shared" si="15"/>
        <v>0</v>
      </c>
      <c r="AF22" s="16">
        <f t="shared" si="15"/>
        <v>0</v>
      </c>
      <c r="AG22" s="16">
        <f t="shared" si="15"/>
        <v>0</v>
      </c>
      <c r="AH22" s="16">
        <f t="shared" si="15"/>
        <v>0</v>
      </c>
      <c r="AI22" s="16">
        <f t="shared" si="15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6"/>
        <v>0</v>
      </c>
      <c r="AP22" s="16">
        <f t="shared" si="16"/>
        <v>0</v>
      </c>
      <c r="AQ22" s="16">
        <f t="shared" si="16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X22" s="16">
        <f t="shared" si="16"/>
        <v>0</v>
      </c>
      <c r="AY22" s="16">
        <f t="shared" si="16"/>
        <v>0</v>
      </c>
      <c r="AZ22" s="16">
        <f t="shared" si="16"/>
        <v>0</v>
      </c>
      <c r="BA22" s="16">
        <f t="shared" si="16"/>
        <v>0</v>
      </c>
      <c r="BB22" s="16">
        <f t="shared" si="16"/>
        <v>0</v>
      </c>
    </row>
    <row r="23" spans="1:54" ht="16.5" thickBot="1" x14ac:dyDescent="0.3">
      <c r="A23" s="24">
        <v>44058</v>
      </c>
      <c r="B23" s="23">
        <v>1.5</v>
      </c>
      <c r="C23" s="23">
        <v>98.601600000000005</v>
      </c>
      <c r="D23" s="7">
        <v>42962</v>
      </c>
      <c r="E23" s="8">
        <f t="shared" si="9"/>
        <v>0.61813186813186816</v>
      </c>
      <c r="F23" s="8">
        <f t="shared" si="10"/>
        <v>99.219731868131873</v>
      </c>
      <c r="G23" s="11">
        <f t="shared" si="11"/>
        <v>104.5</v>
      </c>
      <c r="I23" s="16">
        <f t="shared" si="12"/>
        <v>0.75</v>
      </c>
      <c r="J23" s="16">
        <f t="shared" si="12"/>
        <v>0.75</v>
      </c>
      <c r="K23" s="16">
        <f t="shared" si="13"/>
        <v>0.75</v>
      </c>
      <c r="L23" s="16">
        <f t="shared" si="13"/>
        <v>0.75</v>
      </c>
      <c r="M23" s="16">
        <f t="shared" si="13"/>
        <v>0.75</v>
      </c>
      <c r="N23" s="16">
        <f t="shared" si="13"/>
        <v>100.75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f t="shared" si="14"/>
        <v>0</v>
      </c>
      <c r="AD23" s="16">
        <f t="shared" si="14"/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6"/>
        <v>0</v>
      </c>
      <c r="AP23" s="16">
        <f t="shared" si="16"/>
        <v>0</v>
      </c>
      <c r="AQ23" s="16">
        <f t="shared" si="16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X23" s="16">
        <f t="shared" si="16"/>
        <v>0</v>
      </c>
      <c r="AY23" s="16">
        <f t="shared" si="16"/>
        <v>0</v>
      </c>
      <c r="AZ23" s="16">
        <f t="shared" si="16"/>
        <v>0</v>
      </c>
      <c r="BA23" s="16">
        <f t="shared" si="16"/>
        <v>0</v>
      </c>
      <c r="BB23" s="16">
        <f t="shared" si="16"/>
        <v>0</v>
      </c>
    </row>
    <row r="24" spans="1:54" ht="16.5" thickBot="1" x14ac:dyDescent="0.3">
      <c r="A24" s="24">
        <v>44058</v>
      </c>
      <c r="B24" s="23">
        <v>2.625</v>
      </c>
      <c r="C24" s="23">
        <v>101.3984</v>
      </c>
      <c r="D24" s="7">
        <v>42962</v>
      </c>
      <c r="E24" s="8">
        <f t="shared" si="9"/>
        <v>1.0817307692307692</v>
      </c>
      <c r="F24" s="8">
        <f t="shared" si="10"/>
        <v>102.48013076923077</v>
      </c>
      <c r="G24" s="11">
        <f t="shared" si="11"/>
        <v>107.875</v>
      </c>
      <c r="I24" s="16">
        <f t="shared" si="12"/>
        <v>1.3125</v>
      </c>
      <c r="J24" s="16">
        <f t="shared" si="12"/>
        <v>1.3125</v>
      </c>
      <c r="K24" s="16">
        <f t="shared" si="13"/>
        <v>1.3125</v>
      </c>
      <c r="L24" s="16">
        <f t="shared" si="13"/>
        <v>1.3125</v>
      </c>
      <c r="M24" s="16">
        <f t="shared" si="13"/>
        <v>1.3125</v>
      </c>
      <c r="N24" s="16">
        <f t="shared" si="13"/>
        <v>101.3125</v>
      </c>
      <c r="O24" s="16">
        <f t="shared" si="13"/>
        <v>0</v>
      </c>
      <c r="P24" s="16">
        <f t="shared" si="13"/>
        <v>0</v>
      </c>
      <c r="Q24" s="16">
        <f t="shared" si="13"/>
        <v>0</v>
      </c>
      <c r="R24" s="16">
        <f t="shared" si="13"/>
        <v>0</v>
      </c>
      <c r="S24" s="16">
        <f t="shared" si="13"/>
        <v>0</v>
      </c>
      <c r="T24" s="16">
        <f t="shared" si="13"/>
        <v>0</v>
      </c>
      <c r="U24" s="16">
        <f t="shared" si="14"/>
        <v>0</v>
      </c>
      <c r="V24" s="16">
        <f t="shared" si="14"/>
        <v>0</v>
      </c>
      <c r="W24" s="16">
        <f t="shared" si="14"/>
        <v>0</v>
      </c>
      <c r="X24" s="16">
        <f t="shared" si="14"/>
        <v>0</v>
      </c>
      <c r="Y24" s="16">
        <f t="shared" si="14"/>
        <v>0</v>
      </c>
      <c r="Z24" s="16">
        <f t="shared" si="14"/>
        <v>0</v>
      </c>
      <c r="AA24" s="16">
        <f t="shared" si="14"/>
        <v>0</v>
      </c>
      <c r="AB24" s="16">
        <f t="shared" si="14"/>
        <v>0</v>
      </c>
      <c r="AC24" s="16">
        <f t="shared" si="14"/>
        <v>0</v>
      </c>
      <c r="AD24" s="16">
        <f t="shared" si="14"/>
        <v>0</v>
      </c>
      <c r="AE24" s="16">
        <f t="shared" si="15"/>
        <v>0</v>
      </c>
      <c r="AF24" s="16">
        <f t="shared" si="15"/>
        <v>0</v>
      </c>
      <c r="AG24" s="16">
        <f t="shared" si="15"/>
        <v>0</v>
      </c>
      <c r="AH24" s="16">
        <f t="shared" si="15"/>
        <v>0</v>
      </c>
      <c r="AI24" s="16">
        <f t="shared" si="15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6"/>
        <v>0</v>
      </c>
      <c r="AP24" s="16">
        <f t="shared" si="16"/>
        <v>0</v>
      </c>
      <c r="AQ24" s="16">
        <f t="shared" si="16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X24" s="16">
        <f t="shared" si="16"/>
        <v>0</v>
      </c>
      <c r="AY24" s="16">
        <f t="shared" si="16"/>
        <v>0</v>
      </c>
      <c r="AZ24" s="16">
        <f t="shared" si="16"/>
        <v>0</v>
      </c>
      <c r="BA24" s="16">
        <f t="shared" si="16"/>
        <v>0</v>
      </c>
      <c r="BB24" s="16">
        <f t="shared" si="16"/>
        <v>0</v>
      </c>
    </row>
    <row r="25" spans="1:54" ht="16.5" thickBot="1" x14ac:dyDescent="0.3">
      <c r="A25" s="24">
        <v>44058</v>
      </c>
      <c r="B25" s="23">
        <v>8.75</v>
      </c>
      <c r="C25" s="23">
        <v>116.73439999999999</v>
      </c>
      <c r="D25" s="7">
        <v>42962</v>
      </c>
      <c r="E25" s="8">
        <f t="shared" si="9"/>
        <v>3.6057692307692304</v>
      </c>
      <c r="F25" s="8">
        <f t="shared" si="10"/>
        <v>120.34016923076922</v>
      </c>
      <c r="G25" s="11">
        <f t="shared" si="11"/>
        <v>126.25</v>
      </c>
      <c r="I25" s="16">
        <f t="shared" si="12"/>
        <v>4.375</v>
      </c>
      <c r="J25" s="16">
        <f t="shared" si="12"/>
        <v>4.375</v>
      </c>
      <c r="K25" s="16">
        <f t="shared" si="13"/>
        <v>4.375</v>
      </c>
      <c r="L25" s="16">
        <f t="shared" si="13"/>
        <v>4.375</v>
      </c>
      <c r="M25" s="16">
        <f t="shared" si="13"/>
        <v>4.375</v>
      </c>
      <c r="N25" s="16">
        <f t="shared" si="13"/>
        <v>104.375</v>
      </c>
      <c r="O25" s="16">
        <f t="shared" si="13"/>
        <v>0</v>
      </c>
      <c r="P25" s="16">
        <f t="shared" si="13"/>
        <v>0</v>
      </c>
      <c r="Q25" s="16">
        <f t="shared" si="13"/>
        <v>0</v>
      </c>
      <c r="R25" s="16">
        <f t="shared" si="13"/>
        <v>0</v>
      </c>
      <c r="S25" s="16">
        <f t="shared" si="13"/>
        <v>0</v>
      </c>
      <c r="T25" s="16">
        <f t="shared" si="13"/>
        <v>0</v>
      </c>
      <c r="U25" s="16">
        <f t="shared" si="14"/>
        <v>0</v>
      </c>
      <c r="V25" s="16">
        <f t="shared" si="14"/>
        <v>0</v>
      </c>
      <c r="W25" s="16">
        <f t="shared" si="14"/>
        <v>0</v>
      </c>
      <c r="X25" s="16">
        <f t="shared" si="14"/>
        <v>0</v>
      </c>
      <c r="Y25" s="16">
        <f t="shared" si="14"/>
        <v>0</v>
      </c>
      <c r="Z25" s="16">
        <f t="shared" si="14"/>
        <v>0</v>
      </c>
      <c r="AA25" s="16">
        <f t="shared" si="14"/>
        <v>0</v>
      </c>
      <c r="AB25" s="16">
        <f t="shared" si="14"/>
        <v>0</v>
      </c>
      <c r="AC25" s="16">
        <f t="shared" si="14"/>
        <v>0</v>
      </c>
      <c r="AD25" s="16">
        <f t="shared" si="14"/>
        <v>0</v>
      </c>
      <c r="AE25" s="16">
        <f t="shared" si="15"/>
        <v>0</v>
      </c>
      <c r="AF25" s="16">
        <f t="shared" si="15"/>
        <v>0</v>
      </c>
      <c r="AG25" s="16">
        <f t="shared" si="15"/>
        <v>0</v>
      </c>
      <c r="AH25" s="16">
        <f t="shared" si="15"/>
        <v>0</v>
      </c>
      <c r="AI25" s="16">
        <f t="shared" si="15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6"/>
        <v>0</v>
      </c>
      <c r="AP25" s="16">
        <f t="shared" si="16"/>
        <v>0</v>
      </c>
      <c r="AQ25" s="16">
        <f t="shared" si="16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X25" s="16">
        <f t="shared" si="16"/>
        <v>0</v>
      </c>
      <c r="AY25" s="16">
        <f t="shared" si="16"/>
        <v>0</v>
      </c>
      <c r="AZ25" s="16">
        <f t="shared" si="16"/>
        <v>0</v>
      </c>
      <c r="BA25" s="16">
        <f t="shared" si="16"/>
        <v>0</v>
      </c>
      <c r="BB25" s="16">
        <f t="shared" si="16"/>
        <v>0</v>
      </c>
    </row>
    <row r="26" spans="1:54" ht="16.5" thickBot="1" x14ac:dyDescent="0.3">
      <c r="A26" s="24">
        <v>44242</v>
      </c>
      <c r="B26" s="23">
        <v>3.625</v>
      </c>
      <c r="C26" s="23">
        <v>104.42189999999999</v>
      </c>
      <c r="D26" s="7">
        <v>42962</v>
      </c>
      <c r="E26" s="8">
        <f t="shared" si="9"/>
        <v>1.4938186813186813</v>
      </c>
      <c r="F26" s="8">
        <f t="shared" si="10"/>
        <v>105.91571868131868</v>
      </c>
      <c r="G26" s="11">
        <f t="shared" si="11"/>
        <v>112.6875</v>
      </c>
      <c r="I26" s="16">
        <f t="shared" si="12"/>
        <v>1.8125</v>
      </c>
      <c r="J26" s="16">
        <f t="shared" si="12"/>
        <v>1.8125</v>
      </c>
      <c r="K26" s="16">
        <f t="shared" si="13"/>
        <v>1.8125</v>
      </c>
      <c r="L26" s="16">
        <f t="shared" si="13"/>
        <v>1.8125</v>
      </c>
      <c r="M26" s="16">
        <f t="shared" si="13"/>
        <v>1.8125</v>
      </c>
      <c r="N26" s="16">
        <f t="shared" si="13"/>
        <v>1.8125</v>
      </c>
      <c r="O26" s="16">
        <f t="shared" si="13"/>
        <v>101.8125</v>
      </c>
      <c r="P26" s="16">
        <f t="shared" si="13"/>
        <v>0</v>
      </c>
      <c r="Q26" s="16">
        <f t="shared" si="13"/>
        <v>0</v>
      </c>
      <c r="R26" s="16">
        <f t="shared" si="13"/>
        <v>0</v>
      </c>
      <c r="S26" s="16">
        <f t="shared" si="13"/>
        <v>0</v>
      </c>
      <c r="T26" s="16">
        <f t="shared" si="13"/>
        <v>0</v>
      </c>
      <c r="U26" s="16">
        <f t="shared" si="14"/>
        <v>0</v>
      </c>
      <c r="V26" s="16">
        <f t="shared" si="14"/>
        <v>0</v>
      </c>
      <c r="W26" s="16">
        <f t="shared" si="14"/>
        <v>0</v>
      </c>
      <c r="X26" s="16">
        <f t="shared" si="14"/>
        <v>0</v>
      </c>
      <c r="Y26" s="16">
        <f t="shared" si="14"/>
        <v>0</v>
      </c>
      <c r="Z26" s="16">
        <f t="shared" si="14"/>
        <v>0</v>
      </c>
      <c r="AA26" s="16">
        <f t="shared" si="14"/>
        <v>0</v>
      </c>
      <c r="AB26" s="16">
        <f t="shared" si="14"/>
        <v>0</v>
      </c>
      <c r="AC26" s="16">
        <f t="shared" si="14"/>
        <v>0</v>
      </c>
      <c r="AD26" s="16">
        <f t="shared" si="14"/>
        <v>0</v>
      </c>
      <c r="AE26" s="16">
        <f t="shared" si="15"/>
        <v>0</v>
      </c>
      <c r="AF26" s="16">
        <f t="shared" si="15"/>
        <v>0</v>
      </c>
      <c r="AG26" s="16">
        <f t="shared" si="15"/>
        <v>0</v>
      </c>
      <c r="AH26" s="16">
        <f t="shared" si="15"/>
        <v>0</v>
      </c>
      <c r="AI26" s="16">
        <f t="shared" si="15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6"/>
        <v>0</v>
      </c>
      <c r="AP26" s="16">
        <f t="shared" si="16"/>
        <v>0</v>
      </c>
      <c r="AQ26" s="16">
        <f t="shared" si="16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X26" s="16">
        <f t="shared" si="16"/>
        <v>0</v>
      </c>
      <c r="AY26" s="16">
        <f t="shared" si="16"/>
        <v>0</v>
      </c>
      <c r="AZ26" s="16">
        <f t="shared" si="16"/>
        <v>0</v>
      </c>
      <c r="BA26" s="16">
        <f t="shared" si="16"/>
        <v>0</v>
      </c>
      <c r="BB26" s="16">
        <f t="shared" si="16"/>
        <v>0</v>
      </c>
    </row>
    <row r="27" spans="1:54" ht="16.5" thickBot="1" x14ac:dyDescent="0.3">
      <c r="A27" s="24">
        <v>44242</v>
      </c>
      <c r="B27" s="23">
        <v>7.875</v>
      </c>
      <c r="C27" s="23">
        <v>117.2266</v>
      </c>
      <c r="D27" s="7">
        <v>42962</v>
      </c>
      <c r="E27" s="8">
        <f t="shared" si="9"/>
        <v>3.2451923076923075</v>
      </c>
      <c r="F27" s="8">
        <f t="shared" si="10"/>
        <v>120.47179230769231</v>
      </c>
      <c r="G27" s="11">
        <f t="shared" si="11"/>
        <v>127.5625</v>
      </c>
      <c r="I27" s="16">
        <f t="shared" si="12"/>
        <v>3.9375</v>
      </c>
      <c r="J27" s="16">
        <f t="shared" si="12"/>
        <v>3.9375</v>
      </c>
      <c r="K27" s="16">
        <f t="shared" si="13"/>
        <v>3.9375</v>
      </c>
      <c r="L27" s="16">
        <f t="shared" si="13"/>
        <v>3.9375</v>
      </c>
      <c r="M27" s="16">
        <f t="shared" si="13"/>
        <v>3.9375</v>
      </c>
      <c r="N27" s="16">
        <f t="shared" si="13"/>
        <v>3.9375</v>
      </c>
      <c r="O27" s="16">
        <f t="shared" si="13"/>
        <v>103.9375</v>
      </c>
      <c r="P27" s="16">
        <f t="shared" si="13"/>
        <v>0</v>
      </c>
      <c r="Q27" s="16">
        <f t="shared" si="13"/>
        <v>0</v>
      </c>
      <c r="R27" s="16">
        <f t="shared" si="13"/>
        <v>0</v>
      </c>
      <c r="S27" s="16">
        <f t="shared" si="13"/>
        <v>0</v>
      </c>
      <c r="T27" s="16">
        <f t="shared" si="13"/>
        <v>0</v>
      </c>
      <c r="U27" s="16">
        <f t="shared" si="14"/>
        <v>0</v>
      </c>
      <c r="V27" s="16">
        <f t="shared" si="14"/>
        <v>0</v>
      </c>
      <c r="W27" s="16">
        <f t="shared" si="14"/>
        <v>0</v>
      </c>
      <c r="X27" s="16">
        <f t="shared" si="14"/>
        <v>0</v>
      </c>
      <c r="Y27" s="16">
        <f t="shared" si="14"/>
        <v>0</v>
      </c>
      <c r="Z27" s="16">
        <f t="shared" si="14"/>
        <v>0</v>
      </c>
      <c r="AA27" s="16">
        <f t="shared" si="14"/>
        <v>0</v>
      </c>
      <c r="AB27" s="16">
        <f t="shared" si="14"/>
        <v>0</v>
      </c>
      <c r="AC27" s="16">
        <f t="shared" si="14"/>
        <v>0</v>
      </c>
      <c r="AD27" s="16">
        <f t="shared" si="14"/>
        <v>0</v>
      </c>
      <c r="AE27" s="16">
        <f t="shared" si="15"/>
        <v>0</v>
      </c>
      <c r="AF27" s="16">
        <f t="shared" si="15"/>
        <v>0</v>
      </c>
      <c r="AG27" s="16">
        <f t="shared" si="15"/>
        <v>0</v>
      </c>
      <c r="AH27" s="16">
        <f t="shared" si="15"/>
        <v>0</v>
      </c>
      <c r="AI27" s="16">
        <f t="shared" si="15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6"/>
        <v>0</v>
      </c>
      <c r="AP27" s="16">
        <f t="shared" si="16"/>
        <v>0</v>
      </c>
      <c r="AQ27" s="16">
        <f t="shared" si="16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X27" s="16">
        <f t="shared" si="16"/>
        <v>0</v>
      </c>
      <c r="AY27" s="16">
        <f t="shared" si="16"/>
        <v>0</v>
      </c>
      <c r="AZ27" s="16">
        <f t="shared" si="16"/>
        <v>0</v>
      </c>
      <c r="BA27" s="16">
        <f t="shared" si="16"/>
        <v>0</v>
      </c>
      <c r="BB27" s="16">
        <f t="shared" si="16"/>
        <v>0</v>
      </c>
    </row>
    <row r="28" spans="1:54" ht="16.5" thickBot="1" x14ac:dyDescent="0.3">
      <c r="A28" s="24">
        <v>44423</v>
      </c>
      <c r="B28" s="23">
        <v>2.125</v>
      </c>
      <c r="C28" s="23">
        <v>99.742199999999997</v>
      </c>
      <c r="D28" s="7">
        <v>42962</v>
      </c>
      <c r="E28" s="8">
        <f t="shared" si="9"/>
        <v>0.87568681318681318</v>
      </c>
      <c r="F28" s="8">
        <f t="shared" si="10"/>
        <v>100.61788681318681</v>
      </c>
      <c r="G28" s="11">
        <f t="shared" si="11"/>
        <v>108.5</v>
      </c>
      <c r="I28" s="16">
        <f t="shared" si="12"/>
        <v>1.0625</v>
      </c>
      <c r="J28" s="16">
        <f t="shared" si="12"/>
        <v>1.0625</v>
      </c>
      <c r="K28" s="16">
        <f t="shared" si="13"/>
        <v>1.0625</v>
      </c>
      <c r="L28" s="16">
        <f t="shared" si="13"/>
        <v>1.0625</v>
      </c>
      <c r="M28" s="16">
        <f t="shared" si="13"/>
        <v>1.0625</v>
      </c>
      <c r="N28" s="16">
        <f t="shared" si="13"/>
        <v>1.0625</v>
      </c>
      <c r="O28" s="16">
        <f t="shared" si="13"/>
        <v>1.0625</v>
      </c>
      <c r="P28" s="16">
        <f t="shared" si="13"/>
        <v>101.0625</v>
      </c>
      <c r="Q28" s="16">
        <f t="shared" si="13"/>
        <v>0</v>
      </c>
      <c r="R28" s="16">
        <f t="shared" si="13"/>
        <v>0</v>
      </c>
      <c r="S28" s="16">
        <f t="shared" si="13"/>
        <v>0</v>
      </c>
      <c r="T28" s="16">
        <f t="shared" si="13"/>
        <v>0</v>
      </c>
      <c r="U28" s="16">
        <f t="shared" si="14"/>
        <v>0</v>
      </c>
      <c r="V28" s="16">
        <f t="shared" si="14"/>
        <v>0</v>
      </c>
      <c r="W28" s="16">
        <f t="shared" si="14"/>
        <v>0</v>
      </c>
      <c r="X28" s="16">
        <f t="shared" si="14"/>
        <v>0</v>
      </c>
      <c r="Y28" s="16">
        <f t="shared" si="14"/>
        <v>0</v>
      </c>
      <c r="Z28" s="16">
        <f t="shared" si="14"/>
        <v>0</v>
      </c>
      <c r="AA28" s="16">
        <f t="shared" si="14"/>
        <v>0</v>
      </c>
      <c r="AB28" s="16">
        <f t="shared" si="14"/>
        <v>0</v>
      </c>
      <c r="AC28" s="16">
        <f t="shared" si="14"/>
        <v>0</v>
      </c>
      <c r="AD28" s="16">
        <f t="shared" si="14"/>
        <v>0</v>
      </c>
      <c r="AE28" s="16">
        <f t="shared" si="15"/>
        <v>0</v>
      </c>
      <c r="AF28" s="16">
        <f t="shared" si="15"/>
        <v>0</v>
      </c>
      <c r="AG28" s="16">
        <f t="shared" si="15"/>
        <v>0</v>
      </c>
      <c r="AH28" s="16">
        <f t="shared" si="15"/>
        <v>0</v>
      </c>
      <c r="AI28" s="16">
        <f t="shared" si="15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6"/>
        <v>0</v>
      </c>
      <c r="AP28" s="16">
        <f t="shared" si="16"/>
        <v>0</v>
      </c>
      <c r="AQ28" s="16">
        <f t="shared" si="16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X28" s="16">
        <f t="shared" si="16"/>
        <v>0</v>
      </c>
      <c r="AY28" s="16">
        <f t="shared" si="16"/>
        <v>0</v>
      </c>
      <c r="AZ28" s="16">
        <f t="shared" si="16"/>
        <v>0</v>
      </c>
      <c r="BA28" s="16">
        <f t="shared" si="16"/>
        <v>0</v>
      </c>
      <c r="BB28" s="16">
        <f t="shared" si="16"/>
        <v>0</v>
      </c>
    </row>
    <row r="29" spans="1:54" ht="16.5" thickBot="1" x14ac:dyDescent="0.3">
      <c r="A29" s="24">
        <v>44423</v>
      </c>
      <c r="B29" s="23">
        <v>8.125</v>
      </c>
      <c r="C29" s="23">
        <v>120.3984</v>
      </c>
      <c r="D29" s="7">
        <v>42962</v>
      </c>
      <c r="E29" s="8">
        <f t="shared" si="9"/>
        <v>3.3482142857142856</v>
      </c>
      <c r="F29" s="8">
        <f t="shared" si="10"/>
        <v>123.74661428571429</v>
      </c>
      <c r="G29" s="11">
        <f t="shared" si="11"/>
        <v>132.5</v>
      </c>
      <c r="I29" s="16">
        <f t="shared" si="12"/>
        <v>4.0625</v>
      </c>
      <c r="J29" s="16">
        <f t="shared" si="12"/>
        <v>4.0625</v>
      </c>
      <c r="K29" s="16">
        <f t="shared" si="13"/>
        <v>4.0625</v>
      </c>
      <c r="L29" s="16">
        <f t="shared" si="13"/>
        <v>4.0625</v>
      </c>
      <c r="M29" s="16">
        <f t="shared" si="13"/>
        <v>4.0625</v>
      </c>
      <c r="N29" s="16">
        <f t="shared" si="13"/>
        <v>4.0625</v>
      </c>
      <c r="O29" s="16">
        <f t="shared" si="13"/>
        <v>4.0625</v>
      </c>
      <c r="P29" s="16">
        <f t="shared" si="13"/>
        <v>104.0625</v>
      </c>
      <c r="Q29" s="16">
        <f t="shared" si="13"/>
        <v>0</v>
      </c>
      <c r="R29" s="16">
        <f t="shared" si="13"/>
        <v>0</v>
      </c>
      <c r="S29" s="16">
        <f t="shared" si="13"/>
        <v>0</v>
      </c>
      <c r="T29" s="16">
        <f t="shared" si="13"/>
        <v>0</v>
      </c>
      <c r="U29" s="16">
        <f t="shared" si="14"/>
        <v>0</v>
      </c>
      <c r="V29" s="16">
        <f t="shared" si="14"/>
        <v>0</v>
      </c>
      <c r="W29" s="16">
        <f t="shared" si="14"/>
        <v>0</v>
      </c>
      <c r="X29" s="16">
        <f t="shared" si="14"/>
        <v>0</v>
      </c>
      <c r="Y29" s="16">
        <f t="shared" si="14"/>
        <v>0</v>
      </c>
      <c r="Z29" s="16">
        <f t="shared" si="14"/>
        <v>0</v>
      </c>
      <c r="AA29" s="16">
        <f t="shared" si="14"/>
        <v>0</v>
      </c>
      <c r="AB29" s="16">
        <f t="shared" si="14"/>
        <v>0</v>
      </c>
      <c r="AC29" s="16">
        <f t="shared" si="14"/>
        <v>0</v>
      </c>
      <c r="AD29" s="16">
        <f t="shared" si="14"/>
        <v>0</v>
      </c>
      <c r="AE29" s="16">
        <f t="shared" si="15"/>
        <v>0</v>
      </c>
      <c r="AF29" s="16">
        <f t="shared" si="15"/>
        <v>0</v>
      </c>
      <c r="AG29" s="16">
        <f t="shared" si="15"/>
        <v>0</v>
      </c>
      <c r="AH29" s="16">
        <f t="shared" si="15"/>
        <v>0</v>
      </c>
      <c r="AI29" s="16">
        <f t="shared" si="15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6"/>
        <v>0</v>
      </c>
      <c r="AP29" s="16">
        <f t="shared" si="16"/>
        <v>0</v>
      </c>
      <c r="AQ29" s="16">
        <f t="shared" si="16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X29" s="16">
        <f t="shared" si="16"/>
        <v>0</v>
      </c>
      <c r="AY29" s="16">
        <f t="shared" si="16"/>
        <v>0</v>
      </c>
      <c r="AZ29" s="16">
        <f t="shared" si="16"/>
        <v>0</v>
      </c>
      <c r="BA29" s="16">
        <f t="shared" si="16"/>
        <v>0</v>
      </c>
      <c r="BB29" s="16">
        <f t="shared" si="16"/>
        <v>0</v>
      </c>
    </row>
    <row r="30" spans="1:54" ht="16.5" thickBot="1" x14ac:dyDescent="0.3">
      <c r="A30" s="24">
        <v>44607</v>
      </c>
      <c r="B30" s="23">
        <v>2</v>
      </c>
      <c r="C30" s="23">
        <v>99.046899999999994</v>
      </c>
      <c r="D30" s="7">
        <v>42962</v>
      </c>
      <c r="E30" s="8">
        <f t="shared" si="9"/>
        <v>0.82417582417582413</v>
      </c>
      <c r="F30" s="8">
        <f t="shared" si="10"/>
        <v>99.871075824175819</v>
      </c>
      <c r="G30" s="11">
        <f t="shared" si="11"/>
        <v>109</v>
      </c>
      <c r="I30" s="16">
        <f t="shared" si="12"/>
        <v>1</v>
      </c>
      <c r="J30" s="16">
        <f t="shared" si="12"/>
        <v>1</v>
      </c>
      <c r="K30" s="16">
        <f t="shared" ref="K30:T39" si="17">(IF(K$6=$A30,100,0)+IF(K$6&lt;=$A30,$B30/2,0))*K$9</f>
        <v>1</v>
      </c>
      <c r="L30" s="16">
        <f t="shared" si="17"/>
        <v>1</v>
      </c>
      <c r="M30" s="16">
        <f t="shared" si="17"/>
        <v>1</v>
      </c>
      <c r="N30" s="16">
        <f t="shared" si="17"/>
        <v>1</v>
      </c>
      <c r="O30" s="16">
        <f t="shared" si="17"/>
        <v>1</v>
      </c>
      <c r="P30" s="16">
        <f t="shared" si="17"/>
        <v>1</v>
      </c>
      <c r="Q30" s="16">
        <f t="shared" si="17"/>
        <v>101</v>
      </c>
      <c r="R30" s="16">
        <f t="shared" si="17"/>
        <v>0</v>
      </c>
      <c r="S30" s="16">
        <f t="shared" si="17"/>
        <v>0</v>
      </c>
      <c r="T30" s="16">
        <f t="shared" si="17"/>
        <v>0</v>
      </c>
      <c r="U30" s="16">
        <f t="shared" ref="U30:AD39" si="18">(IF(U$6=$A30,100,0)+IF(U$6&lt;=$A30,$B30/2,0))*U$9</f>
        <v>0</v>
      </c>
      <c r="V30" s="16">
        <f t="shared" si="18"/>
        <v>0</v>
      </c>
      <c r="W30" s="16">
        <f t="shared" si="18"/>
        <v>0</v>
      </c>
      <c r="X30" s="16">
        <f t="shared" si="18"/>
        <v>0</v>
      </c>
      <c r="Y30" s="16">
        <f t="shared" si="18"/>
        <v>0</v>
      </c>
      <c r="Z30" s="16">
        <f t="shared" si="18"/>
        <v>0</v>
      </c>
      <c r="AA30" s="16">
        <f t="shared" si="18"/>
        <v>0</v>
      </c>
      <c r="AB30" s="16">
        <f t="shared" si="18"/>
        <v>0</v>
      </c>
      <c r="AC30" s="16">
        <f t="shared" si="18"/>
        <v>0</v>
      </c>
      <c r="AD30" s="16">
        <f t="shared" si="18"/>
        <v>0</v>
      </c>
      <c r="AE30" s="16">
        <f t="shared" ref="AE30:AN39" si="19">(IF(AE$6=$A30,100,0)+IF(AE$6&lt;=$A30,$B30/2,0))*AE$9</f>
        <v>0</v>
      </c>
      <c r="AF30" s="16">
        <f t="shared" si="19"/>
        <v>0</v>
      </c>
      <c r="AG30" s="16">
        <f t="shared" si="19"/>
        <v>0</v>
      </c>
      <c r="AH30" s="16">
        <f t="shared" si="19"/>
        <v>0</v>
      </c>
      <c r="AI30" s="16">
        <f t="shared" si="19"/>
        <v>0</v>
      </c>
      <c r="AJ30" s="16">
        <f t="shared" si="19"/>
        <v>0</v>
      </c>
      <c r="AK30" s="16">
        <f t="shared" si="19"/>
        <v>0</v>
      </c>
      <c r="AL30" s="16">
        <f t="shared" si="19"/>
        <v>0</v>
      </c>
      <c r="AM30" s="16">
        <f t="shared" si="19"/>
        <v>0</v>
      </c>
      <c r="AN30" s="16">
        <f t="shared" si="19"/>
        <v>0</v>
      </c>
      <c r="AO30" s="16">
        <f t="shared" ref="AO30:BB39" si="20">(IF(AO$6=$A30,100,0)+IF(AO$6&lt;=$A30,$B30/2,0))*AO$9</f>
        <v>0</v>
      </c>
      <c r="AP30" s="16">
        <f t="shared" si="20"/>
        <v>0</v>
      </c>
      <c r="AQ30" s="16">
        <f t="shared" si="20"/>
        <v>0</v>
      </c>
      <c r="AR30" s="16">
        <f t="shared" si="20"/>
        <v>0</v>
      </c>
      <c r="AS30" s="16">
        <f t="shared" si="20"/>
        <v>0</v>
      </c>
      <c r="AT30" s="16">
        <f t="shared" si="20"/>
        <v>0</v>
      </c>
      <c r="AU30" s="16">
        <f t="shared" si="20"/>
        <v>0</v>
      </c>
      <c r="AV30" s="16">
        <f t="shared" si="20"/>
        <v>0</v>
      </c>
      <c r="AW30" s="16">
        <f t="shared" si="20"/>
        <v>0</v>
      </c>
      <c r="AX30" s="16">
        <f t="shared" si="20"/>
        <v>0</v>
      </c>
      <c r="AY30" s="16">
        <f t="shared" si="20"/>
        <v>0</v>
      </c>
      <c r="AZ30" s="16">
        <f t="shared" si="20"/>
        <v>0</v>
      </c>
      <c r="BA30" s="16">
        <f t="shared" si="20"/>
        <v>0</v>
      </c>
      <c r="BB30" s="16">
        <f t="shared" si="20"/>
        <v>0</v>
      </c>
    </row>
    <row r="31" spans="1:54" ht="16.5" thickBot="1" x14ac:dyDescent="0.3">
      <c r="A31" s="24">
        <v>44788</v>
      </c>
      <c r="B31" s="23">
        <v>1.625</v>
      </c>
      <c r="C31" s="23">
        <v>97.078100000000006</v>
      </c>
      <c r="D31" s="7">
        <v>42962</v>
      </c>
      <c r="E31" s="8">
        <f t="shared" si="9"/>
        <v>0.6696428571428571</v>
      </c>
      <c r="F31" s="8">
        <f t="shared" si="10"/>
        <v>97.747742857142867</v>
      </c>
      <c r="G31" s="11">
        <f t="shared" si="11"/>
        <v>108.125</v>
      </c>
      <c r="I31" s="16">
        <f t="shared" ref="I31:J46" si="21">(IF(I$6=$A31,100,0)+IF(I$6&lt;=$A31,$B31/2,0))*I$9</f>
        <v>0.8125</v>
      </c>
      <c r="J31" s="16">
        <f t="shared" si="21"/>
        <v>0.8125</v>
      </c>
      <c r="K31" s="16">
        <f t="shared" si="17"/>
        <v>0.8125</v>
      </c>
      <c r="L31" s="16">
        <f t="shared" si="17"/>
        <v>0.8125</v>
      </c>
      <c r="M31" s="16">
        <f t="shared" si="17"/>
        <v>0.8125</v>
      </c>
      <c r="N31" s="16">
        <f t="shared" si="17"/>
        <v>0.8125</v>
      </c>
      <c r="O31" s="16">
        <f t="shared" si="17"/>
        <v>0.8125</v>
      </c>
      <c r="P31" s="16">
        <f t="shared" si="17"/>
        <v>0.8125</v>
      </c>
      <c r="Q31" s="16">
        <f t="shared" si="17"/>
        <v>0.8125</v>
      </c>
      <c r="R31" s="16">
        <f t="shared" si="17"/>
        <v>100.8125</v>
      </c>
      <c r="S31" s="16">
        <f t="shared" si="17"/>
        <v>0</v>
      </c>
      <c r="T31" s="16">
        <f t="shared" si="17"/>
        <v>0</v>
      </c>
      <c r="U31" s="16">
        <f t="shared" si="18"/>
        <v>0</v>
      </c>
      <c r="V31" s="16">
        <f t="shared" si="18"/>
        <v>0</v>
      </c>
      <c r="W31" s="16">
        <f t="shared" si="18"/>
        <v>0</v>
      </c>
      <c r="X31" s="16">
        <f t="shared" si="18"/>
        <v>0</v>
      </c>
      <c r="Y31" s="16">
        <f t="shared" si="18"/>
        <v>0</v>
      </c>
      <c r="Z31" s="16">
        <f t="shared" si="18"/>
        <v>0</v>
      </c>
      <c r="AA31" s="16">
        <f t="shared" si="18"/>
        <v>0</v>
      </c>
      <c r="AB31" s="16">
        <f t="shared" si="18"/>
        <v>0</v>
      </c>
      <c r="AC31" s="16">
        <f t="shared" si="18"/>
        <v>0</v>
      </c>
      <c r="AD31" s="16">
        <f t="shared" si="18"/>
        <v>0</v>
      </c>
      <c r="AE31" s="16">
        <f t="shared" si="19"/>
        <v>0</v>
      </c>
      <c r="AF31" s="16">
        <f t="shared" si="19"/>
        <v>0</v>
      </c>
      <c r="AG31" s="16">
        <f t="shared" si="19"/>
        <v>0</v>
      </c>
      <c r="AH31" s="16">
        <f t="shared" si="19"/>
        <v>0</v>
      </c>
      <c r="AI31" s="16">
        <f t="shared" si="19"/>
        <v>0</v>
      </c>
      <c r="AJ31" s="16">
        <f t="shared" si="19"/>
        <v>0</v>
      </c>
      <c r="AK31" s="16">
        <f t="shared" si="19"/>
        <v>0</v>
      </c>
      <c r="AL31" s="16">
        <f t="shared" si="19"/>
        <v>0</v>
      </c>
      <c r="AM31" s="16">
        <f t="shared" si="19"/>
        <v>0</v>
      </c>
      <c r="AN31" s="16">
        <f t="shared" si="19"/>
        <v>0</v>
      </c>
      <c r="AO31" s="16">
        <f t="shared" si="20"/>
        <v>0</v>
      </c>
      <c r="AP31" s="16">
        <f t="shared" si="20"/>
        <v>0</v>
      </c>
      <c r="AQ31" s="16">
        <f t="shared" si="20"/>
        <v>0</v>
      </c>
      <c r="AR31" s="16">
        <f t="shared" si="20"/>
        <v>0</v>
      </c>
      <c r="AS31" s="16">
        <f t="shared" si="20"/>
        <v>0</v>
      </c>
      <c r="AT31" s="16">
        <f t="shared" si="20"/>
        <v>0</v>
      </c>
      <c r="AU31" s="16">
        <f t="shared" si="20"/>
        <v>0</v>
      </c>
      <c r="AV31" s="16">
        <f t="shared" si="20"/>
        <v>0</v>
      </c>
      <c r="AW31" s="16">
        <f t="shared" si="20"/>
        <v>0</v>
      </c>
      <c r="AX31" s="16">
        <f t="shared" si="20"/>
        <v>0</v>
      </c>
      <c r="AY31" s="16">
        <f t="shared" si="20"/>
        <v>0</v>
      </c>
      <c r="AZ31" s="16">
        <f t="shared" si="20"/>
        <v>0</v>
      </c>
      <c r="BA31" s="16">
        <f t="shared" si="20"/>
        <v>0</v>
      </c>
      <c r="BB31" s="16">
        <f t="shared" si="20"/>
        <v>0</v>
      </c>
    </row>
    <row r="32" spans="1:54" ht="16.5" thickBot="1" x14ac:dyDescent="0.3">
      <c r="A32" s="24">
        <v>44788</v>
      </c>
      <c r="B32" s="23">
        <v>7.25</v>
      </c>
      <c r="C32" s="23">
        <v>121.6016</v>
      </c>
      <c r="D32" s="7">
        <v>42962</v>
      </c>
      <c r="E32" s="8">
        <f t="shared" si="9"/>
        <v>2.9876373626373627</v>
      </c>
      <c r="F32" s="8">
        <f t="shared" si="10"/>
        <v>124.58923736263736</v>
      </c>
      <c r="G32" s="11">
        <f t="shared" si="11"/>
        <v>136.25</v>
      </c>
      <c r="I32" s="16">
        <f t="shared" si="21"/>
        <v>3.625</v>
      </c>
      <c r="J32" s="16">
        <f t="shared" si="21"/>
        <v>3.625</v>
      </c>
      <c r="K32" s="16">
        <f t="shared" si="17"/>
        <v>3.625</v>
      </c>
      <c r="L32" s="16">
        <f t="shared" si="17"/>
        <v>3.625</v>
      </c>
      <c r="M32" s="16">
        <f t="shared" si="17"/>
        <v>3.625</v>
      </c>
      <c r="N32" s="16">
        <f t="shared" si="17"/>
        <v>3.625</v>
      </c>
      <c r="O32" s="16">
        <f t="shared" si="17"/>
        <v>3.625</v>
      </c>
      <c r="P32" s="16">
        <f t="shared" si="17"/>
        <v>3.625</v>
      </c>
      <c r="Q32" s="16">
        <f t="shared" si="17"/>
        <v>3.625</v>
      </c>
      <c r="R32" s="16">
        <f t="shared" si="17"/>
        <v>103.625</v>
      </c>
      <c r="S32" s="16">
        <f t="shared" si="17"/>
        <v>0</v>
      </c>
      <c r="T32" s="16">
        <f t="shared" si="17"/>
        <v>0</v>
      </c>
      <c r="U32" s="16">
        <f t="shared" si="18"/>
        <v>0</v>
      </c>
      <c r="V32" s="16">
        <f t="shared" si="18"/>
        <v>0</v>
      </c>
      <c r="W32" s="16">
        <f t="shared" si="18"/>
        <v>0</v>
      </c>
      <c r="X32" s="16">
        <f t="shared" si="18"/>
        <v>0</v>
      </c>
      <c r="Y32" s="16">
        <f t="shared" si="18"/>
        <v>0</v>
      </c>
      <c r="Z32" s="16">
        <f t="shared" si="18"/>
        <v>0</v>
      </c>
      <c r="AA32" s="16">
        <f t="shared" si="18"/>
        <v>0</v>
      </c>
      <c r="AB32" s="16">
        <f t="shared" si="18"/>
        <v>0</v>
      </c>
      <c r="AC32" s="16">
        <f t="shared" si="18"/>
        <v>0</v>
      </c>
      <c r="AD32" s="16">
        <f t="shared" si="18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N32" s="16">
        <f t="shared" si="19"/>
        <v>0</v>
      </c>
      <c r="AO32" s="16">
        <f t="shared" si="20"/>
        <v>0</v>
      </c>
      <c r="AP32" s="16">
        <f t="shared" si="20"/>
        <v>0</v>
      </c>
      <c r="AQ32" s="16">
        <f t="shared" si="20"/>
        <v>0</v>
      </c>
      <c r="AR32" s="16">
        <f t="shared" si="20"/>
        <v>0</v>
      </c>
      <c r="AS32" s="16">
        <f t="shared" si="20"/>
        <v>0</v>
      </c>
      <c r="AT32" s="16">
        <f t="shared" si="20"/>
        <v>0</v>
      </c>
      <c r="AU32" s="16">
        <f t="shared" si="20"/>
        <v>0</v>
      </c>
      <c r="AV32" s="16">
        <f t="shared" si="20"/>
        <v>0</v>
      </c>
      <c r="AW32" s="16">
        <f t="shared" si="20"/>
        <v>0</v>
      </c>
      <c r="AX32" s="16">
        <f t="shared" si="20"/>
        <v>0</v>
      </c>
      <c r="AY32" s="16">
        <f t="shared" si="20"/>
        <v>0</v>
      </c>
      <c r="AZ32" s="16">
        <f t="shared" si="20"/>
        <v>0</v>
      </c>
      <c r="BA32" s="16">
        <f t="shared" si="20"/>
        <v>0</v>
      </c>
      <c r="BB32" s="16">
        <f t="shared" si="20"/>
        <v>0</v>
      </c>
    </row>
    <row r="33" spans="1:54" ht="16.5" thickBot="1" x14ac:dyDescent="0.3">
      <c r="A33" s="24">
        <v>44972</v>
      </c>
      <c r="B33" s="23">
        <v>2</v>
      </c>
      <c r="C33" s="23">
        <v>98.296899999999994</v>
      </c>
      <c r="D33" s="7">
        <v>42962</v>
      </c>
      <c r="E33" s="8">
        <f t="shared" si="9"/>
        <v>0.82417582417582413</v>
      </c>
      <c r="F33" s="8">
        <f t="shared" si="10"/>
        <v>99.121075824175819</v>
      </c>
      <c r="G33" s="11">
        <f t="shared" si="11"/>
        <v>111</v>
      </c>
      <c r="I33" s="16">
        <f t="shared" si="21"/>
        <v>1</v>
      </c>
      <c r="J33" s="16">
        <f t="shared" si="21"/>
        <v>1</v>
      </c>
      <c r="K33" s="16">
        <f t="shared" si="17"/>
        <v>1</v>
      </c>
      <c r="L33" s="16">
        <f t="shared" si="17"/>
        <v>1</v>
      </c>
      <c r="M33" s="16">
        <f t="shared" si="17"/>
        <v>1</v>
      </c>
      <c r="N33" s="16">
        <f t="shared" si="17"/>
        <v>1</v>
      </c>
      <c r="O33" s="16">
        <f t="shared" si="17"/>
        <v>1</v>
      </c>
      <c r="P33" s="16">
        <f t="shared" si="17"/>
        <v>1</v>
      </c>
      <c r="Q33" s="16">
        <f t="shared" si="17"/>
        <v>1</v>
      </c>
      <c r="R33" s="16">
        <f t="shared" si="17"/>
        <v>1</v>
      </c>
      <c r="S33" s="16">
        <f t="shared" si="17"/>
        <v>101</v>
      </c>
      <c r="T33" s="16">
        <f t="shared" si="17"/>
        <v>0</v>
      </c>
      <c r="U33" s="16">
        <f t="shared" si="18"/>
        <v>0</v>
      </c>
      <c r="V33" s="16">
        <f t="shared" si="18"/>
        <v>0</v>
      </c>
      <c r="W33" s="16">
        <f t="shared" si="18"/>
        <v>0</v>
      </c>
      <c r="X33" s="16">
        <f t="shared" si="18"/>
        <v>0</v>
      </c>
      <c r="Y33" s="16">
        <f t="shared" si="18"/>
        <v>0</v>
      </c>
      <c r="Z33" s="16">
        <f t="shared" si="18"/>
        <v>0</v>
      </c>
      <c r="AA33" s="16">
        <f t="shared" si="18"/>
        <v>0</v>
      </c>
      <c r="AB33" s="16">
        <f t="shared" si="18"/>
        <v>0</v>
      </c>
      <c r="AC33" s="16">
        <f t="shared" si="18"/>
        <v>0</v>
      </c>
      <c r="AD33" s="16">
        <f t="shared" si="18"/>
        <v>0</v>
      </c>
      <c r="AE33" s="16">
        <f t="shared" si="19"/>
        <v>0</v>
      </c>
      <c r="AF33" s="16">
        <f t="shared" si="19"/>
        <v>0</v>
      </c>
      <c r="AG33" s="16">
        <f t="shared" si="19"/>
        <v>0</v>
      </c>
      <c r="AH33" s="16">
        <f t="shared" si="19"/>
        <v>0</v>
      </c>
      <c r="AI33" s="16">
        <f t="shared" si="19"/>
        <v>0</v>
      </c>
      <c r="AJ33" s="16">
        <f t="shared" si="19"/>
        <v>0</v>
      </c>
      <c r="AK33" s="16">
        <f t="shared" si="19"/>
        <v>0</v>
      </c>
      <c r="AL33" s="16">
        <f t="shared" si="19"/>
        <v>0</v>
      </c>
      <c r="AM33" s="16">
        <f t="shared" si="19"/>
        <v>0</v>
      </c>
      <c r="AN33" s="16">
        <f t="shared" si="19"/>
        <v>0</v>
      </c>
      <c r="AO33" s="16">
        <f t="shared" si="20"/>
        <v>0</v>
      </c>
      <c r="AP33" s="16">
        <f t="shared" si="20"/>
        <v>0</v>
      </c>
      <c r="AQ33" s="16">
        <f t="shared" si="20"/>
        <v>0</v>
      </c>
      <c r="AR33" s="16">
        <f t="shared" si="20"/>
        <v>0</v>
      </c>
      <c r="AS33" s="16">
        <f t="shared" si="20"/>
        <v>0</v>
      </c>
      <c r="AT33" s="16">
        <f t="shared" si="20"/>
        <v>0</v>
      </c>
      <c r="AU33" s="16">
        <f t="shared" si="20"/>
        <v>0</v>
      </c>
      <c r="AV33" s="16">
        <f t="shared" si="20"/>
        <v>0</v>
      </c>
      <c r="AW33" s="16">
        <f t="shared" si="20"/>
        <v>0</v>
      </c>
      <c r="AX33" s="16">
        <f t="shared" si="20"/>
        <v>0</v>
      </c>
      <c r="AY33" s="16">
        <f t="shared" si="20"/>
        <v>0</v>
      </c>
      <c r="AZ33" s="16">
        <f t="shared" si="20"/>
        <v>0</v>
      </c>
      <c r="BA33" s="16">
        <f t="shared" si="20"/>
        <v>0</v>
      </c>
      <c r="BB33" s="16">
        <f t="shared" si="20"/>
        <v>0</v>
      </c>
    </row>
    <row r="34" spans="1:54" ht="16.5" thickBot="1" x14ac:dyDescent="0.3">
      <c r="A34" s="24">
        <v>44972</v>
      </c>
      <c r="B34" s="23">
        <v>7.125</v>
      </c>
      <c r="C34" s="23">
        <v>122.82810000000001</v>
      </c>
      <c r="D34" s="7">
        <v>42962</v>
      </c>
      <c r="E34" s="8">
        <f t="shared" si="9"/>
        <v>2.9361263736263736</v>
      </c>
      <c r="F34" s="8">
        <f t="shared" si="10"/>
        <v>125.76422637362639</v>
      </c>
      <c r="G34" s="11">
        <f t="shared" si="11"/>
        <v>139.1875</v>
      </c>
      <c r="I34" s="16">
        <f t="shared" si="21"/>
        <v>3.5625</v>
      </c>
      <c r="J34" s="16">
        <f t="shared" si="21"/>
        <v>3.5625</v>
      </c>
      <c r="K34" s="16">
        <f t="shared" si="17"/>
        <v>3.5625</v>
      </c>
      <c r="L34" s="16">
        <f t="shared" si="17"/>
        <v>3.5625</v>
      </c>
      <c r="M34" s="16">
        <f t="shared" si="17"/>
        <v>3.5625</v>
      </c>
      <c r="N34" s="16">
        <f t="shared" si="17"/>
        <v>3.5625</v>
      </c>
      <c r="O34" s="16">
        <f t="shared" si="17"/>
        <v>3.5625</v>
      </c>
      <c r="P34" s="16">
        <f t="shared" si="17"/>
        <v>3.5625</v>
      </c>
      <c r="Q34" s="16">
        <f t="shared" si="17"/>
        <v>3.5625</v>
      </c>
      <c r="R34" s="16">
        <f t="shared" si="17"/>
        <v>3.5625</v>
      </c>
      <c r="S34" s="16">
        <f t="shared" si="17"/>
        <v>103.5625</v>
      </c>
      <c r="T34" s="16">
        <f t="shared" si="17"/>
        <v>0</v>
      </c>
      <c r="U34" s="16">
        <f t="shared" si="18"/>
        <v>0</v>
      </c>
      <c r="V34" s="16">
        <f t="shared" si="18"/>
        <v>0</v>
      </c>
      <c r="W34" s="16">
        <f t="shared" si="18"/>
        <v>0</v>
      </c>
      <c r="X34" s="16">
        <f t="shared" si="18"/>
        <v>0</v>
      </c>
      <c r="Y34" s="16">
        <f t="shared" si="18"/>
        <v>0</v>
      </c>
      <c r="Z34" s="16">
        <f t="shared" si="18"/>
        <v>0</v>
      </c>
      <c r="AA34" s="16">
        <f t="shared" si="18"/>
        <v>0</v>
      </c>
      <c r="AB34" s="16">
        <f t="shared" si="18"/>
        <v>0</v>
      </c>
      <c r="AC34" s="16">
        <f t="shared" si="18"/>
        <v>0</v>
      </c>
      <c r="AD34" s="16">
        <f t="shared" si="18"/>
        <v>0</v>
      </c>
      <c r="AE34" s="16">
        <f t="shared" si="19"/>
        <v>0</v>
      </c>
      <c r="AF34" s="16">
        <f t="shared" si="19"/>
        <v>0</v>
      </c>
      <c r="AG34" s="16">
        <f t="shared" si="19"/>
        <v>0</v>
      </c>
      <c r="AH34" s="16">
        <f t="shared" si="19"/>
        <v>0</v>
      </c>
      <c r="AI34" s="16">
        <f t="shared" si="19"/>
        <v>0</v>
      </c>
      <c r="AJ34" s="16">
        <f t="shared" si="19"/>
        <v>0</v>
      </c>
      <c r="AK34" s="16">
        <f t="shared" si="19"/>
        <v>0</v>
      </c>
      <c r="AL34" s="16">
        <f t="shared" si="19"/>
        <v>0</v>
      </c>
      <c r="AM34" s="16">
        <f t="shared" si="19"/>
        <v>0</v>
      </c>
      <c r="AN34" s="16">
        <f t="shared" si="19"/>
        <v>0</v>
      </c>
      <c r="AO34" s="16">
        <f t="shared" si="20"/>
        <v>0</v>
      </c>
      <c r="AP34" s="16">
        <f t="shared" si="20"/>
        <v>0</v>
      </c>
      <c r="AQ34" s="16">
        <f t="shared" si="20"/>
        <v>0</v>
      </c>
      <c r="AR34" s="16">
        <f t="shared" si="20"/>
        <v>0</v>
      </c>
      <c r="AS34" s="16">
        <f t="shared" si="20"/>
        <v>0</v>
      </c>
      <c r="AT34" s="16">
        <f t="shared" si="20"/>
        <v>0</v>
      </c>
      <c r="AU34" s="16">
        <f t="shared" si="20"/>
        <v>0</v>
      </c>
      <c r="AV34" s="16">
        <f t="shared" si="20"/>
        <v>0</v>
      </c>
      <c r="AW34" s="16">
        <f t="shared" si="20"/>
        <v>0</v>
      </c>
      <c r="AX34" s="16">
        <f t="shared" si="20"/>
        <v>0</v>
      </c>
      <c r="AY34" s="16">
        <f t="shared" si="20"/>
        <v>0</v>
      </c>
      <c r="AZ34" s="16">
        <f t="shared" si="20"/>
        <v>0</v>
      </c>
      <c r="BA34" s="16">
        <f t="shared" si="20"/>
        <v>0</v>
      </c>
      <c r="BB34" s="16">
        <f t="shared" si="20"/>
        <v>0</v>
      </c>
    </row>
    <row r="35" spans="1:54" ht="16.5" thickBot="1" x14ac:dyDescent="0.3">
      <c r="A35" s="24">
        <v>45153</v>
      </c>
      <c r="B35" s="23">
        <v>2.5</v>
      </c>
      <c r="C35" s="23">
        <v>100.6016</v>
      </c>
      <c r="D35" s="7">
        <v>42962</v>
      </c>
      <c r="E35" s="8">
        <f t="shared" si="9"/>
        <v>1.0302197802197801</v>
      </c>
      <c r="F35" s="8">
        <f t="shared" si="10"/>
        <v>101.63181978021979</v>
      </c>
      <c r="G35" s="11">
        <f t="shared" si="11"/>
        <v>115</v>
      </c>
      <c r="I35" s="16">
        <f t="shared" si="21"/>
        <v>1.25</v>
      </c>
      <c r="J35" s="16">
        <f t="shared" si="21"/>
        <v>1.25</v>
      </c>
      <c r="K35" s="16">
        <f t="shared" si="17"/>
        <v>1.25</v>
      </c>
      <c r="L35" s="16">
        <f t="shared" si="17"/>
        <v>1.25</v>
      </c>
      <c r="M35" s="16">
        <f t="shared" si="17"/>
        <v>1.25</v>
      </c>
      <c r="N35" s="16">
        <f t="shared" si="17"/>
        <v>1.25</v>
      </c>
      <c r="O35" s="16">
        <f t="shared" si="17"/>
        <v>1.25</v>
      </c>
      <c r="P35" s="16">
        <f t="shared" si="17"/>
        <v>1.25</v>
      </c>
      <c r="Q35" s="16">
        <f t="shared" si="17"/>
        <v>1.25</v>
      </c>
      <c r="R35" s="16">
        <f t="shared" si="17"/>
        <v>1.25</v>
      </c>
      <c r="S35" s="16">
        <f t="shared" si="17"/>
        <v>1.25</v>
      </c>
      <c r="T35" s="16">
        <f t="shared" si="17"/>
        <v>101.25</v>
      </c>
      <c r="U35" s="16">
        <f t="shared" si="18"/>
        <v>0</v>
      </c>
      <c r="V35" s="16">
        <f t="shared" si="18"/>
        <v>0</v>
      </c>
      <c r="W35" s="16">
        <f t="shared" si="18"/>
        <v>0</v>
      </c>
      <c r="X35" s="16">
        <f t="shared" si="18"/>
        <v>0</v>
      </c>
      <c r="Y35" s="16">
        <f t="shared" si="18"/>
        <v>0</v>
      </c>
      <c r="Z35" s="16">
        <f t="shared" si="18"/>
        <v>0</v>
      </c>
      <c r="AA35" s="16">
        <f t="shared" si="18"/>
        <v>0</v>
      </c>
      <c r="AB35" s="16">
        <f t="shared" si="18"/>
        <v>0</v>
      </c>
      <c r="AC35" s="16">
        <f t="shared" si="18"/>
        <v>0</v>
      </c>
      <c r="AD35" s="16">
        <f t="shared" si="18"/>
        <v>0</v>
      </c>
      <c r="AE35" s="16">
        <f t="shared" si="19"/>
        <v>0</v>
      </c>
      <c r="AF35" s="16">
        <f t="shared" si="19"/>
        <v>0</v>
      </c>
      <c r="AG35" s="16">
        <f t="shared" si="19"/>
        <v>0</v>
      </c>
      <c r="AH35" s="16">
        <f t="shared" si="19"/>
        <v>0</v>
      </c>
      <c r="AI35" s="16">
        <f t="shared" si="19"/>
        <v>0</v>
      </c>
      <c r="AJ35" s="16">
        <f t="shared" si="19"/>
        <v>0</v>
      </c>
      <c r="AK35" s="16">
        <f t="shared" si="19"/>
        <v>0</v>
      </c>
      <c r="AL35" s="16">
        <f t="shared" si="19"/>
        <v>0</v>
      </c>
      <c r="AM35" s="16">
        <f t="shared" si="19"/>
        <v>0</v>
      </c>
      <c r="AN35" s="16">
        <f t="shared" si="19"/>
        <v>0</v>
      </c>
      <c r="AO35" s="16">
        <f t="shared" si="20"/>
        <v>0</v>
      </c>
      <c r="AP35" s="16">
        <f t="shared" si="20"/>
        <v>0</v>
      </c>
      <c r="AQ35" s="16">
        <f t="shared" si="20"/>
        <v>0</v>
      </c>
      <c r="AR35" s="16">
        <f t="shared" si="20"/>
        <v>0</v>
      </c>
      <c r="AS35" s="16">
        <f t="shared" si="20"/>
        <v>0</v>
      </c>
      <c r="AT35" s="16">
        <f t="shared" si="20"/>
        <v>0</v>
      </c>
      <c r="AU35" s="16">
        <f t="shared" si="20"/>
        <v>0</v>
      </c>
      <c r="AV35" s="16">
        <f t="shared" si="20"/>
        <v>0</v>
      </c>
      <c r="AW35" s="16">
        <f t="shared" si="20"/>
        <v>0</v>
      </c>
      <c r="AX35" s="16">
        <f t="shared" si="20"/>
        <v>0</v>
      </c>
      <c r="AY35" s="16">
        <f t="shared" si="20"/>
        <v>0</v>
      </c>
      <c r="AZ35" s="16">
        <f t="shared" si="20"/>
        <v>0</v>
      </c>
      <c r="BA35" s="16">
        <f t="shared" si="20"/>
        <v>0</v>
      </c>
      <c r="BB35" s="16">
        <f t="shared" si="20"/>
        <v>0</v>
      </c>
    </row>
    <row r="36" spans="1:54" ht="16.5" thickBot="1" x14ac:dyDescent="0.3">
      <c r="A36" s="24">
        <v>45153</v>
      </c>
      <c r="B36" s="23">
        <v>6.25</v>
      </c>
      <c r="C36" s="23">
        <v>120.2266</v>
      </c>
      <c r="D36" s="7">
        <v>42962</v>
      </c>
      <c r="E36" s="8">
        <f t="shared" si="9"/>
        <v>2.5755494505494503</v>
      </c>
      <c r="F36" s="8">
        <f t="shared" si="10"/>
        <v>122.80214945054945</v>
      </c>
      <c r="G36" s="11">
        <f t="shared" si="11"/>
        <v>137.5</v>
      </c>
      <c r="I36" s="16">
        <f t="shared" si="21"/>
        <v>3.125</v>
      </c>
      <c r="J36" s="16">
        <f t="shared" si="21"/>
        <v>3.125</v>
      </c>
      <c r="K36" s="16">
        <f t="shared" si="17"/>
        <v>3.125</v>
      </c>
      <c r="L36" s="16">
        <f t="shared" si="17"/>
        <v>3.125</v>
      </c>
      <c r="M36" s="16">
        <f t="shared" si="17"/>
        <v>3.125</v>
      </c>
      <c r="N36" s="16">
        <f t="shared" si="17"/>
        <v>3.125</v>
      </c>
      <c r="O36" s="16">
        <f t="shared" si="17"/>
        <v>3.125</v>
      </c>
      <c r="P36" s="16">
        <f t="shared" si="17"/>
        <v>3.125</v>
      </c>
      <c r="Q36" s="16">
        <f t="shared" si="17"/>
        <v>3.125</v>
      </c>
      <c r="R36" s="16">
        <f t="shared" si="17"/>
        <v>3.125</v>
      </c>
      <c r="S36" s="16">
        <f t="shared" si="17"/>
        <v>3.125</v>
      </c>
      <c r="T36" s="16">
        <f t="shared" si="17"/>
        <v>103.125</v>
      </c>
      <c r="U36" s="16">
        <f t="shared" si="18"/>
        <v>0</v>
      </c>
      <c r="V36" s="16">
        <f t="shared" si="18"/>
        <v>0</v>
      </c>
      <c r="W36" s="16">
        <f t="shared" si="18"/>
        <v>0</v>
      </c>
      <c r="X36" s="16">
        <f t="shared" si="18"/>
        <v>0</v>
      </c>
      <c r="Y36" s="16">
        <f t="shared" si="18"/>
        <v>0</v>
      </c>
      <c r="Z36" s="16">
        <f t="shared" si="18"/>
        <v>0</v>
      </c>
      <c r="AA36" s="16">
        <f t="shared" si="18"/>
        <v>0</v>
      </c>
      <c r="AB36" s="16">
        <f t="shared" si="18"/>
        <v>0</v>
      </c>
      <c r="AC36" s="16">
        <f t="shared" si="18"/>
        <v>0</v>
      </c>
      <c r="AD36" s="16">
        <f t="shared" si="18"/>
        <v>0</v>
      </c>
      <c r="AE36" s="16">
        <f t="shared" si="19"/>
        <v>0</v>
      </c>
      <c r="AF36" s="16">
        <f t="shared" si="19"/>
        <v>0</v>
      </c>
      <c r="AG36" s="16">
        <f t="shared" si="19"/>
        <v>0</v>
      </c>
      <c r="AH36" s="16">
        <f t="shared" si="19"/>
        <v>0</v>
      </c>
      <c r="AI36" s="16">
        <f t="shared" si="19"/>
        <v>0</v>
      </c>
      <c r="AJ36" s="16">
        <f t="shared" si="19"/>
        <v>0</v>
      </c>
      <c r="AK36" s="16">
        <f t="shared" si="19"/>
        <v>0</v>
      </c>
      <c r="AL36" s="16">
        <f t="shared" si="19"/>
        <v>0</v>
      </c>
      <c r="AM36" s="16">
        <f t="shared" si="19"/>
        <v>0</v>
      </c>
      <c r="AN36" s="16">
        <f t="shared" si="19"/>
        <v>0</v>
      </c>
      <c r="AO36" s="16">
        <f t="shared" si="20"/>
        <v>0</v>
      </c>
      <c r="AP36" s="16">
        <f t="shared" si="20"/>
        <v>0</v>
      </c>
      <c r="AQ36" s="16">
        <f t="shared" si="20"/>
        <v>0</v>
      </c>
      <c r="AR36" s="16">
        <f t="shared" si="20"/>
        <v>0</v>
      </c>
      <c r="AS36" s="16">
        <f t="shared" si="20"/>
        <v>0</v>
      </c>
      <c r="AT36" s="16">
        <f t="shared" si="20"/>
        <v>0</v>
      </c>
      <c r="AU36" s="16">
        <f t="shared" si="20"/>
        <v>0</v>
      </c>
      <c r="AV36" s="16">
        <f t="shared" si="20"/>
        <v>0</v>
      </c>
      <c r="AW36" s="16">
        <f t="shared" si="20"/>
        <v>0</v>
      </c>
      <c r="AX36" s="16">
        <f t="shared" si="20"/>
        <v>0</v>
      </c>
      <c r="AY36" s="16">
        <f t="shared" si="20"/>
        <v>0</v>
      </c>
      <c r="AZ36" s="16">
        <f t="shared" si="20"/>
        <v>0</v>
      </c>
      <c r="BA36" s="16">
        <f t="shared" si="20"/>
        <v>0</v>
      </c>
      <c r="BB36" s="16">
        <f t="shared" si="20"/>
        <v>0</v>
      </c>
    </row>
    <row r="37" spans="1:54" ht="16.5" thickBot="1" x14ac:dyDescent="0.3">
      <c r="A37" s="24">
        <v>45337</v>
      </c>
      <c r="B37" s="23">
        <v>2.75</v>
      </c>
      <c r="C37" s="23">
        <v>101.79689999999999</v>
      </c>
      <c r="D37" s="7">
        <v>42962</v>
      </c>
      <c r="E37" s="8">
        <f t="shared" si="9"/>
        <v>1.1332417582417582</v>
      </c>
      <c r="F37" s="8">
        <f t="shared" si="10"/>
        <v>102.93014175824175</v>
      </c>
      <c r="G37" s="11">
        <f t="shared" si="11"/>
        <v>117.875</v>
      </c>
      <c r="I37" s="16">
        <f t="shared" si="21"/>
        <v>1.375</v>
      </c>
      <c r="J37" s="16">
        <f t="shared" si="21"/>
        <v>1.375</v>
      </c>
      <c r="K37" s="16">
        <f t="shared" si="17"/>
        <v>1.375</v>
      </c>
      <c r="L37" s="16">
        <f t="shared" si="17"/>
        <v>1.375</v>
      </c>
      <c r="M37" s="16">
        <f t="shared" si="17"/>
        <v>1.375</v>
      </c>
      <c r="N37" s="16">
        <f t="shared" si="17"/>
        <v>1.375</v>
      </c>
      <c r="O37" s="16">
        <f t="shared" si="17"/>
        <v>1.375</v>
      </c>
      <c r="P37" s="16">
        <f t="shared" si="17"/>
        <v>1.375</v>
      </c>
      <c r="Q37" s="16">
        <f t="shared" si="17"/>
        <v>1.375</v>
      </c>
      <c r="R37" s="16">
        <f t="shared" si="17"/>
        <v>1.375</v>
      </c>
      <c r="S37" s="16">
        <f t="shared" si="17"/>
        <v>1.375</v>
      </c>
      <c r="T37" s="16">
        <f t="shared" si="17"/>
        <v>1.375</v>
      </c>
      <c r="U37" s="16">
        <f t="shared" si="18"/>
        <v>101.375</v>
      </c>
      <c r="V37" s="16">
        <f t="shared" si="18"/>
        <v>0</v>
      </c>
      <c r="W37" s="16">
        <f t="shared" si="18"/>
        <v>0</v>
      </c>
      <c r="X37" s="16">
        <f t="shared" si="18"/>
        <v>0</v>
      </c>
      <c r="Y37" s="16">
        <f t="shared" si="18"/>
        <v>0</v>
      </c>
      <c r="Z37" s="16">
        <f t="shared" si="18"/>
        <v>0</v>
      </c>
      <c r="AA37" s="16">
        <f t="shared" si="18"/>
        <v>0</v>
      </c>
      <c r="AB37" s="16">
        <f t="shared" si="18"/>
        <v>0</v>
      </c>
      <c r="AC37" s="16">
        <f t="shared" si="18"/>
        <v>0</v>
      </c>
      <c r="AD37" s="16">
        <f t="shared" si="18"/>
        <v>0</v>
      </c>
      <c r="AE37" s="16">
        <f t="shared" si="19"/>
        <v>0</v>
      </c>
      <c r="AF37" s="16">
        <f t="shared" si="19"/>
        <v>0</v>
      </c>
      <c r="AG37" s="16">
        <f t="shared" si="19"/>
        <v>0</v>
      </c>
      <c r="AH37" s="16">
        <f t="shared" si="19"/>
        <v>0</v>
      </c>
      <c r="AI37" s="16">
        <f t="shared" si="19"/>
        <v>0</v>
      </c>
      <c r="AJ37" s="16">
        <f t="shared" si="19"/>
        <v>0</v>
      </c>
      <c r="AK37" s="16">
        <f t="shared" si="19"/>
        <v>0</v>
      </c>
      <c r="AL37" s="16">
        <f t="shared" si="19"/>
        <v>0</v>
      </c>
      <c r="AM37" s="16">
        <f t="shared" si="19"/>
        <v>0</v>
      </c>
      <c r="AN37" s="16">
        <f t="shared" si="19"/>
        <v>0</v>
      </c>
      <c r="AO37" s="16">
        <f t="shared" si="20"/>
        <v>0</v>
      </c>
      <c r="AP37" s="16">
        <f t="shared" si="20"/>
        <v>0</v>
      </c>
      <c r="AQ37" s="16">
        <f t="shared" si="20"/>
        <v>0</v>
      </c>
      <c r="AR37" s="16">
        <f t="shared" si="20"/>
        <v>0</v>
      </c>
      <c r="AS37" s="16">
        <f t="shared" si="20"/>
        <v>0</v>
      </c>
      <c r="AT37" s="16">
        <f t="shared" si="20"/>
        <v>0</v>
      </c>
      <c r="AU37" s="16">
        <f t="shared" si="20"/>
        <v>0</v>
      </c>
      <c r="AV37" s="16">
        <f t="shared" si="20"/>
        <v>0</v>
      </c>
      <c r="AW37" s="16">
        <f t="shared" si="20"/>
        <v>0</v>
      </c>
      <c r="AX37" s="16">
        <f t="shared" si="20"/>
        <v>0</v>
      </c>
      <c r="AY37" s="16">
        <f t="shared" si="20"/>
        <v>0</v>
      </c>
      <c r="AZ37" s="16">
        <f t="shared" si="20"/>
        <v>0</v>
      </c>
      <c r="BA37" s="16">
        <f t="shared" si="20"/>
        <v>0</v>
      </c>
      <c r="BB37" s="16">
        <f t="shared" si="20"/>
        <v>0</v>
      </c>
    </row>
    <row r="38" spans="1:54" ht="16.5" thickBot="1" x14ac:dyDescent="0.3">
      <c r="A38" s="24">
        <v>45519</v>
      </c>
      <c r="B38" s="23">
        <v>2.375</v>
      </c>
      <c r="C38" s="23">
        <v>99.460899999999995</v>
      </c>
      <c r="D38" s="7">
        <v>42962</v>
      </c>
      <c r="E38" s="8">
        <f t="shared" si="9"/>
        <v>0.97870879120879117</v>
      </c>
      <c r="F38" s="8">
        <f t="shared" si="10"/>
        <v>100.43960879120878</v>
      </c>
      <c r="G38" s="11">
        <f t="shared" si="11"/>
        <v>116.625</v>
      </c>
      <c r="I38" s="16">
        <f t="shared" si="21"/>
        <v>1.1875</v>
      </c>
      <c r="J38" s="16">
        <f t="shared" si="21"/>
        <v>1.1875</v>
      </c>
      <c r="K38" s="16">
        <f t="shared" si="17"/>
        <v>1.1875</v>
      </c>
      <c r="L38" s="16">
        <f t="shared" si="17"/>
        <v>1.1875</v>
      </c>
      <c r="M38" s="16">
        <f t="shared" si="17"/>
        <v>1.1875</v>
      </c>
      <c r="N38" s="16">
        <f t="shared" si="17"/>
        <v>1.1875</v>
      </c>
      <c r="O38" s="16">
        <f t="shared" si="17"/>
        <v>1.1875</v>
      </c>
      <c r="P38" s="16">
        <f t="shared" si="17"/>
        <v>1.1875</v>
      </c>
      <c r="Q38" s="16">
        <f t="shared" si="17"/>
        <v>1.1875</v>
      </c>
      <c r="R38" s="16">
        <f t="shared" si="17"/>
        <v>1.1875</v>
      </c>
      <c r="S38" s="16">
        <f t="shared" si="17"/>
        <v>1.1875</v>
      </c>
      <c r="T38" s="16">
        <f t="shared" si="17"/>
        <v>1.1875</v>
      </c>
      <c r="U38" s="16">
        <f t="shared" si="18"/>
        <v>1.1875</v>
      </c>
      <c r="V38" s="16">
        <f t="shared" si="18"/>
        <v>101.1875</v>
      </c>
      <c r="W38" s="16">
        <f t="shared" si="18"/>
        <v>0</v>
      </c>
      <c r="X38" s="16">
        <f t="shared" si="18"/>
        <v>0</v>
      </c>
      <c r="Y38" s="16">
        <f t="shared" si="18"/>
        <v>0</v>
      </c>
      <c r="Z38" s="16">
        <f t="shared" si="18"/>
        <v>0</v>
      </c>
      <c r="AA38" s="16">
        <f t="shared" si="18"/>
        <v>0</v>
      </c>
      <c r="AB38" s="16">
        <f t="shared" si="18"/>
        <v>0</v>
      </c>
      <c r="AC38" s="16">
        <f t="shared" si="18"/>
        <v>0</v>
      </c>
      <c r="AD38" s="16">
        <f t="shared" si="18"/>
        <v>0</v>
      </c>
      <c r="AE38" s="16">
        <f t="shared" si="19"/>
        <v>0</v>
      </c>
      <c r="AF38" s="16">
        <f t="shared" si="19"/>
        <v>0</v>
      </c>
      <c r="AG38" s="16">
        <f t="shared" si="19"/>
        <v>0</v>
      </c>
      <c r="AH38" s="16">
        <f t="shared" si="19"/>
        <v>0</v>
      </c>
      <c r="AI38" s="16">
        <f t="shared" si="19"/>
        <v>0</v>
      </c>
      <c r="AJ38" s="16">
        <f t="shared" si="19"/>
        <v>0</v>
      </c>
      <c r="AK38" s="16">
        <f t="shared" si="19"/>
        <v>0</v>
      </c>
      <c r="AL38" s="16">
        <f t="shared" si="19"/>
        <v>0</v>
      </c>
      <c r="AM38" s="16">
        <f t="shared" si="19"/>
        <v>0</v>
      </c>
      <c r="AN38" s="16">
        <f t="shared" si="19"/>
        <v>0</v>
      </c>
      <c r="AO38" s="16">
        <f t="shared" si="20"/>
        <v>0</v>
      </c>
      <c r="AP38" s="16">
        <f t="shared" si="20"/>
        <v>0</v>
      </c>
      <c r="AQ38" s="16">
        <f t="shared" si="20"/>
        <v>0</v>
      </c>
      <c r="AR38" s="16">
        <f t="shared" si="20"/>
        <v>0</v>
      </c>
      <c r="AS38" s="16">
        <f t="shared" si="20"/>
        <v>0</v>
      </c>
      <c r="AT38" s="16">
        <f t="shared" si="20"/>
        <v>0</v>
      </c>
      <c r="AU38" s="16">
        <f t="shared" si="20"/>
        <v>0</v>
      </c>
      <c r="AV38" s="16">
        <f t="shared" si="20"/>
        <v>0</v>
      </c>
      <c r="AW38" s="16">
        <f t="shared" si="20"/>
        <v>0</v>
      </c>
      <c r="AX38" s="16">
        <f t="shared" si="20"/>
        <v>0</v>
      </c>
      <c r="AY38" s="16">
        <f t="shared" si="20"/>
        <v>0</v>
      </c>
      <c r="AZ38" s="16">
        <f t="shared" si="20"/>
        <v>0</v>
      </c>
      <c r="BA38" s="16">
        <f t="shared" si="20"/>
        <v>0</v>
      </c>
      <c r="BB38" s="16">
        <f t="shared" si="20"/>
        <v>0</v>
      </c>
    </row>
    <row r="39" spans="1:54" ht="16.5" thickBot="1" x14ac:dyDescent="0.3">
      <c r="A39" s="24">
        <v>45703</v>
      </c>
      <c r="B39" s="23">
        <v>2</v>
      </c>
      <c r="C39" s="23">
        <v>96.843800000000002</v>
      </c>
      <c r="D39" s="7">
        <v>42962</v>
      </c>
      <c r="E39" s="8">
        <f t="shared" si="9"/>
        <v>0.82417582417582413</v>
      </c>
      <c r="F39" s="8">
        <f t="shared" si="10"/>
        <v>97.667975824175826</v>
      </c>
      <c r="G39" s="11">
        <f t="shared" si="11"/>
        <v>115</v>
      </c>
      <c r="I39" s="16">
        <f t="shared" si="21"/>
        <v>1</v>
      </c>
      <c r="J39" s="16">
        <f t="shared" si="21"/>
        <v>1</v>
      </c>
      <c r="K39" s="16">
        <f t="shared" si="17"/>
        <v>1</v>
      </c>
      <c r="L39" s="16">
        <f t="shared" si="17"/>
        <v>1</v>
      </c>
      <c r="M39" s="16">
        <f t="shared" si="17"/>
        <v>1</v>
      </c>
      <c r="N39" s="16">
        <f t="shared" si="17"/>
        <v>1</v>
      </c>
      <c r="O39" s="16">
        <f t="shared" si="17"/>
        <v>1</v>
      </c>
      <c r="P39" s="16">
        <f t="shared" si="17"/>
        <v>1</v>
      </c>
      <c r="Q39" s="16">
        <f t="shared" si="17"/>
        <v>1</v>
      </c>
      <c r="R39" s="16">
        <f t="shared" si="17"/>
        <v>1</v>
      </c>
      <c r="S39" s="16">
        <f t="shared" si="17"/>
        <v>1</v>
      </c>
      <c r="T39" s="16">
        <f t="shared" si="17"/>
        <v>1</v>
      </c>
      <c r="U39" s="16">
        <f t="shared" si="18"/>
        <v>1</v>
      </c>
      <c r="V39" s="16">
        <f t="shared" si="18"/>
        <v>1</v>
      </c>
      <c r="W39" s="16">
        <f t="shared" si="18"/>
        <v>101</v>
      </c>
      <c r="X39" s="16">
        <f t="shared" si="18"/>
        <v>0</v>
      </c>
      <c r="Y39" s="16">
        <f t="shared" si="18"/>
        <v>0</v>
      </c>
      <c r="Z39" s="16">
        <f t="shared" si="18"/>
        <v>0</v>
      </c>
      <c r="AA39" s="16">
        <f t="shared" si="18"/>
        <v>0</v>
      </c>
      <c r="AB39" s="16">
        <f t="shared" si="18"/>
        <v>0</v>
      </c>
      <c r="AC39" s="16">
        <f t="shared" si="18"/>
        <v>0</v>
      </c>
      <c r="AD39" s="16">
        <f t="shared" si="18"/>
        <v>0</v>
      </c>
      <c r="AE39" s="16">
        <f t="shared" si="19"/>
        <v>0</v>
      </c>
      <c r="AF39" s="16">
        <f t="shared" si="19"/>
        <v>0</v>
      </c>
      <c r="AG39" s="16">
        <f t="shared" si="19"/>
        <v>0</v>
      </c>
      <c r="AH39" s="16">
        <f t="shared" si="19"/>
        <v>0</v>
      </c>
      <c r="AI39" s="16">
        <f t="shared" si="19"/>
        <v>0</v>
      </c>
      <c r="AJ39" s="16">
        <f t="shared" si="19"/>
        <v>0</v>
      </c>
      <c r="AK39" s="16">
        <f t="shared" si="19"/>
        <v>0</v>
      </c>
      <c r="AL39" s="16">
        <f t="shared" si="19"/>
        <v>0</v>
      </c>
      <c r="AM39" s="16">
        <f t="shared" si="19"/>
        <v>0</v>
      </c>
      <c r="AN39" s="16">
        <f t="shared" si="19"/>
        <v>0</v>
      </c>
      <c r="AO39" s="16">
        <f t="shared" si="20"/>
        <v>0</v>
      </c>
      <c r="AP39" s="16">
        <f t="shared" si="20"/>
        <v>0</v>
      </c>
      <c r="AQ39" s="16">
        <f t="shared" si="20"/>
        <v>0</v>
      </c>
      <c r="AR39" s="16">
        <f t="shared" si="20"/>
        <v>0</v>
      </c>
      <c r="AS39" s="16">
        <f t="shared" si="20"/>
        <v>0</v>
      </c>
      <c r="AT39" s="16">
        <f t="shared" si="20"/>
        <v>0</v>
      </c>
      <c r="AU39" s="16">
        <f t="shared" si="20"/>
        <v>0</v>
      </c>
      <c r="AV39" s="16">
        <f t="shared" si="20"/>
        <v>0</v>
      </c>
      <c r="AW39" s="16">
        <f t="shared" si="20"/>
        <v>0</v>
      </c>
      <c r="AX39" s="16">
        <f t="shared" si="20"/>
        <v>0</v>
      </c>
      <c r="AY39" s="16">
        <f t="shared" si="20"/>
        <v>0</v>
      </c>
      <c r="AZ39" s="16">
        <f t="shared" si="20"/>
        <v>0</v>
      </c>
      <c r="BA39" s="16">
        <f t="shared" si="20"/>
        <v>0</v>
      </c>
      <c r="BB39" s="16">
        <f t="shared" si="20"/>
        <v>0</v>
      </c>
    </row>
    <row r="40" spans="1:54" ht="16.5" thickBot="1" x14ac:dyDescent="0.3">
      <c r="A40" s="24">
        <v>45703</v>
      </c>
      <c r="B40" s="23">
        <v>7.625</v>
      </c>
      <c r="C40" s="23">
        <v>133.46090000000001</v>
      </c>
      <c r="D40" s="7">
        <v>42962</v>
      </c>
      <c r="E40" s="8">
        <f t="shared" si="9"/>
        <v>3.1421703296703294</v>
      </c>
      <c r="F40" s="8">
        <f t="shared" si="10"/>
        <v>136.60307032967035</v>
      </c>
      <c r="G40" s="11">
        <f t="shared" si="11"/>
        <v>157.1875</v>
      </c>
      <c r="I40" s="16">
        <f t="shared" si="21"/>
        <v>3.8125</v>
      </c>
      <c r="J40" s="16">
        <f t="shared" si="21"/>
        <v>3.8125</v>
      </c>
      <c r="K40" s="16">
        <f t="shared" ref="K40:T49" si="22">(IF(K$6=$A40,100,0)+IF(K$6&lt;=$A40,$B40/2,0))*K$9</f>
        <v>3.8125</v>
      </c>
      <c r="L40" s="16">
        <f t="shared" si="22"/>
        <v>3.8125</v>
      </c>
      <c r="M40" s="16">
        <f t="shared" si="22"/>
        <v>3.8125</v>
      </c>
      <c r="N40" s="16">
        <f t="shared" si="22"/>
        <v>3.8125</v>
      </c>
      <c r="O40" s="16">
        <f t="shared" si="22"/>
        <v>3.8125</v>
      </c>
      <c r="P40" s="16">
        <f t="shared" si="22"/>
        <v>3.8125</v>
      </c>
      <c r="Q40" s="16">
        <f t="shared" si="22"/>
        <v>3.8125</v>
      </c>
      <c r="R40" s="16">
        <f t="shared" si="22"/>
        <v>3.8125</v>
      </c>
      <c r="S40" s="16">
        <f t="shared" si="22"/>
        <v>3.8125</v>
      </c>
      <c r="T40" s="16">
        <f t="shared" si="22"/>
        <v>3.8125</v>
      </c>
      <c r="U40" s="16">
        <f t="shared" ref="U40:AD49" si="23">(IF(U$6=$A40,100,0)+IF(U$6&lt;=$A40,$B40/2,0))*U$9</f>
        <v>3.8125</v>
      </c>
      <c r="V40" s="16">
        <f t="shared" si="23"/>
        <v>3.8125</v>
      </c>
      <c r="W40" s="16">
        <f t="shared" si="23"/>
        <v>103.8125</v>
      </c>
      <c r="X40" s="16">
        <f t="shared" si="23"/>
        <v>0</v>
      </c>
      <c r="Y40" s="16">
        <f t="shared" si="23"/>
        <v>0</v>
      </c>
      <c r="Z40" s="16">
        <f t="shared" si="23"/>
        <v>0</v>
      </c>
      <c r="AA40" s="16">
        <f t="shared" si="23"/>
        <v>0</v>
      </c>
      <c r="AB40" s="16">
        <f t="shared" si="23"/>
        <v>0</v>
      </c>
      <c r="AC40" s="16">
        <f t="shared" si="23"/>
        <v>0</v>
      </c>
      <c r="AD40" s="16">
        <f t="shared" si="23"/>
        <v>0</v>
      </c>
      <c r="AE40" s="16">
        <f t="shared" ref="AE40:AN49" si="24">(IF(AE$6=$A40,100,0)+IF(AE$6&lt;=$A40,$B40/2,0))*AE$9</f>
        <v>0</v>
      </c>
      <c r="AF40" s="16">
        <f t="shared" si="24"/>
        <v>0</v>
      </c>
      <c r="AG40" s="16">
        <f t="shared" si="24"/>
        <v>0</v>
      </c>
      <c r="AH40" s="16">
        <f t="shared" si="24"/>
        <v>0</v>
      </c>
      <c r="AI40" s="16">
        <f t="shared" si="24"/>
        <v>0</v>
      </c>
      <c r="AJ40" s="16">
        <f t="shared" si="24"/>
        <v>0</v>
      </c>
      <c r="AK40" s="16">
        <f t="shared" si="24"/>
        <v>0</v>
      </c>
      <c r="AL40" s="16">
        <f t="shared" si="24"/>
        <v>0</v>
      </c>
      <c r="AM40" s="16">
        <f t="shared" si="24"/>
        <v>0</v>
      </c>
      <c r="AN40" s="16">
        <f t="shared" si="24"/>
        <v>0</v>
      </c>
      <c r="AO40" s="16">
        <f t="shared" ref="AO40:BB49" si="25">(IF(AO$6=$A40,100,0)+IF(AO$6&lt;=$A40,$B40/2,0))*AO$9</f>
        <v>0</v>
      </c>
      <c r="AP40" s="16">
        <f t="shared" si="25"/>
        <v>0</v>
      </c>
      <c r="AQ40" s="16">
        <f t="shared" si="25"/>
        <v>0</v>
      </c>
      <c r="AR40" s="16">
        <f t="shared" si="25"/>
        <v>0</v>
      </c>
      <c r="AS40" s="16">
        <f t="shared" si="25"/>
        <v>0</v>
      </c>
      <c r="AT40" s="16">
        <f t="shared" si="25"/>
        <v>0</v>
      </c>
      <c r="AU40" s="16">
        <f t="shared" si="25"/>
        <v>0</v>
      </c>
      <c r="AV40" s="16">
        <f t="shared" si="25"/>
        <v>0</v>
      </c>
      <c r="AW40" s="16">
        <f t="shared" si="25"/>
        <v>0</v>
      </c>
      <c r="AX40" s="16">
        <f t="shared" si="25"/>
        <v>0</v>
      </c>
      <c r="AY40" s="16">
        <f t="shared" si="25"/>
        <v>0</v>
      </c>
      <c r="AZ40" s="16">
        <f t="shared" si="25"/>
        <v>0</v>
      </c>
      <c r="BA40" s="16">
        <f t="shared" si="25"/>
        <v>0</v>
      </c>
      <c r="BB40" s="16">
        <f t="shared" si="25"/>
        <v>0</v>
      </c>
    </row>
    <row r="41" spans="1:54" ht="16.5" thickBot="1" x14ac:dyDescent="0.3">
      <c r="A41" s="24">
        <v>45884</v>
      </c>
      <c r="B41" s="23">
        <v>2</v>
      </c>
      <c r="C41" s="23">
        <v>96.507800000000003</v>
      </c>
      <c r="D41" s="7">
        <v>42962</v>
      </c>
      <c r="E41" s="8">
        <f t="shared" si="9"/>
        <v>0.82417582417582413</v>
      </c>
      <c r="F41" s="8">
        <f t="shared" si="10"/>
        <v>97.331975824175828</v>
      </c>
      <c r="G41" s="11">
        <f t="shared" si="11"/>
        <v>116</v>
      </c>
      <c r="I41" s="16">
        <f t="shared" si="21"/>
        <v>1</v>
      </c>
      <c r="J41" s="16">
        <f t="shared" si="21"/>
        <v>1</v>
      </c>
      <c r="K41" s="16">
        <f t="shared" si="22"/>
        <v>1</v>
      </c>
      <c r="L41" s="16">
        <f t="shared" si="22"/>
        <v>1</v>
      </c>
      <c r="M41" s="16">
        <f t="shared" si="22"/>
        <v>1</v>
      </c>
      <c r="N41" s="16">
        <f t="shared" si="22"/>
        <v>1</v>
      </c>
      <c r="O41" s="16">
        <f t="shared" si="22"/>
        <v>1</v>
      </c>
      <c r="P41" s="16">
        <f t="shared" si="22"/>
        <v>1</v>
      </c>
      <c r="Q41" s="16">
        <f t="shared" si="22"/>
        <v>1</v>
      </c>
      <c r="R41" s="16">
        <f t="shared" si="22"/>
        <v>1</v>
      </c>
      <c r="S41" s="16">
        <f t="shared" si="22"/>
        <v>1</v>
      </c>
      <c r="T41" s="16">
        <f t="shared" si="22"/>
        <v>1</v>
      </c>
      <c r="U41" s="16">
        <f t="shared" si="23"/>
        <v>1</v>
      </c>
      <c r="V41" s="16">
        <f t="shared" si="23"/>
        <v>1</v>
      </c>
      <c r="W41" s="16">
        <f t="shared" si="23"/>
        <v>1</v>
      </c>
      <c r="X41" s="16">
        <f t="shared" si="23"/>
        <v>101</v>
      </c>
      <c r="Y41" s="16">
        <f t="shared" si="23"/>
        <v>0</v>
      </c>
      <c r="Z41" s="16">
        <f t="shared" si="23"/>
        <v>0</v>
      </c>
      <c r="AA41" s="16">
        <f t="shared" si="23"/>
        <v>0</v>
      </c>
      <c r="AB41" s="16">
        <f t="shared" si="23"/>
        <v>0</v>
      </c>
      <c r="AC41" s="16">
        <f t="shared" si="23"/>
        <v>0</v>
      </c>
      <c r="AD41" s="16">
        <f t="shared" si="23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H41" s="16">
        <f t="shared" si="24"/>
        <v>0</v>
      </c>
      <c r="AI41" s="16">
        <f t="shared" si="24"/>
        <v>0</v>
      </c>
      <c r="AJ41" s="16">
        <f t="shared" si="24"/>
        <v>0</v>
      </c>
      <c r="AK41" s="16">
        <f t="shared" si="24"/>
        <v>0</v>
      </c>
      <c r="AL41" s="16">
        <f t="shared" si="24"/>
        <v>0</v>
      </c>
      <c r="AM41" s="16">
        <f t="shared" si="24"/>
        <v>0</v>
      </c>
      <c r="AN41" s="16">
        <f t="shared" si="24"/>
        <v>0</v>
      </c>
      <c r="AO41" s="16">
        <f t="shared" si="25"/>
        <v>0</v>
      </c>
      <c r="AP41" s="16">
        <f t="shared" si="25"/>
        <v>0</v>
      </c>
      <c r="AQ41" s="16">
        <f t="shared" si="25"/>
        <v>0</v>
      </c>
      <c r="AR41" s="16">
        <f t="shared" si="25"/>
        <v>0</v>
      </c>
      <c r="AS41" s="16">
        <f t="shared" si="25"/>
        <v>0</v>
      </c>
      <c r="AT41" s="16">
        <f t="shared" si="25"/>
        <v>0</v>
      </c>
      <c r="AU41" s="16">
        <f t="shared" si="25"/>
        <v>0</v>
      </c>
      <c r="AV41" s="16">
        <f t="shared" si="25"/>
        <v>0</v>
      </c>
      <c r="AW41" s="16">
        <f t="shared" si="25"/>
        <v>0</v>
      </c>
      <c r="AX41" s="16">
        <f t="shared" si="25"/>
        <v>0</v>
      </c>
      <c r="AY41" s="16">
        <f t="shared" si="25"/>
        <v>0</v>
      </c>
      <c r="AZ41" s="16">
        <f t="shared" si="25"/>
        <v>0</v>
      </c>
      <c r="BA41" s="16">
        <f t="shared" si="25"/>
        <v>0</v>
      </c>
      <c r="BB41" s="16">
        <f t="shared" si="25"/>
        <v>0</v>
      </c>
    </row>
    <row r="42" spans="1:54" ht="16.5" thickBot="1" x14ac:dyDescent="0.3">
      <c r="A42" s="24">
        <v>45884</v>
      </c>
      <c r="B42" s="23">
        <v>6.875</v>
      </c>
      <c r="C42" s="23">
        <v>130.375</v>
      </c>
      <c r="D42" s="7">
        <v>42962</v>
      </c>
      <c r="E42" s="8">
        <f t="shared" si="9"/>
        <v>2.8331043956043955</v>
      </c>
      <c r="F42" s="8">
        <f t="shared" si="10"/>
        <v>133.20810439560441</v>
      </c>
      <c r="G42" s="11">
        <f t="shared" ref="G42:G61" si="26">SUM(I42:BB42)</f>
        <v>155</v>
      </c>
      <c r="I42" s="16">
        <f t="shared" si="21"/>
        <v>3.4375</v>
      </c>
      <c r="J42" s="16">
        <f t="shared" si="21"/>
        <v>3.4375</v>
      </c>
      <c r="K42" s="16">
        <f t="shared" si="22"/>
        <v>3.4375</v>
      </c>
      <c r="L42" s="16">
        <f t="shared" si="22"/>
        <v>3.4375</v>
      </c>
      <c r="M42" s="16">
        <f t="shared" si="22"/>
        <v>3.4375</v>
      </c>
      <c r="N42" s="16">
        <f t="shared" si="22"/>
        <v>3.4375</v>
      </c>
      <c r="O42" s="16">
        <f t="shared" si="22"/>
        <v>3.4375</v>
      </c>
      <c r="P42" s="16">
        <f t="shared" si="22"/>
        <v>3.4375</v>
      </c>
      <c r="Q42" s="16">
        <f t="shared" si="22"/>
        <v>3.4375</v>
      </c>
      <c r="R42" s="16">
        <f t="shared" si="22"/>
        <v>3.4375</v>
      </c>
      <c r="S42" s="16">
        <f t="shared" si="22"/>
        <v>3.4375</v>
      </c>
      <c r="T42" s="16">
        <f t="shared" si="22"/>
        <v>3.4375</v>
      </c>
      <c r="U42" s="16">
        <f t="shared" si="23"/>
        <v>3.4375</v>
      </c>
      <c r="V42" s="16">
        <f t="shared" si="23"/>
        <v>3.4375</v>
      </c>
      <c r="W42" s="16">
        <f t="shared" si="23"/>
        <v>3.4375</v>
      </c>
      <c r="X42" s="16">
        <f t="shared" si="23"/>
        <v>103.4375</v>
      </c>
      <c r="Y42" s="16">
        <f t="shared" si="23"/>
        <v>0</v>
      </c>
      <c r="Z42" s="16">
        <f t="shared" si="23"/>
        <v>0</v>
      </c>
      <c r="AA42" s="16">
        <f t="shared" si="23"/>
        <v>0</v>
      </c>
      <c r="AB42" s="16">
        <f t="shared" si="23"/>
        <v>0</v>
      </c>
      <c r="AC42" s="16">
        <f t="shared" si="23"/>
        <v>0</v>
      </c>
      <c r="AD42" s="16">
        <f t="shared" si="23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H42" s="16">
        <f t="shared" si="24"/>
        <v>0</v>
      </c>
      <c r="AI42" s="16">
        <f t="shared" si="24"/>
        <v>0</v>
      </c>
      <c r="AJ42" s="16">
        <f t="shared" si="24"/>
        <v>0</v>
      </c>
      <c r="AK42" s="16">
        <f t="shared" si="24"/>
        <v>0</v>
      </c>
      <c r="AL42" s="16">
        <f t="shared" si="24"/>
        <v>0</v>
      </c>
      <c r="AM42" s="16">
        <f t="shared" si="24"/>
        <v>0</v>
      </c>
      <c r="AN42" s="16">
        <f t="shared" si="24"/>
        <v>0</v>
      </c>
      <c r="AO42" s="16">
        <f t="shared" si="25"/>
        <v>0</v>
      </c>
      <c r="AP42" s="16">
        <f t="shared" si="25"/>
        <v>0</v>
      </c>
      <c r="AQ42" s="16">
        <f t="shared" si="25"/>
        <v>0</v>
      </c>
      <c r="AR42" s="16">
        <f t="shared" si="25"/>
        <v>0</v>
      </c>
      <c r="AS42" s="16">
        <f t="shared" si="25"/>
        <v>0</v>
      </c>
      <c r="AT42" s="16">
        <f t="shared" si="25"/>
        <v>0</v>
      </c>
      <c r="AU42" s="16">
        <f t="shared" si="25"/>
        <v>0</v>
      </c>
      <c r="AV42" s="16">
        <f t="shared" si="25"/>
        <v>0</v>
      </c>
      <c r="AW42" s="16">
        <f t="shared" si="25"/>
        <v>0</v>
      </c>
      <c r="AX42" s="16">
        <f t="shared" si="25"/>
        <v>0</v>
      </c>
      <c r="AY42" s="16">
        <f t="shared" si="25"/>
        <v>0</v>
      </c>
      <c r="AZ42" s="16">
        <f t="shared" si="25"/>
        <v>0</v>
      </c>
      <c r="BA42" s="16">
        <f t="shared" si="25"/>
        <v>0</v>
      </c>
      <c r="BB42" s="16">
        <f t="shared" si="25"/>
        <v>0</v>
      </c>
    </row>
    <row r="43" spans="1:54" ht="16.5" thickBot="1" x14ac:dyDescent="0.3">
      <c r="A43" s="24">
        <v>46068</v>
      </c>
      <c r="B43" s="23">
        <v>1.625</v>
      </c>
      <c r="C43" s="23">
        <v>93.445300000000003</v>
      </c>
      <c r="D43" s="7">
        <v>42962</v>
      </c>
      <c r="E43" s="8">
        <f t="shared" si="9"/>
        <v>0.6696428571428571</v>
      </c>
      <c r="F43" s="8">
        <f t="shared" si="10"/>
        <v>94.114942857142864</v>
      </c>
      <c r="G43" s="11">
        <f t="shared" si="26"/>
        <v>113.8125</v>
      </c>
      <c r="I43" s="16">
        <f t="shared" si="21"/>
        <v>0.8125</v>
      </c>
      <c r="J43" s="16">
        <f t="shared" si="21"/>
        <v>0.8125</v>
      </c>
      <c r="K43" s="16">
        <f t="shared" si="22"/>
        <v>0.8125</v>
      </c>
      <c r="L43" s="16">
        <f t="shared" si="22"/>
        <v>0.8125</v>
      </c>
      <c r="M43" s="16">
        <f t="shared" si="22"/>
        <v>0.8125</v>
      </c>
      <c r="N43" s="16">
        <f t="shared" si="22"/>
        <v>0.8125</v>
      </c>
      <c r="O43" s="16">
        <f t="shared" si="22"/>
        <v>0.8125</v>
      </c>
      <c r="P43" s="16">
        <f t="shared" si="22"/>
        <v>0.8125</v>
      </c>
      <c r="Q43" s="16">
        <f t="shared" si="22"/>
        <v>0.8125</v>
      </c>
      <c r="R43" s="16">
        <f t="shared" si="22"/>
        <v>0.8125</v>
      </c>
      <c r="S43" s="16">
        <f t="shared" si="22"/>
        <v>0.8125</v>
      </c>
      <c r="T43" s="16">
        <f t="shared" si="22"/>
        <v>0.8125</v>
      </c>
      <c r="U43" s="16">
        <f t="shared" si="23"/>
        <v>0.8125</v>
      </c>
      <c r="V43" s="16">
        <f t="shared" si="23"/>
        <v>0.8125</v>
      </c>
      <c r="W43" s="16">
        <f t="shared" si="23"/>
        <v>0.8125</v>
      </c>
      <c r="X43" s="16">
        <f t="shared" si="23"/>
        <v>0.8125</v>
      </c>
      <c r="Y43" s="16">
        <f t="shared" si="23"/>
        <v>100.8125</v>
      </c>
      <c r="Z43" s="16">
        <f t="shared" si="23"/>
        <v>0</v>
      </c>
      <c r="AA43" s="16">
        <f t="shared" si="23"/>
        <v>0</v>
      </c>
      <c r="AB43" s="16">
        <f t="shared" si="23"/>
        <v>0</v>
      </c>
      <c r="AC43" s="16">
        <f t="shared" si="23"/>
        <v>0</v>
      </c>
      <c r="AD43" s="16">
        <f t="shared" si="23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H43" s="16">
        <f t="shared" si="24"/>
        <v>0</v>
      </c>
      <c r="AI43" s="16">
        <f t="shared" si="24"/>
        <v>0</v>
      </c>
      <c r="AJ43" s="16">
        <f t="shared" si="24"/>
        <v>0</v>
      </c>
      <c r="AK43" s="16">
        <f t="shared" si="24"/>
        <v>0</v>
      </c>
      <c r="AL43" s="16">
        <f t="shared" si="24"/>
        <v>0</v>
      </c>
      <c r="AM43" s="16">
        <f t="shared" si="24"/>
        <v>0</v>
      </c>
      <c r="AN43" s="16">
        <f t="shared" si="24"/>
        <v>0</v>
      </c>
      <c r="AO43" s="16">
        <f t="shared" si="25"/>
        <v>0</v>
      </c>
      <c r="AP43" s="16">
        <f t="shared" si="25"/>
        <v>0</v>
      </c>
      <c r="AQ43" s="16">
        <f t="shared" si="25"/>
        <v>0</v>
      </c>
      <c r="AR43" s="16">
        <f t="shared" si="25"/>
        <v>0</v>
      </c>
      <c r="AS43" s="16">
        <f t="shared" si="25"/>
        <v>0</v>
      </c>
      <c r="AT43" s="16">
        <f t="shared" si="25"/>
        <v>0</v>
      </c>
      <c r="AU43" s="16">
        <f t="shared" si="25"/>
        <v>0</v>
      </c>
      <c r="AV43" s="16">
        <f t="shared" si="25"/>
        <v>0</v>
      </c>
      <c r="AW43" s="16">
        <f t="shared" si="25"/>
        <v>0</v>
      </c>
      <c r="AX43" s="16">
        <f t="shared" si="25"/>
        <v>0</v>
      </c>
      <c r="AY43" s="16">
        <f t="shared" si="25"/>
        <v>0</v>
      </c>
      <c r="AZ43" s="16">
        <f t="shared" si="25"/>
        <v>0</v>
      </c>
      <c r="BA43" s="16">
        <f t="shared" si="25"/>
        <v>0</v>
      </c>
      <c r="BB43" s="16">
        <f t="shared" si="25"/>
        <v>0</v>
      </c>
    </row>
    <row r="44" spans="1:54" ht="16.5" thickBot="1" x14ac:dyDescent="0.3">
      <c r="A44" s="24">
        <v>46068</v>
      </c>
      <c r="B44" s="23">
        <v>6</v>
      </c>
      <c r="C44" s="23">
        <v>125.6172</v>
      </c>
      <c r="D44" s="7">
        <v>42962</v>
      </c>
      <c r="E44" s="8">
        <f t="shared" si="9"/>
        <v>2.4725274725274726</v>
      </c>
      <c r="F44" s="8">
        <f t="shared" si="10"/>
        <v>128.08972747252747</v>
      </c>
      <c r="G44" s="11">
        <f t="shared" si="26"/>
        <v>151</v>
      </c>
      <c r="I44" s="16">
        <f t="shared" si="21"/>
        <v>3</v>
      </c>
      <c r="J44" s="16">
        <f t="shared" si="21"/>
        <v>3</v>
      </c>
      <c r="K44" s="16">
        <f t="shared" si="22"/>
        <v>3</v>
      </c>
      <c r="L44" s="16">
        <f t="shared" si="22"/>
        <v>3</v>
      </c>
      <c r="M44" s="16">
        <f t="shared" si="22"/>
        <v>3</v>
      </c>
      <c r="N44" s="16">
        <f t="shared" si="22"/>
        <v>3</v>
      </c>
      <c r="O44" s="16">
        <f t="shared" si="22"/>
        <v>3</v>
      </c>
      <c r="P44" s="16">
        <f t="shared" si="22"/>
        <v>3</v>
      </c>
      <c r="Q44" s="16">
        <f t="shared" si="22"/>
        <v>3</v>
      </c>
      <c r="R44" s="16">
        <f t="shared" si="22"/>
        <v>3</v>
      </c>
      <c r="S44" s="16">
        <f t="shared" si="22"/>
        <v>3</v>
      </c>
      <c r="T44" s="16">
        <f t="shared" si="22"/>
        <v>3</v>
      </c>
      <c r="U44" s="16">
        <f t="shared" si="23"/>
        <v>3</v>
      </c>
      <c r="V44" s="16">
        <f t="shared" si="23"/>
        <v>3</v>
      </c>
      <c r="W44" s="16">
        <f t="shared" si="23"/>
        <v>3</v>
      </c>
      <c r="X44" s="16">
        <f t="shared" si="23"/>
        <v>3</v>
      </c>
      <c r="Y44" s="16">
        <f t="shared" si="23"/>
        <v>103</v>
      </c>
      <c r="Z44" s="16">
        <f t="shared" si="23"/>
        <v>0</v>
      </c>
      <c r="AA44" s="16">
        <f t="shared" si="23"/>
        <v>0</v>
      </c>
      <c r="AB44" s="16">
        <f t="shared" si="23"/>
        <v>0</v>
      </c>
      <c r="AC44" s="16">
        <f t="shared" si="23"/>
        <v>0</v>
      </c>
      <c r="AD44" s="16">
        <f t="shared" si="23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H44" s="16">
        <f t="shared" si="24"/>
        <v>0</v>
      </c>
      <c r="AI44" s="16">
        <f t="shared" si="24"/>
        <v>0</v>
      </c>
      <c r="AJ44" s="16">
        <f t="shared" si="24"/>
        <v>0</v>
      </c>
      <c r="AK44" s="16">
        <f t="shared" si="24"/>
        <v>0</v>
      </c>
      <c r="AL44" s="16">
        <f t="shared" si="24"/>
        <v>0</v>
      </c>
      <c r="AM44" s="16">
        <f t="shared" si="24"/>
        <v>0</v>
      </c>
      <c r="AN44" s="16">
        <f t="shared" si="24"/>
        <v>0</v>
      </c>
      <c r="AO44" s="16">
        <f t="shared" si="25"/>
        <v>0</v>
      </c>
      <c r="AP44" s="16">
        <f t="shared" si="25"/>
        <v>0</v>
      </c>
      <c r="AQ44" s="16">
        <f t="shared" si="25"/>
        <v>0</v>
      </c>
      <c r="AR44" s="16">
        <f t="shared" si="25"/>
        <v>0</v>
      </c>
      <c r="AS44" s="16">
        <f t="shared" si="25"/>
        <v>0</v>
      </c>
      <c r="AT44" s="16">
        <f t="shared" si="25"/>
        <v>0</v>
      </c>
      <c r="AU44" s="16">
        <f t="shared" si="25"/>
        <v>0</v>
      </c>
      <c r="AV44" s="16">
        <f t="shared" si="25"/>
        <v>0</v>
      </c>
      <c r="AW44" s="16">
        <f t="shared" si="25"/>
        <v>0</v>
      </c>
      <c r="AX44" s="16">
        <f t="shared" si="25"/>
        <v>0</v>
      </c>
      <c r="AY44" s="16">
        <f t="shared" si="25"/>
        <v>0</v>
      </c>
      <c r="AZ44" s="16">
        <f t="shared" si="25"/>
        <v>0</v>
      </c>
      <c r="BA44" s="16">
        <f t="shared" si="25"/>
        <v>0</v>
      </c>
      <c r="BB44" s="16">
        <f t="shared" si="25"/>
        <v>0</v>
      </c>
    </row>
    <row r="45" spans="1:54" ht="16.5" thickBot="1" x14ac:dyDescent="0.3">
      <c r="A45" s="24">
        <v>46249</v>
      </c>
      <c r="B45" s="23">
        <v>1.5</v>
      </c>
      <c r="C45" s="23">
        <v>92.0625</v>
      </c>
      <c r="D45" s="7">
        <v>42962</v>
      </c>
      <c r="E45" s="8">
        <f t="shared" si="9"/>
        <v>0.61813186813186816</v>
      </c>
      <c r="F45" s="8">
        <f t="shared" si="10"/>
        <v>92.680631868131869</v>
      </c>
      <c r="G45" s="11">
        <f t="shared" si="26"/>
        <v>113.5</v>
      </c>
      <c r="I45" s="16">
        <f t="shared" si="21"/>
        <v>0.75</v>
      </c>
      <c r="J45" s="16">
        <f t="shared" si="21"/>
        <v>0.75</v>
      </c>
      <c r="K45" s="16">
        <f t="shared" si="22"/>
        <v>0.75</v>
      </c>
      <c r="L45" s="16">
        <f t="shared" si="22"/>
        <v>0.75</v>
      </c>
      <c r="M45" s="16">
        <f t="shared" si="22"/>
        <v>0.75</v>
      </c>
      <c r="N45" s="16">
        <f t="shared" si="22"/>
        <v>0.75</v>
      </c>
      <c r="O45" s="16">
        <f t="shared" si="22"/>
        <v>0.75</v>
      </c>
      <c r="P45" s="16">
        <f t="shared" si="22"/>
        <v>0.75</v>
      </c>
      <c r="Q45" s="16">
        <f t="shared" si="22"/>
        <v>0.75</v>
      </c>
      <c r="R45" s="16">
        <f t="shared" si="22"/>
        <v>0.75</v>
      </c>
      <c r="S45" s="16">
        <f t="shared" si="22"/>
        <v>0.75</v>
      </c>
      <c r="T45" s="16">
        <f t="shared" si="22"/>
        <v>0.75</v>
      </c>
      <c r="U45" s="16">
        <f t="shared" si="23"/>
        <v>0.75</v>
      </c>
      <c r="V45" s="16">
        <f t="shared" si="23"/>
        <v>0.75</v>
      </c>
      <c r="W45" s="16">
        <f t="shared" si="23"/>
        <v>0.75</v>
      </c>
      <c r="X45" s="16">
        <f t="shared" si="23"/>
        <v>0.75</v>
      </c>
      <c r="Y45" s="16">
        <f t="shared" si="23"/>
        <v>0.75</v>
      </c>
      <c r="Z45" s="16">
        <f t="shared" si="23"/>
        <v>100.75</v>
      </c>
      <c r="AA45" s="16">
        <f t="shared" si="23"/>
        <v>0</v>
      </c>
      <c r="AB45" s="16">
        <f t="shared" si="23"/>
        <v>0</v>
      </c>
      <c r="AC45" s="16">
        <f t="shared" si="23"/>
        <v>0</v>
      </c>
      <c r="AD45" s="16">
        <f t="shared" si="23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H45" s="16">
        <f t="shared" si="24"/>
        <v>0</v>
      </c>
      <c r="AI45" s="16">
        <f t="shared" si="24"/>
        <v>0</v>
      </c>
      <c r="AJ45" s="16">
        <f t="shared" si="24"/>
        <v>0</v>
      </c>
      <c r="AK45" s="16">
        <f t="shared" si="24"/>
        <v>0</v>
      </c>
      <c r="AL45" s="16">
        <f t="shared" si="24"/>
        <v>0</v>
      </c>
      <c r="AM45" s="16">
        <f t="shared" si="24"/>
        <v>0</v>
      </c>
      <c r="AN45" s="16">
        <f t="shared" si="24"/>
        <v>0</v>
      </c>
      <c r="AO45" s="16">
        <f t="shared" si="25"/>
        <v>0</v>
      </c>
      <c r="AP45" s="16">
        <f t="shared" si="25"/>
        <v>0</v>
      </c>
      <c r="AQ45" s="16">
        <f t="shared" si="25"/>
        <v>0</v>
      </c>
      <c r="AR45" s="16">
        <f t="shared" si="25"/>
        <v>0</v>
      </c>
      <c r="AS45" s="16">
        <f t="shared" si="25"/>
        <v>0</v>
      </c>
      <c r="AT45" s="16">
        <f t="shared" si="25"/>
        <v>0</v>
      </c>
      <c r="AU45" s="16">
        <f t="shared" si="25"/>
        <v>0</v>
      </c>
      <c r="AV45" s="16">
        <f t="shared" si="25"/>
        <v>0</v>
      </c>
      <c r="AW45" s="16">
        <f t="shared" si="25"/>
        <v>0</v>
      </c>
      <c r="AX45" s="16">
        <f t="shared" si="25"/>
        <v>0</v>
      </c>
      <c r="AY45" s="16">
        <f t="shared" si="25"/>
        <v>0</v>
      </c>
      <c r="AZ45" s="16">
        <f t="shared" si="25"/>
        <v>0</v>
      </c>
      <c r="BA45" s="16">
        <f t="shared" si="25"/>
        <v>0</v>
      </c>
      <c r="BB45" s="16">
        <f t="shared" si="25"/>
        <v>0</v>
      </c>
    </row>
    <row r="46" spans="1:54" ht="16.5" thickBot="1" x14ac:dyDescent="0.3">
      <c r="A46" s="24">
        <v>46249</v>
      </c>
      <c r="B46" s="23">
        <v>6.75</v>
      </c>
      <c r="C46" s="23">
        <v>132.78909999999999</v>
      </c>
      <c r="D46" s="7">
        <v>42962</v>
      </c>
      <c r="E46" s="8">
        <f t="shared" si="9"/>
        <v>2.7815934065934065</v>
      </c>
      <c r="F46" s="8">
        <f t="shared" si="10"/>
        <v>135.57069340659339</v>
      </c>
      <c r="G46" s="11">
        <f t="shared" si="26"/>
        <v>160.75</v>
      </c>
      <c r="I46" s="16">
        <f t="shared" si="21"/>
        <v>3.375</v>
      </c>
      <c r="J46" s="16">
        <f t="shared" si="21"/>
        <v>3.375</v>
      </c>
      <c r="K46" s="16">
        <f t="shared" si="22"/>
        <v>3.375</v>
      </c>
      <c r="L46" s="16">
        <f t="shared" si="22"/>
        <v>3.375</v>
      </c>
      <c r="M46" s="16">
        <f t="shared" si="22"/>
        <v>3.375</v>
      </c>
      <c r="N46" s="16">
        <f t="shared" si="22"/>
        <v>3.375</v>
      </c>
      <c r="O46" s="16">
        <f t="shared" si="22"/>
        <v>3.375</v>
      </c>
      <c r="P46" s="16">
        <f t="shared" si="22"/>
        <v>3.375</v>
      </c>
      <c r="Q46" s="16">
        <f t="shared" si="22"/>
        <v>3.375</v>
      </c>
      <c r="R46" s="16">
        <f t="shared" si="22"/>
        <v>3.375</v>
      </c>
      <c r="S46" s="16">
        <f t="shared" si="22"/>
        <v>3.375</v>
      </c>
      <c r="T46" s="16">
        <f t="shared" si="22"/>
        <v>3.375</v>
      </c>
      <c r="U46" s="16">
        <f t="shared" si="23"/>
        <v>3.375</v>
      </c>
      <c r="V46" s="16">
        <f t="shared" si="23"/>
        <v>3.375</v>
      </c>
      <c r="W46" s="16">
        <f t="shared" si="23"/>
        <v>3.375</v>
      </c>
      <c r="X46" s="16">
        <f t="shared" si="23"/>
        <v>3.375</v>
      </c>
      <c r="Y46" s="16">
        <f t="shared" si="23"/>
        <v>3.375</v>
      </c>
      <c r="Z46" s="16">
        <f t="shared" si="23"/>
        <v>103.375</v>
      </c>
      <c r="AA46" s="16">
        <f t="shared" si="23"/>
        <v>0</v>
      </c>
      <c r="AB46" s="16">
        <f t="shared" si="23"/>
        <v>0</v>
      </c>
      <c r="AC46" s="16">
        <f t="shared" si="23"/>
        <v>0</v>
      </c>
      <c r="AD46" s="16">
        <f t="shared" si="23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H46" s="16">
        <f t="shared" si="24"/>
        <v>0</v>
      </c>
      <c r="AI46" s="16">
        <f t="shared" si="24"/>
        <v>0</v>
      </c>
      <c r="AJ46" s="16">
        <f t="shared" si="24"/>
        <v>0</v>
      </c>
      <c r="AK46" s="16">
        <f t="shared" si="24"/>
        <v>0</v>
      </c>
      <c r="AL46" s="16">
        <f t="shared" si="24"/>
        <v>0</v>
      </c>
      <c r="AM46" s="16">
        <f t="shared" si="24"/>
        <v>0</v>
      </c>
      <c r="AN46" s="16">
        <f t="shared" si="24"/>
        <v>0</v>
      </c>
      <c r="AO46" s="16">
        <f t="shared" si="25"/>
        <v>0</v>
      </c>
      <c r="AP46" s="16">
        <f t="shared" si="25"/>
        <v>0</v>
      </c>
      <c r="AQ46" s="16">
        <f t="shared" si="25"/>
        <v>0</v>
      </c>
      <c r="AR46" s="16">
        <f t="shared" si="25"/>
        <v>0</v>
      </c>
      <c r="AS46" s="16">
        <f t="shared" si="25"/>
        <v>0</v>
      </c>
      <c r="AT46" s="16">
        <f t="shared" si="25"/>
        <v>0</v>
      </c>
      <c r="AU46" s="16">
        <f t="shared" si="25"/>
        <v>0</v>
      </c>
      <c r="AV46" s="16">
        <f t="shared" si="25"/>
        <v>0</v>
      </c>
      <c r="AW46" s="16">
        <f t="shared" si="25"/>
        <v>0</v>
      </c>
      <c r="AX46" s="16">
        <f t="shared" si="25"/>
        <v>0</v>
      </c>
      <c r="AY46" s="16">
        <f t="shared" si="25"/>
        <v>0</v>
      </c>
      <c r="AZ46" s="16">
        <f t="shared" si="25"/>
        <v>0</v>
      </c>
      <c r="BA46" s="16">
        <f t="shared" si="25"/>
        <v>0</v>
      </c>
      <c r="BB46" s="16">
        <f t="shared" si="25"/>
        <v>0</v>
      </c>
    </row>
    <row r="47" spans="1:54" ht="16.5" thickBot="1" x14ac:dyDescent="0.3">
      <c r="A47" s="24">
        <v>46433</v>
      </c>
      <c r="B47" s="23">
        <v>2.25</v>
      </c>
      <c r="C47" s="23">
        <v>97.617199999999997</v>
      </c>
      <c r="D47" s="7">
        <v>42962</v>
      </c>
      <c r="E47" s="8">
        <f t="shared" si="9"/>
        <v>0.92719780219780212</v>
      </c>
      <c r="F47" s="8">
        <f t="shared" si="10"/>
        <v>98.544397802197793</v>
      </c>
      <c r="G47" s="11">
        <f t="shared" si="26"/>
        <v>121.375</v>
      </c>
      <c r="I47" s="16">
        <f t="shared" ref="I47:J61" si="27">(IF(I$6=$A47,100,0)+IF(I$6&lt;=$A47,$B47/2,0))*I$9</f>
        <v>1.125</v>
      </c>
      <c r="J47" s="16">
        <f t="shared" si="27"/>
        <v>1.125</v>
      </c>
      <c r="K47" s="16">
        <f t="shared" si="22"/>
        <v>1.125</v>
      </c>
      <c r="L47" s="16">
        <f t="shared" si="22"/>
        <v>1.125</v>
      </c>
      <c r="M47" s="16">
        <f t="shared" si="22"/>
        <v>1.125</v>
      </c>
      <c r="N47" s="16">
        <f t="shared" si="22"/>
        <v>1.125</v>
      </c>
      <c r="O47" s="16">
        <f t="shared" si="22"/>
        <v>1.125</v>
      </c>
      <c r="P47" s="16">
        <f t="shared" si="22"/>
        <v>1.125</v>
      </c>
      <c r="Q47" s="16">
        <f t="shared" si="22"/>
        <v>1.125</v>
      </c>
      <c r="R47" s="16">
        <f t="shared" si="22"/>
        <v>1.125</v>
      </c>
      <c r="S47" s="16">
        <f t="shared" si="22"/>
        <v>1.125</v>
      </c>
      <c r="T47" s="16">
        <f t="shared" si="22"/>
        <v>1.125</v>
      </c>
      <c r="U47" s="16">
        <f t="shared" si="23"/>
        <v>1.125</v>
      </c>
      <c r="V47" s="16">
        <f t="shared" si="23"/>
        <v>1.125</v>
      </c>
      <c r="W47" s="16">
        <f t="shared" si="23"/>
        <v>1.125</v>
      </c>
      <c r="X47" s="16">
        <f t="shared" si="23"/>
        <v>1.125</v>
      </c>
      <c r="Y47" s="16">
        <f t="shared" si="23"/>
        <v>1.125</v>
      </c>
      <c r="Z47" s="16">
        <f t="shared" si="23"/>
        <v>1.125</v>
      </c>
      <c r="AA47" s="16">
        <f t="shared" si="23"/>
        <v>101.125</v>
      </c>
      <c r="AB47" s="16">
        <f t="shared" si="23"/>
        <v>0</v>
      </c>
      <c r="AC47" s="16">
        <f t="shared" si="23"/>
        <v>0</v>
      </c>
      <c r="AD47" s="16">
        <f t="shared" si="23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H47" s="16">
        <f t="shared" si="24"/>
        <v>0</v>
      </c>
      <c r="AI47" s="16">
        <f t="shared" si="24"/>
        <v>0</v>
      </c>
      <c r="AJ47" s="16">
        <f t="shared" si="24"/>
        <v>0</v>
      </c>
      <c r="AK47" s="16">
        <f t="shared" si="24"/>
        <v>0</v>
      </c>
      <c r="AL47" s="16">
        <f t="shared" si="24"/>
        <v>0</v>
      </c>
      <c r="AM47" s="16">
        <f t="shared" si="24"/>
        <v>0</v>
      </c>
      <c r="AN47" s="16">
        <f t="shared" si="24"/>
        <v>0</v>
      </c>
      <c r="AO47" s="16">
        <f t="shared" si="25"/>
        <v>0</v>
      </c>
      <c r="AP47" s="16">
        <f t="shared" si="25"/>
        <v>0</v>
      </c>
      <c r="AQ47" s="16">
        <f t="shared" si="25"/>
        <v>0</v>
      </c>
      <c r="AR47" s="16">
        <f t="shared" si="25"/>
        <v>0</v>
      </c>
      <c r="AS47" s="16">
        <f t="shared" si="25"/>
        <v>0</v>
      </c>
      <c r="AT47" s="16">
        <f t="shared" si="25"/>
        <v>0</v>
      </c>
      <c r="AU47" s="16">
        <f t="shared" si="25"/>
        <v>0</v>
      </c>
      <c r="AV47" s="16">
        <f t="shared" si="25"/>
        <v>0</v>
      </c>
      <c r="AW47" s="16">
        <f t="shared" si="25"/>
        <v>0</v>
      </c>
      <c r="AX47" s="16">
        <f t="shared" si="25"/>
        <v>0</v>
      </c>
      <c r="AY47" s="16">
        <f t="shared" si="25"/>
        <v>0</v>
      </c>
      <c r="AZ47" s="16">
        <f t="shared" si="25"/>
        <v>0</v>
      </c>
      <c r="BA47" s="16">
        <f t="shared" si="25"/>
        <v>0</v>
      </c>
      <c r="BB47" s="16">
        <f t="shared" si="25"/>
        <v>0</v>
      </c>
    </row>
    <row r="48" spans="1:54" ht="16.5" thickBot="1" x14ac:dyDescent="0.3">
      <c r="A48" s="24">
        <v>46433</v>
      </c>
      <c r="B48" s="23">
        <v>6.625</v>
      </c>
      <c r="C48" s="23">
        <v>133.375</v>
      </c>
      <c r="D48" s="7">
        <v>42962</v>
      </c>
      <c r="E48" s="8">
        <f t="shared" si="9"/>
        <v>2.7300824175824174</v>
      </c>
      <c r="F48" s="8">
        <f t="shared" si="10"/>
        <v>136.10508241758242</v>
      </c>
      <c r="G48" s="11">
        <f t="shared" si="26"/>
        <v>162.9375</v>
      </c>
      <c r="I48" s="16">
        <f t="shared" si="27"/>
        <v>3.3125</v>
      </c>
      <c r="J48" s="16">
        <f t="shared" si="27"/>
        <v>3.3125</v>
      </c>
      <c r="K48" s="16">
        <f t="shared" si="22"/>
        <v>3.3125</v>
      </c>
      <c r="L48" s="16">
        <f t="shared" si="22"/>
        <v>3.3125</v>
      </c>
      <c r="M48" s="16">
        <f t="shared" si="22"/>
        <v>3.3125</v>
      </c>
      <c r="N48" s="16">
        <f t="shared" si="22"/>
        <v>3.3125</v>
      </c>
      <c r="O48" s="16">
        <f t="shared" si="22"/>
        <v>3.3125</v>
      </c>
      <c r="P48" s="16">
        <f t="shared" si="22"/>
        <v>3.3125</v>
      </c>
      <c r="Q48" s="16">
        <f t="shared" si="22"/>
        <v>3.3125</v>
      </c>
      <c r="R48" s="16">
        <f t="shared" si="22"/>
        <v>3.3125</v>
      </c>
      <c r="S48" s="16">
        <f t="shared" si="22"/>
        <v>3.3125</v>
      </c>
      <c r="T48" s="16">
        <f t="shared" si="22"/>
        <v>3.3125</v>
      </c>
      <c r="U48" s="16">
        <f t="shared" si="23"/>
        <v>3.3125</v>
      </c>
      <c r="V48" s="16">
        <f t="shared" si="23"/>
        <v>3.3125</v>
      </c>
      <c r="W48" s="16">
        <f t="shared" si="23"/>
        <v>3.3125</v>
      </c>
      <c r="X48" s="16">
        <f t="shared" si="23"/>
        <v>3.3125</v>
      </c>
      <c r="Y48" s="16">
        <f t="shared" si="23"/>
        <v>3.3125</v>
      </c>
      <c r="Z48" s="16">
        <f t="shared" si="23"/>
        <v>3.3125</v>
      </c>
      <c r="AA48" s="16">
        <f t="shared" si="23"/>
        <v>103.3125</v>
      </c>
      <c r="AB48" s="16">
        <f t="shared" si="23"/>
        <v>0</v>
      </c>
      <c r="AC48" s="16">
        <f t="shared" si="23"/>
        <v>0</v>
      </c>
      <c r="AD48" s="16">
        <f t="shared" si="23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H48" s="16">
        <f t="shared" si="24"/>
        <v>0</v>
      </c>
      <c r="AI48" s="16">
        <f t="shared" si="24"/>
        <v>0</v>
      </c>
      <c r="AJ48" s="16">
        <f t="shared" si="24"/>
        <v>0</v>
      </c>
      <c r="AK48" s="16">
        <f t="shared" si="24"/>
        <v>0</v>
      </c>
      <c r="AL48" s="16">
        <f t="shared" si="24"/>
        <v>0</v>
      </c>
      <c r="AM48" s="16">
        <f t="shared" si="24"/>
        <v>0</v>
      </c>
      <c r="AN48" s="16">
        <f t="shared" si="24"/>
        <v>0</v>
      </c>
      <c r="AO48" s="16">
        <f t="shared" si="25"/>
        <v>0</v>
      </c>
      <c r="AP48" s="16">
        <f t="shared" si="25"/>
        <v>0</v>
      </c>
      <c r="AQ48" s="16">
        <f t="shared" si="25"/>
        <v>0</v>
      </c>
      <c r="AR48" s="16">
        <f t="shared" si="25"/>
        <v>0</v>
      </c>
      <c r="AS48" s="16">
        <f t="shared" si="25"/>
        <v>0</v>
      </c>
      <c r="AT48" s="16">
        <f t="shared" si="25"/>
        <v>0</v>
      </c>
      <c r="AU48" s="16">
        <f t="shared" si="25"/>
        <v>0</v>
      </c>
      <c r="AV48" s="16">
        <f t="shared" si="25"/>
        <v>0</v>
      </c>
      <c r="AW48" s="16">
        <f t="shared" si="25"/>
        <v>0</v>
      </c>
      <c r="AX48" s="16">
        <f t="shared" si="25"/>
        <v>0</v>
      </c>
      <c r="AY48" s="16">
        <f t="shared" si="25"/>
        <v>0</v>
      </c>
      <c r="AZ48" s="16">
        <f t="shared" si="25"/>
        <v>0</v>
      </c>
      <c r="BA48" s="16">
        <f t="shared" si="25"/>
        <v>0</v>
      </c>
      <c r="BB48" s="16">
        <f t="shared" si="25"/>
        <v>0</v>
      </c>
    </row>
    <row r="49" spans="1:54" ht="16.5" thickBot="1" x14ac:dyDescent="0.3">
      <c r="A49" s="24">
        <v>46614</v>
      </c>
      <c r="B49" s="23">
        <v>2.25</v>
      </c>
      <c r="C49" s="23">
        <v>97.484399999999994</v>
      </c>
      <c r="D49" s="7">
        <v>42962</v>
      </c>
      <c r="E49" s="8">
        <f t="shared" si="9"/>
        <v>0.92719780219780212</v>
      </c>
      <c r="F49" s="8">
        <f t="shared" si="10"/>
        <v>98.41159780219779</v>
      </c>
      <c r="G49" s="11">
        <f t="shared" si="26"/>
        <v>122.5</v>
      </c>
      <c r="I49" s="16">
        <f t="shared" si="27"/>
        <v>1.125</v>
      </c>
      <c r="J49" s="16">
        <f t="shared" si="27"/>
        <v>1.125</v>
      </c>
      <c r="K49" s="16">
        <f t="shared" si="22"/>
        <v>1.125</v>
      </c>
      <c r="L49" s="16">
        <f t="shared" si="22"/>
        <v>1.125</v>
      </c>
      <c r="M49" s="16">
        <f t="shared" si="22"/>
        <v>1.125</v>
      </c>
      <c r="N49" s="16">
        <f t="shared" si="22"/>
        <v>1.125</v>
      </c>
      <c r="O49" s="16">
        <f t="shared" si="22"/>
        <v>1.125</v>
      </c>
      <c r="P49" s="16">
        <f t="shared" si="22"/>
        <v>1.125</v>
      </c>
      <c r="Q49" s="16">
        <f t="shared" si="22"/>
        <v>1.125</v>
      </c>
      <c r="R49" s="16">
        <f t="shared" si="22"/>
        <v>1.125</v>
      </c>
      <c r="S49" s="16">
        <f t="shared" si="22"/>
        <v>1.125</v>
      </c>
      <c r="T49" s="16">
        <f t="shared" si="22"/>
        <v>1.125</v>
      </c>
      <c r="U49" s="16">
        <f t="shared" si="23"/>
        <v>1.125</v>
      </c>
      <c r="V49" s="16">
        <f t="shared" si="23"/>
        <v>1.125</v>
      </c>
      <c r="W49" s="16">
        <f t="shared" si="23"/>
        <v>1.125</v>
      </c>
      <c r="X49" s="16">
        <f t="shared" si="23"/>
        <v>1.125</v>
      </c>
      <c r="Y49" s="16">
        <f t="shared" si="23"/>
        <v>1.125</v>
      </c>
      <c r="Z49" s="16">
        <f t="shared" si="23"/>
        <v>1.125</v>
      </c>
      <c r="AA49" s="16">
        <f t="shared" si="23"/>
        <v>1.125</v>
      </c>
      <c r="AB49" s="16">
        <f t="shared" si="23"/>
        <v>101.125</v>
      </c>
      <c r="AC49" s="16">
        <f t="shared" si="23"/>
        <v>0</v>
      </c>
      <c r="AD49" s="16">
        <f t="shared" si="23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H49" s="16">
        <f t="shared" si="24"/>
        <v>0</v>
      </c>
      <c r="AI49" s="16">
        <f t="shared" si="24"/>
        <v>0</v>
      </c>
      <c r="AJ49" s="16">
        <f t="shared" si="24"/>
        <v>0</v>
      </c>
      <c r="AK49" s="16">
        <f t="shared" si="24"/>
        <v>0</v>
      </c>
      <c r="AL49" s="16">
        <f t="shared" si="24"/>
        <v>0</v>
      </c>
      <c r="AM49" s="16">
        <f t="shared" si="24"/>
        <v>0</v>
      </c>
      <c r="AN49" s="16">
        <f t="shared" si="24"/>
        <v>0</v>
      </c>
      <c r="AO49" s="16">
        <f t="shared" si="25"/>
        <v>0</v>
      </c>
      <c r="AP49" s="16">
        <f t="shared" si="25"/>
        <v>0</v>
      </c>
      <c r="AQ49" s="16">
        <f t="shared" si="25"/>
        <v>0</v>
      </c>
      <c r="AR49" s="16">
        <f t="shared" si="25"/>
        <v>0</v>
      </c>
      <c r="AS49" s="16">
        <f t="shared" si="25"/>
        <v>0</v>
      </c>
      <c r="AT49" s="16">
        <f t="shared" si="25"/>
        <v>0</v>
      </c>
      <c r="AU49" s="16">
        <f t="shared" si="25"/>
        <v>0</v>
      </c>
      <c r="AV49" s="16">
        <f t="shared" si="25"/>
        <v>0</v>
      </c>
      <c r="AW49" s="16">
        <f t="shared" si="25"/>
        <v>0</v>
      </c>
      <c r="AX49" s="16">
        <f t="shared" si="25"/>
        <v>0</v>
      </c>
      <c r="AY49" s="16">
        <f t="shared" si="25"/>
        <v>0</v>
      </c>
      <c r="AZ49" s="16">
        <f t="shared" si="25"/>
        <v>0</v>
      </c>
      <c r="BA49" s="16">
        <f t="shared" si="25"/>
        <v>0</v>
      </c>
      <c r="BB49" s="16">
        <f t="shared" si="25"/>
        <v>0</v>
      </c>
    </row>
    <row r="50" spans="1:54" ht="16.5" thickBot="1" x14ac:dyDescent="0.3">
      <c r="A50" s="24">
        <v>46614</v>
      </c>
      <c r="B50" s="23">
        <v>6.375</v>
      </c>
      <c r="C50" s="23">
        <v>132.6797</v>
      </c>
      <c r="D50" s="7">
        <v>42962</v>
      </c>
      <c r="E50" s="8">
        <f t="shared" si="9"/>
        <v>2.6270604395604393</v>
      </c>
      <c r="F50" s="8">
        <f t="shared" si="10"/>
        <v>135.30676043956043</v>
      </c>
      <c r="G50" s="11">
        <f t="shared" si="26"/>
        <v>163.75</v>
      </c>
      <c r="I50" s="16">
        <f t="shared" si="27"/>
        <v>3.1875</v>
      </c>
      <c r="J50" s="16">
        <f t="shared" si="27"/>
        <v>3.1875</v>
      </c>
      <c r="K50" s="16">
        <f t="shared" ref="K50:T61" si="28">(IF(K$6=$A50,100,0)+IF(K$6&lt;=$A50,$B50/2,0))*K$9</f>
        <v>3.1875</v>
      </c>
      <c r="L50" s="16">
        <f t="shared" si="28"/>
        <v>3.1875</v>
      </c>
      <c r="M50" s="16">
        <f t="shared" si="28"/>
        <v>3.1875</v>
      </c>
      <c r="N50" s="16">
        <f t="shared" si="28"/>
        <v>3.1875</v>
      </c>
      <c r="O50" s="16">
        <f t="shared" si="28"/>
        <v>3.1875</v>
      </c>
      <c r="P50" s="16">
        <f t="shared" si="28"/>
        <v>3.1875</v>
      </c>
      <c r="Q50" s="16">
        <f t="shared" si="28"/>
        <v>3.1875</v>
      </c>
      <c r="R50" s="16">
        <f t="shared" si="28"/>
        <v>3.1875</v>
      </c>
      <c r="S50" s="16">
        <f t="shared" si="28"/>
        <v>3.1875</v>
      </c>
      <c r="T50" s="16">
        <f t="shared" si="28"/>
        <v>3.1875</v>
      </c>
      <c r="U50" s="16">
        <f t="shared" ref="U50:AD61" si="29">(IF(U$6=$A50,100,0)+IF(U$6&lt;=$A50,$B50/2,0))*U$9</f>
        <v>3.1875</v>
      </c>
      <c r="V50" s="16">
        <f t="shared" si="29"/>
        <v>3.1875</v>
      </c>
      <c r="W50" s="16">
        <f t="shared" si="29"/>
        <v>3.1875</v>
      </c>
      <c r="X50" s="16">
        <f t="shared" si="29"/>
        <v>3.1875</v>
      </c>
      <c r="Y50" s="16">
        <f t="shared" si="29"/>
        <v>3.1875</v>
      </c>
      <c r="Z50" s="16">
        <f t="shared" si="29"/>
        <v>3.1875</v>
      </c>
      <c r="AA50" s="16">
        <f t="shared" si="29"/>
        <v>3.1875</v>
      </c>
      <c r="AB50" s="16">
        <f t="shared" si="29"/>
        <v>103.1875</v>
      </c>
      <c r="AC50" s="16">
        <f t="shared" si="29"/>
        <v>0</v>
      </c>
      <c r="AD50" s="16">
        <f t="shared" si="29"/>
        <v>0</v>
      </c>
      <c r="AE50" s="16">
        <f t="shared" ref="AE50:AN61" si="30">(IF(AE$6=$A50,100,0)+IF(AE$6&lt;=$A50,$B50/2,0))*AE$9</f>
        <v>0</v>
      </c>
      <c r="AF50" s="16">
        <f t="shared" si="30"/>
        <v>0</v>
      </c>
      <c r="AG50" s="16">
        <f t="shared" si="30"/>
        <v>0</v>
      </c>
      <c r="AH50" s="16">
        <f t="shared" si="30"/>
        <v>0</v>
      </c>
      <c r="AI50" s="16">
        <f t="shared" si="30"/>
        <v>0</v>
      </c>
      <c r="AJ50" s="16">
        <f t="shared" si="30"/>
        <v>0</v>
      </c>
      <c r="AK50" s="16">
        <f t="shared" si="30"/>
        <v>0</v>
      </c>
      <c r="AL50" s="16">
        <f t="shared" si="30"/>
        <v>0</v>
      </c>
      <c r="AM50" s="16">
        <f t="shared" si="30"/>
        <v>0</v>
      </c>
      <c r="AN50" s="16">
        <f t="shared" si="30"/>
        <v>0</v>
      </c>
      <c r="AO50" s="16">
        <f t="shared" ref="AO50:BB61" si="31">(IF(AO$6=$A50,100,0)+IF(AO$6&lt;=$A50,$B50/2,0))*AO$9</f>
        <v>0</v>
      </c>
      <c r="AP50" s="16">
        <f t="shared" si="31"/>
        <v>0</v>
      </c>
      <c r="AQ50" s="16">
        <f t="shared" si="31"/>
        <v>0</v>
      </c>
      <c r="AR50" s="16">
        <f t="shared" si="31"/>
        <v>0</v>
      </c>
      <c r="AS50" s="16">
        <f t="shared" si="31"/>
        <v>0</v>
      </c>
      <c r="AT50" s="16">
        <f t="shared" si="31"/>
        <v>0</v>
      </c>
      <c r="AU50" s="16">
        <f t="shared" si="31"/>
        <v>0</v>
      </c>
      <c r="AV50" s="16">
        <f t="shared" si="31"/>
        <v>0</v>
      </c>
      <c r="AW50" s="16">
        <f t="shared" si="31"/>
        <v>0</v>
      </c>
      <c r="AX50" s="16">
        <f t="shared" si="31"/>
        <v>0</v>
      </c>
      <c r="AY50" s="16">
        <f t="shared" si="31"/>
        <v>0</v>
      </c>
      <c r="AZ50" s="16">
        <f t="shared" si="31"/>
        <v>0</v>
      </c>
      <c r="BA50" s="16">
        <f t="shared" si="31"/>
        <v>0</v>
      </c>
      <c r="BB50" s="16">
        <f t="shared" si="31"/>
        <v>0</v>
      </c>
    </row>
    <row r="51" spans="1:54" ht="16.5" thickBot="1" x14ac:dyDescent="0.3">
      <c r="A51" s="24">
        <v>46980</v>
      </c>
      <c r="B51" s="23">
        <v>5.5</v>
      </c>
      <c r="C51" s="23">
        <v>127.20310000000001</v>
      </c>
      <c r="D51" s="7">
        <v>42962</v>
      </c>
      <c r="E51" s="8">
        <f t="shared" si="9"/>
        <v>2.2664835164835164</v>
      </c>
      <c r="F51" s="8">
        <f t="shared" si="10"/>
        <v>129.46958351648351</v>
      </c>
      <c r="G51" s="11">
        <f t="shared" si="26"/>
        <v>160.5</v>
      </c>
      <c r="I51" s="16">
        <f t="shared" si="27"/>
        <v>2.75</v>
      </c>
      <c r="J51" s="16">
        <f t="shared" si="27"/>
        <v>2.75</v>
      </c>
      <c r="K51" s="16">
        <f t="shared" si="28"/>
        <v>2.75</v>
      </c>
      <c r="L51" s="16">
        <f t="shared" si="28"/>
        <v>2.75</v>
      </c>
      <c r="M51" s="16">
        <f t="shared" si="28"/>
        <v>2.75</v>
      </c>
      <c r="N51" s="16">
        <f t="shared" si="28"/>
        <v>2.75</v>
      </c>
      <c r="O51" s="16">
        <f t="shared" si="28"/>
        <v>2.75</v>
      </c>
      <c r="P51" s="16">
        <f t="shared" si="28"/>
        <v>2.75</v>
      </c>
      <c r="Q51" s="16">
        <f t="shared" si="28"/>
        <v>2.75</v>
      </c>
      <c r="R51" s="16">
        <f t="shared" si="28"/>
        <v>2.75</v>
      </c>
      <c r="S51" s="16">
        <f t="shared" si="28"/>
        <v>2.75</v>
      </c>
      <c r="T51" s="16">
        <f t="shared" si="28"/>
        <v>2.75</v>
      </c>
      <c r="U51" s="16">
        <f t="shared" si="29"/>
        <v>2.75</v>
      </c>
      <c r="V51" s="16">
        <f t="shared" si="29"/>
        <v>2.75</v>
      </c>
      <c r="W51" s="16">
        <f t="shared" si="29"/>
        <v>2.75</v>
      </c>
      <c r="X51" s="16">
        <f t="shared" si="29"/>
        <v>2.75</v>
      </c>
      <c r="Y51" s="16">
        <f t="shared" si="29"/>
        <v>2.75</v>
      </c>
      <c r="Z51" s="16">
        <f t="shared" si="29"/>
        <v>2.75</v>
      </c>
      <c r="AA51" s="16">
        <f t="shared" si="29"/>
        <v>2.75</v>
      </c>
      <c r="AB51" s="16">
        <f t="shared" si="29"/>
        <v>2.75</v>
      </c>
      <c r="AC51" s="16">
        <f t="shared" si="29"/>
        <v>2.75</v>
      </c>
      <c r="AD51" s="16">
        <f t="shared" si="29"/>
        <v>102.75</v>
      </c>
      <c r="AE51" s="16">
        <f t="shared" si="30"/>
        <v>0</v>
      </c>
      <c r="AF51" s="16">
        <f t="shared" si="30"/>
        <v>0</v>
      </c>
      <c r="AG51" s="16">
        <f t="shared" si="30"/>
        <v>0</v>
      </c>
      <c r="AH51" s="16">
        <f t="shared" si="30"/>
        <v>0</v>
      </c>
      <c r="AI51" s="16">
        <f t="shared" si="30"/>
        <v>0</v>
      </c>
      <c r="AJ51" s="16">
        <f t="shared" si="30"/>
        <v>0</v>
      </c>
      <c r="AK51" s="16">
        <f t="shared" si="30"/>
        <v>0</v>
      </c>
      <c r="AL51" s="16">
        <f t="shared" si="30"/>
        <v>0</v>
      </c>
      <c r="AM51" s="16">
        <f t="shared" si="30"/>
        <v>0</v>
      </c>
      <c r="AN51" s="16">
        <f t="shared" si="30"/>
        <v>0</v>
      </c>
      <c r="AO51" s="16">
        <f t="shared" si="31"/>
        <v>0</v>
      </c>
      <c r="AP51" s="16">
        <f t="shared" si="31"/>
        <v>0</v>
      </c>
      <c r="AQ51" s="16">
        <f t="shared" si="31"/>
        <v>0</v>
      </c>
      <c r="AR51" s="16">
        <f t="shared" si="31"/>
        <v>0</v>
      </c>
      <c r="AS51" s="16">
        <f t="shared" si="31"/>
        <v>0</v>
      </c>
      <c r="AT51" s="16">
        <f t="shared" si="31"/>
        <v>0</v>
      </c>
      <c r="AU51" s="16">
        <f t="shared" si="31"/>
        <v>0</v>
      </c>
      <c r="AV51" s="16">
        <f t="shared" si="31"/>
        <v>0</v>
      </c>
      <c r="AW51" s="16">
        <f t="shared" si="31"/>
        <v>0</v>
      </c>
      <c r="AX51" s="16">
        <f t="shared" si="31"/>
        <v>0</v>
      </c>
      <c r="AY51" s="16">
        <f t="shared" si="31"/>
        <v>0</v>
      </c>
      <c r="AZ51" s="16">
        <f t="shared" si="31"/>
        <v>0</v>
      </c>
      <c r="BA51" s="16">
        <f t="shared" si="31"/>
        <v>0</v>
      </c>
      <c r="BB51" s="16">
        <f t="shared" si="31"/>
        <v>0</v>
      </c>
    </row>
    <row r="52" spans="1:54" ht="16.5" thickBot="1" x14ac:dyDescent="0.3">
      <c r="A52" s="24">
        <v>47164</v>
      </c>
      <c r="B52" s="23">
        <v>5.25</v>
      </c>
      <c r="C52" s="23">
        <v>125.82810000000001</v>
      </c>
      <c r="D52" s="7">
        <v>42962</v>
      </c>
      <c r="E52" s="8">
        <f t="shared" si="9"/>
        <v>2.1634615384615383</v>
      </c>
      <c r="F52" s="8">
        <f t="shared" si="10"/>
        <v>127.99156153846154</v>
      </c>
      <c r="G52" s="11">
        <f t="shared" si="26"/>
        <v>160.375</v>
      </c>
      <c r="I52" s="16">
        <f t="shared" si="27"/>
        <v>2.625</v>
      </c>
      <c r="J52" s="16">
        <f t="shared" si="27"/>
        <v>2.625</v>
      </c>
      <c r="K52" s="16">
        <f t="shared" si="28"/>
        <v>2.625</v>
      </c>
      <c r="L52" s="16">
        <f t="shared" si="28"/>
        <v>2.625</v>
      </c>
      <c r="M52" s="16">
        <f t="shared" si="28"/>
        <v>2.625</v>
      </c>
      <c r="N52" s="16">
        <f t="shared" si="28"/>
        <v>2.625</v>
      </c>
      <c r="O52" s="16">
        <f t="shared" si="28"/>
        <v>2.625</v>
      </c>
      <c r="P52" s="16">
        <f t="shared" si="28"/>
        <v>2.625</v>
      </c>
      <c r="Q52" s="16">
        <f t="shared" si="28"/>
        <v>2.625</v>
      </c>
      <c r="R52" s="16">
        <f t="shared" si="28"/>
        <v>2.625</v>
      </c>
      <c r="S52" s="16">
        <f t="shared" si="28"/>
        <v>2.625</v>
      </c>
      <c r="T52" s="16">
        <f t="shared" si="28"/>
        <v>2.625</v>
      </c>
      <c r="U52" s="16">
        <f t="shared" si="29"/>
        <v>2.625</v>
      </c>
      <c r="V52" s="16">
        <f t="shared" si="29"/>
        <v>2.625</v>
      </c>
      <c r="W52" s="16">
        <f t="shared" si="29"/>
        <v>2.625</v>
      </c>
      <c r="X52" s="16">
        <f t="shared" si="29"/>
        <v>2.625</v>
      </c>
      <c r="Y52" s="16">
        <f t="shared" si="29"/>
        <v>2.625</v>
      </c>
      <c r="Z52" s="16">
        <f t="shared" si="29"/>
        <v>2.625</v>
      </c>
      <c r="AA52" s="16">
        <f t="shared" si="29"/>
        <v>2.625</v>
      </c>
      <c r="AB52" s="16">
        <f t="shared" si="29"/>
        <v>2.625</v>
      </c>
      <c r="AC52" s="16">
        <f t="shared" si="29"/>
        <v>2.625</v>
      </c>
      <c r="AD52" s="16">
        <f t="shared" si="29"/>
        <v>2.625</v>
      </c>
      <c r="AE52" s="16">
        <f t="shared" si="30"/>
        <v>102.625</v>
      </c>
      <c r="AF52" s="16">
        <f t="shared" si="30"/>
        <v>0</v>
      </c>
      <c r="AG52" s="16">
        <f t="shared" si="30"/>
        <v>0</v>
      </c>
      <c r="AH52" s="16">
        <f t="shared" si="30"/>
        <v>0</v>
      </c>
      <c r="AI52" s="16">
        <f t="shared" si="30"/>
        <v>0</v>
      </c>
      <c r="AJ52" s="16">
        <f t="shared" si="30"/>
        <v>0</v>
      </c>
      <c r="AK52" s="16">
        <f t="shared" si="30"/>
        <v>0</v>
      </c>
      <c r="AL52" s="16">
        <f t="shared" si="30"/>
        <v>0</v>
      </c>
      <c r="AM52" s="16">
        <f t="shared" si="30"/>
        <v>0</v>
      </c>
      <c r="AN52" s="16">
        <f t="shared" si="30"/>
        <v>0</v>
      </c>
      <c r="AO52" s="16">
        <f t="shared" si="31"/>
        <v>0</v>
      </c>
      <c r="AP52" s="16">
        <f t="shared" si="31"/>
        <v>0</v>
      </c>
      <c r="AQ52" s="16">
        <f t="shared" si="31"/>
        <v>0</v>
      </c>
      <c r="AR52" s="16">
        <f t="shared" si="31"/>
        <v>0</v>
      </c>
      <c r="AS52" s="16">
        <f t="shared" si="31"/>
        <v>0</v>
      </c>
      <c r="AT52" s="16">
        <f t="shared" si="31"/>
        <v>0</v>
      </c>
      <c r="AU52" s="16">
        <f t="shared" si="31"/>
        <v>0</v>
      </c>
      <c r="AV52" s="16">
        <f t="shared" si="31"/>
        <v>0</v>
      </c>
      <c r="AW52" s="16">
        <f t="shared" si="31"/>
        <v>0</v>
      </c>
      <c r="AX52" s="16">
        <f t="shared" si="31"/>
        <v>0</v>
      </c>
      <c r="AY52" s="16">
        <f t="shared" si="31"/>
        <v>0</v>
      </c>
      <c r="AZ52" s="16">
        <f t="shared" si="31"/>
        <v>0</v>
      </c>
      <c r="BA52" s="16">
        <f t="shared" si="31"/>
        <v>0</v>
      </c>
      <c r="BB52" s="16">
        <f t="shared" si="31"/>
        <v>0</v>
      </c>
    </row>
    <row r="53" spans="1:54" ht="16.5" thickBot="1" x14ac:dyDescent="0.3">
      <c r="A53" s="24">
        <v>47345</v>
      </c>
      <c r="B53" s="23">
        <v>6.125</v>
      </c>
      <c r="C53" s="23">
        <v>135.5703</v>
      </c>
      <c r="D53" s="7">
        <v>42962</v>
      </c>
      <c r="E53" s="8">
        <f t="shared" si="9"/>
        <v>2.5240384615384612</v>
      </c>
      <c r="F53" s="8">
        <f t="shared" si="10"/>
        <v>138.09433846153846</v>
      </c>
      <c r="G53" s="11">
        <f t="shared" si="26"/>
        <v>173.5</v>
      </c>
      <c r="I53" s="16">
        <f t="shared" si="27"/>
        <v>3.0625</v>
      </c>
      <c r="J53" s="16">
        <f t="shared" si="27"/>
        <v>3.0625</v>
      </c>
      <c r="K53" s="16">
        <f t="shared" si="28"/>
        <v>3.0625</v>
      </c>
      <c r="L53" s="16">
        <f t="shared" si="28"/>
        <v>3.0625</v>
      </c>
      <c r="M53" s="16">
        <f t="shared" si="28"/>
        <v>3.0625</v>
      </c>
      <c r="N53" s="16">
        <f t="shared" si="28"/>
        <v>3.0625</v>
      </c>
      <c r="O53" s="16">
        <f t="shared" si="28"/>
        <v>3.0625</v>
      </c>
      <c r="P53" s="16">
        <f t="shared" si="28"/>
        <v>3.0625</v>
      </c>
      <c r="Q53" s="16">
        <f t="shared" si="28"/>
        <v>3.0625</v>
      </c>
      <c r="R53" s="16">
        <f t="shared" si="28"/>
        <v>3.0625</v>
      </c>
      <c r="S53" s="16">
        <f t="shared" si="28"/>
        <v>3.0625</v>
      </c>
      <c r="T53" s="16">
        <f t="shared" si="28"/>
        <v>3.0625</v>
      </c>
      <c r="U53" s="16">
        <f t="shared" si="29"/>
        <v>3.0625</v>
      </c>
      <c r="V53" s="16">
        <f t="shared" si="29"/>
        <v>3.0625</v>
      </c>
      <c r="W53" s="16">
        <f t="shared" si="29"/>
        <v>3.0625</v>
      </c>
      <c r="X53" s="16">
        <f t="shared" si="29"/>
        <v>3.0625</v>
      </c>
      <c r="Y53" s="16">
        <f t="shared" si="29"/>
        <v>3.0625</v>
      </c>
      <c r="Z53" s="16">
        <f t="shared" si="29"/>
        <v>3.0625</v>
      </c>
      <c r="AA53" s="16">
        <f t="shared" si="29"/>
        <v>3.0625</v>
      </c>
      <c r="AB53" s="16">
        <f t="shared" si="29"/>
        <v>3.0625</v>
      </c>
      <c r="AC53" s="16">
        <f t="shared" si="29"/>
        <v>3.0625</v>
      </c>
      <c r="AD53" s="16">
        <f t="shared" si="29"/>
        <v>3.0625</v>
      </c>
      <c r="AE53" s="16">
        <f t="shared" si="30"/>
        <v>3.0625</v>
      </c>
      <c r="AF53" s="16">
        <f t="shared" si="30"/>
        <v>103.0625</v>
      </c>
      <c r="AG53" s="16">
        <f t="shared" si="30"/>
        <v>0</v>
      </c>
      <c r="AH53" s="16">
        <f t="shared" si="30"/>
        <v>0</v>
      </c>
      <c r="AI53" s="16">
        <f t="shared" si="30"/>
        <v>0</v>
      </c>
      <c r="AJ53" s="16">
        <f t="shared" si="30"/>
        <v>0</v>
      </c>
      <c r="AK53" s="16">
        <f t="shared" si="30"/>
        <v>0</v>
      </c>
      <c r="AL53" s="16">
        <f t="shared" si="30"/>
        <v>0</v>
      </c>
      <c r="AM53" s="16">
        <f t="shared" si="30"/>
        <v>0</v>
      </c>
      <c r="AN53" s="16">
        <f t="shared" si="30"/>
        <v>0</v>
      </c>
      <c r="AO53" s="16">
        <f t="shared" si="31"/>
        <v>0</v>
      </c>
      <c r="AP53" s="16">
        <f t="shared" si="31"/>
        <v>0</v>
      </c>
      <c r="AQ53" s="16">
        <f t="shared" si="31"/>
        <v>0</v>
      </c>
      <c r="AR53" s="16">
        <f t="shared" si="31"/>
        <v>0</v>
      </c>
      <c r="AS53" s="16">
        <f t="shared" si="31"/>
        <v>0</v>
      </c>
      <c r="AT53" s="16">
        <f t="shared" si="31"/>
        <v>0</v>
      </c>
      <c r="AU53" s="16">
        <f t="shared" si="31"/>
        <v>0</v>
      </c>
      <c r="AV53" s="16">
        <f t="shared" si="31"/>
        <v>0</v>
      </c>
      <c r="AW53" s="16">
        <f t="shared" si="31"/>
        <v>0</v>
      </c>
      <c r="AX53" s="16">
        <f t="shared" si="31"/>
        <v>0</v>
      </c>
      <c r="AY53" s="16">
        <f t="shared" si="31"/>
        <v>0</v>
      </c>
      <c r="AZ53" s="16">
        <f t="shared" si="31"/>
        <v>0</v>
      </c>
      <c r="BA53" s="16">
        <f t="shared" si="31"/>
        <v>0</v>
      </c>
      <c r="BB53" s="16">
        <f t="shared" si="31"/>
        <v>0</v>
      </c>
    </row>
    <row r="54" spans="1:54" ht="16.5" thickBot="1" x14ac:dyDescent="0.3">
      <c r="A54" s="24">
        <v>47894</v>
      </c>
      <c r="B54" s="23">
        <v>5.375</v>
      </c>
      <c r="C54" s="23">
        <v>131.04689999999999</v>
      </c>
      <c r="D54" s="7">
        <v>42962</v>
      </c>
      <c r="E54" s="8">
        <f t="shared" si="9"/>
        <v>2.2149725274725274</v>
      </c>
      <c r="F54" s="8">
        <f t="shared" si="10"/>
        <v>133.26187252747252</v>
      </c>
      <c r="G54" s="11">
        <f t="shared" si="26"/>
        <v>172.5625</v>
      </c>
      <c r="I54" s="16">
        <f t="shared" si="27"/>
        <v>2.6875</v>
      </c>
      <c r="J54" s="16">
        <f t="shared" si="27"/>
        <v>2.6875</v>
      </c>
      <c r="K54" s="16">
        <f t="shared" si="28"/>
        <v>2.6875</v>
      </c>
      <c r="L54" s="16">
        <f t="shared" si="28"/>
        <v>2.6875</v>
      </c>
      <c r="M54" s="16">
        <f t="shared" si="28"/>
        <v>2.6875</v>
      </c>
      <c r="N54" s="16">
        <f t="shared" si="28"/>
        <v>2.6875</v>
      </c>
      <c r="O54" s="16">
        <f t="shared" si="28"/>
        <v>2.6875</v>
      </c>
      <c r="P54" s="16">
        <f t="shared" si="28"/>
        <v>2.6875</v>
      </c>
      <c r="Q54" s="16">
        <f t="shared" si="28"/>
        <v>2.6875</v>
      </c>
      <c r="R54" s="16">
        <f t="shared" si="28"/>
        <v>2.6875</v>
      </c>
      <c r="S54" s="16">
        <f t="shared" si="28"/>
        <v>2.6875</v>
      </c>
      <c r="T54" s="16">
        <f t="shared" si="28"/>
        <v>2.6875</v>
      </c>
      <c r="U54" s="16">
        <f t="shared" si="29"/>
        <v>2.6875</v>
      </c>
      <c r="V54" s="16">
        <f t="shared" si="29"/>
        <v>2.6875</v>
      </c>
      <c r="W54" s="16">
        <f t="shared" si="29"/>
        <v>2.6875</v>
      </c>
      <c r="X54" s="16">
        <f t="shared" si="29"/>
        <v>2.6875</v>
      </c>
      <c r="Y54" s="16">
        <f t="shared" si="29"/>
        <v>2.6875</v>
      </c>
      <c r="Z54" s="16">
        <f t="shared" si="29"/>
        <v>2.6875</v>
      </c>
      <c r="AA54" s="16">
        <f t="shared" si="29"/>
        <v>2.6875</v>
      </c>
      <c r="AB54" s="16">
        <f t="shared" si="29"/>
        <v>2.6875</v>
      </c>
      <c r="AC54" s="16">
        <f t="shared" si="29"/>
        <v>2.6875</v>
      </c>
      <c r="AD54" s="16">
        <f t="shared" si="29"/>
        <v>2.6875</v>
      </c>
      <c r="AE54" s="16">
        <f t="shared" si="30"/>
        <v>2.6875</v>
      </c>
      <c r="AF54" s="16">
        <f t="shared" si="30"/>
        <v>2.6875</v>
      </c>
      <c r="AG54" s="16">
        <f t="shared" si="30"/>
        <v>2.6875</v>
      </c>
      <c r="AH54" s="16">
        <f t="shared" si="30"/>
        <v>2.6875</v>
      </c>
      <c r="AI54" s="16">
        <f t="shared" si="30"/>
        <v>102.6875</v>
      </c>
      <c r="AJ54" s="16">
        <f t="shared" si="30"/>
        <v>0</v>
      </c>
      <c r="AK54" s="16">
        <f t="shared" si="30"/>
        <v>0</v>
      </c>
      <c r="AL54" s="16">
        <f t="shared" si="30"/>
        <v>0</v>
      </c>
      <c r="AM54" s="16">
        <f t="shared" si="30"/>
        <v>0</v>
      </c>
      <c r="AN54" s="16">
        <f t="shared" si="30"/>
        <v>0</v>
      </c>
      <c r="AO54" s="16">
        <f t="shared" si="31"/>
        <v>0</v>
      </c>
      <c r="AP54" s="16">
        <f t="shared" si="31"/>
        <v>0</v>
      </c>
      <c r="AQ54" s="16">
        <f t="shared" si="31"/>
        <v>0</v>
      </c>
      <c r="AR54" s="16">
        <f t="shared" si="31"/>
        <v>0</v>
      </c>
      <c r="AS54" s="16">
        <f t="shared" si="31"/>
        <v>0</v>
      </c>
      <c r="AT54" s="16">
        <f t="shared" si="31"/>
        <v>0</v>
      </c>
      <c r="AU54" s="16">
        <f t="shared" si="31"/>
        <v>0</v>
      </c>
      <c r="AV54" s="16">
        <f t="shared" si="31"/>
        <v>0</v>
      </c>
      <c r="AW54" s="16">
        <f t="shared" si="31"/>
        <v>0</v>
      </c>
      <c r="AX54" s="16">
        <f t="shared" si="31"/>
        <v>0</v>
      </c>
      <c r="AY54" s="16">
        <f t="shared" si="31"/>
        <v>0</v>
      </c>
      <c r="AZ54" s="16">
        <f t="shared" si="31"/>
        <v>0</v>
      </c>
      <c r="BA54" s="16">
        <f t="shared" si="31"/>
        <v>0</v>
      </c>
      <c r="BB54" s="16">
        <f t="shared" si="31"/>
        <v>0</v>
      </c>
    </row>
    <row r="55" spans="1:54" ht="16.5" thickBot="1" x14ac:dyDescent="0.3">
      <c r="A55" s="24">
        <v>49720</v>
      </c>
      <c r="B55" s="23">
        <v>4.5</v>
      </c>
      <c r="C55" s="23">
        <v>126.5938</v>
      </c>
      <c r="D55" s="7">
        <v>42962</v>
      </c>
      <c r="E55" s="8">
        <f t="shared" si="9"/>
        <v>1.8543956043956042</v>
      </c>
      <c r="F55" s="8">
        <f t="shared" si="10"/>
        <v>128.44819560439561</v>
      </c>
      <c r="G55" s="11">
        <f t="shared" si="26"/>
        <v>183.25</v>
      </c>
      <c r="I55" s="16">
        <f t="shared" si="27"/>
        <v>2.25</v>
      </c>
      <c r="J55" s="16">
        <f t="shared" si="27"/>
        <v>2.25</v>
      </c>
      <c r="K55" s="16">
        <f t="shared" si="28"/>
        <v>2.25</v>
      </c>
      <c r="L55" s="16">
        <f t="shared" si="28"/>
        <v>2.25</v>
      </c>
      <c r="M55" s="16">
        <f t="shared" si="28"/>
        <v>2.25</v>
      </c>
      <c r="N55" s="16">
        <f t="shared" si="28"/>
        <v>2.25</v>
      </c>
      <c r="O55" s="16">
        <f t="shared" si="28"/>
        <v>2.25</v>
      </c>
      <c r="P55" s="16">
        <f t="shared" si="28"/>
        <v>2.25</v>
      </c>
      <c r="Q55" s="16">
        <f t="shared" si="28"/>
        <v>2.25</v>
      </c>
      <c r="R55" s="16">
        <f t="shared" si="28"/>
        <v>2.25</v>
      </c>
      <c r="S55" s="16">
        <f t="shared" si="28"/>
        <v>2.25</v>
      </c>
      <c r="T55" s="16">
        <f t="shared" si="28"/>
        <v>2.25</v>
      </c>
      <c r="U55" s="16">
        <f t="shared" si="29"/>
        <v>2.25</v>
      </c>
      <c r="V55" s="16">
        <f t="shared" si="29"/>
        <v>2.25</v>
      </c>
      <c r="W55" s="16">
        <f t="shared" si="29"/>
        <v>2.25</v>
      </c>
      <c r="X55" s="16">
        <f t="shared" si="29"/>
        <v>2.25</v>
      </c>
      <c r="Y55" s="16">
        <f t="shared" si="29"/>
        <v>2.25</v>
      </c>
      <c r="Z55" s="16">
        <f t="shared" si="29"/>
        <v>2.25</v>
      </c>
      <c r="AA55" s="16">
        <f t="shared" si="29"/>
        <v>2.25</v>
      </c>
      <c r="AB55" s="16">
        <f t="shared" si="29"/>
        <v>2.25</v>
      </c>
      <c r="AC55" s="16">
        <f t="shared" si="29"/>
        <v>2.25</v>
      </c>
      <c r="AD55" s="16">
        <f t="shared" si="29"/>
        <v>2.25</v>
      </c>
      <c r="AE55" s="16">
        <f t="shared" si="30"/>
        <v>2.25</v>
      </c>
      <c r="AF55" s="16">
        <f t="shared" si="30"/>
        <v>2.25</v>
      </c>
      <c r="AG55" s="16">
        <f t="shared" si="30"/>
        <v>2.25</v>
      </c>
      <c r="AH55" s="16">
        <f t="shared" si="30"/>
        <v>2.25</v>
      </c>
      <c r="AI55" s="16">
        <f t="shared" si="30"/>
        <v>2.25</v>
      </c>
      <c r="AJ55" s="16">
        <f t="shared" si="30"/>
        <v>2.25</v>
      </c>
      <c r="AK55" s="16">
        <f t="shared" si="30"/>
        <v>2.25</v>
      </c>
      <c r="AL55" s="16">
        <f t="shared" si="30"/>
        <v>2.25</v>
      </c>
      <c r="AM55" s="16">
        <f t="shared" si="30"/>
        <v>2.25</v>
      </c>
      <c r="AN55" s="16">
        <f t="shared" si="30"/>
        <v>2.25</v>
      </c>
      <c r="AO55" s="16">
        <f t="shared" si="31"/>
        <v>2.25</v>
      </c>
      <c r="AP55" s="16">
        <f t="shared" si="31"/>
        <v>2.25</v>
      </c>
      <c r="AQ55" s="16">
        <f t="shared" si="31"/>
        <v>2.25</v>
      </c>
      <c r="AR55" s="16">
        <f t="shared" si="31"/>
        <v>2.25</v>
      </c>
      <c r="AS55" s="16">
        <f t="shared" si="31"/>
        <v>102.25</v>
      </c>
      <c r="AT55" s="16">
        <f t="shared" si="31"/>
        <v>0</v>
      </c>
      <c r="AU55" s="16">
        <f t="shared" si="31"/>
        <v>0</v>
      </c>
      <c r="AV55" s="16">
        <f t="shared" si="31"/>
        <v>0</v>
      </c>
      <c r="AW55" s="16">
        <f t="shared" si="31"/>
        <v>0</v>
      </c>
      <c r="AX55" s="16">
        <f t="shared" si="31"/>
        <v>0</v>
      </c>
      <c r="AY55" s="16">
        <f t="shared" si="31"/>
        <v>0</v>
      </c>
      <c r="AZ55" s="16">
        <f t="shared" si="31"/>
        <v>0</v>
      </c>
      <c r="BA55" s="16">
        <f t="shared" si="31"/>
        <v>0</v>
      </c>
      <c r="BB55" s="16">
        <f t="shared" si="31"/>
        <v>0</v>
      </c>
    </row>
    <row r="56" spans="1:54" ht="16.5" thickBot="1" x14ac:dyDescent="0.3">
      <c r="A56" s="24">
        <v>50086</v>
      </c>
      <c r="B56" s="23">
        <v>4.75</v>
      </c>
      <c r="C56" s="23">
        <v>131.0078</v>
      </c>
      <c r="D56" s="7">
        <v>42962</v>
      </c>
      <c r="E56" s="8">
        <f t="shared" si="9"/>
        <v>1.9574175824175823</v>
      </c>
      <c r="F56" s="8">
        <f t="shared" si="10"/>
        <v>132.96521758241758</v>
      </c>
      <c r="G56" s="11">
        <f t="shared" si="26"/>
        <v>192.625</v>
      </c>
      <c r="I56" s="16">
        <f t="shared" si="27"/>
        <v>2.375</v>
      </c>
      <c r="J56" s="16">
        <f t="shared" si="27"/>
        <v>2.375</v>
      </c>
      <c r="K56" s="16">
        <f t="shared" si="28"/>
        <v>2.375</v>
      </c>
      <c r="L56" s="16">
        <f t="shared" si="28"/>
        <v>2.375</v>
      </c>
      <c r="M56" s="16">
        <f t="shared" si="28"/>
        <v>2.375</v>
      </c>
      <c r="N56" s="16">
        <f t="shared" si="28"/>
        <v>2.375</v>
      </c>
      <c r="O56" s="16">
        <f t="shared" si="28"/>
        <v>2.375</v>
      </c>
      <c r="P56" s="16">
        <f t="shared" si="28"/>
        <v>2.375</v>
      </c>
      <c r="Q56" s="16">
        <f t="shared" si="28"/>
        <v>2.375</v>
      </c>
      <c r="R56" s="16">
        <f t="shared" si="28"/>
        <v>2.375</v>
      </c>
      <c r="S56" s="16">
        <f t="shared" si="28"/>
        <v>2.375</v>
      </c>
      <c r="T56" s="16">
        <f t="shared" si="28"/>
        <v>2.375</v>
      </c>
      <c r="U56" s="16">
        <f t="shared" si="29"/>
        <v>2.375</v>
      </c>
      <c r="V56" s="16">
        <f t="shared" si="29"/>
        <v>2.375</v>
      </c>
      <c r="W56" s="16">
        <f t="shared" si="29"/>
        <v>2.375</v>
      </c>
      <c r="X56" s="16">
        <f t="shared" si="29"/>
        <v>2.375</v>
      </c>
      <c r="Y56" s="16">
        <f t="shared" si="29"/>
        <v>2.375</v>
      </c>
      <c r="Z56" s="16">
        <f t="shared" si="29"/>
        <v>2.375</v>
      </c>
      <c r="AA56" s="16">
        <f t="shared" si="29"/>
        <v>2.375</v>
      </c>
      <c r="AB56" s="16">
        <f t="shared" si="29"/>
        <v>2.375</v>
      </c>
      <c r="AC56" s="16">
        <f t="shared" si="29"/>
        <v>2.375</v>
      </c>
      <c r="AD56" s="16">
        <f t="shared" si="29"/>
        <v>2.375</v>
      </c>
      <c r="AE56" s="16">
        <f t="shared" si="30"/>
        <v>2.375</v>
      </c>
      <c r="AF56" s="16">
        <f t="shared" si="30"/>
        <v>2.375</v>
      </c>
      <c r="AG56" s="16">
        <f t="shared" si="30"/>
        <v>2.375</v>
      </c>
      <c r="AH56" s="16">
        <f t="shared" si="30"/>
        <v>2.375</v>
      </c>
      <c r="AI56" s="16">
        <f t="shared" si="30"/>
        <v>2.375</v>
      </c>
      <c r="AJ56" s="16">
        <f t="shared" si="30"/>
        <v>2.375</v>
      </c>
      <c r="AK56" s="16">
        <f t="shared" si="30"/>
        <v>2.375</v>
      </c>
      <c r="AL56" s="16">
        <f t="shared" si="30"/>
        <v>2.375</v>
      </c>
      <c r="AM56" s="16">
        <f t="shared" si="30"/>
        <v>2.375</v>
      </c>
      <c r="AN56" s="16">
        <f t="shared" si="30"/>
        <v>2.375</v>
      </c>
      <c r="AO56" s="16">
        <f t="shared" si="31"/>
        <v>2.375</v>
      </c>
      <c r="AP56" s="16">
        <f t="shared" si="31"/>
        <v>2.375</v>
      </c>
      <c r="AQ56" s="16">
        <f t="shared" si="31"/>
        <v>2.375</v>
      </c>
      <c r="AR56" s="16">
        <f t="shared" si="31"/>
        <v>2.375</v>
      </c>
      <c r="AS56" s="16">
        <f t="shared" si="31"/>
        <v>2.375</v>
      </c>
      <c r="AT56" s="16">
        <f t="shared" si="31"/>
        <v>2.375</v>
      </c>
      <c r="AU56" s="16">
        <f t="shared" si="31"/>
        <v>102.375</v>
      </c>
      <c r="AV56" s="16">
        <f t="shared" si="31"/>
        <v>0</v>
      </c>
      <c r="AW56" s="16">
        <f t="shared" si="31"/>
        <v>0</v>
      </c>
      <c r="AX56" s="16">
        <f t="shared" si="31"/>
        <v>0</v>
      </c>
      <c r="AY56" s="16">
        <f t="shared" si="31"/>
        <v>0</v>
      </c>
      <c r="AZ56" s="16">
        <f t="shared" si="31"/>
        <v>0</v>
      </c>
      <c r="BA56" s="16">
        <f t="shared" si="31"/>
        <v>0</v>
      </c>
      <c r="BB56" s="16">
        <f t="shared" si="31"/>
        <v>0</v>
      </c>
    </row>
    <row r="57" spans="1:54" ht="16.5" thickBot="1" x14ac:dyDescent="0.3">
      <c r="A57" s="24">
        <v>50451</v>
      </c>
      <c r="B57" s="23">
        <v>4.375</v>
      </c>
      <c r="C57" s="23">
        <v>125.6328</v>
      </c>
      <c r="D57" s="7">
        <v>42962</v>
      </c>
      <c r="E57" s="8">
        <f t="shared" si="9"/>
        <v>1.8028846153846152</v>
      </c>
      <c r="F57" s="8">
        <f t="shared" si="10"/>
        <v>127.43568461538462</v>
      </c>
      <c r="G57" s="11">
        <f t="shared" si="26"/>
        <v>189.6875</v>
      </c>
      <c r="I57" s="16">
        <f t="shared" si="27"/>
        <v>2.1875</v>
      </c>
      <c r="J57" s="16">
        <f t="shared" si="27"/>
        <v>2.1875</v>
      </c>
      <c r="K57" s="16">
        <f t="shared" si="28"/>
        <v>2.1875</v>
      </c>
      <c r="L57" s="16">
        <f t="shared" si="28"/>
        <v>2.1875</v>
      </c>
      <c r="M57" s="16">
        <f t="shared" si="28"/>
        <v>2.1875</v>
      </c>
      <c r="N57" s="16">
        <f t="shared" si="28"/>
        <v>2.1875</v>
      </c>
      <c r="O57" s="16">
        <f t="shared" si="28"/>
        <v>2.1875</v>
      </c>
      <c r="P57" s="16">
        <f t="shared" si="28"/>
        <v>2.1875</v>
      </c>
      <c r="Q57" s="16">
        <f t="shared" si="28"/>
        <v>2.1875</v>
      </c>
      <c r="R57" s="16">
        <f t="shared" si="28"/>
        <v>2.1875</v>
      </c>
      <c r="S57" s="16">
        <f t="shared" si="28"/>
        <v>2.1875</v>
      </c>
      <c r="T57" s="16">
        <f t="shared" si="28"/>
        <v>2.1875</v>
      </c>
      <c r="U57" s="16">
        <f t="shared" si="29"/>
        <v>2.1875</v>
      </c>
      <c r="V57" s="16">
        <f t="shared" si="29"/>
        <v>2.1875</v>
      </c>
      <c r="W57" s="16">
        <f t="shared" si="29"/>
        <v>2.1875</v>
      </c>
      <c r="X57" s="16">
        <f t="shared" si="29"/>
        <v>2.1875</v>
      </c>
      <c r="Y57" s="16">
        <f t="shared" si="29"/>
        <v>2.1875</v>
      </c>
      <c r="Z57" s="16">
        <f t="shared" si="29"/>
        <v>2.1875</v>
      </c>
      <c r="AA57" s="16">
        <f t="shared" si="29"/>
        <v>2.1875</v>
      </c>
      <c r="AB57" s="16">
        <f t="shared" si="29"/>
        <v>2.1875</v>
      </c>
      <c r="AC57" s="16">
        <f t="shared" si="29"/>
        <v>2.1875</v>
      </c>
      <c r="AD57" s="16">
        <f t="shared" si="29"/>
        <v>2.1875</v>
      </c>
      <c r="AE57" s="16">
        <f t="shared" si="30"/>
        <v>2.1875</v>
      </c>
      <c r="AF57" s="16">
        <f t="shared" si="30"/>
        <v>2.1875</v>
      </c>
      <c r="AG57" s="16">
        <f t="shared" si="30"/>
        <v>2.1875</v>
      </c>
      <c r="AH57" s="16">
        <f t="shared" si="30"/>
        <v>2.1875</v>
      </c>
      <c r="AI57" s="16">
        <f t="shared" si="30"/>
        <v>2.1875</v>
      </c>
      <c r="AJ57" s="16">
        <f t="shared" si="30"/>
        <v>2.1875</v>
      </c>
      <c r="AK57" s="16">
        <f t="shared" si="30"/>
        <v>2.1875</v>
      </c>
      <c r="AL57" s="16">
        <f t="shared" si="30"/>
        <v>2.1875</v>
      </c>
      <c r="AM57" s="16">
        <f t="shared" si="30"/>
        <v>2.1875</v>
      </c>
      <c r="AN57" s="16">
        <f t="shared" si="30"/>
        <v>2.1875</v>
      </c>
      <c r="AO57" s="16">
        <f t="shared" si="31"/>
        <v>2.1875</v>
      </c>
      <c r="AP57" s="16">
        <f t="shared" si="31"/>
        <v>2.1875</v>
      </c>
      <c r="AQ57" s="16">
        <f t="shared" si="31"/>
        <v>2.1875</v>
      </c>
      <c r="AR57" s="16">
        <f t="shared" si="31"/>
        <v>2.1875</v>
      </c>
      <c r="AS57" s="16">
        <f t="shared" si="31"/>
        <v>2.1875</v>
      </c>
      <c r="AT57" s="16">
        <f t="shared" si="31"/>
        <v>2.1875</v>
      </c>
      <c r="AU57" s="16">
        <f t="shared" si="31"/>
        <v>2.1875</v>
      </c>
      <c r="AV57" s="16">
        <f t="shared" si="31"/>
        <v>2.1875</v>
      </c>
      <c r="AW57" s="16">
        <f t="shared" si="31"/>
        <v>102.1875</v>
      </c>
      <c r="AX57" s="16">
        <f t="shared" si="31"/>
        <v>0</v>
      </c>
      <c r="AY57" s="16">
        <f t="shared" si="31"/>
        <v>0</v>
      </c>
      <c r="AZ57" s="16">
        <f t="shared" si="31"/>
        <v>0</v>
      </c>
      <c r="BA57" s="16">
        <f t="shared" si="31"/>
        <v>0</v>
      </c>
      <c r="BB57" s="16">
        <f t="shared" si="31"/>
        <v>0</v>
      </c>
    </row>
    <row r="58" spans="1:54" ht="16.5" thickBot="1" x14ac:dyDescent="0.3">
      <c r="A58" s="24">
        <v>50816</v>
      </c>
      <c r="B58" s="23">
        <v>3.5</v>
      </c>
      <c r="C58" s="23">
        <v>112.1328</v>
      </c>
      <c r="D58" s="7">
        <v>42962</v>
      </c>
      <c r="E58" s="8">
        <f t="shared" si="9"/>
        <v>1.4423076923076923</v>
      </c>
      <c r="F58" s="8">
        <f t="shared" si="10"/>
        <v>113.5751076923077</v>
      </c>
      <c r="G58" s="11">
        <f t="shared" si="26"/>
        <v>175.25</v>
      </c>
      <c r="I58" s="16">
        <f t="shared" si="27"/>
        <v>1.75</v>
      </c>
      <c r="J58" s="16">
        <f t="shared" si="27"/>
        <v>1.75</v>
      </c>
      <c r="K58" s="16">
        <f t="shared" si="28"/>
        <v>1.75</v>
      </c>
      <c r="L58" s="16">
        <f t="shared" si="28"/>
        <v>1.75</v>
      </c>
      <c r="M58" s="16">
        <f t="shared" si="28"/>
        <v>1.75</v>
      </c>
      <c r="N58" s="16">
        <f t="shared" si="28"/>
        <v>1.75</v>
      </c>
      <c r="O58" s="16">
        <f t="shared" si="28"/>
        <v>1.75</v>
      </c>
      <c r="P58" s="16">
        <f t="shared" si="28"/>
        <v>1.75</v>
      </c>
      <c r="Q58" s="16">
        <f t="shared" si="28"/>
        <v>1.75</v>
      </c>
      <c r="R58" s="16">
        <f t="shared" si="28"/>
        <v>1.75</v>
      </c>
      <c r="S58" s="16">
        <f t="shared" si="28"/>
        <v>1.75</v>
      </c>
      <c r="T58" s="16">
        <f t="shared" si="28"/>
        <v>1.75</v>
      </c>
      <c r="U58" s="16">
        <f t="shared" si="29"/>
        <v>1.75</v>
      </c>
      <c r="V58" s="16">
        <f t="shared" si="29"/>
        <v>1.75</v>
      </c>
      <c r="W58" s="16">
        <f t="shared" si="29"/>
        <v>1.75</v>
      </c>
      <c r="X58" s="16">
        <f t="shared" si="29"/>
        <v>1.75</v>
      </c>
      <c r="Y58" s="16">
        <f t="shared" si="29"/>
        <v>1.75</v>
      </c>
      <c r="Z58" s="16">
        <f t="shared" si="29"/>
        <v>1.75</v>
      </c>
      <c r="AA58" s="16">
        <f t="shared" si="29"/>
        <v>1.75</v>
      </c>
      <c r="AB58" s="16">
        <f t="shared" si="29"/>
        <v>1.75</v>
      </c>
      <c r="AC58" s="16">
        <f t="shared" si="29"/>
        <v>1.75</v>
      </c>
      <c r="AD58" s="16">
        <f t="shared" si="29"/>
        <v>1.75</v>
      </c>
      <c r="AE58" s="16">
        <f t="shared" si="30"/>
        <v>1.75</v>
      </c>
      <c r="AF58" s="16">
        <f t="shared" si="30"/>
        <v>1.75</v>
      </c>
      <c r="AG58" s="16">
        <f t="shared" si="30"/>
        <v>1.75</v>
      </c>
      <c r="AH58" s="16">
        <f t="shared" si="30"/>
        <v>1.75</v>
      </c>
      <c r="AI58" s="16">
        <f t="shared" si="30"/>
        <v>1.75</v>
      </c>
      <c r="AJ58" s="16">
        <f t="shared" si="30"/>
        <v>1.75</v>
      </c>
      <c r="AK58" s="16">
        <f t="shared" si="30"/>
        <v>1.75</v>
      </c>
      <c r="AL58" s="16">
        <f t="shared" si="30"/>
        <v>1.75</v>
      </c>
      <c r="AM58" s="16">
        <f t="shared" si="30"/>
        <v>1.75</v>
      </c>
      <c r="AN58" s="16">
        <f t="shared" si="30"/>
        <v>1.75</v>
      </c>
      <c r="AO58" s="16">
        <f t="shared" si="31"/>
        <v>1.75</v>
      </c>
      <c r="AP58" s="16">
        <f t="shared" si="31"/>
        <v>1.75</v>
      </c>
      <c r="AQ58" s="16">
        <f t="shared" si="31"/>
        <v>1.75</v>
      </c>
      <c r="AR58" s="16">
        <f t="shared" si="31"/>
        <v>1.75</v>
      </c>
      <c r="AS58" s="16">
        <f t="shared" si="31"/>
        <v>1.75</v>
      </c>
      <c r="AT58" s="16">
        <f t="shared" si="31"/>
        <v>1.75</v>
      </c>
      <c r="AU58" s="16">
        <f t="shared" si="31"/>
        <v>1.75</v>
      </c>
      <c r="AV58" s="16">
        <f t="shared" si="31"/>
        <v>1.75</v>
      </c>
      <c r="AW58" s="16">
        <f t="shared" si="31"/>
        <v>1.75</v>
      </c>
      <c r="AX58" s="16">
        <f t="shared" si="31"/>
        <v>1.75</v>
      </c>
      <c r="AY58" s="16">
        <f t="shared" si="31"/>
        <v>101.75</v>
      </c>
      <c r="AZ58" s="16">
        <f t="shared" si="31"/>
        <v>0</v>
      </c>
      <c r="BA58" s="16">
        <f t="shared" si="31"/>
        <v>0</v>
      </c>
      <c r="BB58" s="16">
        <f t="shared" si="31"/>
        <v>0</v>
      </c>
    </row>
    <row r="59" spans="1:54" ht="16.5" thickBot="1" x14ac:dyDescent="0.3">
      <c r="A59" s="24">
        <v>50997</v>
      </c>
      <c r="B59" s="23">
        <v>4.5</v>
      </c>
      <c r="C59" s="23">
        <v>128.4297</v>
      </c>
      <c r="D59" s="7">
        <v>42962</v>
      </c>
      <c r="E59" s="8">
        <f t="shared" si="9"/>
        <v>1.8543956043956042</v>
      </c>
      <c r="F59" s="8">
        <f t="shared" si="10"/>
        <v>130.28409560439559</v>
      </c>
      <c r="G59" s="11">
        <f t="shared" si="26"/>
        <v>199</v>
      </c>
      <c r="I59" s="16">
        <f t="shared" si="27"/>
        <v>2.25</v>
      </c>
      <c r="J59" s="16">
        <f t="shared" si="27"/>
        <v>2.25</v>
      </c>
      <c r="K59" s="16">
        <f t="shared" si="28"/>
        <v>2.25</v>
      </c>
      <c r="L59" s="16">
        <f t="shared" si="28"/>
        <v>2.25</v>
      </c>
      <c r="M59" s="16">
        <f t="shared" si="28"/>
        <v>2.25</v>
      </c>
      <c r="N59" s="16">
        <f t="shared" si="28"/>
        <v>2.25</v>
      </c>
      <c r="O59" s="16">
        <f t="shared" si="28"/>
        <v>2.25</v>
      </c>
      <c r="P59" s="16">
        <f t="shared" si="28"/>
        <v>2.25</v>
      </c>
      <c r="Q59" s="16">
        <f t="shared" si="28"/>
        <v>2.25</v>
      </c>
      <c r="R59" s="16">
        <f t="shared" si="28"/>
        <v>2.25</v>
      </c>
      <c r="S59" s="16">
        <f t="shared" si="28"/>
        <v>2.25</v>
      </c>
      <c r="T59" s="16">
        <f t="shared" si="28"/>
        <v>2.25</v>
      </c>
      <c r="U59" s="16">
        <f t="shared" si="29"/>
        <v>2.25</v>
      </c>
      <c r="V59" s="16">
        <f t="shared" si="29"/>
        <v>2.25</v>
      </c>
      <c r="W59" s="16">
        <f t="shared" si="29"/>
        <v>2.25</v>
      </c>
      <c r="X59" s="16">
        <f t="shared" si="29"/>
        <v>2.25</v>
      </c>
      <c r="Y59" s="16">
        <f t="shared" si="29"/>
        <v>2.25</v>
      </c>
      <c r="Z59" s="16">
        <f t="shared" si="29"/>
        <v>2.25</v>
      </c>
      <c r="AA59" s="16">
        <f t="shared" si="29"/>
        <v>2.25</v>
      </c>
      <c r="AB59" s="16">
        <f t="shared" si="29"/>
        <v>2.25</v>
      </c>
      <c r="AC59" s="16">
        <f t="shared" si="29"/>
        <v>2.25</v>
      </c>
      <c r="AD59" s="16">
        <f t="shared" si="29"/>
        <v>2.25</v>
      </c>
      <c r="AE59" s="16">
        <f t="shared" si="30"/>
        <v>2.25</v>
      </c>
      <c r="AF59" s="16">
        <f t="shared" si="30"/>
        <v>2.25</v>
      </c>
      <c r="AG59" s="16">
        <f t="shared" si="30"/>
        <v>2.25</v>
      </c>
      <c r="AH59" s="16">
        <f t="shared" si="30"/>
        <v>2.25</v>
      </c>
      <c r="AI59" s="16">
        <f t="shared" si="30"/>
        <v>2.25</v>
      </c>
      <c r="AJ59" s="16">
        <f t="shared" si="30"/>
        <v>2.25</v>
      </c>
      <c r="AK59" s="16">
        <f t="shared" si="30"/>
        <v>2.25</v>
      </c>
      <c r="AL59" s="16">
        <f t="shared" si="30"/>
        <v>2.25</v>
      </c>
      <c r="AM59" s="16">
        <f t="shared" si="30"/>
        <v>2.25</v>
      </c>
      <c r="AN59" s="16">
        <f t="shared" si="30"/>
        <v>2.25</v>
      </c>
      <c r="AO59" s="16">
        <f t="shared" si="31"/>
        <v>2.25</v>
      </c>
      <c r="AP59" s="16">
        <f t="shared" si="31"/>
        <v>2.25</v>
      </c>
      <c r="AQ59" s="16">
        <f t="shared" si="31"/>
        <v>2.25</v>
      </c>
      <c r="AR59" s="16">
        <f t="shared" si="31"/>
        <v>2.25</v>
      </c>
      <c r="AS59" s="16">
        <f t="shared" si="31"/>
        <v>2.25</v>
      </c>
      <c r="AT59" s="16">
        <f t="shared" si="31"/>
        <v>2.25</v>
      </c>
      <c r="AU59" s="16">
        <f t="shared" si="31"/>
        <v>2.25</v>
      </c>
      <c r="AV59" s="16">
        <f t="shared" si="31"/>
        <v>2.25</v>
      </c>
      <c r="AW59" s="16">
        <f t="shared" si="31"/>
        <v>2.25</v>
      </c>
      <c r="AX59" s="16">
        <f t="shared" si="31"/>
        <v>2.25</v>
      </c>
      <c r="AY59" s="16">
        <f t="shared" si="31"/>
        <v>2.25</v>
      </c>
      <c r="AZ59" s="16">
        <f t="shared" si="31"/>
        <v>102.25</v>
      </c>
      <c r="BA59" s="16">
        <f t="shared" si="31"/>
        <v>0</v>
      </c>
      <c r="BB59" s="16">
        <f t="shared" si="31"/>
        <v>0</v>
      </c>
    </row>
    <row r="60" spans="1:54" ht="16.5" thickBot="1" x14ac:dyDescent="0.3">
      <c r="A60" s="24">
        <v>51181</v>
      </c>
      <c r="B60" s="23">
        <v>4.625</v>
      </c>
      <c r="C60" s="23">
        <v>130.71879999999999</v>
      </c>
      <c r="D60" s="7">
        <v>42962</v>
      </c>
      <c r="E60" s="8">
        <f t="shared" si="9"/>
        <v>1.9059065934065933</v>
      </c>
      <c r="F60" s="8">
        <f t="shared" si="10"/>
        <v>132.62470659340659</v>
      </c>
      <c r="G60" s="11">
        <f t="shared" si="26"/>
        <v>204.0625</v>
      </c>
      <c r="I60" s="16">
        <f t="shared" si="27"/>
        <v>2.3125</v>
      </c>
      <c r="J60" s="16">
        <f t="shared" si="27"/>
        <v>2.3125</v>
      </c>
      <c r="K60" s="16">
        <f t="shared" si="28"/>
        <v>2.3125</v>
      </c>
      <c r="L60" s="16">
        <f t="shared" si="28"/>
        <v>2.3125</v>
      </c>
      <c r="M60" s="16">
        <f t="shared" si="28"/>
        <v>2.3125</v>
      </c>
      <c r="N60" s="16">
        <f t="shared" si="28"/>
        <v>2.3125</v>
      </c>
      <c r="O60" s="16">
        <f t="shared" si="28"/>
        <v>2.3125</v>
      </c>
      <c r="P60" s="16">
        <f t="shared" si="28"/>
        <v>2.3125</v>
      </c>
      <c r="Q60" s="16">
        <f t="shared" si="28"/>
        <v>2.3125</v>
      </c>
      <c r="R60" s="16">
        <f t="shared" si="28"/>
        <v>2.3125</v>
      </c>
      <c r="S60" s="16">
        <f t="shared" si="28"/>
        <v>2.3125</v>
      </c>
      <c r="T60" s="16">
        <f t="shared" si="28"/>
        <v>2.3125</v>
      </c>
      <c r="U60" s="16">
        <f t="shared" si="29"/>
        <v>2.3125</v>
      </c>
      <c r="V60" s="16">
        <f t="shared" si="29"/>
        <v>2.3125</v>
      </c>
      <c r="W60" s="16">
        <f t="shared" si="29"/>
        <v>2.3125</v>
      </c>
      <c r="X60" s="16">
        <f t="shared" si="29"/>
        <v>2.3125</v>
      </c>
      <c r="Y60" s="16">
        <f t="shared" si="29"/>
        <v>2.3125</v>
      </c>
      <c r="Z60" s="16">
        <f t="shared" si="29"/>
        <v>2.3125</v>
      </c>
      <c r="AA60" s="16">
        <f t="shared" si="29"/>
        <v>2.3125</v>
      </c>
      <c r="AB60" s="16">
        <f t="shared" si="29"/>
        <v>2.3125</v>
      </c>
      <c r="AC60" s="16">
        <f t="shared" si="29"/>
        <v>2.3125</v>
      </c>
      <c r="AD60" s="16">
        <f t="shared" si="29"/>
        <v>2.3125</v>
      </c>
      <c r="AE60" s="16">
        <f t="shared" si="30"/>
        <v>2.3125</v>
      </c>
      <c r="AF60" s="16">
        <f t="shared" si="30"/>
        <v>2.3125</v>
      </c>
      <c r="AG60" s="16">
        <f t="shared" si="30"/>
        <v>2.3125</v>
      </c>
      <c r="AH60" s="16">
        <f t="shared" si="30"/>
        <v>2.3125</v>
      </c>
      <c r="AI60" s="16">
        <f t="shared" si="30"/>
        <v>2.3125</v>
      </c>
      <c r="AJ60" s="16">
        <f t="shared" si="30"/>
        <v>2.3125</v>
      </c>
      <c r="AK60" s="16">
        <f t="shared" si="30"/>
        <v>2.3125</v>
      </c>
      <c r="AL60" s="16">
        <f t="shared" si="30"/>
        <v>2.3125</v>
      </c>
      <c r="AM60" s="16">
        <f t="shared" si="30"/>
        <v>2.3125</v>
      </c>
      <c r="AN60" s="16">
        <f t="shared" si="30"/>
        <v>2.3125</v>
      </c>
      <c r="AO60" s="16">
        <f t="shared" si="31"/>
        <v>2.3125</v>
      </c>
      <c r="AP60" s="16">
        <f t="shared" si="31"/>
        <v>2.3125</v>
      </c>
      <c r="AQ60" s="16">
        <f t="shared" si="31"/>
        <v>2.3125</v>
      </c>
      <c r="AR60" s="16">
        <f t="shared" si="31"/>
        <v>2.3125</v>
      </c>
      <c r="AS60" s="16">
        <f t="shared" si="31"/>
        <v>2.3125</v>
      </c>
      <c r="AT60" s="16">
        <f t="shared" si="31"/>
        <v>2.3125</v>
      </c>
      <c r="AU60" s="16">
        <f t="shared" si="31"/>
        <v>2.3125</v>
      </c>
      <c r="AV60" s="16">
        <f t="shared" si="31"/>
        <v>2.3125</v>
      </c>
      <c r="AW60" s="16">
        <f t="shared" si="31"/>
        <v>2.3125</v>
      </c>
      <c r="AX60" s="16">
        <f t="shared" si="31"/>
        <v>2.3125</v>
      </c>
      <c r="AY60" s="16">
        <f t="shared" si="31"/>
        <v>2.3125</v>
      </c>
      <c r="AZ60" s="16">
        <f t="shared" si="31"/>
        <v>2.3125</v>
      </c>
      <c r="BA60" s="16">
        <f t="shared" si="31"/>
        <v>102.3125</v>
      </c>
      <c r="BB60" s="16">
        <f t="shared" si="31"/>
        <v>0</v>
      </c>
    </row>
    <row r="61" spans="1:54" ht="16.5" thickBot="1" x14ac:dyDescent="0.3">
      <c r="A61" s="24">
        <v>51363</v>
      </c>
      <c r="B61" s="23">
        <v>3.875</v>
      </c>
      <c r="C61" s="23">
        <v>118.3516</v>
      </c>
      <c r="D61" s="7">
        <v>42962</v>
      </c>
      <c r="E61" s="8">
        <f t="shared" si="9"/>
        <v>1.5968406593406592</v>
      </c>
      <c r="F61" s="8">
        <f t="shared" si="10"/>
        <v>119.94844065934066</v>
      </c>
      <c r="G61" s="11">
        <f t="shared" si="26"/>
        <v>189.125</v>
      </c>
      <c r="I61" s="16">
        <f t="shared" si="27"/>
        <v>1.9375</v>
      </c>
      <c r="J61" s="16">
        <f t="shared" si="27"/>
        <v>1.9375</v>
      </c>
      <c r="K61" s="16">
        <f t="shared" si="28"/>
        <v>1.9375</v>
      </c>
      <c r="L61" s="16">
        <f t="shared" si="28"/>
        <v>1.9375</v>
      </c>
      <c r="M61" s="16">
        <f t="shared" si="28"/>
        <v>1.9375</v>
      </c>
      <c r="N61" s="16">
        <f t="shared" si="28"/>
        <v>1.9375</v>
      </c>
      <c r="O61" s="16">
        <f t="shared" si="28"/>
        <v>1.9375</v>
      </c>
      <c r="P61" s="16">
        <f t="shared" si="28"/>
        <v>1.9375</v>
      </c>
      <c r="Q61" s="16">
        <f t="shared" si="28"/>
        <v>1.9375</v>
      </c>
      <c r="R61" s="16">
        <f t="shared" si="28"/>
        <v>1.9375</v>
      </c>
      <c r="S61" s="16">
        <f t="shared" si="28"/>
        <v>1.9375</v>
      </c>
      <c r="T61" s="16">
        <f t="shared" si="28"/>
        <v>1.9375</v>
      </c>
      <c r="U61" s="16">
        <f t="shared" si="29"/>
        <v>1.9375</v>
      </c>
      <c r="V61" s="16">
        <f t="shared" si="29"/>
        <v>1.9375</v>
      </c>
      <c r="W61" s="16">
        <f t="shared" si="29"/>
        <v>1.9375</v>
      </c>
      <c r="X61" s="16">
        <f t="shared" si="29"/>
        <v>1.9375</v>
      </c>
      <c r="Y61" s="16">
        <f t="shared" si="29"/>
        <v>1.9375</v>
      </c>
      <c r="Z61" s="16">
        <f t="shared" si="29"/>
        <v>1.9375</v>
      </c>
      <c r="AA61" s="16">
        <f t="shared" si="29"/>
        <v>1.9375</v>
      </c>
      <c r="AB61" s="16">
        <f t="shared" si="29"/>
        <v>1.9375</v>
      </c>
      <c r="AC61" s="16">
        <f t="shared" si="29"/>
        <v>1.9375</v>
      </c>
      <c r="AD61" s="16">
        <f t="shared" si="29"/>
        <v>1.9375</v>
      </c>
      <c r="AE61" s="16">
        <f t="shared" si="30"/>
        <v>1.9375</v>
      </c>
      <c r="AF61" s="16">
        <f t="shared" si="30"/>
        <v>1.9375</v>
      </c>
      <c r="AG61" s="16">
        <f t="shared" si="30"/>
        <v>1.9375</v>
      </c>
      <c r="AH61" s="16">
        <f t="shared" si="30"/>
        <v>1.9375</v>
      </c>
      <c r="AI61" s="16">
        <f t="shared" si="30"/>
        <v>1.9375</v>
      </c>
      <c r="AJ61" s="16">
        <f t="shared" si="30"/>
        <v>1.9375</v>
      </c>
      <c r="AK61" s="16">
        <f t="shared" si="30"/>
        <v>1.9375</v>
      </c>
      <c r="AL61" s="16">
        <f t="shared" si="30"/>
        <v>1.9375</v>
      </c>
      <c r="AM61" s="16">
        <f t="shared" si="30"/>
        <v>1.9375</v>
      </c>
      <c r="AN61" s="16">
        <f t="shared" si="30"/>
        <v>1.9375</v>
      </c>
      <c r="AO61" s="16">
        <f t="shared" si="31"/>
        <v>1.9375</v>
      </c>
      <c r="AP61" s="16">
        <f t="shared" si="31"/>
        <v>1.9375</v>
      </c>
      <c r="AQ61" s="16">
        <f t="shared" si="31"/>
        <v>1.9375</v>
      </c>
      <c r="AR61" s="16">
        <f t="shared" si="31"/>
        <v>1.9375</v>
      </c>
      <c r="AS61" s="16">
        <f t="shared" si="31"/>
        <v>1.9375</v>
      </c>
      <c r="AT61" s="16">
        <f t="shared" si="31"/>
        <v>1.9375</v>
      </c>
      <c r="AU61" s="16">
        <f t="shared" si="31"/>
        <v>1.9375</v>
      </c>
      <c r="AV61" s="16">
        <f t="shared" si="31"/>
        <v>1.9375</v>
      </c>
      <c r="AW61" s="16">
        <f t="shared" si="31"/>
        <v>1.9375</v>
      </c>
      <c r="AX61" s="16">
        <f t="shared" si="31"/>
        <v>1.9375</v>
      </c>
      <c r="AY61" s="16">
        <f t="shared" si="31"/>
        <v>1.9375</v>
      </c>
      <c r="AZ61" s="16">
        <f t="shared" si="31"/>
        <v>1.9375</v>
      </c>
      <c r="BA61" s="16">
        <f t="shared" si="31"/>
        <v>1.9375</v>
      </c>
      <c r="BB61" s="16">
        <f t="shared" si="31"/>
        <v>101.9375</v>
      </c>
    </row>
    <row r="62" spans="1:54" x14ac:dyDescent="0.25">
      <c r="A62" s="2"/>
      <c r="B62" s="3"/>
      <c r="C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x14ac:dyDescent="0.25">
      <c r="A63" s="2"/>
      <c r="B63" s="3"/>
      <c r="C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25">
      <c r="A64" s="2"/>
      <c r="B64" s="3"/>
      <c r="C64" s="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25">
      <c r="A65" s="2"/>
      <c r="B65" s="3"/>
      <c r="C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25">
      <c r="A66" s="2"/>
      <c r="B66" s="3"/>
      <c r="C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25">
      <c r="A67" s="2"/>
      <c r="B67" s="3"/>
      <c r="C67" s="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25">
      <c r="A68" s="2"/>
      <c r="B68" s="3"/>
      <c r="C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25">
      <c r="A69" s="2"/>
      <c r="B69" s="3"/>
      <c r="C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25">
      <c r="A70" s="2"/>
      <c r="B70" s="3"/>
      <c r="C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25">
      <c r="A71" s="2"/>
      <c r="B71" s="3"/>
      <c r="C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25">
      <c r="A72" s="2"/>
      <c r="B72" s="3"/>
      <c r="C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25">
      <c r="A73" s="2"/>
      <c r="B73" s="3"/>
      <c r="C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25">
      <c r="A74" s="2"/>
      <c r="B74" s="3"/>
      <c r="C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25">
      <c r="A75" s="2"/>
      <c r="B75" s="3"/>
      <c r="C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25">
      <c r="A76" s="2"/>
      <c r="B76" s="3"/>
      <c r="C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25">
      <c r="A77" s="2"/>
      <c r="B77" s="3"/>
      <c r="C77" s="3"/>
    </row>
    <row r="78" spans="1:54" x14ac:dyDescent="0.25">
      <c r="A78" s="2"/>
      <c r="B78" s="3"/>
      <c r="C78" s="3"/>
    </row>
    <row r="79" spans="1:54" x14ac:dyDescent="0.25">
      <c r="A79" s="2"/>
      <c r="B79" s="3"/>
      <c r="C79" s="3"/>
    </row>
    <row r="80" spans="1:54" x14ac:dyDescent="0.25">
      <c r="A80" s="2"/>
      <c r="B80" s="3"/>
      <c r="C80" s="3"/>
    </row>
    <row r="81" spans="1:3" x14ac:dyDescent="0.25">
      <c r="A81" s="2"/>
      <c r="B81" s="3"/>
      <c r="C81" s="3"/>
    </row>
  </sheetData>
  <mergeCells count="2">
    <mergeCell ref="H3:I3"/>
    <mergeCell ref="H4: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Basic Data</vt:lpstr>
      <vt:lpstr>Interpolating the Yield Curve</vt:lpstr>
      <vt:lpstr>Pricing accuracy</vt:lpstr>
      <vt:lpstr>Yield Curve</vt:lpstr>
    </vt:vector>
  </TitlesOfParts>
  <Manager/>
  <Company>UCLA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Pierre-Olivier Weill</dc:creator>
  <cp:keywords/>
  <dc:description/>
  <cp:lastModifiedBy>Julián</cp:lastModifiedBy>
  <cp:revision/>
  <dcterms:created xsi:type="dcterms:W3CDTF">2011-10-30T05:56:44Z</dcterms:created>
  <dcterms:modified xsi:type="dcterms:W3CDTF">2020-01-28T18:06:07Z</dcterms:modified>
  <cp:category/>
  <cp:contentStatus/>
</cp:coreProperties>
</file>