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Oliver\Documents\Peter May26 Low CO2\"/>
    </mc:Choice>
  </mc:AlternateContent>
  <xr:revisionPtr revIDLastSave="0" documentId="13_ncr:1_{CF6166B6-9AA4-4E2C-BD2E-2A9ACD3F583D}" xr6:coauthVersionLast="47" xr6:coauthVersionMax="47" xr10:uidLastSave="{00000000-0000-0000-0000-000000000000}"/>
  <bookViews>
    <workbookView xWindow="1950" yWindow="1950" windowWidth="17115" windowHeight="100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M3" i="1" s="1"/>
  <c r="I3" i="1"/>
  <c r="K3" i="1" s="1"/>
  <c r="J3" i="1"/>
  <c r="Q3" i="1"/>
  <c r="H4" i="1"/>
  <c r="M4" i="1" s="1"/>
  <c r="I4" i="1"/>
  <c r="J4" i="1"/>
  <c r="Q4" i="1"/>
  <c r="H5" i="1"/>
  <c r="M5" i="1" s="1"/>
  <c r="I5" i="1"/>
  <c r="K5" i="1" s="1"/>
  <c r="J5" i="1"/>
  <c r="Q5" i="1"/>
  <c r="H6" i="1"/>
  <c r="M6" i="1" s="1"/>
  <c r="I6" i="1"/>
  <c r="J6" i="1"/>
  <c r="Q6" i="1"/>
  <c r="H7" i="1"/>
  <c r="M7" i="1" s="1"/>
  <c r="I7" i="1"/>
  <c r="K7" i="1" s="1"/>
  <c r="J7" i="1"/>
  <c r="Q7" i="1"/>
  <c r="H8" i="1"/>
  <c r="M8" i="1" s="1"/>
  <c r="I8" i="1"/>
  <c r="J8" i="1"/>
  <c r="Q8" i="1"/>
  <c r="H9" i="1"/>
  <c r="M9" i="1" s="1"/>
  <c r="I9" i="1"/>
  <c r="J9" i="1"/>
  <c r="Q9" i="1"/>
  <c r="H10" i="1"/>
  <c r="M10" i="1" s="1"/>
  <c r="I10" i="1"/>
  <c r="J10" i="1"/>
  <c r="Q10" i="1"/>
  <c r="H11" i="1"/>
  <c r="M11" i="1" s="1"/>
  <c r="I11" i="1"/>
  <c r="J11" i="1"/>
  <c r="Q11" i="1"/>
  <c r="H12" i="1"/>
  <c r="M12" i="1" s="1"/>
  <c r="I12" i="1"/>
  <c r="J12" i="1"/>
  <c r="Q12" i="1"/>
  <c r="H13" i="1"/>
  <c r="M13" i="1" s="1"/>
  <c r="I13" i="1"/>
  <c r="J13" i="1"/>
  <c r="Q13" i="1"/>
  <c r="H14" i="1"/>
  <c r="M14" i="1" s="1"/>
  <c r="I14" i="1"/>
  <c r="J14" i="1"/>
  <c r="K14" i="1" s="1"/>
  <c r="Q14" i="1"/>
  <c r="H15" i="1"/>
  <c r="M15" i="1" s="1"/>
  <c r="I15" i="1"/>
  <c r="K15" i="1" s="1"/>
  <c r="J15" i="1"/>
  <c r="Q15" i="1"/>
  <c r="H16" i="1"/>
  <c r="M16" i="1" s="1"/>
  <c r="I16" i="1"/>
  <c r="J16" i="1"/>
  <c r="Q16" i="1"/>
  <c r="H17" i="1"/>
  <c r="M17" i="1" s="1"/>
  <c r="I17" i="1"/>
  <c r="J17" i="1"/>
  <c r="Q17" i="1"/>
  <c r="H18" i="1"/>
  <c r="M18" i="1" s="1"/>
  <c r="I18" i="1"/>
  <c r="J18" i="1"/>
  <c r="Q18" i="1"/>
  <c r="H19" i="1"/>
  <c r="M19" i="1" s="1"/>
  <c r="I19" i="1"/>
  <c r="K19" i="1" s="1"/>
  <c r="J19" i="1"/>
  <c r="Q19" i="1"/>
  <c r="K4" i="1" l="1"/>
  <c r="K18" i="1"/>
  <c r="K6" i="1"/>
  <c r="K16" i="1"/>
  <c r="K10" i="1"/>
  <c r="K11" i="1"/>
  <c r="K13" i="1"/>
  <c r="K17" i="1"/>
  <c r="K12" i="1"/>
  <c r="K9" i="1"/>
  <c r="K8" i="1"/>
  <c r="Q2" i="1"/>
  <c r="J2" i="1"/>
  <c r="I2" i="1"/>
  <c r="K2" i="1" s="1"/>
  <c r="H2" i="1"/>
  <c r="M2" i="1" s="1"/>
</calcChain>
</file>

<file path=xl/sharedStrings.xml><?xml version="1.0" encoding="utf-8"?>
<sst xmlns="http://schemas.openxmlformats.org/spreadsheetml/2006/main" count="35" uniqueCount="23">
  <si>
    <t>sample</t>
  </si>
  <si>
    <t>CC-1009</t>
  </si>
  <si>
    <t>CC-2343</t>
  </si>
  <si>
    <t>replicate</t>
  </si>
  <si>
    <t>Abs @ 646 nm</t>
  </si>
  <si>
    <t>Abs @ 663 nm</t>
  </si>
  <si>
    <t>Abs @ 700 nm</t>
  </si>
  <si>
    <t>a:b Ratio</t>
  </si>
  <si>
    <t>Cell Count (cells/mL)</t>
  </si>
  <si>
    <t>Chlorophyll (pg) per cell</t>
  </si>
  <si>
    <t>Sample Volume (mL)</t>
  </si>
  <si>
    <t>Dry Weight (g)</t>
  </si>
  <si>
    <t>Ash Weight (g)</t>
  </si>
  <si>
    <t>Average AFDW (mg/L)</t>
  </si>
  <si>
    <r>
      <t>Sample Volume (</t>
    </r>
    <r>
      <rPr>
        <sz val="11"/>
        <color theme="1"/>
        <rFont val="Calibri"/>
        <family val="2"/>
      </rPr>
      <t>uL)</t>
    </r>
  </si>
  <si>
    <t xml:space="preserve">Final Volume (uL) </t>
  </si>
  <si>
    <t>Total Chlorophyll (ug/mL)</t>
  </si>
  <si>
    <r>
      <t xml:space="preserve">Chlorophyll </t>
    </r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(ug/mL)</t>
    </r>
  </si>
  <si>
    <r>
      <t xml:space="preserve">Chlorophyll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(ug/mL)</t>
    </r>
  </si>
  <si>
    <t>c1_1</t>
  </si>
  <si>
    <t>c1_2</t>
  </si>
  <si>
    <t>c1_3</t>
  </si>
  <si>
    <t>c1_4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</si>
</sst>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E+0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tabSelected="1" workbookViewId="0">
      <selection activeCell="C11" sqref="C11"/>
    </sheetView>
  </sheetViews>
  <sheetFormatPr defaultRowHeight="15" x14ac:dyDescent="0.25"/>
  <cols>
    <col min="1" max="1" width="10.85546875" style="1" customWidth="1"/>
    <col min="2" max="11" width="9.140625" style="1"/>
    <col min="12" max="12" width="10.5703125" customWidth="1"/>
  </cols>
  <sheetData>
    <row r="1" spans="1:17" s="13" customFormat="1" ht="60" x14ac:dyDescent="0.25">
      <c r="A1" s="6" t="s">
        <v>0</v>
      </c>
      <c r="B1" s="6" t="s">
        <v>3</v>
      </c>
      <c r="C1" s="2" t="s">
        <v>14</v>
      </c>
      <c r="D1" s="2" t="s">
        <v>15</v>
      </c>
      <c r="E1" s="3" t="s">
        <v>4</v>
      </c>
      <c r="F1" s="3" t="s">
        <v>5</v>
      </c>
      <c r="G1" s="3" t="s">
        <v>6</v>
      </c>
      <c r="H1" s="3" t="s">
        <v>16</v>
      </c>
      <c r="I1" s="3" t="s">
        <v>17</v>
      </c>
      <c r="J1" s="3" t="s">
        <v>18</v>
      </c>
      <c r="K1" s="3" t="s">
        <v>7</v>
      </c>
      <c r="L1" s="4" t="s">
        <v>8</v>
      </c>
      <c r="M1" s="5" t="s">
        <v>9</v>
      </c>
      <c r="N1" s="2" t="s">
        <v>10</v>
      </c>
      <c r="O1" s="10" t="s">
        <v>11</v>
      </c>
      <c r="P1" s="10" t="s">
        <v>12</v>
      </c>
      <c r="Q1" s="10" t="s">
        <v>13</v>
      </c>
    </row>
    <row r="2" spans="1:17" x14ac:dyDescent="0.25">
      <c r="A2" s="1" t="s">
        <v>1</v>
      </c>
      <c r="B2" s="1">
        <v>1</v>
      </c>
      <c r="C2" s="6">
        <v>500</v>
      </c>
      <c r="D2" s="6">
        <v>1000</v>
      </c>
      <c r="E2" s="7">
        <v>0.22700000000000001</v>
      </c>
      <c r="F2" s="7">
        <v>0.48799999999999999</v>
      </c>
      <c r="G2" s="7">
        <v>0.01</v>
      </c>
      <c r="H2" s="7">
        <f>((17.76*(E2-G2))+(7.34*(F2-G2)))*(D2/C2)</f>
        <v>14.724880000000001</v>
      </c>
      <c r="I2" s="7">
        <f>((12.25*(F2-G2))-(2.55*(E2-G2)))*(D2/C2)</f>
        <v>10.6043</v>
      </c>
      <c r="J2" s="7">
        <f>((20.31*(E2-G2))-(4.91*(F2-G2)))*(D2/C2)</f>
        <v>4.1205799999999995</v>
      </c>
      <c r="K2" s="7">
        <f>I2/J2</f>
        <v>2.573496934897515</v>
      </c>
      <c r="L2" s="8">
        <v>4460000</v>
      </c>
      <c r="M2" s="9">
        <f>(H2/L2)*(10^6)</f>
        <v>3.3015426008968611</v>
      </c>
      <c r="N2" s="1">
        <v>20</v>
      </c>
      <c r="O2" s="11">
        <v>1.2464</v>
      </c>
      <c r="P2" s="11">
        <v>1.2404999999999999</v>
      </c>
      <c r="Q2" s="12">
        <f>(O2-P2)*(1000/N2)*1000</f>
        <v>295.0000000000008</v>
      </c>
    </row>
    <row r="3" spans="1:17" x14ac:dyDescent="0.25">
      <c r="A3" s="1" t="s">
        <v>1</v>
      </c>
      <c r="B3" s="1">
        <v>2</v>
      </c>
      <c r="C3" s="6">
        <v>500</v>
      </c>
      <c r="D3" s="6">
        <v>1000</v>
      </c>
      <c r="E3" s="7">
        <v>0.39600000000000002</v>
      </c>
      <c r="F3" s="7">
        <v>0.83699999999999997</v>
      </c>
      <c r="G3" s="7">
        <v>2.7E-2</v>
      </c>
      <c r="H3" s="7">
        <f t="shared" ref="H3:H19" si="0">((17.76*(E3-G3))+(7.34*(F3-G3)))*(D3/C3)</f>
        <v>24.997679999999999</v>
      </c>
      <c r="I3" s="7">
        <f t="shared" ref="I3:I19" si="1">((12.25*(F3-G3))-(2.55*(E3-G3)))*(D3/C3)</f>
        <v>17.963099999999997</v>
      </c>
      <c r="J3" s="7">
        <f t="shared" ref="J3:J19" si="2">((20.31*(E3-G3))-(4.91*(F3-G3)))*(D3/C3)</f>
        <v>7.0345799999999992</v>
      </c>
      <c r="K3" s="7">
        <f t="shared" ref="K3:K19" si="3">I3/J3</f>
        <v>2.5535426422046519</v>
      </c>
      <c r="L3" s="8">
        <v>7366000</v>
      </c>
      <c r="M3" s="9">
        <f t="shared" ref="M3:M19" si="4">(H3/L3)*(10^6)</f>
        <v>3.3936573445560683</v>
      </c>
      <c r="N3" s="1">
        <v>12</v>
      </c>
      <c r="O3" s="11">
        <v>1.2343999999999999</v>
      </c>
      <c r="P3" s="11">
        <v>1.2284999999999999</v>
      </c>
      <c r="Q3" s="12">
        <f t="shared" ref="Q3:Q19" si="5">(O3-P3)*(1000/N3)*1000</f>
        <v>491.66666666666799</v>
      </c>
    </row>
    <row r="4" spans="1:17" x14ac:dyDescent="0.25">
      <c r="A4" s="1" t="s">
        <v>1</v>
      </c>
      <c r="B4" s="1">
        <v>3</v>
      </c>
      <c r="C4" s="6">
        <v>500</v>
      </c>
      <c r="D4" s="6">
        <v>1000</v>
      </c>
      <c r="E4" s="7">
        <v>0.42099999999999999</v>
      </c>
      <c r="F4" s="7">
        <v>0.89400000000000002</v>
      </c>
      <c r="G4" s="7">
        <v>2.5000000000000001E-2</v>
      </c>
      <c r="H4" s="7">
        <f t="shared" si="0"/>
        <v>26.822839999999999</v>
      </c>
      <c r="I4" s="7">
        <f t="shared" si="1"/>
        <v>19.270900000000001</v>
      </c>
      <c r="J4" s="7">
        <f t="shared" si="2"/>
        <v>7.5519399999999983</v>
      </c>
      <c r="K4" s="7">
        <f t="shared" si="3"/>
        <v>2.5517813965682996</v>
      </c>
      <c r="L4" s="8">
        <v>8301000</v>
      </c>
      <c r="M4" s="9">
        <f t="shared" si="4"/>
        <v>3.2312781592579207</v>
      </c>
      <c r="N4" s="1">
        <v>12</v>
      </c>
      <c r="O4" s="11">
        <v>1.2432000000000001</v>
      </c>
      <c r="P4" s="11">
        <v>1.2367999999999999</v>
      </c>
      <c r="Q4" s="12">
        <f t="shared" si="5"/>
        <v>533.33333333334849</v>
      </c>
    </row>
    <row r="5" spans="1:17" x14ac:dyDescent="0.25">
      <c r="A5" s="1" t="s">
        <v>2</v>
      </c>
      <c r="B5" s="1">
        <v>1</v>
      </c>
      <c r="C5" s="6">
        <v>500</v>
      </c>
      <c r="D5" s="6">
        <v>1000</v>
      </c>
      <c r="E5" s="7">
        <v>0.437</v>
      </c>
      <c r="F5" s="7">
        <v>0.93600000000000005</v>
      </c>
      <c r="G5" s="7">
        <v>2.1999999999999999E-2</v>
      </c>
      <c r="H5" s="7">
        <f t="shared" si="0"/>
        <v>28.15832</v>
      </c>
      <c r="I5" s="7">
        <f t="shared" si="1"/>
        <v>20.276500000000002</v>
      </c>
      <c r="J5" s="7">
        <f t="shared" si="2"/>
        <v>7.8818199999999976</v>
      </c>
      <c r="K5" s="7">
        <f t="shared" si="3"/>
        <v>2.5725657272051388</v>
      </c>
      <c r="L5" s="8">
        <v>7873000</v>
      </c>
      <c r="M5" s="9">
        <f t="shared" si="4"/>
        <v>3.5765680172742282</v>
      </c>
      <c r="N5" s="1">
        <v>10</v>
      </c>
      <c r="O5" s="11">
        <v>1.2433000000000001</v>
      </c>
      <c r="P5" s="11">
        <v>1.2379</v>
      </c>
      <c r="Q5" s="12">
        <f t="shared" si="5"/>
        <v>540.00000000000716</v>
      </c>
    </row>
    <row r="6" spans="1:17" x14ac:dyDescent="0.25">
      <c r="A6" s="1" t="s">
        <v>2</v>
      </c>
      <c r="B6" s="1">
        <v>2</v>
      </c>
      <c r="C6" s="6">
        <v>500</v>
      </c>
      <c r="D6" s="6">
        <v>1000</v>
      </c>
      <c r="E6" s="7">
        <v>0.36399999999999999</v>
      </c>
      <c r="F6" s="7">
        <v>0.77400000000000002</v>
      </c>
      <c r="G6" s="7">
        <v>2.3E-2</v>
      </c>
      <c r="H6" s="7">
        <f t="shared" si="0"/>
        <v>23.137</v>
      </c>
      <c r="I6" s="7">
        <f t="shared" si="1"/>
        <v>16.660399999999999</v>
      </c>
      <c r="J6" s="7">
        <f t="shared" si="2"/>
        <v>6.4765999999999968</v>
      </c>
      <c r="K6" s="7">
        <f t="shared" si="3"/>
        <v>2.5723990982923151</v>
      </c>
      <c r="L6" s="8">
        <v>5643000</v>
      </c>
      <c r="M6" s="9">
        <f t="shared" si="4"/>
        <v>4.1001240474924687</v>
      </c>
      <c r="N6" s="1">
        <v>10</v>
      </c>
      <c r="O6" s="11">
        <v>1.2399</v>
      </c>
      <c r="P6" s="11">
        <v>1.2354000000000001</v>
      </c>
      <c r="Q6" s="12">
        <f t="shared" si="5"/>
        <v>449.99999999999483</v>
      </c>
    </row>
    <row r="7" spans="1:17" x14ac:dyDescent="0.25">
      <c r="A7" s="1" t="s">
        <v>2</v>
      </c>
      <c r="B7" s="1">
        <v>3</v>
      </c>
      <c r="C7" s="6">
        <v>500</v>
      </c>
      <c r="D7" s="6">
        <v>1000</v>
      </c>
      <c r="E7" s="7">
        <v>0.16400000000000001</v>
      </c>
      <c r="F7" s="7">
        <v>0.35</v>
      </c>
      <c r="G7" s="7">
        <v>1.2E-2</v>
      </c>
      <c r="H7" s="7">
        <f t="shared" si="0"/>
        <v>10.36088</v>
      </c>
      <c r="I7" s="7">
        <f t="shared" si="1"/>
        <v>7.5057999999999989</v>
      </c>
      <c r="J7" s="7">
        <f t="shared" si="2"/>
        <v>2.8550799999999996</v>
      </c>
      <c r="K7" s="7">
        <f t="shared" si="3"/>
        <v>2.6289280860781483</v>
      </c>
      <c r="L7" s="8">
        <v>2984000</v>
      </c>
      <c r="M7" s="9">
        <f t="shared" si="4"/>
        <v>3.4721447721179626</v>
      </c>
      <c r="N7" s="1">
        <v>10</v>
      </c>
      <c r="O7" s="11">
        <v>1.2456</v>
      </c>
      <c r="P7" s="11">
        <v>1.2432000000000001</v>
      </c>
      <c r="Q7" s="12">
        <f t="shared" si="5"/>
        <v>239.99999999999577</v>
      </c>
    </row>
    <row r="8" spans="1:17" x14ac:dyDescent="0.25">
      <c r="A8" s="1" t="s">
        <v>19</v>
      </c>
      <c r="B8" s="1">
        <v>1</v>
      </c>
      <c r="C8" s="6">
        <v>500</v>
      </c>
      <c r="D8" s="6">
        <v>1000</v>
      </c>
      <c r="E8" s="7">
        <v>0.56799999999999995</v>
      </c>
      <c r="F8" s="7">
        <v>1.1759999999999999</v>
      </c>
      <c r="G8" s="7">
        <v>4.5999999999999999E-2</v>
      </c>
      <c r="H8" s="7">
        <f t="shared" si="0"/>
        <v>35.129839999999994</v>
      </c>
      <c r="I8" s="7">
        <f t="shared" si="1"/>
        <v>25.0228</v>
      </c>
      <c r="J8" s="7">
        <f t="shared" si="2"/>
        <v>10.107039999999998</v>
      </c>
      <c r="K8" s="7">
        <f t="shared" si="3"/>
        <v>2.4757792588136591</v>
      </c>
      <c r="L8" s="8">
        <v>9831000</v>
      </c>
      <c r="M8" s="9">
        <f t="shared" si="4"/>
        <v>3.5733740209541245</v>
      </c>
      <c r="N8" s="1">
        <v>10</v>
      </c>
      <c r="O8" s="11">
        <v>1.2373000000000001</v>
      </c>
      <c r="P8" s="11">
        <v>1.2302999999999999</v>
      </c>
      <c r="Q8" s="12">
        <f t="shared" si="5"/>
        <v>700.00000000001171</v>
      </c>
    </row>
    <row r="9" spans="1:17" x14ac:dyDescent="0.25">
      <c r="A9" s="1" t="s">
        <v>19</v>
      </c>
      <c r="B9" s="1">
        <v>2</v>
      </c>
      <c r="C9" s="6">
        <v>500</v>
      </c>
      <c r="D9" s="6">
        <v>1000</v>
      </c>
      <c r="E9" s="7">
        <v>0.41399999999999998</v>
      </c>
      <c r="F9" s="7">
        <v>0.88700000000000001</v>
      </c>
      <c r="G9" s="7">
        <v>2.1999999999999999E-2</v>
      </c>
      <c r="H9" s="7">
        <f t="shared" si="0"/>
        <v>26.622039999999998</v>
      </c>
      <c r="I9" s="7">
        <f t="shared" si="1"/>
        <v>19.193300000000001</v>
      </c>
      <c r="J9" s="7">
        <f t="shared" si="2"/>
        <v>7.4287399999999959</v>
      </c>
      <c r="K9" s="7">
        <f t="shared" si="3"/>
        <v>2.5836548324480346</v>
      </c>
      <c r="L9" s="8">
        <v>8863000</v>
      </c>
      <c r="M9" s="9">
        <f t="shared" si="4"/>
        <v>3.0037278573846327</v>
      </c>
      <c r="N9" s="1">
        <v>10</v>
      </c>
      <c r="O9" s="11">
        <v>1.2436</v>
      </c>
      <c r="P9" s="11">
        <v>1.2383</v>
      </c>
      <c r="Q9" s="12">
        <f t="shared" si="5"/>
        <v>530.00000000000819</v>
      </c>
    </row>
    <row r="10" spans="1:17" x14ac:dyDescent="0.25">
      <c r="A10" s="1" t="s">
        <v>19</v>
      </c>
      <c r="B10" s="1">
        <v>3</v>
      </c>
      <c r="C10" s="6">
        <v>500</v>
      </c>
      <c r="D10" s="6">
        <v>1000</v>
      </c>
      <c r="E10" s="7">
        <v>0.38400000000000001</v>
      </c>
      <c r="F10" s="7">
        <v>0.83</v>
      </c>
      <c r="G10" s="7">
        <v>2.1999999999999999E-2</v>
      </c>
      <c r="H10" s="7">
        <f t="shared" si="0"/>
        <v>24.719679999999997</v>
      </c>
      <c r="I10" s="7">
        <f t="shared" si="1"/>
        <v>17.9498</v>
      </c>
      <c r="J10" s="7">
        <f t="shared" si="2"/>
        <v>6.7698799999999988</v>
      </c>
      <c r="K10" s="7">
        <f t="shared" si="3"/>
        <v>2.6514207046506</v>
      </c>
      <c r="L10" s="8">
        <v>7905000</v>
      </c>
      <c r="M10" s="9">
        <f t="shared" si="4"/>
        <v>3.127094244149272</v>
      </c>
      <c r="N10" s="1">
        <v>10</v>
      </c>
      <c r="O10" s="11">
        <v>1.2370000000000001</v>
      </c>
      <c r="P10" s="11">
        <v>1.2321</v>
      </c>
      <c r="Q10" s="12">
        <f t="shared" si="5"/>
        <v>490.00000000001262</v>
      </c>
    </row>
    <row r="11" spans="1:17" x14ac:dyDescent="0.25">
      <c r="A11" s="1" t="s">
        <v>20</v>
      </c>
      <c r="B11" s="1">
        <v>1</v>
      </c>
      <c r="C11" s="6">
        <v>500</v>
      </c>
      <c r="D11" s="6">
        <v>1000</v>
      </c>
      <c r="E11" s="7">
        <v>0.222</v>
      </c>
      <c r="F11" s="7">
        <v>0.47</v>
      </c>
      <c r="G11" s="7">
        <v>1.4999999999999999E-2</v>
      </c>
      <c r="H11" s="7">
        <f t="shared" si="0"/>
        <v>14.03204</v>
      </c>
      <c r="I11" s="7">
        <f t="shared" si="1"/>
        <v>10.091799999999999</v>
      </c>
      <c r="J11" s="7">
        <f t="shared" si="2"/>
        <v>3.9402400000000011</v>
      </c>
      <c r="K11" s="7">
        <f t="shared" si="3"/>
        <v>2.5612145453068837</v>
      </c>
      <c r="L11" s="8">
        <v>5346000</v>
      </c>
      <c r="M11" s="9">
        <f t="shared" si="4"/>
        <v>2.6247736625514402</v>
      </c>
      <c r="N11" s="1">
        <v>10</v>
      </c>
      <c r="O11" s="11">
        <v>1.2291000000000001</v>
      </c>
      <c r="P11" s="11">
        <v>1.2255</v>
      </c>
      <c r="Q11" s="12">
        <f t="shared" si="5"/>
        <v>360.00000000000477</v>
      </c>
    </row>
    <row r="12" spans="1:17" x14ac:dyDescent="0.25">
      <c r="A12" s="1" t="s">
        <v>20</v>
      </c>
      <c r="B12" s="1">
        <v>2</v>
      </c>
      <c r="C12" s="6">
        <v>500</v>
      </c>
      <c r="D12" s="6">
        <v>1000</v>
      </c>
      <c r="E12" s="7">
        <v>0.29499999999999998</v>
      </c>
      <c r="F12" s="7">
        <v>0.63600000000000001</v>
      </c>
      <c r="G12" s="7">
        <v>1.7999999999999999E-2</v>
      </c>
      <c r="H12" s="7">
        <f t="shared" si="0"/>
        <v>18.911279999999998</v>
      </c>
      <c r="I12" s="7">
        <f t="shared" si="1"/>
        <v>13.728300000000001</v>
      </c>
      <c r="J12" s="7">
        <f t="shared" si="2"/>
        <v>5.1829799999999979</v>
      </c>
      <c r="K12" s="7">
        <f t="shared" si="3"/>
        <v>2.6487271801164591</v>
      </c>
      <c r="L12" s="8">
        <v>6909000</v>
      </c>
      <c r="M12" s="9">
        <f t="shared" si="4"/>
        <v>2.737194963091619</v>
      </c>
      <c r="N12" s="1">
        <v>10</v>
      </c>
      <c r="O12" s="11">
        <v>1.2265999999999999</v>
      </c>
      <c r="P12" s="11">
        <v>1.2218</v>
      </c>
      <c r="Q12" s="12">
        <f t="shared" si="5"/>
        <v>479.99999999999153</v>
      </c>
    </row>
    <row r="13" spans="1:17" x14ac:dyDescent="0.25">
      <c r="A13" s="1" t="s">
        <v>20</v>
      </c>
      <c r="B13" s="1">
        <v>3</v>
      </c>
      <c r="C13" s="6">
        <v>500</v>
      </c>
      <c r="D13" s="6">
        <v>1000</v>
      </c>
      <c r="E13" s="7">
        <v>0.20200000000000001</v>
      </c>
      <c r="F13" s="7">
        <v>0.42899999999999999</v>
      </c>
      <c r="G13" s="7">
        <v>1.6E-2</v>
      </c>
      <c r="H13" s="7">
        <f t="shared" si="0"/>
        <v>12.669560000000001</v>
      </c>
      <c r="I13" s="7">
        <f t="shared" si="1"/>
        <v>9.1698999999999984</v>
      </c>
      <c r="J13" s="7">
        <f t="shared" si="2"/>
        <v>3.4996599999999995</v>
      </c>
      <c r="K13" s="7">
        <f t="shared" si="3"/>
        <v>2.62022596480801</v>
      </c>
      <c r="L13" s="8">
        <v>4999000</v>
      </c>
      <c r="M13" s="9">
        <f t="shared" si="4"/>
        <v>2.5344188837767554</v>
      </c>
      <c r="N13" s="1">
        <v>10</v>
      </c>
      <c r="O13" s="11">
        <v>1.2458</v>
      </c>
      <c r="P13" s="11">
        <v>1.2424999999999999</v>
      </c>
      <c r="Q13" s="12">
        <f t="shared" si="5"/>
        <v>330.00000000000807</v>
      </c>
    </row>
    <row r="14" spans="1:17" x14ac:dyDescent="0.25">
      <c r="A14" s="1" t="s">
        <v>21</v>
      </c>
      <c r="B14" s="1">
        <v>1</v>
      </c>
      <c r="C14" s="6">
        <v>500</v>
      </c>
      <c r="D14" s="6">
        <v>1000</v>
      </c>
      <c r="E14" s="7">
        <v>0.129</v>
      </c>
      <c r="F14" s="7">
        <v>0.29099999999999998</v>
      </c>
      <c r="G14" s="7">
        <v>7.0000000000000001E-3</v>
      </c>
      <c r="H14" s="7">
        <f t="shared" si="0"/>
        <v>8.502559999999999</v>
      </c>
      <c r="I14" s="7">
        <f t="shared" si="1"/>
        <v>6.335799999999999</v>
      </c>
      <c r="J14" s="7">
        <f t="shared" si="2"/>
        <v>2.16676</v>
      </c>
      <c r="K14" s="7">
        <f t="shared" si="3"/>
        <v>2.9240894238402033</v>
      </c>
      <c r="L14" s="8">
        <v>4864000</v>
      </c>
      <c r="M14" s="9">
        <f t="shared" si="4"/>
        <v>1.7480592105263157</v>
      </c>
      <c r="N14" s="1">
        <v>10</v>
      </c>
      <c r="O14" s="11">
        <v>1.2248000000000001</v>
      </c>
      <c r="P14" s="11">
        <v>1.2225999999999999</v>
      </c>
      <c r="Q14" s="12">
        <f t="shared" si="5"/>
        <v>220.00000000002018</v>
      </c>
    </row>
    <row r="15" spans="1:17" x14ac:dyDescent="0.25">
      <c r="A15" s="1" t="s">
        <v>21</v>
      </c>
      <c r="B15" s="1">
        <v>2</v>
      </c>
      <c r="C15" s="6">
        <v>500</v>
      </c>
      <c r="D15" s="6">
        <v>1000</v>
      </c>
      <c r="E15" s="7">
        <v>0.26200000000000001</v>
      </c>
      <c r="F15" s="7">
        <v>0.56799999999999995</v>
      </c>
      <c r="G15" s="7">
        <v>2.3E-2</v>
      </c>
      <c r="H15" s="7">
        <f t="shared" si="0"/>
        <v>16.489879999999999</v>
      </c>
      <c r="I15" s="7">
        <f t="shared" si="1"/>
        <v>12.133599999999999</v>
      </c>
      <c r="J15" s="7">
        <f t="shared" si="2"/>
        <v>4.3562800000000008</v>
      </c>
      <c r="K15" s="7">
        <f t="shared" si="3"/>
        <v>2.7853122388827156</v>
      </c>
      <c r="L15" s="8">
        <v>7543000</v>
      </c>
      <c r="M15" s="9">
        <f t="shared" si="4"/>
        <v>2.1861169296036058</v>
      </c>
      <c r="N15" s="1">
        <v>10</v>
      </c>
      <c r="O15" s="11">
        <v>1.2295</v>
      </c>
      <c r="P15" s="11">
        <v>1.2254</v>
      </c>
      <c r="Q15" s="12">
        <f t="shared" si="5"/>
        <v>409.99999999999926</v>
      </c>
    </row>
    <row r="16" spans="1:17" x14ac:dyDescent="0.25">
      <c r="A16" s="1" t="s">
        <v>21</v>
      </c>
      <c r="B16" s="1">
        <v>3</v>
      </c>
      <c r="C16" s="6">
        <v>500</v>
      </c>
      <c r="D16" s="6">
        <v>1000</v>
      </c>
      <c r="E16" s="7">
        <v>0.18099999999999999</v>
      </c>
      <c r="F16" s="7">
        <v>0.39600000000000002</v>
      </c>
      <c r="G16" s="7">
        <v>1.4E-2</v>
      </c>
      <c r="H16" s="7">
        <f t="shared" si="0"/>
        <v>11.5396</v>
      </c>
      <c r="I16" s="7">
        <f t="shared" si="1"/>
        <v>8.5073000000000008</v>
      </c>
      <c r="J16" s="7">
        <f t="shared" si="2"/>
        <v>3.0322999999999984</v>
      </c>
      <c r="K16" s="7">
        <f t="shared" si="3"/>
        <v>2.8055601358704632</v>
      </c>
      <c r="L16" s="8">
        <v>4975000</v>
      </c>
      <c r="M16" s="9">
        <f t="shared" si="4"/>
        <v>2.3195175879396985</v>
      </c>
      <c r="N16" s="1">
        <v>10</v>
      </c>
      <c r="O16" s="11">
        <v>1.2369000000000001</v>
      </c>
      <c r="P16" s="11">
        <v>1.2341</v>
      </c>
      <c r="Q16" s="12">
        <f t="shared" si="5"/>
        <v>280.00000000001359</v>
      </c>
    </row>
    <row r="17" spans="1:17" x14ac:dyDescent="0.25">
      <c r="A17" s="1" t="s">
        <v>22</v>
      </c>
      <c r="B17" s="1">
        <v>1</v>
      </c>
      <c r="C17" s="6">
        <v>500</v>
      </c>
      <c r="D17" s="6">
        <v>1000</v>
      </c>
      <c r="E17" s="7">
        <v>0.19700000000000001</v>
      </c>
      <c r="F17" s="7">
        <v>0.42199999999999999</v>
      </c>
      <c r="G17" s="7">
        <v>0.02</v>
      </c>
      <c r="H17" s="7">
        <f t="shared" si="0"/>
        <v>12.188400000000001</v>
      </c>
      <c r="I17" s="7">
        <f t="shared" si="1"/>
        <v>8.946299999999999</v>
      </c>
      <c r="J17" s="7">
        <f t="shared" si="2"/>
        <v>3.2421000000000006</v>
      </c>
      <c r="K17" s="7">
        <f t="shared" si="3"/>
        <v>2.7594151938558333</v>
      </c>
      <c r="L17" s="8">
        <v>4480000</v>
      </c>
      <c r="M17" s="9">
        <f t="shared" si="4"/>
        <v>2.7206250000000005</v>
      </c>
      <c r="N17" s="1">
        <v>10</v>
      </c>
      <c r="O17" s="11">
        <v>1.2588999999999999</v>
      </c>
      <c r="P17" s="11">
        <v>1.2558</v>
      </c>
      <c r="Q17" s="12">
        <f t="shared" si="5"/>
        <v>309.99999999998806</v>
      </c>
    </row>
    <row r="18" spans="1:17" x14ac:dyDescent="0.25">
      <c r="A18" s="1" t="s">
        <v>22</v>
      </c>
      <c r="B18" s="1">
        <v>2</v>
      </c>
      <c r="C18" s="6">
        <v>500</v>
      </c>
      <c r="D18" s="6">
        <v>1000</v>
      </c>
      <c r="E18" s="7">
        <v>0.39200000000000002</v>
      </c>
      <c r="F18" s="7">
        <v>0.84799999999999998</v>
      </c>
      <c r="G18" s="7">
        <v>2.7E-2</v>
      </c>
      <c r="H18" s="7">
        <f t="shared" si="0"/>
        <v>25.01708</v>
      </c>
      <c r="I18" s="7">
        <f t="shared" si="1"/>
        <v>18.253</v>
      </c>
      <c r="J18" s="7">
        <f t="shared" si="2"/>
        <v>6.7640799999999981</v>
      </c>
      <c r="K18" s="7">
        <f t="shared" si="3"/>
        <v>2.698519236910268</v>
      </c>
      <c r="L18" s="8">
        <v>10820000</v>
      </c>
      <c r="M18" s="9">
        <f t="shared" si="4"/>
        <v>2.3121146025878003</v>
      </c>
      <c r="N18" s="1">
        <v>10</v>
      </c>
      <c r="O18" s="11">
        <v>1.2322</v>
      </c>
      <c r="P18" s="11">
        <v>1.2263999999999999</v>
      </c>
      <c r="Q18" s="12">
        <f t="shared" si="5"/>
        <v>580.00000000000273</v>
      </c>
    </row>
    <row r="19" spans="1:17" x14ac:dyDescent="0.25">
      <c r="A19" s="1" t="s">
        <v>22</v>
      </c>
      <c r="B19" s="1">
        <v>3</v>
      </c>
      <c r="C19" s="6">
        <v>500</v>
      </c>
      <c r="D19" s="6">
        <v>1000</v>
      </c>
      <c r="E19" s="7">
        <v>0.249</v>
      </c>
      <c r="F19" s="7">
        <v>0.52800000000000002</v>
      </c>
      <c r="G19" s="7">
        <v>2.1999999999999999E-2</v>
      </c>
      <c r="H19" s="7">
        <f t="shared" si="0"/>
        <v>15.49112</v>
      </c>
      <c r="I19" s="7">
        <f t="shared" si="1"/>
        <v>11.2393</v>
      </c>
      <c r="J19" s="7">
        <f t="shared" si="2"/>
        <v>4.2518199999999995</v>
      </c>
      <c r="K19" s="7">
        <f t="shared" si="3"/>
        <v>2.6434091753649027</v>
      </c>
      <c r="L19" s="8">
        <v>6753000</v>
      </c>
      <c r="M19" s="9">
        <f t="shared" si="4"/>
        <v>2.2939612024285503</v>
      </c>
      <c r="N19" s="1">
        <v>10</v>
      </c>
      <c r="O19" s="11">
        <v>1.2390000000000001</v>
      </c>
      <c r="P19" s="11">
        <v>1.2357</v>
      </c>
      <c r="Q19" s="12">
        <f t="shared" si="5"/>
        <v>330.00000000000807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Temple, Joshua</dc:creator>
  <cp:lastModifiedBy>Oliver</cp:lastModifiedBy>
  <dcterms:created xsi:type="dcterms:W3CDTF">2020-05-26T10:25:45Z</dcterms:created>
  <dcterms:modified xsi:type="dcterms:W3CDTF">2021-08-27T20:46:34Z</dcterms:modified>
</cp:coreProperties>
</file>