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F2CE954D-C34C-46F1-85C3-460AF2B9315D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3" i="17" l="1"/>
  <c r="L322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<sst xmlns="http://schemas.openxmlformats.org/spreadsheetml/2006/main" count="3888" uniqueCount="1568">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</sst>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4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13643749.779999999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2682606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5" t="s">
        <v>714</v>
      </c>
      <c r="B12" s="225"/>
      <c r="C12" s="225"/>
      <c r="D12" s="225"/>
      <c r="E12" s="225"/>
      <c r="F12" s="225"/>
    </row>
    <row r="13" spans="1:8" ht="15" customHeight="1">
      <c r="A13" s="225"/>
      <c r="B13" s="225"/>
      <c r="C13" s="225"/>
      <c r="D13" s="225"/>
      <c r="E13" s="225"/>
      <c r="F13" s="225"/>
    </row>
    <row r="14" spans="1:8" ht="15" customHeight="1">
      <c r="A14" s="224">
        <f>'TOTAL DE VENDA_2026'!C15</f>
        <v>13643749.779999999</v>
      </c>
      <c r="B14" s="224"/>
      <c r="C14" s="224"/>
      <c r="D14" s="224"/>
      <c r="E14" s="224"/>
      <c r="F14" s="224"/>
    </row>
    <row r="15" spans="1:8" ht="15" customHeight="1">
      <c r="A15" s="224"/>
      <c r="B15" s="224"/>
      <c r="C15" s="224"/>
      <c r="D15" s="224"/>
      <c r="E15" s="224"/>
      <c r="F15" s="224"/>
    </row>
    <row r="17" spans="1:6" ht="15" customHeight="1">
      <c r="A17" s="225" t="s">
        <v>715</v>
      </c>
      <c r="B17" s="225"/>
      <c r="C17" s="225"/>
      <c r="D17" s="225"/>
      <c r="E17" s="225"/>
      <c r="F17" s="225"/>
    </row>
    <row r="18" spans="1:6" ht="15" customHeight="1">
      <c r="A18" s="225"/>
      <c r="B18" s="225"/>
      <c r="C18" s="225"/>
      <c r="D18" s="225"/>
      <c r="E18" s="225"/>
      <c r="F18" s="225"/>
    </row>
    <row r="19" spans="1:6">
      <c r="A19" s="225"/>
      <c r="B19" s="225"/>
      <c r="C19" s="225"/>
      <c r="D19" s="225"/>
      <c r="E19" s="225"/>
      <c r="F19" s="225"/>
    </row>
    <row r="20" spans="1:6">
      <c r="A20" s="227">
        <f>COUNTA('CONTROLE DE PROPOSTAS_2026'!C:C)</f>
        <v>344</v>
      </c>
      <c r="B20" s="227"/>
      <c r="C20" s="227"/>
      <c r="D20" s="227"/>
      <c r="E20" s="227"/>
      <c r="F20" s="227"/>
    </row>
    <row r="21" spans="1:6">
      <c r="A21" s="227"/>
      <c r="B21" s="227"/>
      <c r="C21" s="227"/>
      <c r="D21" s="227"/>
      <c r="E21" s="227"/>
      <c r="F21" s="227"/>
    </row>
    <row r="23" spans="1:6">
      <c r="A23" s="227" t="s">
        <v>506</v>
      </c>
      <c r="B23" s="227"/>
      <c r="C23" s="227"/>
    </row>
    <row r="24" spans="1:6">
      <c r="A24" s="227"/>
      <c r="B24" s="227"/>
      <c r="C24" s="227"/>
      <c r="D24" s="226">
        <f>COUNTIFS('CONTROLE DE PROPOSTAS_2026'!C:C,"&lt;&gt;",'CONTROLE DE PROPOSTAS_2026'!O:O,"EM ABERTO")</f>
        <v>84</v>
      </c>
      <c r="E24" s="226"/>
      <c r="F24" s="226"/>
    </row>
    <row r="25" spans="1:6">
      <c r="A25" s="227"/>
      <c r="B25" s="227"/>
      <c r="C25" s="227"/>
      <c r="D25" s="226"/>
      <c r="E25" s="226"/>
      <c r="F25" s="226"/>
    </row>
    <row r="26" spans="1:6" ht="15" customHeight="1">
      <c r="A26" s="200"/>
      <c r="B26" s="200"/>
      <c r="C26" s="200"/>
    </row>
    <row r="27" spans="1:6" ht="15" customHeight="1">
      <c r="A27" s="227" t="s">
        <v>573</v>
      </c>
      <c r="B27" s="227"/>
      <c r="C27" s="227"/>
      <c r="D27" s="226">
        <f>COUNTIFS('CONTROLE DE PROPOSTAS_2026'!C:C,"&lt;&gt;",'CONTROLE DE PROPOSTAS_2026'!O:O,"PERDIDA")</f>
        <v>131</v>
      </c>
      <c r="E27" s="226"/>
      <c r="F27" s="226"/>
    </row>
    <row r="28" spans="1:6" ht="15" customHeight="1">
      <c r="A28" s="227"/>
      <c r="B28" s="227"/>
      <c r="C28" s="227"/>
      <c r="D28" s="226"/>
      <c r="E28" s="226"/>
      <c r="F28" s="226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7" t="s">
        <v>635</v>
      </c>
      <c r="B30" s="227"/>
      <c r="C30" s="227"/>
      <c r="D30" s="226">
        <f>COUNTIFS('CONTROLE DE PROPOSTAS_2026'!C:C,"&lt;&gt;",'CONTROLE DE PROPOSTAS_2026'!O:O,"APROVADA")</f>
        <v>88</v>
      </c>
      <c r="E30" s="226"/>
      <c r="F30" s="226"/>
    </row>
    <row r="31" spans="1:6" ht="15" customHeight="1">
      <c r="A31" s="227"/>
      <c r="B31" s="227"/>
      <c r="C31" s="227"/>
      <c r="D31" s="226"/>
      <c r="E31" s="226"/>
      <c r="F31" s="226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opLeftCell="A232" zoomScale="85" zoomScaleNormal="85" zoomScaleSheetLayoutView="90" workbookViewId="0">
      <pane xSplit="4" topLeftCell="H1" activePane="topRight" state="frozen"/>
      <selection pane="topRight" activeCell="O232" sqref="O232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23" t="s">
        <v>486</v>
      </c>
      <c r="E257" s="215" t="s">
        <v>619</v>
      </c>
      <c r="F257" s="215" t="s">
        <v>801</v>
      </c>
      <c r="G257" s="223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1546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1512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1513</v>
      </c>
      <c r="D323" s="146" t="s">
        <v>1514</v>
      </c>
      <c r="E323" s="146" t="s">
        <v>497</v>
      </c>
      <c r="F323" s="146" t="s">
        <v>1504</v>
      </c>
      <c r="G323" s="146" t="s">
        <v>1515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1516</v>
      </c>
      <c r="D324" s="146" t="s">
        <v>604</v>
      </c>
      <c r="E324" s="146" t="s">
        <v>619</v>
      </c>
      <c r="F324" s="146" t="s">
        <v>1517</v>
      </c>
      <c r="G324" s="146" t="s">
        <v>1518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1519</v>
      </c>
      <c r="D325" s="146" t="s">
        <v>1520</v>
      </c>
      <c r="E325" s="146" t="s">
        <v>497</v>
      </c>
      <c r="F325" s="146" t="s">
        <v>1521</v>
      </c>
      <c r="G325" s="146" t="s">
        <v>1522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1523</v>
      </c>
      <c r="D326" s="146" t="s">
        <v>1430</v>
      </c>
      <c r="E326" s="146" t="s">
        <v>497</v>
      </c>
      <c r="F326" s="146" t="s">
        <v>1504</v>
      </c>
      <c r="G326" s="146" t="s">
        <v>1524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1525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1526</v>
      </c>
      <c r="D328" s="146" t="s">
        <v>486</v>
      </c>
      <c r="E328" s="146" t="s">
        <v>619</v>
      </c>
      <c r="F328" s="146" t="s">
        <v>1527</v>
      </c>
      <c r="G328" s="146" t="s">
        <v>1528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1529</v>
      </c>
      <c r="D329" s="146" t="s">
        <v>486</v>
      </c>
      <c r="E329" s="146" t="s">
        <v>619</v>
      </c>
      <c r="F329" s="146" t="s">
        <v>1530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1531</v>
      </c>
      <c r="D330" s="146" t="s">
        <v>486</v>
      </c>
      <c r="E330" s="146" t="s">
        <v>619</v>
      </c>
      <c r="F330" s="146" t="s">
        <v>1532</v>
      </c>
      <c r="G330" s="146" t="s">
        <v>1533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1534</v>
      </c>
      <c r="D331" s="146" t="s">
        <v>486</v>
      </c>
      <c r="E331" s="146" t="s">
        <v>619</v>
      </c>
      <c r="F331" s="146" t="s">
        <v>1535</v>
      </c>
      <c r="G331" s="146" t="s">
        <v>1536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1537</v>
      </c>
      <c r="D332" s="146" t="s">
        <v>486</v>
      </c>
      <c r="E332" s="146" t="s">
        <v>619</v>
      </c>
      <c r="F332" s="146" t="s">
        <v>717</v>
      </c>
      <c r="G332" s="146" t="s">
        <v>1538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1541</v>
      </c>
      <c r="D333" s="146" t="s">
        <v>625</v>
      </c>
      <c r="E333" s="146" t="s">
        <v>497</v>
      </c>
      <c r="F333" s="146" t="s">
        <v>647</v>
      </c>
      <c r="G333" s="146" t="s">
        <v>1542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6019.2</v>
      </c>
      <c r="M333" s="178"/>
      <c r="N333" s="180">
        <f>IFERROR(Tabela225[[#This Row],[VALOR  (R$)]]/Tabela225[[#This Row],[PRAZO
EXECUÇÃO]],0)</f>
        <v>6019.2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1539</v>
      </c>
      <c r="D334" s="146" t="s">
        <v>486</v>
      </c>
      <c r="E334" s="146" t="s">
        <v>619</v>
      </c>
      <c r="F334" s="146" t="s">
        <v>1033</v>
      </c>
      <c r="G334" s="146" t="s">
        <v>1540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1543</v>
      </c>
      <c r="D335" s="146" t="s">
        <v>604</v>
      </c>
      <c r="E335" s="146" t="s">
        <v>619</v>
      </c>
      <c r="F335" s="146" t="s">
        <v>1544</v>
      </c>
      <c r="G335" s="146" t="s">
        <v>1545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1547</v>
      </c>
      <c r="D336" s="146" t="s">
        <v>486</v>
      </c>
      <c r="E336" s="146" t="s">
        <v>619</v>
      </c>
      <c r="F336" s="146" t="s">
        <v>1284</v>
      </c>
      <c r="G336" s="146" t="s">
        <v>1548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1549</v>
      </c>
      <c r="D337" s="146" t="s">
        <v>486</v>
      </c>
      <c r="E337" s="146" t="s">
        <v>619</v>
      </c>
      <c r="F337" s="146" t="s">
        <v>1550</v>
      </c>
      <c r="G337" s="146" t="s">
        <v>1551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/>
      <c r="U337" s="132"/>
    </row>
    <row r="338" spans="1:21">
      <c r="A338" s="144">
        <v>323</v>
      </c>
      <c r="B338" s="145">
        <v>46192</v>
      </c>
      <c r="C338" s="214" t="s">
        <v>1552</v>
      </c>
      <c r="D338" s="146" t="s">
        <v>486</v>
      </c>
      <c r="E338" s="146" t="s">
        <v>619</v>
      </c>
      <c r="F338" s="146" t="s">
        <v>1553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1554</v>
      </c>
      <c r="D339" s="146" t="s">
        <v>486</v>
      </c>
      <c r="E339" s="146" t="s">
        <v>619</v>
      </c>
      <c r="F339" s="146" t="s">
        <v>1051</v>
      </c>
      <c r="G339" s="146" t="s">
        <v>1555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v>998720</v>
      </c>
      <c r="M339" s="178">
        <v>0.22</v>
      </c>
      <c r="N339" s="180">
        <f>IFERROR(Tabela225[[#This Row],[VALOR  (R$)]]/Tabela225[[#This Row],[PRAZO
EXECUÇÃO]],0)</f>
        <v>10403.333333333334</v>
      </c>
      <c r="O339" s="211" t="s">
        <v>506</v>
      </c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1556</v>
      </c>
      <c r="D340" s="146" t="s">
        <v>486</v>
      </c>
      <c r="E340" s="146" t="s">
        <v>619</v>
      </c>
      <c r="F340" s="146" t="s">
        <v>1550</v>
      </c>
      <c r="G340" s="146" t="s">
        <v>1557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36200</v>
      </c>
      <c r="M340" s="178">
        <v>0.3</v>
      </c>
      <c r="N340" s="180">
        <f>IFERROR(Tabela225[[#This Row],[VALOR  (R$)]]/Tabela225[[#This Row],[PRAZO
EXECUÇÃO]],0)</f>
        <v>12066.666666666666</v>
      </c>
      <c r="O340" s="211" t="s">
        <v>506</v>
      </c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>
        <v>46195</v>
      </c>
      <c r="C341" s="214" t="s">
        <v>1558</v>
      </c>
      <c r="D341" s="146" t="s">
        <v>1490</v>
      </c>
      <c r="E341" s="146" t="s">
        <v>497</v>
      </c>
      <c r="F341" s="146" t="s">
        <v>1023</v>
      </c>
      <c r="G341" s="146" t="s">
        <v>1559</v>
      </c>
      <c r="H341" s="146" t="s">
        <v>522</v>
      </c>
      <c r="I341" s="145">
        <v>46196</v>
      </c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 t="s">
        <v>506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1560</v>
      </c>
      <c r="D342" s="146" t="s">
        <v>469</v>
      </c>
      <c r="E342" s="146" t="s">
        <v>497</v>
      </c>
      <c r="F342" s="146" t="s">
        <v>1561</v>
      </c>
      <c r="G342" s="146" t="s">
        <v>1562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1563</v>
      </c>
      <c r="D343" s="146" t="s">
        <v>489</v>
      </c>
      <c r="E343" s="146" t="s">
        <v>497</v>
      </c>
      <c r="F343" s="146" t="s">
        <v>1564</v>
      </c>
      <c r="G343" s="146" t="s">
        <v>1565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1566</v>
      </c>
      <c r="D344" s="146" t="s">
        <v>1362</v>
      </c>
      <c r="E344" s="146" t="s">
        <v>497</v>
      </c>
      <c r="F344" s="146" t="s">
        <v>1363</v>
      </c>
      <c r="G344" s="146" t="s">
        <v>1567</v>
      </c>
      <c r="H344" s="146" t="s">
        <v>522</v>
      </c>
      <c r="I344" s="145">
        <v>46199</v>
      </c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9" t="s">
        <v>0</v>
      </c>
      <c r="E1" s="230"/>
      <c r="F1" s="230"/>
      <c r="G1" s="231"/>
      <c r="I1" s="229" t="s">
        <v>1</v>
      </c>
      <c r="J1" s="230"/>
      <c r="K1" s="230"/>
      <c r="L1" s="231"/>
      <c r="N1" s="229" t="s">
        <v>2</v>
      </c>
      <c r="O1" s="230"/>
      <c r="P1" s="230"/>
      <c r="Q1" s="231"/>
      <c r="S1" s="229" t="s">
        <v>3</v>
      </c>
      <c r="T1" s="230"/>
      <c r="U1" s="230"/>
      <c r="V1" s="231"/>
      <c r="X1" s="229" t="s">
        <v>4</v>
      </c>
      <c r="Y1" s="230"/>
      <c r="Z1" s="230"/>
      <c r="AA1" s="231"/>
      <c r="AC1" s="229" t="s">
        <v>5</v>
      </c>
      <c r="AD1" s="230"/>
      <c r="AE1" s="230"/>
      <c r="AF1" s="231"/>
      <c r="AH1" s="229" t="s">
        <v>6</v>
      </c>
      <c r="AI1" s="230"/>
      <c r="AJ1" s="230"/>
      <c r="AK1" s="231"/>
      <c r="AM1" s="229" t="s">
        <v>7</v>
      </c>
      <c r="AN1" s="230"/>
      <c r="AO1" s="230"/>
      <c r="AP1" s="231"/>
      <c r="AR1" s="229" t="s">
        <v>8</v>
      </c>
      <c r="AS1" s="230"/>
      <c r="AT1" s="230"/>
      <c r="AU1" s="231"/>
      <c r="AW1" s="229" t="s">
        <v>9</v>
      </c>
      <c r="AX1" s="230"/>
      <c r="AY1" s="230"/>
      <c r="AZ1" s="231"/>
      <c r="BB1" s="248" t="s">
        <v>10</v>
      </c>
      <c r="BC1" s="249"/>
      <c r="BD1" s="249"/>
      <c r="BE1" s="250"/>
      <c r="BG1" s="248" t="s">
        <v>11</v>
      </c>
      <c r="BH1" s="249"/>
      <c r="BI1" s="249"/>
      <c r="BJ1" s="250"/>
      <c r="BL1" s="248" t="s">
        <v>12</v>
      </c>
      <c r="BM1" s="249"/>
      <c r="BN1" s="249"/>
      <c r="BO1" s="250"/>
      <c r="BQ1" s="229" t="s">
        <v>13</v>
      </c>
      <c r="BR1" s="230"/>
      <c r="BS1" s="230"/>
      <c r="BT1" s="231"/>
      <c r="BV1" s="248" t="s">
        <v>14</v>
      </c>
      <c r="BW1" s="249"/>
      <c r="BX1" s="249"/>
      <c r="BY1" s="250"/>
      <c r="CA1" s="248" t="s">
        <v>15</v>
      </c>
      <c r="CB1" s="249"/>
      <c r="CC1" s="249"/>
      <c r="CD1" s="250"/>
      <c r="CF1" s="248" t="s">
        <v>16</v>
      </c>
      <c r="CG1" s="249"/>
      <c r="CH1" s="249"/>
      <c r="CI1" s="250"/>
      <c r="CK1" s="248" t="s">
        <v>17</v>
      </c>
      <c r="CL1" s="249"/>
      <c r="CM1" s="249"/>
      <c r="CN1" s="250"/>
      <c r="CP1" s="248" t="s">
        <v>18</v>
      </c>
      <c r="CQ1" s="249"/>
      <c r="CR1" s="249"/>
      <c r="CS1" s="250"/>
      <c r="CU1" s="248" t="s">
        <v>19</v>
      </c>
      <c r="CV1" s="249"/>
      <c r="CW1" s="249"/>
      <c r="CX1" s="250"/>
      <c r="CZ1" s="248" t="s">
        <v>20</v>
      </c>
      <c r="DA1" s="249"/>
      <c r="DB1" s="249"/>
      <c r="DC1" s="250"/>
      <c r="DE1" s="248" t="s">
        <v>21</v>
      </c>
      <c r="DF1" s="249"/>
      <c r="DG1" s="249"/>
      <c r="DH1" s="250"/>
      <c r="DJ1" s="248" t="s">
        <v>22</v>
      </c>
      <c r="DK1" s="249"/>
      <c r="DL1" s="249"/>
      <c r="DM1" s="250"/>
      <c r="DO1" s="275" t="s">
        <v>23</v>
      </c>
      <c r="DP1" s="276"/>
      <c r="DQ1" s="276"/>
      <c r="DR1" s="277"/>
      <c r="DT1" s="248" t="s">
        <v>24</v>
      </c>
      <c r="DU1" s="249"/>
      <c r="DV1" s="249"/>
      <c r="DW1" s="250"/>
      <c r="DZ1" s="248" t="s">
        <v>25</v>
      </c>
      <c r="EA1" s="249"/>
      <c r="EB1" s="249"/>
      <c r="EC1" s="250"/>
      <c r="EE1" s="248" t="s">
        <v>26</v>
      </c>
      <c r="EF1" s="249"/>
      <c r="EG1" s="249"/>
      <c r="EH1" s="250"/>
      <c r="EJ1" s="275" t="s">
        <v>27</v>
      </c>
      <c r="EK1" s="276"/>
      <c r="EL1" s="276"/>
      <c r="EM1" s="277"/>
      <c r="EO1" s="275" t="s">
        <v>28</v>
      </c>
      <c r="EP1" s="276"/>
      <c r="EQ1" s="276"/>
      <c r="ER1" s="276"/>
      <c r="ES1" s="276"/>
      <c r="ET1" s="276"/>
      <c r="EU1" s="276"/>
      <c r="EW1" s="275" t="s">
        <v>29</v>
      </c>
      <c r="EX1" s="276"/>
      <c r="EY1" s="276"/>
      <c r="EZ1" s="277"/>
      <c r="FB1" s="275" t="s">
        <v>30</v>
      </c>
      <c r="FC1" s="276"/>
      <c r="FD1" s="276"/>
      <c r="FE1" s="277"/>
      <c r="FG1" s="275" t="s">
        <v>31</v>
      </c>
      <c r="FH1" s="276"/>
      <c r="FI1" s="276"/>
      <c r="FJ1" s="277"/>
      <c r="FL1" s="275" t="s">
        <v>32</v>
      </c>
      <c r="FM1" s="276"/>
      <c r="FN1" s="276"/>
      <c r="FO1" s="277"/>
      <c r="FQ1" s="275" t="s">
        <v>33</v>
      </c>
      <c r="FR1" s="276"/>
      <c r="FS1" s="276"/>
      <c r="FT1" s="277"/>
      <c r="FV1" s="275" t="s">
        <v>34</v>
      </c>
      <c r="FW1" s="276"/>
      <c r="FX1" s="276"/>
      <c r="FY1" s="277"/>
      <c r="GA1" s="275" t="s">
        <v>35</v>
      </c>
      <c r="GB1" s="276"/>
      <c r="GC1" s="276"/>
      <c r="GD1" s="276"/>
      <c r="GE1" s="276"/>
      <c r="GF1" s="276"/>
      <c r="GG1" s="277"/>
      <c r="GI1" s="280" t="s">
        <v>36</v>
      </c>
      <c r="GJ1" s="281"/>
      <c r="GK1" s="281"/>
      <c r="GL1" s="281"/>
      <c r="GN1" s="275" t="s">
        <v>37</v>
      </c>
      <c r="GO1" s="276"/>
      <c r="GP1" s="276"/>
      <c r="GQ1" s="277"/>
      <c r="GS1" s="275" t="s">
        <v>38</v>
      </c>
      <c r="GT1" s="276"/>
      <c r="GU1" s="276"/>
      <c r="GV1" s="276"/>
      <c r="GW1" s="277"/>
      <c r="GY1" s="248" t="s">
        <v>39</v>
      </c>
      <c r="GZ1" s="249"/>
      <c r="HA1" s="249"/>
      <c r="HB1" s="250"/>
      <c r="HD1" s="275" t="s">
        <v>40</v>
      </c>
      <c r="HE1" s="276"/>
      <c r="HF1" s="276"/>
      <c r="HG1" s="277"/>
      <c r="HI1" s="275" t="s">
        <v>41</v>
      </c>
      <c r="HJ1" s="276"/>
      <c r="HK1" s="276"/>
      <c r="HL1" s="27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2" t="s">
        <v>42</v>
      </c>
      <c r="E3" s="233"/>
      <c r="F3" s="233"/>
      <c r="G3" s="234"/>
      <c r="I3" s="232" t="s">
        <v>43</v>
      </c>
      <c r="J3" s="233"/>
      <c r="K3" s="233"/>
      <c r="L3" s="234"/>
      <c r="N3" s="232" t="s">
        <v>44</v>
      </c>
      <c r="O3" s="233"/>
      <c r="P3" s="233"/>
      <c r="Q3" s="234"/>
      <c r="S3" s="232" t="s">
        <v>45</v>
      </c>
      <c r="T3" s="233"/>
      <c r="U3" s="233"/>
      <c r="V3" s="234"/>
      <c r="X3" s="232" t="s">
        <v>46</v>
      </c>
      <c r="Y3" s="233"/>
      <c r="Z3" s="233"/>
      <c r="AA3" s="234"/>
      <c r="AC3" s="232" t="s">
        <v>47</v>
      </c>
      <c r="AD3" s="233"/>
      <c r="AE3" s="233"/>
      <c r="AF3" s="234"/>
      <c r="AH3" s="232" t="s">
        <v>48</v>
      </c>
      <c r="AI3" s="233"/>
      <c r="AJ3" s="233"/>
      <c r="AK3" s="234"/>
      <c r="AM3" s="232" t="s">
        <v>49</v>
      </c>
      <c r="AN3" s="233"/>
      <c r="AO3" s="233"/>
      <c r="AP3" s="234"/>
      <c r="AR3" s="232" t="s">
        <v>50</v>
      </c>
      <c r="AS3" s="233"/>
      <c r="AT3" s="233"/>
      <c r="AU3" s="234"/>
      <c r="AW3" s="232" t="s">
        <v>51</v>
      </c>
      <c r="AX3" s="233"/>
      <c r="AY3" s="233"/>
      <c r="AZ3" s="234"/>
      <c r="BB3" s="102"/>
      <c r="BC3" s="246" t="s">
        <v>52</v>
      </c>
      <c r="BD3" s="247"/>
      <c r="BE3" s="85"/>
      <c r="BG3" s="102"/>
      <c r="BH3" s="246" t="s">
        <v>53</v>
      </c>
      <c r="BI3" s="247"/>
      <c r="BJ3" s="85"/>
      <c r="BL3" s="102"/>
      <c r="BM3" s="246" t="s">
        <v>54</v>
      </c>
      <c r="BN3" s="247"/>
      <c r="BO3" s="85"/>
      <c r="BQ3" s="232" t="s">
        <v>55</v>
      </c>
      <c r="BR3" s="233"/>
      <c r="BS3" s="233"/>
      <c r="BT3" s="234"/>
      <c r="BV3" s="102"/>
      <c r="BW3" s="246" t="s">
        <v>56</v>
      </c>
      <c r="BX3" s="247"/>
      <c r="BY3" s="85"/>
      <c r="CA3" s="102"/>
      <c r="CB3" s="246" t="s">
        <v>57</v>
      </c>
      <c r="CC3" s="247"/>
      <c r="CD3" s="85"/>
      <c r="CF3" s="102"/>
      <c r="CG3" s="246" t="s">
        <v>58</v>
      </c>
      <c r="CH3" s="247"/>
      <c r="CI3" s="85"/>
      <c r="CK3" s="102"/>
      <c r="CL3" s="246" t="s">
        <v>59</v>
      </c>
      <c r="CM3" s="247"/>
      <c r="CN3" s="85"/>
      <c r="CP3" s="102"/>
      <c r="CQ3" s="246" t="s">
        <v>60</v>
      </c>
      <c r="CR3" s="247"/>
      <c r="CS3" s="85"/>
      <c r="CU3" s="102"/>
      <c r="CV3" s="246" t="s">
        <v>61</v>
      </c>
      <c r="CW3" s="247"/>
      <c r="CX3" s="85"/>
      <c r="CZ3" s="102"/>
      <c r="DA3" s="246" t="s">
        <v>62</v>
      </c>
      <c r="DB3" s="247"/>
      <c r="DC3" s="85"/>
      <c r="DE3" s="102"/>
      <c r="DF3" s="246" t="s">
        <v>63</v>
      </c>
      <c r="DG3" s="247"/>
      <c r="DH3" s="85"/>
      <c r="DJ3" s="102"/>
      <c r="DK3" s="246" t="s">
        <v>64</v>
      </c>
      <c r="DL3" s="247"/>
      <c r="DM3" s="85"/>
      <c r="DO3" s="102"/>
      <c r="DP3" s="233" t="s">
        <v>65</v>
      </c>
      <c r="DQ3" s="233"/>
      <c r="DR3" s="103"/>
      <c r="DT3" s="102"/>
      <c r="DU3" s="246" t="s">
        <v>66</v>
      </c>
      <c r="DV3" s="247"/>
      <c r="DW3" s="85"/>
      <c r="DZ3" s="102"/>
      <c r="EA3" s="246" t="s">
        <v>47</v>
      </c>
      <c r="EB3" s="247"/>
      <c r="EC3" s="85"/>
      <c r="EE3" s="102"/>
      <c r="EF3" s="246" t="s">
        <v>47</v>
      </c>
      <c r="EG3" s="247"/>
      <c r="EH3" s="85"/>
      <c r="EJ3" s="102"/>
      <c r="EK3" s="233" t="s">
        <v>67</v>
      </c>
      <c r="EL3" s="233"/>
      <c r="EM3" s="103"/>
      <c r="EO3" s="102"/>
      <c r="EP3" s="233" t="s">
        <v>68</v>
      </c>
      <c r="EQ3" s="233"/>
      <c r="ER3" s="233"/>
      <c r="ES3" s="233"/>
      <c r="ET3" s="233"/>
      <c r="EU3" s="103"/>
      <c r="EW3" s="102"/>
      <c r="EX3" s="233" t="s">
        <v>69</v>
      </c>
      <c r="EY3" s="233"/>
      <c r="EZ3" s="103"/>
      <c r="FB3" s="102"/>
      <c r="FC3" s="233" t="s">
        <v>70</v>
      </c>
      <c r="FD3" s="233"/>
      <c r="FE3" s="103"/>
      <c r="FG3" s="102"/>
      <c r="FH3" s="246" t="s">
        <v>71</v>
      </c>
      <c r="FI3" s="247"/>
      <c r="FJ3" s="103"/>
      <c r="FL3" s="102"/>
      <c r="FM3" s="246" t="s">
        <v>72</v>
      </c>
      <c r="FN3" s="247"/>
      <c r="FO3" s="103"/>
      <c r="FQ3" s="102"/>
      <c r="FR3" s="246" t="s">
        <v>73</v>
      </c>
      <c r="FS3" s="247"/>
      <c r="FT3" s="85"/>
      <c r="FV3" s="102"/>
      <c r="FW3" s="246" t="s">
        <v>74</v>
      </c>
      <c r="FX3" s="247"/>
      <c r="FY3" s="103"/>
      <c r="GA3" s="232" t="s">
        <v>75</v>
      </c>
      <c r="GB3" s="233"/>
      <c r="GC3" s="233"/>
      <c r="GD3" s="233"/>
      <c r="GE3" s="233"/>
      <c r="GF3" s="233"/>
      <c r="GG3" s="234"/>
      <c r="GI3" s="102"/>
      <c r="GJ3" s="246" t="s">
        <v>72</v>
      </c>
      <c r="GK3" s="247"/>
      <c r="GL3" s="103"/>
      <c r="GN3" s="102"/>
      <c r="GO3" s="246" t="s">
        <v>72</v>
      </c>
      <c r="GP3" s="247"/>
      <c r="GQ3" s="103"/>
      <c r="GS3" s="102"/>
      <c r="GT3" s="246" t="s">
        <v>76</v>
      </c>
      <c r="GU3" s="247"/>
      <c r="GV3" s="104"/>
      <c r="GW3" s="85" t="s">
        <v>77</v>
      </c>
      <c r="GY3" s="102"/>
      <c r="GZ3" s="246" t="s">
        <v>78</v>
      </c>
      <c r="HA3" s="247"/>
      <c r="HB3" s="85"/>
      <c r="HD3" s="102"/>
      <c r="HE3" s="246" t="s">
        <v>79</v>
      </c>
      <c r="HF3" s="278"/>
      <c r="HG3" s="279"/>
      <c r="HI3" s="102"/>
      <c r="HJ3" s="246" t="s">
        <v>80</v>
      </c>
      <c r="HK3" s="247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5" t="s">
        <v>82</v>
      </c>
      <c r="F5" s="236"/>
      <c r="G5" s="21"/>
      <c r="I5" s="10"/>
      <c r="J5" s="235" t="s">
        <v>82</v>
      </c>
      <c r="K5" s="236"/>
      <c r="L5" s="21"/>
      <c r="N5" s="10"/>
      <c r="O5" s="235" t="s">
        <v>82</v>
      </c>
      <c r="P5" s="236"/>
      <c r="Q5" s="21"/>
      <c r="S5" s="10"/>
      <c r="T5" s="235" t="s">
        <v>82</v>
      </c>
      <c r="U5" s="236"/>
      <c r="V5" s="21"/>
      <c r="X5" s="10"/>
      <c r="Y5" s="235" t="s">
        <v>82</v>
      </c>
      <c r="Z5" s="236"/>
      <c r="AA5" s="21"/>
      <c r="AC5" s="10"/>
      <c r="AD5" s="235" t="s">
        <v>82</v>
      </c>
      <c r="AE5" s="236"/>
      <c r="AF5" s="21"/>
      <c r="AH5" s="10"/>
      <c r="AI5" s="235" t="s">
        <v>82</v>
      </c>
      <c r="AJ5" s="236"/>
      <c r="AK5" s="21"/>
      <c r="AM5" s="10"/>
      <c r="AN5" s="235" t="s">
        <v>82</v>
      </c>
      <c r="AO5" s="236"/>
      <c r="AP5" s="21"/>
      <c r="AR5" s="10"/>
      <c r="AS5" s="235" t="s">
        <v>82</v>
      </c>
      <c r="AT5" s="236"/>
      <c r="AU5" s="21"/>
      <c r="AW5" s="10"/>
      <c r="AX5" s="235" t="s">
        <v>82</v>
      </c>
      <c r="AY5" s="236"/>
      <c r="AZ5" s="21"/>
      <c r="BB5" s="10"/>
      <c r="BC5" s="235" t="s">
        <v>82</v>
      </c>
      <c r="BD5" s="236"/>
      <c r="BE5" s="21"/>
      <c r="BG5" s="10"/>
      <c r="BH5" s="235" t="s">
        <v>82</v>
      </c>
      <c r="BI5" s="236"/>
      <c r="BJ5" s="21"/>
      <c r="BL5" s="10"/>
      <c r="BM5" s="235" t="s">
        <v>82</v>
      </c>
      <c r="BN5" s="236"/>
      <c r="BO5" s="21"/>
      <c r="BQ5" s="10"/>
      <c r="BR5" s="244" t="s">
        <v>82</v>
      </c>
      <c r="BS5" s="245"/>
      <c r="BT5" s="21"/>
      <c r="BV5" s="10"/>
      <c r="BW5" s="235" t="s">
        <v>82</v>
      </c>
      <c r="BX5" s="236"/>
      <c r="BY5" s="21"/>
      <c r="CA5" s="10"/>
      <c r="CB5" s="235" t="s">
        <v>82</v>
      </c>
      <c r="CC5" s="236"/>
      <c r="CD5" s="21"/>
      <c r="CF5" s="10"/>
      <c r="CG5" s="235" t="s">
        <v>82</v>
      </c>
      <c r="CH5" s="236"/>
      <c r="CI5" s="21"/>
      <c r="CK5" s="10"/>
      <c r="CL5" s="235" t="s">
        <v>82</v>
      </c>
      <c r="CM5" s="236"/>
      <c r="CN5" s="21"/>
      <c r="CP5" s="10"/>
      <c r="CQ5" s="235" t="s">
        <v>82</v>
      </c>
      <c r="CR5" s="236"/>
      <c r="CS5" s="21"/>
      <c r="CU5" s="10"/>
      <c r="CV5" s="235" t="s">
        <v>82</v>
      </c>
      <c r="CW5" s="236"/>
      <c r="CX5" s="21"/>
      <c r="CZ5" s="10"/>
      <c r="DA5" s="244" t="s">
        <v>82</v>
      </c>
      <c r="DB5" s="245"/>
      <c r="DC5" s="21"/>
      <c r="DE5" s="10"/>
      <c r="DF5" s="235" t="s">
        <v>82</v>
      </c>
      <c r="DG5" s="236"/>
      <c r="DH5" s="21"/>
      <c r="DJ5" s="10"/>
      <c r="DK5" s="235" t="s">
        <v>82</v>
      </c>
      <c r="DL5" s="236"/>
      <c r="DM5" s="21"/>
      <c r="DO5" s="10"/>
      <c r="DP5" s="235" t="s">
        <v>83</v>
      </c>
      <c r="DQ5" s="236"/>
      <c r="DR5" s="21"/>
      <c r="DT5" s="10"/>
      <c r="DU5" s="235" t="s">
        <v>82</v>
      </c>
      <c r="DV5" s="236"/>
      <c r="DW5" s="21"/>
      <c r="DZ5" s="10"/>
      <c r="EA5" s="235" t="s">
        <v>82</v>
      </c>
      <c r="EB5" s="236"/>
      <c r="EC5" s="21"/>
      <c r="EE5" s="10"/>
      <c r="EF5" s="235" t="s">
        <v>82</v>
      </c>
      <c r="EG5" s="236"/>
      <c r="EH5" s="21"/>
      <c r="EJ5" s="10"/>
      <c r="EK5" s="235" t="s">
        <v>83</v>
      </c>
      <c r="EL5" s="236"/>
      <c r="EM5" s="21"/>
      <c r="EO5" s="10"/>
      <c r="EP5" s="235" t="s">
        <v>83</v>
      </c>
      <c r="EQ5" s="236"/>
      <c r="ER5" s="2"/>
      <c r="ES5" s="235" t="s">
        <v>83</v>
      </c>
      <c r="ET5" s="236"/>
      <c r="EU5" s="21"/>
      <c r="EW5" s="10"/>
      <c r="EX5" s="235" t="s">
        <v>83</v>
      </c>
      <c r="EY5" s="236"/>
      <c r="EZ5" s="21"/>
      <c r="FB5" s="10"/>
      <c r="FC5" s="235" t="s">
        <v>83</v>
      </c>
      <c r="FD5" s="236"/>
      <c r="FE5" s="21"/>
      <c r="FG5" s="10"/>
      <c r="FH5" s="235" t="s">
        <v>84</v>
      </c>
      <c r="FI5" s="236"/>
      <c r="FJ5" s="21"/>
      <c r="FL5" s="10"/>
      <c r="FM5" s="235" t="s">
        <v>84</v>
      </c>
      <c r="FN5" s="236"/>
      <c r="FO5" s="21"/>
      <c r="FQ5" s="10"/>
      <c r="FR5" s="235" t="s">
        <v>84</v>
      </c>
      <c r="FS5" s="236"/>
      <c r="FT5" s="21"/>
      <c r="FV5" s="10"/>
      <c r="FW5" s="235" t="s">
        <v>84</v>
      </c>
      <c r="FX5" s="236"/>
      <c r="FY5" s="21"/>
      <c r="GA5" s="10"/>
      <c r="GB5" s="235" t="s">
        <v>85</v>
      </c>
      <c r="GC5" s="236"/>
      <c r="GD5" s="2"/>
      <c r="GE5" s="2"/>
      <c r="GF5" s="22"/>
      <c r="GG5" s="4"/>
      <c r="GI5" s="10"/>
      <c r="GJ5" s="235" t="s">
        <v>84</v>
      </c>
      <c r="GK5" s="236"/>
      <c r="GL5" s="21"/>
      <c r="GN5" s="10"/>
      <c r="GO5" s="235" t="s">
        <v>84</v>
      </c>
      <c r="GP5" s="236"/>
      <c r="GQ5" s="21"/>
      <c r="GS5" s="10"/>
      <c r="GT5" s="235" t="s">
        <v>84</v>
      </c>
      <c r="GU5" s="236"/>
      <c r="GV5" s="2"/>
      <c r="GW5" s="4"/>
      <c r="GY5" s="10"/>
      <c r="GZ5" s="235" t="s">
        <v>82</v>
      </c>
      <c r="HA5" s="236"/>
      <c r="HB5" s="21"/>
      <c r="HD5" s="10"/>
      <c r="HE5" s="235" t="s">
        <v>82</v>
      </c>
      <c r="HF5" s="236"/>
      <c r="HG5" s="21"/>
      <c r="HI5" s="10"/>
      <c r="HJ5" s="235" t="s">
        <v>82</v>
      </c>
      <c r="HK5" s="23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7" t="s">
        <v>97</v>
      </c>
      <c r="GF6" s="270"/>
      <c r="GG6" s="271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9"/>
      <c r="GF7" s="252"/>
      <c r="GG7" s="272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9"/>
      <c r="GF8" s="252"/>
      <c r="GG8" s="272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9"/>
      <c r="GF9" s="252"/>
      <c r="GG9" s="272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9"/>
      <c r="GF10" s="252"/>
      <c r="GG10" s="272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9"/>
      <c r="GF11" s="252"/>
      <c r="GG11" s="272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9"/>
      <c r="GF12" s="252"/>
      <c r="GG12" s="272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9"/>
      <c r="GF13" s="252"/>
      <c r="GG13" s="272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7" t="s">
        <v>245</v>
      </c>
      <c r="F14" s="238"/>
      <c r="G14" s="4"/>
      <c r="I14" s="10"/>
      <c r="J14" s="237" t="s">
        <v>246</v>
      </c>
      <c r="K14" s="238"/>
      <c r="L14" s="4"/>
      <c r="N14" s="10"/>
      <c r="O14" s="237" t="s">
        <v>247</v>
      </c>
      <c r="P14" s="238"/>
      <c r="Q14" s="4"/>
      <c r="S14" s="10"/>
      <c r="T14" s="237" t="s">
        <v>248</v>
      </c>
      <c r="U14" s="238"/>
      <c r="V14" s="4"/>
      <c r="X14" s="10"/>
      <c r="Y14" s="237" t="s">
        <v>249</v>
      </c>
      <c r="Z14" s="238"/>
      <c r="AA14" s="4"/>
      <c r="AC14" s="10"/>
      <c r="AD14" s="237" t="s">
        <v>250</v>
      </c>
      <c r="AE14" s="238"/>
      <c r="AF14" s="4"/>
      <c r="AH14" s="10"/>
      <c r="AI14" s="237" t="s">
        <v>251</v>
      </c>
      <c r="AJ14" s="238"/>
      <c r="AK14" s="4"/>
      <c r="AM14" s="10"/>
      <c r="AN14" s="237" t="s">
        <v>252</v>
      </c>
      <c r="AO14" s="238"/>
      <c r="AP14" s="4"/>
      <c r="AR14" s="10"/>
      <c r="AS14" s="237" t="s">
        <v>253</v>
      </c>
      <c r="AT14" s="238"/>
      <c r="AU14" s="4"/>
      <c r="AW14" s="10"/>
      <c r="AX14" s="237" t="s">
        <v>254</v>
      </c>
      <c r="AY14" s="238"/>
      <c r="AZ14" s="4"/>
      <c r="BB14" s="10"/>
      <c r="BC14" s="237" t="s">
        <v>255</v>
      </c>
      <c r="BD14" s="238"/>
      <c r="BE14" s="4"/>
      <c r="BG14" s="10"/>
      <c r="BH14" s="237" t="s">
        <v>256</v>
      </c>
      <c r="BI14" s="238"/>
      <c r="BJ14" s="4"/>
      <c r="BL14" s="10"/>
      <c r="BM14" s="237" t="s">
        <v>257</v>
      </c>
      <c r="BN14" s="238"/>
      <c r="BO14" s="4"/>
      <c r="BQ14" s="10"/>
      <c r="BR14" s="237" t="s">
        <v>258</v>
      </c>
      <c r="BS14" s="238"/>
      <c r="BT14" s="4"/>
      <c r="BV14" s="10"/>
      <c r="BW14" s="237" t="s">
        <v>259</v>
      </c>
      <c r="BX14" s="238"/>
      <c r="BY14" s="4"/>
      <c r="CA14" s="10"/>
      <c r="CB14" s="237" t="s">
        <v>260</v>
      </c>
      <c r="CC14" s="238"/>
      <c r="CD14" s="4"/>
      <c r="CF14" s="10"/>
      <c r="CG14" s="237" t="s">
        <v>261</v>
      </c>
      <c r="CH14" s="238"/>
      <c r="CI14" s="4"/>
      <c r="CK14" s="10"/>
      <c r="CL14" s="237" t="s">
        <v>262</v>
      </c>
      <c r="CM14" s="238"/>
      <c r="CN14" s="4"/>
      <c r="CP14" s="10"/>
      <c r="CQ14" s="237" t="s">
        <v>263</v>
      </c>
      <c r="CR14" s="238"/>
      <c r="CS14" s="4"/>
      <c r="CU14" s="10"/>
      <c r="CV14" s="237" t="s">
        <v>264</v>
      </c>
      <c r="CW14" s="238"/>
      <c r="CX14" s="4"/>
      <c r="CZ14" s="10"/>
      <c r="DA14" s="7"/>
      <c r="DB14" s="7"/>
      <c r="DC14" s="69"/>
      <c r="DE14" s="10"/>
      <c r="DF14" s="237" t="s">
        <v>265</v>
      </c>
      <c r="DG14" s="238"/>
      <c r="DH14" s="4"/>
      <c r="DJ14" s="10"/>
      <c r="DK14" s="237" t="s">
        <v>266</v>
      </c>
      <c r="DL14" s="238"/>
      <c r="DM14" s="4"/>
      <c r="DO14" s="10"/>
      <c r="DP14" s="25" t="s">
        <v>243</v>
      </c>
      <c r="DQ14" s="24">
        <v>44676</v>
      </c>
      <c r="DR14" s="4"/>
      <c r="DT14" s="10"/>
      <c r="DU14" s="237" t="s">
        <v>267</v>
      </c>
      <c r="DV14" s="238"/>
      <c r="DW14" s="4"/>
      <c r="DZ14" s="10"/>
      <c r="EA14" s="237" t="s">
        <v>268</v>
      </c>
      <c r="EB14" s="238"/>
      <c r="EC14" s="4"/>
      <c r="EE14" s="10"/>
      <c r="EF14" s="237" t="s">
        <v>269</v>
      </c>
      <c r="EG14" s="238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9"/>
      <c r="FI14" s="269"/>
      <c r="FJ14" s="4"/>
      <c r="FL14" s="10"/>
      <c r="FM14" s="269"/>
      <c r="FN14" s="269"/>
      <c r="FO14" s="4"/>
      <c r="FQ14" s="10"/>
      <c r="FR14" s="269"/>
      <c r="FS14" s="269"/>
      <c r="FT14" s="4"/>
      <c r="FV14" s="10"/>
      <c r="FW14" s="269"/>
      <c r="FX14" s="269"/>
      <c r="FY14" s="4"/>
      <c r="GA14" s="10"/>
      <c r="GB14" s="2"/>
      <c r="GC14" s="22"/>
      <c r="GD14" s="22"/>
      <c r="GE14" s="239"/>
      <c r="GF14" s="252"/>
      <c r="GG14" s="272"/>
      <c r="GI14" s="10"/>
      <c r="GJ14" s="269"/>
      <c r="GK14" s="269"/>
      <c r="GL14" s="4"/>
      <c r="GN14" s="10"/>
      <c r="GO14" s="269"/>
      <c r="GP14" s="269"/>
      <c r="GQ14" s="4"/>
      <c r="GS14" s="10"/>
      <c r="GT14" s="269"/>
      <c r="GU14" s="269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9"/>
      <c r="F15" s="240"/>
      <c r="G15" s="21"/>
      <c r="I15" s="10"/>
      <c r="J15" s="239"/>
      <c r="K15" s="240"/>
      <c r="L15" s="21"/>
      <c r="N15" s="10"/>
      <c r="O15" s="239"/>
      <c r="P15" s="240"/>
      <c r="Q15" s="21"/>
      <c r="S15" s="10"/>
      <c r="T15" s="239"/>
      <c r="U15" s="240"/>
      <c r="V15" s="21"/>
      <c r="X15" s="10"/>
      <c r="Y15" s="239"/>
      <c r="Z15" s="240"/>
      <c r="AA15" s="21"/>
      <c r="AC15" s="10"/>
      <c r="AD15" s="239"/>
      <c r="AE15" s="240"/>
      <c r="AF15" s="21"/>
      <c r="AH15" s="10"/>
      <c r="AI15" s="239"/>
      <c r="AJ15" s="240"/>
      <c r="AK15" s="21"/>
      <c r="AM15" s="10"/>
      <c r="AN15" s="239"/>
      <c r="AO15" s="240"/>
      <c r="AP15" s="21"/>
      <c r="AR15" s="10"/>
      <c r="AS15" s="239"/>
      <c r="AT15" s="240"/>
      <c r="AU15" s="21"/>
      <c r="AW15" s="10"/>
      <c r="AX15" s="239"/>
      <c r="AY15" s="240"/>
      <c r="AZ15" s="21"/>
      <c r="BB15" s="10"/>
      <c r="BC15" s="239"/>
      <c r="BD15" s="240"/>
      <c r="BE15" s="21"/>
      <c r="BG15" s="10"/>
      <c r="BH15" s="239"/>
      <c r="BI15" s="240"/>
      <c r="BJ15" s="21"/>
      <c r="BL15" s="10"/>
      <c r="BM15" s="239"/>
      <c r="BN15" s="240"/>
      <c r="BO15" s="21"/>
      <c r="BQ15" s="10"/>
      <c r="BR15" s="239"/>
      <c r="BS15" s="240"/>
      <c r="BT15" s="21"/>
      <c r="BV15" s="10"/>
      <c r="BW15" s="239"/>
      <c r="BX15" s="240"/>
      <c r="BY15" s="21"/>
      <c r="CA15" s="10"/>
      <c r="CB15" s="239"/>
      <c r="CC15" s="240"/>
      <c r="CD15" s="21"/>
      <c r="CF15" s="10"/>
      <c r="CG15" s="239"/>
      <c r="CH15" s="240"/>
      <c r="CI15" s="21"/>
      <c r="CK15" s="10"/>
      <c r="CL15" s="239"/>
      <c r="CM15" s="240"/>
      <c r="CN15" s="21"/>
      <c r="CP15" s="10"/>
      <c r="CQ15" s="239"/>
      <c r="CR15" s="240"/>
      <c r="CS15" s="21"/>
      <c r="CU15" s="10"/>
      <c r="CV15" s="239"/>
      <c r="CW15" s="240"/>
      <c r="CX15" s="21"/>
      <c r="CZ15" s="10"/>
      <c r="DA15" s="251" t="s">
        <v>270</v>
      </c>
      <c r="DB15" s="251"/>
      <c r="DC15" s="4"/>
      <c r="DE15" s="10"/>
      <c r="DF15" s="239"/>
      <c r="DG15" s="240"/>
      <c r="DH15" s="21"/>
      <c r="DJ15" s="10"/>
      <c r="DK15" s="239"/>
      <c r="DL15" s="240"/>
      <c r="DM15" s="21"/>
      <c r="DO15" s="10"/>
      <c r="DP15" s="269"/>
      <c r="DQ15" s="269"/>
      <c r="DR15" s="21"/>
      <c r="DT15" s="10"/>
      <c r="DU15" s="239"/>
      <c r="DV15" s="240"/>
      <c r="DW15" s="21"/>
      <c r="DZ15" s="10"/>
      <c r="EA15" s="239"/>
      <c r="EB15" s="240"/>
      <c r="EC15" s="21"/>
      <c r="EE15" s="10"/>
      <c r="EF15" s="239"/>
      <c r="EG15" s="240"/>
      <c r="EH15" s="21"/>
      <c r="EJ15" s="10"/>
      <c r="EK15" s="269"/>
      <c r="EL15" s="269"/>
      <c r="EM15" s="21"/>
      <c r="EO15" s="10"/>
      <c r="EP15" s="269"/>
      <c r="EQ15" s="269"/>
      <c r="ER15" s="2"/>
      <c r="ES15" s="2"/>
      <c r="ET15" s="2"/>
      <c r="EU15" s="21"/>
      <c r="EW15" s="10"/>
      <c r="EX15" s="269"/>
      <c r="EY15" s="269"/>
      <c r="EZ15" s="21"/>
      <c r="FB15" s="10"/>
      <c r="FC15" s="269"/>
      <c r="FD15" s="269"/>
      <c r="FE15" s="21"/>
      <c r="FG15" s="10"/>
      <c r="FH15" s="237" t="s">
        <v>271</v>
      </c>
      <c r="FI15" s="238"/>
      <c r="FJ15" s="21"/>
      <c r="FL15" s="10"/>
      <c r="FM15" s="237" t="s">
        <v>272</v>
      </c>
      <c r="FN15" s="238"/>
      <c r="FO15" s="21"/>
      <c r="FQ15" s="10"/>
      <c r="FR15" s="237" t="s">
        <v>273</v>
      </c>
      <c r="FS15" s="238"/>
      <c r="FT15" s="21"/>
      <c r="FV15" s="10"/>
      <c r="FW15" s="237" t="s">
        <v>274</v>
      </c>
      <c r="FX15" s="238"/>
      <c r="FY15" s="21"/>
      <c r="GA15" s="10"/>
      <c r="GB15" s="235" t="s">
        <v>275</v>
      </c>
      <c r="GC15" s="236"/>
      <c r="GD15" s="2"/>
      <c r="GE15" s="239"/>
      <c r="GF15" s="252"/>
      <c r="GG15" s="272"/>
      <c r="GI15" s="10"/>
      <c r="GJ15" s="237" t="s">
        <v>276</v>
      </c>
      <c r="GK15" s="238"/>
      <c r="GL15" s="19"/>
      <c r="GN15" s="10"/>
      <c r="GO15" s="237" t="s">
        <v>277</v>
      </c>
      <c r="GP15" s="238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7" t="s">
        <v>279</v>
      </c>
      <c r="HK15" s="238"/>
      <c r="HL15" s="19"/>
    </row>
    <row r="16" spans="4:221" ht="24.6" customHeight="1">
      <c r="D16" s="10"/>
      <c r="E16" s="239"/>
      <c r="F16" s="240"/>
      <c r="G16" s="26"/>
      <c r="I16" s="10"/>
      <c r="J16" s="239"/>
      <c r="K16" s="240"/>
      <c r="L16" s="26"/>
      <c r="N16" s="10"/>
      <c r="O16" s="239"/>
      <c r="P16" s="240"/>
      <c r="Q16" s="26"/>
      <c r="S16" s="10"/>
      <c r="T16" s="239"/>
      <c r="U16" s="240"/>
      <c r="V16" s="26"/>
      <c r="X16" s="10"/>
      <c r="Y16" s="239"/>
      <c r="Z16" s="240"/>
      <c r="AA16" s="26"/>
      <c r="AC16" s="10"/>
      <c r="AD16" s="239"/>
      <c r="AE16" s="240"/>
      <c r="AF16" s="26"/>
      <c r="AH16" s="10"/>
      <c r="AI16" s="239"/>
      <c r="AJ16" s="240"/>
      <c r="AK16" s="26"/>
      <c r="AM16" s="10"/>
      <c r="AN16" s="239"/>
      <c r="AO16" s="240"/>
      <c r="AP16" s="26"/>
      <c r="AR16" s="10"/>
      <c r="AS16" s="239"/>
      <c r="AT16" s="240"/>
      <c r="AU16" s="26"/>
      <c r="AW16" s="10"/>
      <c r="AX16" s="239"/>
      <c r="AY16" s="240"/>
      <c r="AZ16" s="26"/>
      <c r="BB16" s="10"/>
      <c r="BC16" s="239"/>
      <c r="BD16" s="240"/>
      <c r="BE16" s="26"/>
      <c r="BG16" s="10"/>
      <c r="BH16" s="239"/>
      <c r="BI16" s="240"/>
      <c r="BJ16" s="26"/>
      <c r="BL16" s="10"/>
      <c r="BM16" s="239"/>
      <c r="BN16" s="240"/>
      <c r="BO16" s="26"/>
      <c r="BQ16" s="10"/>
      <c r="BR16" s="239"/>
      <c r="BS16" s="240"/>
      <c r="BT16" s="26"/>
      <c r="BV16" s="10"/>
      <c r="BW16" s="239"/>
      <c r="BX16" s="240"/>
      <c r="BY16" s="26"/>
      <c r="CA16" s="10"/>
      <c r="CB16" s="239"/>
      <c r="CC16" s="240"/>
      <c r="CD16" s="26"/>
      <c r="CF16" s="10"/>
      <c r="CG16" s="239"/>
      <c r="CH16" s="240"/>
      <c r="CI16" s="26"/>
      <c r="CK16" s="10"/>
      <c r="CL16" s="239"/>
      <c r="CM16" s="240"/>
      <c r="CN16" s="26"/>
      <c r="CP16" s="10"/>
      <c r="CQ16" s="239"/>
      <c r="CR16" s="240"/>
      <c r="CS16" s="26"/>
      <c r="CU16" s="10"/>
      <c r="CV16" s="239"/>
      <c r="CW16" s="240"/>
      <c r="CX16" s="26"/>
      <c r="CZ16" s="10"/>
      <c r="DA16" s="228">
        <v>638590</v>
      </c>
      <c r="DB16" s="228"/>
      <c r="DC16" s="21"/>
      <c r="DE16" s="10"/>
      <c r="DF16" s="239"/>
      <c r="DG16" s="240"/>
      <c r="DH16" s="26"/>
      <c r="DJ16" s="10"/>
      <c r="DK16" s="239"/>
      <c r="DL16" s="240"/>
      <c r="DM16" s="26"/>
      <c r="DO16" s="10"/>
      <c r="DP16" s="237" t="s">
        <v>280</v>
      </c>
      <c r="DQ16" s="238"/>
      <c r="DR16" s="19"/>
      <c r="DT16" s="10"/>
      <c r="DU16" s="239"/>
      <c r="DV16" s="240"/>
      <c r="DW16" s="26"/>
      <c r="DZ16" s="10"/>
      <c r="EA16" s="239"/>
      <c r="EB16" s="240"/>
      <c r="EC16" s="26"/>
      <c r="EE16" s="10"/>
      <c r="EF16" s="239"/>
      <c r="EG16" s="240"/>
      <c r="EH16" s="26"/>
      <c r="EJ16" s="10"/>
      <c r="EK16" s="237" t="s">
        <v>281</v>
      </c>
      <c r="EL16" s="238"/>
      <c r="EM16" s="19"/>
      <c r="EO16" s="10"/>
      <c r="EP16" s="258" t="s">
        <v>282</v>
      </c>
      <c r="EQ16" s="259"/>
      <c r="ER16" s="259"/>
      <c r="ES16" s="259"/>
      <c r="ET16" s="260"/>
      <c r="EU16" s="19"/>
      <c r="EW16" s="10"/>
      <c r="EX16" s="237" t="s">
        <v>283</v>
      </c>
      <c r="EY16" s="238"/>
      <c r="EZ16" s="19"/>
      <c r="FB16" s="10"/>
      <c r="FC16" s="237" t="s">
        <v>284</v>
      </c>
      <c r="FD16" s="238"/>
      <c r="FE16" s="19"/>
      <c r="FG16" s="10"/>
      <c r="FH16" s="239"/>
      <c r="FI16" s="240"/>
      <c r="FJ16" s="19"/>
      <c r="FL16" s="10"/>
      <c r="FM16" s="239"/>
      <c r="FN16" s="240"/>
      <c r="FO16" s="19"/>
      <c r="FQ16" s="10"/>
      <c r="FR16" s="239"/>
      <c r="FS16" s="240"/>
      <c r="FT16" s="19"/>
      <c r="FV16" s="10"/>
      <c r="FW16" s="239"/>
      <c r="FX16" s="240"/>
      <c r="FY16" s="19"/>
      <c r="GA16" s="10"/>
      <c r="GB16" s="12" t="s">
        <v>86</v>
      </c>
      <c r="GC16" s="23" t="s">
        <v>89</v>
      </c>
      <c r="GD16" s="15"/>
      <c r="GE16" s="239"/>
      <c r="GF16" s="252"/>
      <c r="GG16" s="272"/>
      <c r="GI16" s="10"/>
      <c r="GJ16" s="239"/>
      <c r="GK16" s="240"/>
      <c r="GL16" s="19"/>
      <c r="GN16" s="10"/>
      <c r="GO16" s="239"/>
      <c r="GP16" s="240"/>
      <c r="GQ16" s="19"/>
      <c r="GS16" s="10"/>
      <c r="GT16" s="235" t="s">
        <v>285</v>
      </c>
      <c r="GU16" s="236"/>
      <c r="GV16" s="15"/>
      <c r="GW16" s="4"/>
      <c r="GY16" s="10"/>
      <c r="GZ16" s="237" t="s">
        <v>286</v>
      </c>
      <c r="HA16" s="238"/>
      <c r="HB16" s="26"/>
      <c r="HD16" s="10"/>
      <c r="HE16" s="237" t="s">
        <v>287</v>
      </c>
      <c r="HF16" s="238"/>
      <c r="HG16" s="19"/>
      <c r="HI16" s="10"/>
      <c r="HJ16" s="239"/>
      <c r="HK16" s="240"/>
      <c r="HL16" s="19"/>
    </row>
    <row r="17" spans="4:220" ht="24.6" customHeight="1">
      <c r="D17" s="10"/>
      <c r="E17" s="239"/>
      <c r="F17" s="240"/>
      <c r="G17" s="26"/>
      <c r="I17" s="10"/>
      <c r="J17" s="239"/>
      <c r="K17" s="240"/>
      <c r="L17" s="26"/>
      <c r="N17" s="10"/>
      <c r="O17" s="239"/>
      <c r="P17" s="240"/>
      <c r="Q17" s="26"/>
      <c r="S17" s="10"/>
      <c r="T17" s="239"/>
      <c r="U17" s="240"/>
      <c r="V17" s="26"/>
      <c r="X17" s="10"/>
      <c r="Y17" s="239"/>
      <c r="Z17" s="240"/>
      <c r="AA17" s="26"/>
      <c r="AC17" s="10"/>
      <c r="AD17" s="239"/>
      <c r="AE17" s="240"/>
      <c r="AF17" s="26"/>
      <c r="AH17" s="10"/>
      <c r="AI17" s="239"/>
      <c r="AJ17" s="240"/>
      <c r="AK17" s="26"/>
      <c r="AM17" s="10"/>
      <c r="AN17" s="239"/>
      <c r="AO17" s="240"/>
      <c r="AP17" s="26"/>
      <c r="AR17" s="10"/>
      <c r="AS17" s="239"/>
      <c r="AT17" s="240"/>
      <c r="AU17" s="26"/>
      <c r="AW17" s="10"/>
      <c r="AX17" s="239"/>
      <c r="AY17" s="240"/>
      <c r="AZ17" s="26"/>
      <c r="BB17" s="10"/>
      <c r="BC17" s="239"/>
      <c r="BD17" s="240"/>
      <c r="BE17" s="26"/>
      <c r="BG17" s="10"/>
      <c r="BH17" s="239"/>
      <c r="BI17" s="240"/>
      <c r="BJ17" s="26"/>
      <c r="BL17" s="10"/>
      <c r="BM17" s="239"/>
      <c r="BN17" s="240"/>
      <c r="BO17" s="26"/>
      <c r="BQ17" s="10"/>
      <c r="BR17" s="239"/>
      <c r="BS17" s="240"/>
      <c r="BT17" s="26"/>
      <c r="BV17" s="10"/>
      <c r="BW17" s="239"/>
      <c r="BX17" s="240"/>
      <c r="BY17" s="26"/>
      <c r="CA17" s="10"/>
      <c r="CB17" s="239"/>
      <c r="CC17" s="240"/>
      <c r="CD17" s="26"/>
      <c r="CF17" s="10"/>
      <c r="CG17" s="239"/>
      <c r="CH17" s="240"/>
      <c r="CI17" s="26"/>
      <c r="CK17" s="10"/>
      <c r="CL17" s="239"/>
      <c r="CM17" s="240"/>
      <c r="CN17" s="26"/>
      <c r="CP17" s="10"/>
      <c r="CQ17" s="239"/>
      <c r="CR17" s="240"/>
      <c r="CS17" s="26"/>
      <c r="CU17" s="10"/>
      <c r="CV17" s="239"/>
      <c r="CW17" s="240"/>
      <c r="CX17" s="26"/>
      <c r="CZ17" s="10"/>
      <c r="DA17" s="251" t="s">
        <v>288</v>
      </c>
      <c r="DB17" s="251"/>
      <c r="DC17" s="26"/>
      <c r="DE17" s="10"/>
      <c r="DF17" s="239"/>
      <c r="DG17" s="240"/>
      <c r="DH17" s="26"/>
      <c r="DJ17" s="10"/>
      <c r="DK17" s="239"/>
      <c r="DL17" s="240"/>
      <c r="DM17" s="26"/>
      <c r="DO17" s="10"/>
      <c r="DP17" s="239"/>
      <c r="DQ17" s="240"/>
      <c r="DR17" s="19"/>
      <c r="DT17" s="10"/>
      <c r="DU17" s="239"/>
      <c r="DV17" s="240"/>
      <c r="DW17" s="26"/>
      <c r="DZ17" s="10"/>
      <c r="EA17" s="239"/>
      <c r="EB17" s="240"/>
      <c r="EC17" s="26"/>
      <c r="EE17" s="10"/>
      <c r="EF17" s="241"/>
      <c r="EG17" s="242"/>
      <c r="EH17" s="26"/>
      <c r="EJ17" s="10"/>
      <c r="EK17" s="239"/>
      <c r="EL17" s="240"/>
      <c r="EM17" s="19"/>
      <c r="EO17" s="10"/>
      <c r="EP17" s="261"/>
      <c r="EQ17" s="262"/>
      <c r="ER17" s="262"/>
      <c r="ES17" s="262"/>
      <c r="ET17" s="263"/>
      <c r="EU17" s="19"/>
      <c r="EW17" s="10"/>
      <c r="EX17" s="239"/>
      <c r="EY17" s="240"/>
      <c r="EZ17" s="19"/>
      <c r="FB17" s="10"/>
      <c r="FC17" s="239"/>
      <c r="FD17" s="240"/>
      <c r="FE17" s="19"/>
      <c r="FG17" s="10"/>
      <c r="FH17" s="239"/>
      <c r="FI17" s="240"/>
      <c r="FJ17" s="19"/>
      <c r="FL17" s="10"/>
      <c r="FM17" s="239"/>
      <c r="FN17" s="240"/>
      <c r="FO17" s="19"/>
      <c r="FQ17" s="10"/>
      <c r="FR17" s="239"/>
      <c r="FS17" s="240"/>
      <c r="FT17" s="19"/>
      <c r="FV17" s="10"/>
      <c r="FW17" s="239"/>
      <c r="FX17" s="240"/>
      <c r="FY17" s="19"/>
      <c r="GA17" s="10"/>
      <c r="GB17" s="12" t="s">
        <v>99</v>
      </c>
      <c r="GC17" s="13">
        <v>1</v>
      </c>
      <c r="GD17" s="15"/>
      <c r="GE17" s="239"/>
      <c r="GF17" s="252"/>
      <c r="GG17" s="272"/>
      <c r="GI17" s="10"/>
      <c r="GJ17" s="239"/>
      <c r="GK17" s="240"/>
      <c r="GL17" s="19"/>
      <c r="GN17" s="10"/>
      <c r="GO17" s="239"/>
      <c r="GP17" s="240"/>
      <c r="GQ17" s="19"/>
      <c r="GS17" s="10"/>
      <c r="GT17" s="12" t="s">
        <v>86</v>
      </c>
      <c r="GU17" s="23" t="s">
        <v>96</v>
      </c>
      <c r="GV17" s="15"/>
      <c r="GW17" s="254" t="s">
        <v>289</v>
      </c>
      <c r="GY17" s="10"/>
      <c r="GZ17" s="239"/>
      <c r="HA17" s="240"/>
      <c r="HB17" s="26"/>
      <c r="HD17" s="10"/>
      <c r="HE17" s="239"/>
      <c r="HF17" s="240"/>
      <c r="HG17" s="19"/>
      <c r="HI17" s="10"/>
      <c r="HJ17" s="239"/>
      <c r="HK17" s="240"/>
      <c r="HL17" s="19"/>
    </row>
    <row r="18" spans="4:220" ht="23.25">
      <c r="D18" s="10"/>
      <c r="E18" s="241"/>
      <c r="F18" s="242"/>
      <c r="G18" s="26"/>
      <c r="I18" s="10"/>
      <c r="J18" s="241"/>
      <c r="K18" s="242"/>
      <c r="L18" s="26"/>
      <c r="N18" s="10"/>
      <c r="O18" s="239"/>
      <c r="P18" s="240"/>
      <c r="Q18" s="26"/>
      <c r="S18" s="10"/>
      <c r="T18" s="241"/>
      <c r="U18" s="242"/>
      <c r="V18" s="26"/>
      <c r="X18" s="10"/>
      <c r="Y18" s="241"/>
      <c r="Z18" s="242"/>
      <c r="AA18" s="26"/>
      <c r="AC18" s="10"/>
      <c r="AD18" s="241"/>
      <c r="AE18" s="242"/>
      <c r="AF18" s="26"/>
      <c r="AH18" s="10"/>
      <c r="AI18" s="241"/>
      <c r="AJ18" s="242"/>
      <c r="AK18" s="26"/>
      <c r="AM18" s="10"/>
      <c r="AN18" s="241"/>
      <c r="AO18" s="242"/>
      <c r="AP18" s="26"/>
      <c r="AR18" s="10"/>
      <c r="AS18" s="241"/>
      <c r="AT18" s="242"/>
      <c r="AU18" s="26"/>
      <c r="AW18" s="10"/>
      <c r="AX18" s="241"/>
      <c r="AY18" s="242"/>
      <c r="AZ18" s="26"/>
      <c r="BB18" s="10"/>
      <c r="BC18" s="241"/>
      <c r="BD18" s="242"/>
      <c r="BE18" s="26"/>
      <c r="BG18" s="10"/>
      <c r="BH18" s="241"/>
      <c r="BI18" s="242"/>
      <c r="BJ18" s="26"/>
      <c r="BL18" s="10"/>
      <c r="BM18" s="241"/>
      <c r="BN18" s="242"/>
      <c r="BO18" s="26"/>
      <c r="BQ18" s="10"/>
      <c r="BR18" s="239"/>
      <c r="BS18" s="240"/>
      <c r="BT18" s="26"/>
      <c r="BV18" s="10"/>
      <c r="BW18" s="241"/>
      <c r="BX18" s="242"/>
      <c r="BY18" s="26"/>
      <c r="CA18" s="10"/>
      <c r="CB18" s="241"/>
      <c r="CC18" s="242"/>
      <c r="CD18" s="26"/>
      <c r="CF18" s="10"/>
      <c r="CG18" s="241"/>
      <c r="CH18" s="242"/>
      <c r="CI18" s="26"/>
      <c r="CK18" s="10"/>
      <c r="CL18" s="241"/>
      <c r="CM18" s="242"/>
      <c r="CN18" s="26"/>
      <c r="CP18" s="10"/>
      <c r="CQ18" s="241"/>
      <c r="CR18" s="242"/>
      <c r="CS18" s="26"/>
      <c r="CU18" s="10"/>
      <c r="CV18" s="241"/>
      <c r="CW18" s="242"/>
      <c r="CX18" s="26"/>
      <c r="CZ18" s="10"/>
      <c r="DA18" s="228">
        <v>937150</v>
      </c>
      <c r="DB18" s="228"/>
      <c r="DC18" s="26"/>
      <c r="DE18" s="10"/>
      <c r="DF18" s="241"/>
      <c r="DG18" s="242"/>
      <c r="DH18" s="26"/>
      <c r="DJ18" s="10"/>
      <c r="DK18" s="241"/>
      <c r="DL18" s="242"/>
      <c r="DM18" s="26"/>
      <c r="DO18" s="10"/>
      <c r="DP18" s="239"/>
      <c r="DQ18" s="240"/>
      <c r="DR18" s="19"/>
      <c r="DT18" s="10"/>
      <c r="DU18" s="241"/>
      <c r="DV18" s="242"/>
      <c r="DW18" s="26"/>
      <c r="DZ18" s="10"/>
      <c r="EA18" s="241"/>
      <c r="EB18" s="242"/>
      <c r="EC18" s="26"/>
      <c r="EE18" s="10"/>
      <c r="EF18" s="15"/>
      <c r="EG18" s="15"/>
      <c r="EH18" s="26"/>
      <c r="EJ18" s="10"/>
      <c r="EK18" s="239"/>
      <c r="EL18" s="240"/>
      <c r="EM18" s="19"/>
      <c r="EO18" s="10"/>
      <c r="EP18" s="261"/>
      <c r="EQ18" s="262"/>
      <c r="ER18" s="262"/>
      <c r="ES18" s="262"/>
      <c r="ET18" s="263"/>
      <c r="EU18" s="19"/>
      <c r="EW18" s="10"/>
      <c r="EX18" s="239"/>
      <c r="EY18" s="240"/>
      <c r="EZ18" s="19"/>
      <c r="FB18" s="10"/>
      <c r="FC18" s="239"/>
      <c r="FD18" s="240"/>
      <c r="FE18" s="19"/>
      <c r="FG18" s="10"/>
      <c r="FH18" s="239"/>
      <c r="FI18" s="240"/>
      <c r="FJ18" s="19"/>
      <c r="FL18" s="10"/>
      <c r="FM18" s="239"/>
      <c r="FN18" s="240"/>
      <c r="FO18" s="19"/>
      <c r="FQ18" s="10"/>
      <c r="FR18" s="239"/>
      <c r="FS18" s="240"/>
      <c r="FT18" s="19"/>
      <c r="FV18" s="10"/>
      <c r="FW18" s="239"/>
      <c r="FX18" s="240"/>
      <c r="FY18" s="19"/>
      <c r="GA18" s="10"/>
      <c r="GB18" s="12" t="s">
        <v>101</v>
      </c>
      <c r="GC18" s="9" t="s">
        <v>103</v>
      </c>
      <c r="GD18" s="15"/>
      <c r="GE18" s="239"/>
      <c r="GF18" s="252"/>
      <c r="GG18" s="272"/>
      <c r="GI18" s="10"/>
      <c r="GJ18" s="239"/>
      <c r="GK18" s="240"/>
      <c r="GL18" s="19"/>
      <c r="GN18" s="10"/>
      <c r="GO18" s="239"/>
      <c r="GP18" s="240"/>
      <c r="GQ18" s="19"/>
      <c r="GS18" s="10"/>
      <c r="GT18" s="12" t="s">
        <v>99</v>
      </c>
      <c r="GU18" s="13">
        <v>2</v>
      </c>
      <c r="GV18" s="15"/>
      <c r="GW18" s="255"/>
      <c r="GY18" s="10"/>
      <c r="GZ18" s="239"/>
      <c r="HA18" s="240"/>
      <c r="HB18" s="26"/>
      <c r="HD18" s="10"/>
      <c r="HE18" s="239"/>
      <c r="HF18" s="240"/>
      <c r="HG18" s="19"/>
      <c r="HI18" s="10"/>
      <c r="HJ18" s="239"/>
      <c r="HK18" s="240"/>
      <c r="HL18" s="19"/>
    </row>
    <row r="19" spans="4:220" ht="28.9" customHeight="1">
      <c r="D19" s="10"/>
      <c r="E19" s="252"/>
      <c r="F19" s="252"/>
      <c r="G19" s="26"/>
      <c r="I19" s="10"/>
      <c r="J19" s="89"/>
      <c r="K19" s="89"/>
      <c r="L19" s="26"/>
      <c r="N19" s="10"/>
      <c r="O19" s="241"/>
      <c r="P19" s="242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2"/>
      <c r="AY19" s="252"/>
      <c r="AZ19" s="26"/>
      <c r="BB19" s="10"/>
      <c r="BC19" s="89"/>
      <c r="BD19" s="89"/>
      <c r="BE19" s="26"/>
      <c r="BG19" s="10"/>
      <c r="BH19" s="289"/>
      <c r="BI19" s="289"/>
      <c r="BJ19" s="26"/>
      <c r="BL19" s="10"/>
      <c r="BM19" s="15"/>
      <c r="BN19" s="15"/>
      <c r="BO19" s="26"/>
      <c r="BQ19" s="10"/>
      <c r="BR19" s="241"/>
      <c r="BS19" s="242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1" t="s">
        <v>290</v>
      </c>
      <c r="DB19" s="251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9"/>
      <c r="DQ19" s="240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9"/>
      <c r="EL19" s="240"/>
      <c r="EM19" s="19"/>
      <c r="EO19" s="10"/>
      <c r="EP19" s="261"/>
      <c r="EQ19" s="262"/>
      <c r="ER19" s="262"/>
      <c r="ES19" s="262"/>
      <c r="ET19" s="263"/>
      <c r="EU19" s="19"/>
      <c r="EW19" s="10"/>
      <c r="EX19" s="239"/>
      <c r="EY19" s="240"/>
      <c r="EZ19" s="19"/>
      <c r="FB19" s="10"/>
      <c r="FC19" s="239"/>
      <c r="FD19" s="240"/>
      <c r="FE19" s="19"/>
      <c r="FG19" s="10"/>
      <c r="FH19" s="239"/>
      <c r="FI19" s="240"/>
      <c r="FJ19" s="19"/>
      <c r="FL19" s="10"/>
      <c r="FM19" s="239"/>
      <c r="FN19" s="240"/>
      <c r="FO19" s="19"/>
      <c r="FQ19" s="10"/>
      <c r="FR19" s="239"/>
      <c r="FS19" s="240"/>
      <c r="FT19" s="19"/>
      <c r="FV19" s="10"/>
      <c r="FW19" s="239"/>
      <c r="FX19" s="240"/>
      <c r="FY19" s="19"/>
      <c r="GA19" s="10"/>
      <c r="GB19" s="12" t="s">
        <v>108</v>
      </c>
      <c r="GC19" s="23" t="s">
        <v>136</v>
      </c>
      <c r="GD19" s="15"/>
      <c r="GE19" s="239"/>
      <c r="GF19" s="252"/>
      <c r="GG19" s="272"/>
      <c r="GI19" s="10"/>
      <c r="GJ19" s="239"/>
      <c r="GK19" s="240"/>
      <c r="GL19" s="19"/>
      <c r="GN19" s="10"/>
      <c r="GO19" s="239"/>
      <c r="GP19" s="240"/>
      <c r="GQ19" s="19"/>
      <c r="GS19" s="10"/>
      <c r="GT19" s="12" t="s">
        <v>101</v>
      </c>
      <c r="GU19" s="9" t="s">
        <v>106</v>
      </c>
      <c r="GV19" s="15"/>
      <c r="GW19" s="255"/>
      <c r="GY19" s="10"/>
      <c r="GZ19" s="241"/>
      <c r="HA19" s="242"/>
      <c r="HB19" s="26"/>
      <c r="HD19" s="10"/>
      <c r="HE19" s="239"/>
      <c r="HF19" s="240"/>
      <c r="HG19" s="19"/>
      <c r="HI19" s="10"/>
      <c r="HJ19" s="239"/>
      <c r="HK19" s="240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90" t="s">
        <v>291</v>
      </c>
      <c r="BI20" s="291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8">
        <v>1484244</v>
      </c>
      <c r="DB20" s="228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9"/>
      <c r="DQ20" s="240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1"/>
      <c r="EL20" s="242"/>
      <c r="EM20" s="19"/>
      <c r="EO20" s="10"/>
      <c r="EP20" s="264"/>
      <c r="EQ20" s="265"/>
      <c r="ER20" s="265"/>
      <c r="ES20" s="265"/>
      <c r="ET20" s="266"/>
      <c r="EU20" s="19"/>
      <c r="EW20" s="10"/>
      <c r="EX20" s="241"/>
      <c r="EY20" s="242"/>
      <c r="EZ20" s="19"/>
      <c r="FB20" s="10"/>
      <c r="FC20" s="241"/>
      <c r="FD20" s="242"/>
      <c r="FE20" s="19"/>
      <c r="FG20" s="10"/>
      <c r="FH20" s="241"/>
      <c r="FI20" s="242"/>
      <c r="FJ20" s="19"/>
      <c r="FL20" s="10"/>
      <c r="FM20" s="241"/>
      <c r="FN20" s="242"/>
      <c r="FO20" s="19"/>
      <c r="FQ20" s="10"/>
      <c r="FR20" s="241"/>
      <c r="FS20" s="242"/>
      <c r="FT20" s="19"/>
      <c r="FV20" s="10"/>
      <c r="FW20" s="241"/>
      <c r="FX20" s="242"/>
      <c r="FY20" s="19"/>
      <c r="GA20" s="10"/>
      <c r="GB20" s="12" t="s">
        <v>142</v>
      </c>
      <c r="GC20" s="23" t="s">
        <v>158</v>
      </c>
      <c r="GD20" s="15"/>
      <c r="GE20" s="239"/>
      <c r="GF20" s="252"/>
      <c r="GG20" s="272"/>
      <c r="GI20" s="10"/>
      <c r="GJ20" s="241"/>
      <c r="GK20" s="242"/>
      <c r="GL20" s="19"/>
      <c r="GN20" s="10"/>
      <c r="GO20" s="241"/>
      <c r="GP20" s="242"/>
      <c r="GQ20" s="19"/>
      <c r="GS20" s="10"/>
      <c r="GT20" s="12" t="s">
        <v>108</v>
      </c>
      <c r="GU20" s="23" t="s">
        <v>292</v>
      </c>
      <c r="GV20" s="15"/>
      <c r="GW20" s="256"/>
      <c r="GY20" s="10"/>
      <c r="GZ20" s="15"/>
      <c r="HA20" s="15"/>
      <c r="HB20" s="26"/>
      <c r="HD20" s="10"/>
      <c r="HE20" s="241"/>
      <c r="HF20" s="242"/>
      <c r="HG20" s="19"/>
      <c r="HI20" s="10"/>
      <c r="HJ20" s="241"/>
      <c r="HK20" s="242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2"/>
      <c r="AY21" s="252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1" t="s">
        <v>293</v>
      </c>
      <c r="DB21" s="251"/>
      <c r="DC21" s="26"/>
      <c r="DE21" s="10"/>
      <c r="DF21" s="228">
        <v>149048</v>
      </c>
      <c r="DG21" s="228"/>
      <c r="DH21" s="4"/>
      <c r="DJ21" s="10"/>
      <c r="DK21" s="228">
        <v>87912</v>
      </c>
      <c r="DL21" s="228"/>
      <c r="DM21" s="4"/>
      <c r="DO21" s="10"/>
      <c r="DP21" s="239"/>
      <c r="DQ21" s="240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9"/>
      <c r="GF21" s="252"/>
      <c r="GG21" s="272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8">
        <v>899220</v>
      </c>
      <c r="DB22" s="228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1"/>
      <c r="DQ22" s="242"/>
      <c r="DR22" s="19"/>
      <c r="DT22" s="10"/>
      <c r="DU22" s="228">
        <v>295260</v>
      </c>
      <c r="DV22" s="283"/>
      <c r="DW22" s="4"/>
      <c r="DZ22" s="10"/>
      <c r="EA22" s="228">
        <v>164553</v>
      </c>
      <c r="EB22" s="228"/>
      <c r="EC22" s="4"/>
      <c r="EE22" s="10"/>
      <c r="EF22" s="228">
        <v>365288</v>
      </c>
      <c r="EG22" s="228"/>
      <c r="EH22" s="4"/>
      <c r="EJ22" s="10"/>
      <c r="EK22" s="228">
        <v>154480</v>
      </c>
      <c r="EL22" s="283"/>
      <c r="EM22" s="19"/>
      <c r="EO22" s="10"/>
      <c r="EP22" s="267">
        <v>574962</v>
      </c>
      <c r="EQ22" s="267"/>
      <c r="ER22" s="22"/>
      <c r="ES22" s="267">
        <v>132396</v>
      </c>
      <c r="ET22" s="26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1"/>
      <c r="GF22" s="273"/>
      <c r="GG22" s="274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8">
        <v>17100</v>
      </c>
      <c r="HA22" s="228"/>
      <c r="HB22" s="4"/>
      <c r="HD22" s="10"/>
      <c r="HE22" s="257">
        <v>198114</v>
      </c>
      <c r="HF22" s="257"/>
      <c r="HG22" s="19"/>
      <c r="HI22" s="10"/>
      <c r="HJ22" s="253">
        <v>0</v>
      </c>
      <c r="HK22" s="253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8">
        <f>SUM(EP22+ES22)</f>
        <v>707358</v>
      </c>
      <c r="ER23" s="228"/>
      <c r="ES23" s="228"/>
      <c r="ET23" s="22"/>
      <c r="EU23" s="19"/>
      <c r="EW23" s="10"/>
      <c r="EX23" s="228">
        <v>86750</v>
      </c>
      <c r="EY23" s="228"/>
      <c r="EZ23" s="19"/>
      <c r="FB23" s="10"/>
      <c r="FC23" s="253">
        <v>166658</v>
      </c>
      <c r="FD23" s="253"/>
      <c r="FE23" s="19"/>
      <c r="FG23" s="10"/>
      <c r="FH23" s="253">
        <v>284648</v>
      </c>
      <c r="FI23" s="253"/>
      <c r="FJ23" s="19"/>
      <c r="FL23" s="10"/>
      <c r="FM23" s="253">
        <v>153186</v>
      </c>
      <c r="FN23" s="253"/>
      <c r="FO23" s="19"/>
      <c r="FQ23" s="10"/>
      <c r="FR23" s="253">
        <v>207769</v>
      </c>
      <c r="FS23" s="253"/>
      <c r="FT23" s="19"/>
      <c r="FV23" s="10"/>
      <c r="FW23" s="253">
        <v>98850</v>
      </c>
      <c r="FX23" s="253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8">
        <v>175512</v>
      </c>
      <c r="GK23" s="268"/>
      <c r="GL23" s="4"/>
      <c r="GN23" s="10"/>
      <c r="GO23" s="253">
        <v>110000</v>
      </c>
      <c r="GP23" s="253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8">
        <v>119230</v>
      </c>
      <c r="F24" s="228"/>
      <c r="G24" s="4"/>
      <c r="I24" s="10"/>
      <c r="J24" s="228">
        <v>89400</v>
      </c>
      <c r="K24" s="228"/>
      <c r="L24" s="4"/>
      <c r="N24" s="10"/>
      <c r="O24" s="228">
        <v>75786</v>
      </c>
      <c r="P24" s="228"/>
      <c r="Q24" s="4"/>
      <c r="S24" s="10"/>
      <c r="T24" s="228">
        <v>69647</v>
      </c>
      <c r="U24" s="228"/>
      <c r="V24" s="4"/>
      <c r="X24" s="10"/>
      <c r="Y24" s="228">
        <v>179800</v>
      </c>
      <c r="Z24" s="228"/>
      <c r="AA24" s="4"/>
      <c r="AC24" s="10"/>
      <c r="AD24" s="228">
        <v>83895</v>
      </c>
      <c r="AE24" s="228"/>
      <c r="AF24" s="4"/>
      <c r="AH24" s="10"/>
      <c r="AI24" s="228">
        <v>94200</v>
      </c>
      <c r="AJ24" s="228"/>
      <c r="AK24" s="4"/>
      <c r="AM24" s="10"/>
      <c r="AN24" s="228">
        <v>13900</v>
      </c>
      <c r="AO24" s="228"/>
      <c r="AP24" s="4"/>
      <c r="AR24" s="10"/>
      <c r="AS24" s="228">
        <v>243546</v>
      </c>
      <c r="AT24" s="228"/>
      <c r="AU24" s="4"/>
      <c r="AW24" s="10"/>
      <c r="AX24" s="228">
        <v>0</v>
      </c>
      <c r="AY24" s="228"/>
      <c r="AZ24" s="4"/>
      <c r="BB24" s="10"/>
      <c r="BC24" s="283">
        <v>421957</v>
      </c>
      <c r="BD24" s="283"/>
      <c r="BE24" s="4"/>
      <c r="BG24" s="10"/>
      <c r="BH24" s="286">
        <v>475850</v>
      </c>
      <c r="BI24" s="286"/>
      <c r="BJ24" s="4"/>
      <c r="BL24" s="10"/>
      <c r="BM24" s="286">
        <v>252287</v>
      </c>
      <c r="BN24" s="287"/>
      <c r="BO24" s="4"/>
      <c r="BQ24" s="10"/>
      <c r="BR24" s="228">
        <v>345254</v>
      </c>
      <c r="BS24" s="228"/>
      <c r="BT24" s="4"/>
      <c r="BV24" s="10"/>
      <c r="BW24" s="228">
        <v>96900</v>
      </c>
      <c r="BX24" s="283"/>
      <c r="BY24" s="4"/>
      <c r="CA24" s="10"/>
      <c r="CB24" s="228">
        <v>130840</v>
      </c>
      <c r="CC24" s="283"/>
      <c r="CD24" s="4"/>
      <c r="CF24" s="10"/>
      <c r="CG24" s="228">
        <v>130840</v>
      </c>
      <c r="CH24" s="283"/>
      <c r="CI24" s="4"/>
      <c r="CK24" s="10"/>
      <c r="CL24" s="228">
        <v>126800</v>
      </c>
      <c r="CM24" s="283"/>
      <c r="CN24" s="4"/>
      <c r="CP24" s="10"/>
      <c r="CQ24" s="283">
        <v>183172</v>
      </c>
      <c r="CR24" s="283"/>
      <c r="CS24" s="4"/>
      <c r="CU24" s="10"/>
      <c r="CV24" s="283">
        <v>149048</v>
      </c>
      <c r="CW24" s="283"/>
      <c r="CX24" s="4"/>
      <c r="DO24" s="10"/>
      <c r="DP24" s="283">
        <v>810578</v>
      </c>
      <c r="DQ24" s="283"/>
      <c r="DR24" s="19"/>
      <c r="EO24" s="11"/>
      <c r="EP24" s="5"/>
      <c r="EQ24" s="243"/>
      <c r="ER24" s="243"/>
      <c r="ES24" s="243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3"/>
      <c r="F25" s="243"/>
      <c r="G25" s="94"/>
      <c r="I25" s="100"/>
      <c r="J25" s="243"/>
      <c r="K25" s="243"/>
      <c r="L25" s="94"/>
      <c r="N25" s="100"/>
      <c r="O25" s="243"/>
      <c r="P25" s="243"/>
      <c r="Q25" s="94"/>
      <c r="S25" s="100"/>
      <c r="T25" s="243"/>
      <c r="U25" s="243"/>
      <c r="V25" s="94"/>
      <c r="X25" s="100"/>
      <c r="Y25" s="243"/>
      <c r="Z25" s="243"/>
      <c r="AA25" s="94"/>
      <c r="AC25" s="100"/>
      <c r="AD25" s="243"/>
      <c r="AE25" s="243"/>
      <c r="AF25" s="94"/>
      <c r="AH25" s="100"/>
      <c r="AI25" s="243"/>
      <c r="AJ25" s="243"/>
      <c r="AK25" s="94"/>
      <c r="AM25" s="100"/>
      <c r="AN25" s="243"/>
      <c r="AO25" s="243"/>
      <c r="AP25" s="94"/>
      <c r="AR25" s="100"/>
      <c r="AS25" s="243"/>
      <c r="AT25" s="243"/>
      <c r="AU25" s="94"/>
      <c r="AW25" s="100"/>
      <c r="AX25" s="243"/>
      <c r="AY25" s="243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8"/>
      <c r="BS25" s="28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5" t="s">
        <v>297</v>
      </c>
      <c r="GC25" s="23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3">
        <v>537120</v>
      </c>
      <c r="GF30" s="253"/>
      <c r="GG30" s="98"/>
    </row>
    <row r="31" spans="4:220" ht="28.5">
      <c r="BV31" s="285"/>
      <c r="BW31" s="285"/>
      <c r="BX31" s="285"/>
      <c r="BY31" s="285"/>
      <c r="GA31" s="10"/>
      <c r="GB31" s="12" t="s">
        <v>165</v>
      </c>
      <c r="GC31" s="23" t="s">
        <v>299</v>
      </c>
      <c r="GD31" s="22"/>
      <c r="GE31" s="253"/>
      <c r="GF31" s="253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4"/>
      <c r="BX33" s="28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4"/>
      <c r="BX35" s="28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2"/>
      <c r="BX44" s="282"/>
      <c r="BY44" s="59"/>
    </row>
    <row r="45" spans="74:189">
      <c r="BV45" s="59"/>
      <c r="BW45" s="282"/>
      <c r="BX45" s="282"/>
      <c r="BY45" s="62"/>
    </row>
    <row r="46" spans="74:189">
      <c r="BV46" s="59"/>
      <c r="BW46" s="282"/>
      <c r="BX46" s="282"/>
      <c r="BY46" s="67"/>
    </row>
    <row r="47" spans="74:189">
      <c r="BV47" s="59"/>
      <c r="BW47" s="282"/>
      <c r="BX47" s="282"/>
      <c r="BY47" s="67"/>
    </row>
    <row r="48" spans="74:189">
      <c r="BV48" s="59"/>
      <c r="BW48" s="282"/>
      <c r="BX48" s="282"/>
      <c r="BY48" s="67"/>
    </row>
    <row r="49" spans="74:77">
      <c r="BV49" s="59"/>
      <c r="BW49" s="282"/>
      <c r="BX49" s="282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2" t="s">
        <v>302</v>
      </c>
      <c r="D1" s="292"/>
      <c r="E1" s="292"/>
      <c r="F1" s="292"/>
      <c r="G1" s="292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tabSelected="1"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2682606</v>
      </c>
      <c r="D8" s="190">
        <f>C8+D7</f>
        <v>13643749.779999999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13643749.779999999</v>
      </c>
      <c r="D15" s="197"/>
      <c r="E15" s="179"/>
    </row>
    <row r="16" spans="2:5">
      <c r="B16" s="194" t="s">
        <v>990</v>
      </c>
      <c r="C16" s="195">
        <f>AVERAGE(C3:C8)</f>
        <v>2273958.2966666664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33850017.740000002</v>
      </c>
      <c r="D2" s="171">
        <f>SUM(D3:D64)</f>
        <v>1318200.1000000001</v>
      </c>
      <c r="E2" s="171">
        <f>SUM(E3:E66)</f>
        <v>26079448.810000002</v>
      </c>
      <c r="F2" s="171">
        <f>SUM(F3:F66)</f>
        <v>12945043.780000001</v>
      </c>
      <c r="G2" s="171">
        <f>SUM(G3:G48)</f>
        <v>92303</v>
      </c>
      <c r="H2" s="171">
        <f>SUM(H3:H48)</f>
        <v>69846399.029999986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14235022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14235022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9750490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8123846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41726308.700000003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6019.2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3374581.8000000003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2662189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338770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24499988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547840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3438707.6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32152196.600000001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38120693.5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337585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2682606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41636484.5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3" t="s">
        <v>490</v>
      </c>
      <c r="B1" s="293"/>
      <c r="C1" s="293"/>
      <c r="D1" s="293"/>
      <c r="E1" s="293"/>
      <c r="F1" s="293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8D7EEA88-AEF9-4B29-B588-4215162A22D0}">
  <ds:schemaRefs/>
</ds:datastoreItem>
</file>

<file path=customXml/itemProps2.xml><?xml version="1.0" encoding="utf-8"?>
<ds:datastoreItem xmlns:ds="http://schemas.openxmlformats.org/officeDocument/2006/customXml" ds:itemID="{E6596FDB-1CD1-4B70-9B18-0D6C890EE2DB}">
  <ds:schemaRefs/>
</ds:datastoreItem>
</file>

<file path=customXml/itemProps3.xml><?xml version="1.0" encoding="utf-8"?>
<ds:datastoreItem xmlns:ds="http://schemas.openxmlformats.org/officeDocument/2006/customXml" ds:itemID="{3A9BC4CC-CC6D-4628-8EFC-1662F74954AF}">
  <ds:schemaRefs/>
</ds:datastoreItem>
</file>

<file path=customXml/itemProps4.xml><?xml version="1.0" encoding="utf-8"?>
<ds:datastoreItem xmlns:ds="http://schemas.openxmlformats.org/officeDocument/2006/customXml" ds:itemID="{58850E1A-AA42-42ED-A474-5E11E37B95C5}">
  <ds:schemaRefs/>
</ds:datastoreItem>
</file>

<file path=customXml/itemProps5.xml><?xml version="1.0" encoding="utf-8"?>
<ds:datastoreItem xmlns:ds="http://schemas.openxmlformats.org/officeDocument/2006/customXml" ds:itemID="{D1B90390-2F67-44D3-B08C-20576C1B3CFF}">
  <ds:schemaRefs/>
</ds:datastoreItem>
</file>

<file path=customXml/itemProps6.xml><?xml version="1.0" encoding="utf-8"?>
<ds:datastoreItem xmlns:ds="http://schemas.openxmlformats.org/officeDocument/2006/customXml" ds:itemID="{D91DE483-627C-426D-AC0A-C3247A9302F7}">
  <ds:schemaRefs/>
</ds:datastoreItem>
</file>

<file path=customXml/itemProps7.xml><?xml version="1.0" encoding="utf-8"?>
<ds:datastoreItem xmlns:ds="http://schemas.openxmlformats.org/officeDocument/2006/customXml" ds:itemID="{4CB9B6AB-AEBA-4F52-A4D6-3D2FFA890641}">
  <ds:schemaRefs/>
</ds:datastoreItem>
</file>

<file path=customXml/itemProps8.xml><?xml version="1.0" encoding="utf-8"?>
<ds:datastoreItem xmlns:ds="http://schemas.openxmlformats.org/officeDocument/2006/customXml" ds:itemID="{0DABB6AA-7CA0-4236-950B-26780B674ADB}">
  <ds:schemaRefs/>
</ds:datastoreItem>
</file>

<file path=customXml/itemProps9.xml><?xml version="1.0" encoding="utf-8"?>
<ds:datastoreItem xmlns:ds="http://schemas.openxmlformats.org/officeDocument/2006/customXml" ds:itemID="{FD8ED913-2A2D-4EDB-88C2-5FEFB5140ED6}">
  <ds:schemaRefs/>
</ds:datastoreItem>
</file>

<file path=customXml/itemProps10.xml><?xml version="1.0" encoding="utf-8"?>
<ds:datastoreItem xmlns:ds="http://schemas.openxmlformats.org/officeDocument/2006/customXml" ds:itemID="{59B9F3B0-B3D7-4F00-813D-4FFBDABA78DC}">
  <ds:schemaRefs/>
</ds:datastoreItem>
</file>

<file path=customXml/itemProps11.xml><?xml version="1.0" encoding="utf-8"?>
<ds:datastoreItem xmlns:ds="http://schemas.openxmlformats.org/officeDocument/2006/customXml" ds:itemID="{3642F137-5C2F-4029-999B-A97C28A972A9}">
  <ds:schemaRefs/>
</ds:datastoreItem>
</file>

<file path=customXml/itemProps12.xml><?xml version="1.0" encoding="utf-8"?>
<ds:datastoreItem xmlns:ds="http://schemas.openxmlformats.org/officeDocument/2006/customXml" ds:itemID="{AADB22AD-C66C-4277-A95F-0602A38CADC0}">
  <ds:schemaRefs/>
</ds:datastoreItem>
</file>

<file path=customXml/itemProps13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0FD8B868-ED02-4443-BADB-757412A1A9E9}">
  <ds:schemaRefs/>
</ds:datastoreItem>
</file>

<file path=customXml/itemProps15.xml><?xml version="1.0" encoding="utf-8"?>
<ds:datastoreItem xmlns:ds="http://schemas.openxmlformats.org/officeDocument/2006/customXml" ds:itemID="{982C09EE-ED66-40C7-8AC6-390086D6DC99}">
  <ds:schemaRefs/>
</ds:datastoreItem>
</file>

<file path=customXml/itemProps16.xml><?xml version="1.0" encoding="utf-8"?>
<ds:datastoreItem xmlns:ds="http://schemas.openxmlformats.org/officeDocument/2006/customXml" ds:itemID="{8FE1CF45-085D-459B-A7B3-D12FEDB00648}">
  <ds:schemaRefs/>
</ds:datastoreItem>
</file>

<file path=customXml/itemProps17.xml><?xml version="1.0" encoding="utf-8"?>
<ds:datastoreItem xmlns:ds="http://schemas.openxmlformats.org/officeDocument/2006/customXml" ds:itemID="{02E51E17-62BE-4FEB-8C10-EAA2DBA36F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2026-06-25T13:48:15Z</dcterms:modified>
  <cp:category/>
  <cp:contentStatus/>
</cp:coreProperties>
</file>