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jupyter\Econometrics\"/>
    </mc:Choice>
  </mc:AlternateContent>
  <xr:revisionPtr revIDLastSave="0" documentId="13_ncr:1_{1ED41973-4514-4E3C-ABD8-202927797C5F}" xr6:coauthVersionLast="44" xr6:coauthVersionMax="44" xr10:uidLastSave="{00000000-0000-0000-0000-000000000000}"/>
  <bookViews>
    <workbookView xWindow="-108" yWindow="-108" windowWidth="23256" windowHeight="12576" activeTab="3" xr2:uid="{E4D6322E-BCFE-43EA-A48A-FCE3DD19A851}"/>
  </bookViews>
  <sheets>
    <sheet name="4-6" sheetId="1" r:id="rId1"/>
    <sheet name="10-11" sheetId="6" r:id="rId2"/>
    <sheet name="Лист1" sheetId="5" r:id="rId3"/>
    <sheet name="Лист4" sheetId="4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'10-11'!$D$1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85" i="6" l="1"/>
  <c r="Q85" i="6"/>
  <c r="Q4" i="6"/>
  <c r="R4" i="6"/>
  <c r="S4" i="6"/>
  <c r="Q5" i="6"/>
  <c r="R5" i="6"/>
  <c r="S5" i="6"/>
  <c r="Q6" i="6"/>
  <c r="R6" i="6"/>
  <c r="S6" i="6"/>
  <c r="Q7" i="6"/>
  <c r="R7" i="6"/>
  <c r="S7" i="6"/>
  <c r="Q8" i="6"/>
  <c r="R8" i="6"/>
  <c r="S8" i="6"/>
  <c r="Q9" i="6"/>
  <c r="R9" i="6"/>
  <c r="S9" i="6"/>
  <c r="Q10" i="6"/>
  <c r="R10" i="6"/>
  <c r="S10" i="6"/>
  <c r="Q11" i="6"/>
  <c r="R11" i="6"/>
  <c r="S11" i="6"/>
  <c r="Q12" i="6"/>
  <c r="R12" i="6"/>
  <c r="S12" i="6"/>
  <c r="Q13" i="6"/>
  <c r="R13" i="6"/>
  <c r="S13" i="6"/>
  <c r="Q14" i="6"/>
  <c r="R14" i="6"/>
  <c r="S14" i="6"/>
  <c r="Q15" i="6"/>
  <c r="R15" i="6"/>
  <c r="S15" i="6"/>
  <c r="Q16" i="6"/>
  <c r="R16" i="6"/>
  <c r="S16" i="6"/>
  <c r="Q17" i="6"/>
  <c r="R17" i="6"/>
  <c r="S17" i="6"/>
  <c r="Q18" i="6"/>
  <c r="R18" i="6"/>
  <c r="S18" i="6"/>
  <c r="Q19" i="6"/>
  <c r="R19" i="6"/>
  <c r="S19" i="6"/>
  <c r="Q20" i="6"/>
  <c r="R20" i="6"/>
  <c r="S20" i="6"/>
  <c r="Q21" i="6"/>
  <c r="R21" i="6"/>
  <c r="S21" i="6"/>
  <c r="Q22" i="6"/>
  <c r="R22" i="6"/>
  <c r="S22" i="6"/>
  <c r="Q23" i="6"/>
  <c r="R23" i="6"/>
  <c r="S23" i="6"/>
  <c r="Q24" i="6"/>
  <c r="R24" i="6"/>
  <c r="S24" i="6"/>
  <c r="Q25" i="6"/>
  <c r="R25" i="6"/>
  <c r="S25" i="6"/>
  <c r="Q26" i="6"/>
  <c r="R26" i="6"/>
  <c r="S26" i="6"/>
  <c r="Q27" i="6"/>
  <c r="R27" i="6"/>
  <c r="S27" i="6"/>
  <c r="Q28" i="6"/>
  <c r="R28" i="6"/>
  <c r="S28" i="6"/>
  <c r="Q29" i="6"/>
  <c r="R29" i="6"/>
  <c r="S29" i="6"/>
  <c r="Q30" i="6"/>
  <c r="R30" i="6"/>
  <c r="S30" i="6"/>
  <c r="Q31" i="6"/>
  <c r="R31" i="6"/>
  <c r="S31" i="6"/>
  <c r="Q32" i="6"/>
  <c r="R32" i="6"/>
  <c r="S32" i="6"/>
  <c r="Q33" i="6"/>
  <c r="R33" i="6"/>
  <c r="S33" i="6"/>
  <c r="Q34" i="6"/>
  <c r="R34" i="6"/>
  <c r="S34" i="6"/>
  <c r="Q35" i="6"/>
  <c r="R35" i="6"/>
  <c r="S35" i="6"/>
  <c r="Q36" i="6"/>
  <c r="R36" i="6"/>
  <c r="S36" i="6"/>
  <c r="Q37" i="6"/>
  <c r="R37" i="6"/>
  <c r="S37" i="6"/>
  <c r="Q38" i="6"/>
  <c r="R38" i="6"/>
  <c r="S38" i="6"/>
  <c r="Q39" i="6"/>
  <c r="R39" i="6"/>
  <c r="S39" i="6"/>
  <c r="Q40" i="6"/>
  <c r="R40" i="6"/>
  <c r="S40" i="6"/>
  <c r="Q41" i="6"/>
  <c r="R41" i="6"/>
  <c r="S41" i="6"/>
  <c r="Q42" i="6"/>
  <c r="R42" i="6"/>
  <c r="S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Q50" i="6"/>
  <c r="R50" i="6"/>
  <c r="S50" i="6"/>
  <c r="Q51" i="6"/>
  <c r="R51" i="6"/>
  <c r="S51" i="6"/>
  <c r="Q52" i="6"/>
  <c r="R52" i="6"/>
  <c r="S52" i="6"/>
  <c r="Q53" i="6"/>
  <c r="R53" i="6"/>
  <c r="S53" i="6"/>
  <c r="Q54" i="6"/>
  <c r="R54" i="6"/>
  <c r="S54" i="6"/>
  <c r="Q55" i="6"/>
  <c r="R55" i="6"/>
  <c r="S55" i="6"/>
  <c r="Q56" i="6"/>
  <c r="R56" i="6"/>
  <c r="S56" i="6"/>
  <c r="Q57" i="6"/>
  <c r="R57" i="6"/>
  <c r="S57" i="6"/>
  <c r="Q58" i="6"/>
  <c r="R58" i="6"/>
  <c r="S58" i="6"/>
  <c r="Q59" i="6"/>
  <c r="R59" i="6"/>
  <c r="S59" i="6"/>
  <c r="Q60" i="6"/>
  <c r="R60" i="6"/>
  <c r="S60" i="6"/>
  <c r="Q61" i="6"/>
  <c r="R61" i="6"/>
  <c r="S61" i="6"/>
  <c r="Q62" i="6"/>
  <c r="R62" i="6"/>
  <c r="S62" i="6"/>
  <c r="Q63" i="6"/>
  <c r="R63" i="6"/>
  <c r="S63" i="6"/>
  <c r="Q64" i="6"/>
  <c r="R64" i="6"/>
  <c r="S64" i="6"/>
  <c r="Q65" i="6"/>
  <c r="R65" i="6"/>
  <c r="S65" i="6"/>
  <c r="Q66" i="6"/>
  <c r="R66" i="6"/>
  <c r="S66" i="6"/>
  <c r="Q67" i="6"/>
  <c r="R67" i="6"/>
  <c r="S67" i="6"/>
  <c r="Q68" i="6"/>
  <c r="R68" i="6"/>
  <c r="S68" i="6"/>
  <c r="Q69" i="6"/>
  <c r="R69" i="6"/>
  <c r="S69" i="6"/>
  <c r="Q70" i="6"/>
  <c r="R70" i="6"/>
  <c r="S70" i="6"/>
  <c r="Q71" i="6"/>
  <c r="R71" i="6"/>
  <c r="S71" i="6"/>
  <c r="Q72" i="6"/>
  <c r="R72" i="6"/>
  <c r="S72" i="6"/>
  <c r="Q73" i="6"/>
  <c r="R73" i="6"/>
  <c r="S73" i="6"/>
  <c r="Q74" i="6"/>
  <c r="R74" i="6"/>
  <c r="S74" i="6"/>
  <c r="Q75" i="6"/>
  <c r="R75" i="6"/>
  <c r="S75" i="6"/>
  <c r="Q76" i="6"/>
  <c r="R76" i="6"/>
  <c r="S76" i="6"/>
  <c r="Q77" i="6"/>
  <c r="R77" i="6"/>
  <c r="S77" i="6"/>
  <c r="Q78" i="6"/>
  <c r="R78" i="6"/>
  <c r="S78" i="6"/>
  <c r="Q79" i="6"/>
  <c r="R79" i="6"/>
  <c r="S79" i="6"/>
  <c r="Q80" i="6"/>
  <c r="R80" i="6"/>
  <c r="S80" i="6"/>
  <c r="Q81" i="6"/>
  <c r="R81" i="6"/>
  <c r="S81" i="6"/>
  <c r="Q82" i="6"/>
  <c r="R82" i="6"/>
  <c r="S82" i="6"/>
  <c r="Q83" i="6"/>
  <c r="R83" i="6"/>
  <c r="S83" i="6"/>
  <c r="Q84" i="6"/>
  <c r="R84" i="6"/>
  <c r="S84" i="6"/>
  <c r="S85" i="6"/>
  <c r="Q86" i="6"/>
  <c r="R86" i="6"/>
  <c r="S86" i="6"/>
  <c r="S3" i="6"/>
  <c r="R3" i="6"/>
  <c r="Q3" i="6"/>
  <c r="F85" i="6"/>
  <c r="F86" i="6"/>
  <c r="E84" i="6"/>
  <c r="E85" i="6"/>
  <c r="E86" i="6"/>
  <c r="D85" i="6"/>
  <c r="D86" i="6"/>
  <c r="F84" i="6"/>
  <c r="E83" i="6"/>
  <c r="F83" i="6"/>
  <c r="F81" i="6"/>
  <c r="F82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3" i="6"/>
  <c r="E3" i="6"/>
  <c r="E82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O130" i="1" l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129" i="1"/>
  <c r="AX42" i="1" l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21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69" i="1"/>
  <c r="J118" i="1" a="1"/>
  <c r="J118" i="1" s="1"/>
  <c r="J110" i="1" a="1"/>
  <c r="J110" i="1" s="1"/>
  <c r="M110" i="1"/>
  <c r="Q110" i="1"/>
  <c r="U110" i="1"/>
  <c r="Y110" i="1"/>
  <c r="AC110" i="1"/>
  <c r="AG110" i="1"/>
  <c r="AK110" i="1"/>
  <c r="AO110" i="1"/>
  <c r="AS110" i="1"/>
  <c r="M111" i="1"/>
  <c r="Q111" i="1"/>
  <c r="U111" i="1"/>
  <c r="Y111" i="1"/>
  <c r="AC111" i="1"/>
  <c r="AG111" i="1"/>
  <c r="AK111" i="1"/>
  <c r="AO111" i="1"/>
  <c r="AS111" i="1"/>
  <c r="M112" i="1"/>
  <c r="Q112" i="1"/>
  <c r="U112" i="1"/>
  <c r="Y112" i="1"/>
  <c r="AC112" i="1"/>
  <c r="AG112" i="1"/>
  <c r="AK112" i="1"/>
  <c r="AO112" i="1"/>
  <c r="AS112" i="1"/>
  <c r="M113" i="1"/>
  <c r="Q113" i="1"/>
  <c r="U113" i="1"/>
  <c r="Y113" i="1"/>
  <c r="AC113" i="1"/>
  <c r="AG113" i="1"/>
  <c r="AK113" i="1"/>
  <c r="AO113" i="1"/>
  <c r="AS113" i="1"/>
  <c r="M114" i="1"/>
  <c r="Q114" i="1"/>
  <c r="U114" i="1"/>
  <c r="Y114" i="1"/>
  <c r="AC114" i="1"/>
  <c r="AG114" i="1"/>
  <c r="AK114" i="1"/>
  <c r="AO114" i="1"/>
  <c r="AR114" i="1"/>
  <c r="AS114" i="1"/>
  <c r="J103" i="1" a="1"/>
  <c r="J103" i="1" s="1"/>
  <c r="J97" i="1" a="1"/>
  <c r="J97" i="1" s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J88" i="1" a="1"/>
  <c r="J88" i="1" s="1"/>
  <c r="J61" i="1" a="1"/>
  <c r="J61" i="1" s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56" i="1"/>
  <c r="J121" i="1" l="1"/>
  <c r="J120" i="1"/>
  <c r="J119" i="1"/>
  <c r="J122" i="1"/>
  <c r="AJ114" i="1"/>
  <c r="AB114" i="1"/>
  <c r="X114" i="1"/>
  <c r="P114" i="1"/>
  <c r="L114" i="1"/>
  <c r="AR113" i="1"/>
  <c r="AN113" i="1"/>
  <c r="AJ113" i="1"/>
  <c r="AF113" i="1"/>
  <c r="AB113" i="1"/>
  <c r="X113" i="1"/>
  <c r="T113" i="1"/>
  <c r="P113" i="1"/>
  <c r="L113" i="1"/>
  <c r="AR112" i="1"/>
  <c r="AN112" i="1"/>
  <c r="AJ112" i="1"/>
  <c r="AF112" i="1"/>
  <c r="AB112" i="1"/>
  <c r="X112" i="1"/>
  <c r="P112" i="1"/>
  <c r="L112" i="1"/>
  <c r="AR111" i="1"/>
  <c r="AN111" i="1"/>
  <c r="AJ111" i="1"/>
  <c r="AF111" i="1"/>
  <c r="AB111" i="1"/>
  <c r="X111" i="1"/>
  <c r="T111" i="1"/>
  <c r="P111" i="1"/>
  <c r="L111" i="1"/>
  <c r="AR110" i="1"/>
  <c r="AN110" i="1"/>
  <c r="AJ110" i="1"/>
  <c r="AF110" i="1"/>
  <c r="AB110" i="1"/>
  <c r="X110" i="1"/>
  <c r="T110" i="1"/>
  <c r="P110" i="1"/>
  <c r="L110" i="1"/>
  <c r="AQ114" i="1"/>
  <c r="AM114" i="1"/>
  <c r="AI114" i="1"/>
  <c r="AE114" i="1"/>
  <c r="AA114" i="1"/>
  <c r="W114" i="1"/>
  <c r="S114" i="1"/>
  <c r="O114" i="1"/>
  <c r="K114" i="1"/>
  <c r="AQ113" i="1"/>
  <c r="AM113" i="1"/>
  <c r="AI113" i="1"/>
  <c r="AE113" i="1"/>
  <c r="AA113" i="1"/>
  <c r="W113" i="1"/>
  <c r="S113" i="1"/>
  <c r="O113" i="1"/>
  <c r="K113" i="1"/>
  <c r="AQ112" i="1"/>
  <c r="AM112" i="1"/>
  <c r="AI112" i="1"/>
  <c r="AE112" i="1"/>
  <c r="AA112" i="1"/>
  <c r="W112" i="1"/>
  <c r="S112" i="1"/>
  <c r="O112" i="1"/>
  <c r="K112" i="1"/>
  <c r="AQ111" i="1"/>
  <c r="AM111" i="1"/>
  <c r="AI111" i="1"/>
  <c r="AE111" i="1"/>
  <c r="AA111" i="1"/>
  <c r="W111" i="1"/>
  <c r="S111" i="1"/>
  <c r="O111" i="1"/>
  <c r="K111" i="1"/>
  <c r="AQ110" i="1"/>
  <c r="AM110" i="1"/>
  <c r="AI110" i="1"/>
  <c r="AE110" i="1"/>
  <c r="AA110" i="1"/>
  <c r="W110" i="1"/>
  <c r="S110" i="1"/>
  <c r="O110" i="1"/>
  <c r="K110" i="1"/>
  <c r="AN114" i="1"/>
  <c r="AF114" i="1"/>
  <c r="T114" i="1"/>
  <c r="T112" i="1"/>
  <c r="AP114" i="1"/>
  <c r="AL114" i="1"/>
  <c r="AH114" i="1"/>
  <c r="AD114" i="1"/>
  <c r="Z114" i="1"/>
  <c r="V114" i="1"/>
  <c r="R114" i="1"/>
  <c r="N114" i="1"/>
  <c r="J114" i="1"/>
  <c r="AP113" i="1"/>
  <c r="AL113" i="1"/>
  <c r="AH113" i="1"/>
  <c r="AD113" i="1"/>
  <c r="Z113" i="1"/>
  <c r="V113" i="1"/>
  <c r="R113" i="1"/>
  <c r="N113" i="1"/>
  <c r="J113" i="1"/>
  <c r="AP112" i="1"/>
  <c r="AL112" i="1"/>
  <c r="AH112" i="1"/>
  <c r="AD112" i="1"/>
  <c r="Z112" i="1"/>
  <c r="V112" i="1"/>
  <c r="R112" i="1"/>
  <c r="N112" i="1"/>
  <c r="J112" i="1"/>
  <c r="AP111" i="1"/>
  <c r="AL111" i="1"/>
  <c r="AH111" i="1"/>
  <c r="AD111" i="1"/>
  <c r="Z111" i="1"/>
  <c r="V111" i="1"/>
  <c r="R111" i="1"/>
  <c r="N111" i="1"/>
  <c r="J111" i="1"/>
  <c r="AP110" i="1"/>
  <c r="AL110" i="1"/>
  <c r="AH110" i="1"/>
  <c r="AD110" i="1"/>
  <c r="Z110" i="1"/>
  <c r="V110" i="1"/>
  <c r="R110" i="1"/>
  <c r="N110" i="1"/>
  <c r="M107" i="1"/>
  <c r="N106" i="1"/>
  <c r="J106" i="1"/>
  <c r="K105" i="1"/>
  <c r="M103" i="1"/>
  <c r="L107" i="1"/>
  <c r="M106" i="1"/>
  <c r="N105" i="1"/>
  <c r="J105" i="1"/>
  <c r="L103" i="1"/>
  <c r="K107" i="1"/>
  <c r="L106" i="1"/>
  <c r="M105" i="1"/>
  <c r="N104" i="1"/>
  <c r="J104" i="1"/>
  <c r="K103" i="1"/>
  <c r="L104" i="1"/>
  <c r="K104" i="1"/>
  <c r="N107" i="1"/>
  <c r="J107" i="1"/>
  <c r="K106" i="1"/>
  <c r="L105" i="1"/>
  <c r="M104" i="1"/>
  <c r="N103" i="1"/>
  <c r="N100" i="1"/>
  <c r="K99" i="1"/>
  <c r="M97" i="1"/>
  <c r="M100" i="1"/>
  <c r="J99" i="1"/>
  <c r="L97" i="1"/>
  <c r="K101" i="1"/>
  <c r="L100" i="1"/>
  <c r="M99" i="1"/>
  <c r="N98" i="1"/>
  <c r="J98" i="1"/>
  <c r="K97" i="1"/>
  <c r="M101" i="1"/>
  <c r="J100" i="1"/>
  <c r="L98" i="1"/>
  <c r="L101" i="1"/>
  <c r="N99" i="1"/>
  <c r="K98" i="1"/>
  <c r="N101" i="1"/>
  <c r="J101" i="1"/>
  <c r="K100" i="1"/>
  <c r="L99" i="1"/>
  <c r="M98" i="1"/>
  <c r="N97" i="1"/>
  <c r="J91" i="1"/>
  <c r="J90" i="1"/>
  <c r="J89" i="1"/>
  <c r="J92" i="1"/>
  <c r="N64" i="1"/>
  <c r="M61" i="1"/>
  <c r="L65" i="1"/>
  <c r="M64" i="1"/>
  <c r="N63" i="1"/>
  <c r="J63" i="1"/>
  <c r="L61" i="1"/>
  <c r="K65" i="1"/>
  <c r="L64" i="1"/>
  <c r="M63" i="1"/>
  <c r="N62" i="1"/>
  <c r="J62" i="1"/>
  <c r="K61" i="1"/>
  <c r="J69" i="1" s="1" a="1"/>
  <c r="M65" i="1"/>
  <c r="J64" i="1"/>
  <c r="K63" i="1"/>
  <c r="L62" i="1"/>
  <c r="K62" i="1"/>
  <c r="N65" i="1"/>
  <c r="J65" i="1"/>
  <c r="K64" i="1"/>
  <c r="L63" i="1"/>
  <c r="M62" i="1"/>
  <c r="N61" i="1"/>
  <c r="J69" i="1" l="1"/>
  <c r="L70" i="1"/>
  <c r="N70" i="1"/>
  <c r="N72" i="1"/>
  <c r="J72" i="1"/>
  <c r="M72" i="1"/>
  <c r="K73" i="1"/>
  <c r="J70" i="1"/>
  <c r="K70" i="1"/>
  <c r="L71" i="1"/>
  <c r="J71" i="1"/>
  <c r="M73" i="1"/>
  <c r="N69" i="1"/>
  <c r="L73" i="1"/>
  <c r="M69" i="1"/>
  <c r="K71" i="1"/>
  <c r="N71" i="1"/>
  <c r="L72" i="1"/>
  <c r="K69" i="1"/>
  <c r="N73" i="1"/>
  <c r="M70" i="1"/>
  <c r="M71" i="1"/>
  <c r="J73" i="1"/>
  <c r="L69" i="1"/>
  <c r="K72" i="1"/>
  <c r="J75" i="1" l="1" a="1"/>
  <c r="J75" i="1" l="1"/>
  <c r="AC77" i="1"/>
  <c r="AA75" i="1"/>
  <c r="J79" i="1"/>
  <c r="Z75" i="1"/>
  <c r="AC78" i="1"/>
  <c r="U77" i="1"/>
  <c r="Q76" i="1"/>
  <c r="U75" i="1"/>
  <c r="P79" i="1"/>
  <c r="AF77" i="1"/>
  <c r="X76" i="1"/>
  <c r="T75" i="1"/>
  <c r="W79" i="1"/>
  <c r="AE78" i="1"/>
  <c r="O78" i="1"/>
  <c r="W77" i="1"/>
  <c r="AE76" i="1"/>
  <c r="O76" i="1"/>
  <c r="W75" i="1"/>
  <c r="Q77" i="1"/>
  <c r="M75" i="1"/>
  <c r="L76" i="1"/>
  <c r="AC79" i="1"/>
  <c r="U78" i="1"/>
  <c r="M77" i="1"/>
  <c r="AG75" i="1"/>
  <c r="Q75" i="1"/>
  <c r="AF78" i="1"/>
  <c r="X77" i="1"/>
  <c r="P76" i="1"/>
  <c r="L75" i="1"/>
  <c r="S79" i="1"/>
  <c r="AA78" i="1"/>
  <c r="K78" i="1"/>
  <c r="S77" i="1"/>
  <c r="AA76" i="1"/>
  <c r="K76" i="1"/>
  <c r="S75" i="1"/>
  <c r="Y79" i="1"/>
  <c r="Q78" i="1"/>
  <c r="AG76" i="1"/>
  <c r="AB79" i="1"/>
  <c r="T78" i="1"/>
  <c r="L77" i="1"/>
  <c r="AB75" i="1"/>
  <c r="V79" i="1"/>
  <c r="AD78" i="1"/>
  <c r="N78" i="1"/>
  <c r="V77" i="1"/>
  <c r="AD76" i="1"/>
  <c r="N76" i="1"/>
  <c r="V75" i="1"/>
  <c r="M79" i="1"/>
  <c r="U76" i="1"/>
  <c r="Y75" i="1"/>
  <c r="X79" i="1"/>
  <c r="P78" i="1"/>
  <c r="AF76" i="1"/>
  <c r="X75" i="1"/>
  <c r="AA79" i="1"/>
  <c r="K79" i="1"/>
  <c r="S78" i="1"/>
  <c r="AA77" i="1"/>
  <c r="K77" i="1"/>
  <c r="S76" i="1"/>
  <c r="K75" i="1"/>
  <c r="AG78" i="1"/>
  <c r="M76" i="1"/>
  <c r="L79" i="1"/>
  <c r="AB77" i="1"/>
  <c r="T76" i="1"/>
  <c r="AD79" i="1"/>
  <c r="V78" i="1"/>
  <c r="N77" i="1"/>
  <c r="AD75" i="1"/>
  <c r="AG79" i="1"/>
  <c r="AB78" i="1"/>
  <c r="Z79" i="1"/>
  <c r="J77" i="1"/>
  <c r="U79" i="1"/>
  <c r="M78" i="1"/>
  <c r="AC76" i="1"/>
  <c r="AC75" i="1"/>
  <c r="AF79" i="1"/>
  <c r="X78" i="1"/>
  <c r="P77" i="1"/>
  <c r="AF75" i="1"/>
  <c r="AE79" i="1"/>
  <c r="O79" i="1"/>
  <c r="W78" i="1"/>
  <c r="AE77" i="1"/>
  <c r="O77" i="1"/>
  <c r="W76" i="1"/>
  <c r="AE75" i="1"/>
  <c r="O75" i="1"/>
  <c r="Q79" i="1"/>
  <c r="AG77" i="1"/>
  <c r="Y76" i="1"/>
  <c r="T79" i="1"/>
  <c r="L78" i="1"/>
  <c r="AB76" i="1"/>
  <c r="P75" i="1"/>
  <c r="R79" i="1"/>
  <c r="Z78" i="1"/>
  <c r="J78" i="1"/>
  <c r="R77" i="1"/>
  <c r="Z76" i="1"/>
  <c r="J76" i="1"/>
  <c r="R75" i="1"/>
  <c r="Y77" i="1"/>
  <c r="N79" i="1"/>
  <c r="AD77" i="1"/>
  <c r="V76" i="1"/>
  <c r="N75" i="1"/>
  <c r="Y78" i="1"/>
  <c r="T77" i="1"/>
  <c r="R78" i="1"/>
  <c r="Z77" i="1"/>
  <c r="R76" i="1"/>
  <c r="J81" i="1" l="1" a="1"/>
  <c r="AW45" i="1"/>
  <c r="J81" i="1" l="1"/>
  <c r="J85" i="1"/>
  <c r="J84" i="1"/>
  <c r="J82" i="1"/>
  <c r="J83" i="1"/>
  <c r="AW24" i="1" l="1"/>
  <c r="AW28" i="1"/>
  <c r="AW32" i="1"/>
  <c r="AW36" i="1"/>
  <c r="AW40" i="1"/>
  <c r="AW44" i="1"/>
  <c r="AW38" i="1"/>
  <c r="AW23" i="1"/>
  <c r="AW31" i="1"/>
  <c r="AW39" i="1"/>
  <c r="AW25" i="1"/>
  <c r="AW29" i="1"/>
  <c r="AW33" i="1"/>
  <c r="AW37" i="1"/>
  <c r="AW41" i="1"/>
  <c r="AW21" i="1"/>
  <c r="AW22" i="1"/>
  <c r="AW26" i="1"/>
  <c r="AW30" i="1"/>
  <c r="AW34" i="1"/>
  <c r="AW42" i="1"/>
  <c r="AW27" i="1"/>
  <c r="AW35" i="1"/>
  <c r="AW43" i="1"/>
</calcChain>
</file>

<file path=xl/sharedStrings.xml><?xml version="1.0" encoding="utf-8"?>
<sst xmlns="http://schemas.openxmlformats.org/spreadsheetml/2006/main" count="382" uniqueCount="186">
  <si>
    <t>Дата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</si>
  <si>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</si>
  <si>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</si>
  <si>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</si>
  <si>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</si>
  <si>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</si>
  <si>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</si>
  <si>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</si>
  <si>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</si>
  <si>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</si>
  <si>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</si>
  <si>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</si>
  <si>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</si>
  <si>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Количество пострадавших, чел</t>
  </si>
  <si>
    <t xml:space="preserve"> Данные</t>
  </si>
  <si>
    <t>4. Статистическая оценка тренда</t>
  </si>
  <si>
    <t>xT</t>
  </si>
  <si>
    <t>x</t>
  </si>
  <si>
    <t>xTx</t>
  </si>
  <si>
    <t>хТх(-1)</t>
  </si>
  <si>
    <t>хТх(-1)* хТ</t>
  </si>
  <si>
    <t>а</t>
  </si>
  <si>
    <t>2013-2014</t>
  </si>
  <si>
    <t>2015-2016</t>
  </si>
  <si>
    <t xml:space="preserve">y </t>
  </si>
  <si>
    <t>Линия тренда</t>
  </si>
  <si>
    <t>2017-2019</t>
  </si>
  <si>
    <t>y - тренд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</si>
  <si>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</si>
  <si>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</si>
  <si>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</si>
  <si>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</si>
  <si>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</si>
  <si>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</si>
  <si>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</si>
  <si>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</si>
  <si>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</si>
  <si>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</si>
  <si>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</si>
  <si>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</si>
  <si>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</si>
  <si>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</si>
  <si>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</si>
  <si>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</si>
  <si>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</si>
  <si>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</si>
  <si>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</si>
  <si>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</si>
  <si>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</si>
  <si>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</si>
  <si>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</si>
  <si>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</si>
  <si>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</si>
  <si>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</si>
  <si>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</si>
  <si>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</si>
  <si>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</si>
  <si>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</si>
  <si>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</si>
  <si>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</si>
  <si>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</si>
  <si>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</si>
  <si>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</si>
  <si>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</si>
  <si>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</si>
  <si>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</si>
  <si>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</si>
  <si>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</si>
  <si>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2013-53</t>
  </si>
  <si>
    <t>2013-54</t>
  </si>
  <si>
    <t>2013-55</t>
  </si>
  <si>
    <t>2013-56</t>
  </si>
  <si>
    <t>2013-57</t>
  </si>
  <si>
    <t>2013-58</t>
  </si>
  <si>
    <t>2013-59</t>
  </si>
  <si>
    <t>2013-60</t>
  </si>
  <si>
    <t>2013-61</t>
  </si>
  <si>
    <t>2013-62</t>
  </si>
  <si>
    <t>2013-63</t>
  </si>
  <si>
    <t>2013-64</t>
  </si>
  <si>
    <t>2013-65</t>
  </si>
  <si>
    <t>2013-66</t>
  </si>
  <si>
    <t>2013-67</t>
  </si>
  <si>
    <t>2013-68</t>
  </si>
  <si>
    <t>2013-69</t>
  </si>
  <si>
    <t>2013-70</t>
  </si>
  <si>
    <t>2013-71</t>
  </si>
  <si>
    <t>2013-72</t>
  </si>
  <si>
    <t>2013-73</t>
  </si>
  <si>
    <t>2013-74</t>
  </si>
  <si>
    <t>2013-75</t>
  </si>
  <si>
    <t>2013-76</t>
  </si>
  <si>
    <t>2013-77</t>
  </si>
  <si>
    <t>2013-78</t>
  </si>
  <si>
    <t>2013-79</t>
  </si>
  <si>
    <t>2013-80</t>
  </si>
  <si>
    <t>2013-81</t>
  </si>
  <si>
    <t>2013-82</t>
  </si>
  <si>
    <t>2013-83</t>
  </si>
  <si>
    <t>2013-84</t>
  </si>
  <si>
    <t>y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</si>
  <si>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</si>
  <si>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</si>
  <si>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</si>
  <si>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</si>
  <si>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</si>
  <si>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</si>
  <si>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</si>
  <si>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</si>
  <si>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</si>
  <si>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</si>
  <si>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</si>
  <si>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</si>
  <si>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</si>
  <si>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</si>
  <si>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</si>
  <si>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</si>
  <si>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</si>
  <si>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</si>
  <si>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</si>
  <si>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</si>
  <si>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</si>
  <si>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</si>
  <si>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</si>
  <si>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</si>
  <si>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</si>
  <si>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</si>
  <si>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</si>
  <si>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</si>
  <si>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</si>
  <si>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</si>
  <si>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</si>
  <si>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</si>
  <si>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</si>
  <si>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</si>
  <si>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</si>
  <si>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</si>
  <si>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</si>
  <si>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</si>
  <si>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</si>
  <si>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</si>
  <si>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</si>
  <si>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</si>
  <si>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</si>
  <si>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</si>
  <si>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</si>
  <si>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</si>
  <si>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</si>
  <si>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</si>
  <si>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</si>
  <si>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</si>
  <si>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</si>
  <si>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</si>
  <si>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</si>
  <si>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</si>
  <si>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</si>
  <si>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</si>
  <si>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</si>
  <si>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</si>
  <si>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</si>
  <si>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</si>
  <si>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</si>
  <si>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</si>
  <si>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</si>
  <si>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</si>
  <si>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</si>
  <si>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</si>
  <si>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</si>
  <si>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</si>
  <si>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</si>
  <si>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</si>
  <si>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</si>
  <si>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</si>
  <si>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Расчет коэффициентов для полиномиального тренда</t>
  </si>
  <si>
    <t>Линейный тренд</t>
  </si>
  <si>
    <t>тренд</t>
  </si>
  <si>
    <t xml:space="preserve">a = </t>
  </si>
  <si>
    <t xml:space="preserve">b = </t>
  </si>
  <si>
    <t>Лин. тренд</t>
  </si>
  <si>
    <t>Метод простой скользящей средней</t>
  </si>
  <si>
    <t>g =3</t>
  </si>
  <si>
    <t>g =4</t>
  </si>
  <si>
    <t>g = 5</t>
  </si>
  <si>
    <t>Остатки</t>
  </si>
  <si>
    <t>g = 3</t>
  </si>
  <si>
    <t xml:space="preserve">g =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</si>
</sst>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0" borderId="4" xfId="0" applyBorder="1"/>
    <xf numFmtId="0" fontId="0" fillId="0" borderId="0" xfId="0" applyFill="1"/>
    <xf numFmtId="0" fontId="0" fillId="0" borderId="0" xfId="0" applyFill="1" applyBorder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0" xfId="0" applyFill="1"/>
    <xf numFmtId="0" fontId="0" fillId="4" borderId="0" xfId="0" applyFill="1" applyBorder="1"/>
    <xf numFmtId="0" fontId="1" fillId="4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ряд, полиномиальный тренд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'4-6'!$B$2</c:f>
              <c:strCache>
                <c:ptCount val="1"/>
                <c:pt idx="0">
                  <c:v>Количество пострадавших, чел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292089520446808"/>
                  <c:y val="0.1949603627790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'4-6'!$A$3:$A$86</c:f>
              <c:strCache>
                <c:ptCount val="84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  <c:pt idx="12">
                  <c:v>2014-01</c:v>
                </c:pt>
                <c:pt idx="13">
                  <c:v>2014-02</c:v>
                </c:pt>
                <c:pt idx="14">
                  <c:v>2014-03</c:v>
                </c:pt>
                <c:pt idx="15">
                  <c:v>2014-04</c:v>
                </c:pt>
                <c:pt idx="16">
                  <c:v>2014-05</c:v>
                </c:pt>
                <c:pt idx="17">
                  <c:v>2014-06</c:v>
                </c:pt>
                <c:pt idx="18">
                  <c:v>2014-07</c:v>
                </c:pt>
                <c:pt idx="19">
                  <c:v>2014-08</c:v>
                </c:pt>
                <c:pt idx="20">
                  <c:v>2014-09</c:v>
                </c:pt>
                <c:pt idx="21">
                  <c:v>2014-10</c:v>
                </c:pt>
                <c:pt idx="22">
                  <c:v>2014-11</c:v>
                </c:pt>
                <c:pt idx="23">
                  <c:v>2014-12</c:v>
                </c:pt>
                <c:pt idx="24">
                  <c:v>2015-01</c:v>
                </c:pt>
                <c:pt idx="25">
                  <c:v>2015-02</c:v>
                </c:pt>
                <c:pt idx="26">
                  <c:v>2015-03</c:v>
                </c:pt>
                <c:pt idx="27">
                  <c:v>2015-04</c:v>
                </c:pt>
                <c:pt idx="28">
                  <c:v>2015-05</c:v>
                </c:pt>
                <c:pt idx="29">
                  <c:v>2015-06</c:v>
                </c:pt>
                <c:pt idx="30">
                  <c:v>2015-07</c:v>
                </c:pt>
                <c:pt idx="31">
                  <c:v>2015-08</c:v>
                </c:pt>
                <c:pt idx="32">
                  <c:v>2015-09</c:v>
                </c:pt>
                <c:pt idx="33">
                  <c:v>2015-10</c:v>
                </c:pt>
                <c:pt idx="34">
                  <c:v>2015-11</c:v>
                </c:pt>
                <c:pt idx="35">
                  <c:v>2015-12</c:v>
                </c:pt>
                <c:pt idx="36">
                  <c:v>2016-01</c:v>
                </c:pt>
                <c:pt idx="37">
                  <c:v>2016-02</c:v>
                </c:pt>
                <c:pt idx="38">
                  <c:v>2016-03</c:v>
                </c:pt>
                <c:pt idx="39">
                  <c:v>2016-04</c:v>
                </c:pt>
                <c:pt idx="40">
                  <c:v>2016-05</c:v>
                </c:pt>
                <c:pt idx="41">
                  <c:v>2016-06</c:v>
                </c:pt>
                <c:pt idx="42">
                  <c:v>2016-07</c:v>
                </c:pt>
                <c:pt idx="43">
                  <c:v>2016-08</c:v>
                </c:pt>
                <c:pt idx="44">
                  <c:v>2016-09</c:v>
                </c:pt>
                <c:pt idx="45">
                  <c:v>2016-10</c:v>
                </c:pt>
                <c:pt idx="46">
                  <c:v>2016-11</c:v>
                </c:pt>
                <c:pt idx="47">
                  <c:v>2016-12</c:v>
                </c:pt>
                <c:pt idx="48">
                  <c:v>2017-01</c:v>
                </c:pt>
                <c:pt idx="49">
                  <c:v>2017-02</c:v>
                </c:pt>
                <c:pt idx="50">
                  <c:v>2017-03</c:v>
                </c:pt>
                <c:pt idx="51">
                  <c:v>2017-04</c:v>
                </c:pt>
                <c:pt idx="52">
                  <c:v>2017-05</c:v>
                </c:pt>
                <c:pt idx="53">
                  <c:v>2017-06</c:v>
                </c:pt>
                <c:pt idx="54">
                  <c:v>2017-07</c:v>
                </c:pt>
                <c:pt idx="55">
                  <c:v>2017-08</c:v>
                </c:pt>
                <c:pt idx="56">
                  <c:v>2017-09</c:v>
                </c:pt>
                <c:pt idx="57">
                  <c:v>2017-10</c:v>
                </c:pt>
                <c:pt idx="58">
                  <c:v>2017-11</c:v>
                </c:pt>
                <c:pt idx="59">
                  <c:v>2017-12</c:v>
                </c:pt>
                <c:pt idx="60">
                  <c:v>2018-01</c:v>
                </c:pt>
                <c:pt idx="61">
                  <c:v>2018-02</c:v>
                </c:pt>
                <c:pt idx="62">
                  <c:v>2018-03</c:v>
                </c:pt>
                <c:pt idx="63">
                  <c:v>2018-04</c:v>
                </c:pt>
                <c:pt idx="64">
                  <c:v>2018-05</c:v>
                </c:pt>
                <c:pt idx="65">
                  <c:v>2018-06</c:v>
                </c:pt>
                <c:pt idx="66">
                  <c:v>2018-07</c:v>
                </c:pt>
                <c:pt idx="67">
                  <c:v>2018-08</c:v>
                </c:pt>
                <c:pt idx="68">
                  <c:v>2018-09</c:v>
                </c:pt>
                <c:pt idx="69">
                  <c:v>2018-10</c:v>
                </c:pt>
                <c:pt idx="70">
                  <c:v>2018-11</c:v>
                </c:pt>
                <c:pt idx="71">
                  <c:v>2018-12</c:v>
                </c:pt>
                <c:pt idx="72">
                  <c:v>2019-01</c:v>
                </c:pt>
                <c:pt idx="73">
                  <c:v>2019-02</c:v>
                </c:pt>
                <c:pt idx="74">
                  <c:v>2019-03</c:v>
                </c:pt>
                <c:pt idx="75">
                  <c:v>2019-04</c:v>
                </c:pt>
                <c:pt idx="76">
                  <c:v>2019-05</c:v>
                </c:pt>
                <c:pt idx="77">
                  <c:v>2019-06</c:v>
                </c:pt>
                <c:pt idx="78">
                  <c:v>2019-07</c:v>
                </c:pt>
                <c:pt idx="79">
                  <c:v>2019-08</c:v>
                </c:pt>
                <c:pt idx="80">
                  <c:v>2019-09</c:v>
                </c:pt>
                <c:pt idx="81">
                  <c:v>2019-10</c:v>
                </c:pt>
                <c:pt idx="82">
                  <c:v>2019-11</c:v>
                </c:pt>
                <c:pt idx="83">
                  <c:v>2019-12</c:v>
                </c:pt>
              </c:strCache>
            </c:strRef>
          </c:cat>
          <c:val>
            <c:numRef>
              <c:f>'4-6'!$B$3:$B$86</c:f>
              <c:numCache>
                <c:formatCode>General</c:formatCode>
                <c:ptCount val="84"/>
                <c:pt idx="0">
                  <c:v>2576</c:v>
                </c:pt>
                <c:pt idx="1">
                  <c:v>2049</c:v>
                </c:pt>
                <c:pt idx="2">
                  <c:v>2178</c:v>
                </c:pt>
                <c:pt idx="3">
                  <c:v>1855</c:v>
                </c:pt>
                <c:pt idx="4">
                  <c:v>1708</c:v>
                </c:pt>
                <c:pt idx="5">
                  <c:v>1444</c:v>
                </c:pt>
                <c:pt idx="6">
                  <c:v>1121</c:v>
                </c:pt>
                <c:pt idx="7">
                  <c:v>1210</c:v>
                </c:pt>
                <c:pt idx="8">
                  <c:v>1420</c:v>
                </c:pt>
                <c:pt idx="9">
                  <c:v>1821</c:v>
                </c:pt>
                <c:pt idx="10">
                  <c:v>1733</c:v>
                </c:pt>
                <c:pt idx="11">
                  <c:v>2629</c:v>
                </c:pt>
                <c:pt idx="12">
                  <c:v>2480</c:v>
                </c:pt>
                <c:pt idx="13">
                  <c:v>2013</c:v>
                </c:pt>
                <c:pt idx="14">
                  <c:v>1846</c:v>
                </c:pt>
                <c:pt idx="15">
                  <c:v>1774</c:v>
                </c:pt>
                <c:pt idx="16">
                  <c:v>1741</c:v>
                </c:pt>
                <c:pt idx="17">
                  <c:v>1301</c:v>
                </c:pt>
                <c:pt idx="18">
                  <c:v>1231</c:v>
                </c:pt>
                <c:pt idx="19">
                  <c:v>1173</c:v>
                </c:pt>
                <c:pt idx="20">
                  <c:v>1367</c:v>
                </c:pt>
                <c:pt idx="21">
                  <c:v>1684</c:v>
                </c:pt>
                <c:pt idx="22">
                  <c:v>1962</c:v>
                </c:pt>
                <c:pt idx="23">
                  <c:v>2563</c:v>
                </c:pt>
                <c:pt idx="24">
                  <c:v>2324</c:v>
                </c:pt>
                <c:pt idx="25">
                  <c:v>1837</c:v>
                </c:pt>
                <c:pt idx="26">
                  <c:v>1962</c:v>
                </c:pt>
                <c:pt idx="27">
                  <c:v>2204</c:v>
                </c:pt>
                <c:pt idx="28">
                  <c:v>1574</c:v>
                </c:pt>
                <c:pt idx="29">
                  <c:v>1178</c:v>
                </c:pt>
                <c:pt idx="30">
                  <c:v>1085</c:v>
                </c:pt>
                <c:pt idx="31">
                  <c:v>1254</c:v>
                </c:pt>
                <c:pt idx="32">
                  <c:v>1304</c:v>
                </c:pt>
                <c:pt idx="33">
                  <c:v>1698</c:v>
                </c:pt>
                <c:pt idx="34">
                  <c:v>1801</c:v>
                </c:pt>
                <c:pt idx="35">
                  <c:v>2146</c:v>
                </c:pt>
                <c:pt idx="36">
                  <c:v>2319</c:v>
                </c:pt>
                <c:pt idx="37">
                  <c:v>1597</c:v>
                </c:pt>
                <c:pt idx="38">
                  <c:v>1614</c:v>
                </c:pt>
                <c:pt idx="39">
                  <c:v>1488</c:v>
                </c:pt>
                <c:pt idx="40">
                  <c:v>1511</c:v>
                </c:pt>
                <c:pt idx="41">
                  <c:v>1148</c:v>
                </c:pt>
                <c:pt idx="42">
                  <c:v>995</c:v>
                </c:pt>
                <c:pt idx="43">
                  <c:v>1133</c:v>
                </c:pt>
                <c:pt idx="44">
                  <c:v>1181</c:v>
                </c:pt>
                <c:pt idx="45">
                  <c:v>1552</c:v>
                </c:pt>
                <c:pt idx="46">
                  <c:v>1896</c:v>
                </c:pt>
                <c:pt idx="47">
                  <c:v>2220</c:v>
                </c:pt>
                <c:pt idx="48">
                  <c:v>2054</c:v>
                </c:pt>
                <c:pt idx="49">
                  <c:v>1526</c:v>
                </c:pt>
                <c:pt idx="50">
                  <c:v>1402</c:v>
                </c:pt>
                <c:pt idx="51">
                  <c:v>1442</c:v>
                </c:pt>
                <c:pt idx="52">
                  <c:v>1465</c:v>
                </c:pt>
                <c:pt idx="53">
                  <c:v>1027</c:v>
                </c:pt>
                <c:pt idx="54">
                  <c:v>1016</c:v>
                </c:pt>
                <c:pt idx="55">
                  <c:v>1056</c:v>
                </c:pt>
                <c:pt idx="56">
                  <c:v>1165</c:v>
                </c:pt>
                <c:pt idx="57">
                  <c:v>1459</c:v>
                </c:pt>
                <c:pt idx="58">
                  <c:v>1626</c:v>
                </c:pt>
                <c:pt idx="59">
                  <c:v>1933</c:v>
                </c:pt>
                <c:pt idx="60">
                  <c:v>2013</c:v>
                </c:pt>
                <c:pt idx="61">
                  <c:v>1620</c:v>
                </c:pt>
                <c:pt idx="62">
                  <c:v>1750</c:v>
                </c:pt>
                <c:pt idx="63">
                  <c:v>1351</c:v>
                </c:pt>
                <c:pt idx="64">
                  <c:v>1356</c:v>
                </c:pt>
                <c:pt idx="65">
                  <c:v>1082</c:v>
                </c:pt>
                <c:pt idx="66">
                  <c:v>952</c:v>
                </c:pt>
                <c:pt idx="67">
                  <c:v>1095</c:v>
                </c:pt>
                <c:pt idx="68">
                  <c:v>1075</c:v>
                </c:pt>
                <c:pt idx="69">
                  <c:v>1308</c:v>
                </c:pt>
                <c:pt idx="70">
                  <c:v>1816</c:v>
                </c:pt>
                <c:pt idx="71">
                  <c:v>2133</c:v>
                </c:pt>
                <c:pt idx="72">
                  <c:v>2217</c:v>
                </c:pt>
                <c:pt idx="73">
                  <c:v>1637</c:v>
                </c:pt>
                <c:pt idx="74">
                  <c:v>1442</c:v>
                </c:pt>
                <c:pt idx="75">
                  <c:v>1620</c:v>
                </c:pt>
                <c:pt idx="76">
                  <c:v>1484</c:v>
                </c:pt>
                <c:pt idx="77">
                  <c:v>1167</c:v>
                </c:pt>
                <c:pt idx="78">
                  <c:v>1010</c:v>
                </c:pt>
                <c:pt idx="79">
                  <c:v>1134</c:v>
                </c:pt>
                <c:pt idx="80">
                  <c:v>1358</c:v>
                </c:pt>
                <c:pt idx="81">
                  <c:v>1342</c:v>
                </c:pt>
                <c:pt idx="82">
                  <c:v>1775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A-4BD3-83D0-C8847D9E7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43704"/>
        <c:axId val="546034520"/>
      </c:lineChart>
      <c:catAx>
        <c:axId val="54604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34520"/>
        <c:crosses val="autoZero"/>
        <c:auto val="1"/>
        <c:lblAlgn val="ctr"/>
        <c:lblOffset val="100"/>
        <c:noMultiLvlLbl val="0"/>
      </c:catAx>
      <c:valAx>
        <c:axId val="5460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4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январь 2013 - декабрь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'4-6'!$B$2</c:f>
              <c:strCache>
                <c:ptCount val="1"/>
                <c:pt idx="0">
                  <c:v>Количество пострадавших, чел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6.5315378904330187E-2"/>
                  <c:y val="0.427701825733321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'4-6'!$A$3:$A$26</c:f>
              <c:strCache>
                <c:ptCount val="24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  <c:pt idx="12">
                  <c:v>2014-01</c:v>
                </c:pt>
                <c:pt idx="13">
                  <c:v>2014-02</c:v>
                </c:pt>
                <c:pt idx="14">
                  <c:v>2014-03</c:v>
                </c:pt>
                <c:pt idx="15">
                  <c:v>2014-04</c:v>
                </c:pt>
                <c:pt idx="16">
                  <c:v>2014-05</c:v>
                </c:pt>
                <c:pt idx="17">
                  <c:v>2014-06</c:v>
                </c:pt>
                <c:pt idx="18">
                  <c:v>2014-07</c:v>
                </c:pt>
                <c:pt idx="19">
                  <c:v>2014-08</c:v>
                </c:pt>
                <c:pt idx="20">
                  <c:v>2014-09</c:v>
                </c:pt>
                <c:pt idx="21">
                  <c:v>2014-10</c:v>
                </c:pt>
                <c:pt idx="22">
                  <c:v>2014-11</c:v>
                </c:pt>
                <c:pt idx="23">
                  <c:v>2014-12</c:v>
                </c:pt>
              </c:strCache>
            </c:strRef>
          </c:cat>
          <c:val>
            <c:numRef>
              <c:f>'4-6'!$B$3:$B$26</c:f>
              <c:numCache>
                <c:formatCode>General</c:formatCode>
                <c:ptCount val="24"/>
                <c:pt idx="0">
                  <c:v>2576</c:v>
                </c:pt>
                <c:pt idx="1">
                  <c:v>2049</c:v>
                </c:pt>
                <c:pt idx="2">
                  <c:v>2178</c:v>
                </c:pt>
                <c:pt idx="3">
                  <c:v>1855</c:v>
                </c:pt>
                <c:pt idx="4">
                  <c:v>1708</c:v>
                </c:pt>
                <c:pt idx="5">
                  <c:v>1444</c:v>
                </c:pt>
                <c:pt idx="6">
                  <c:v>1121</c:v>
                </c:pt>
                <c:pt idx="7">
                  <c:v>1210</c:v>
                </c:pt>
                <c:pt idx="8">
                  <c:v>1420</c:v>
                </c:pt>
                <c:pt idx="9">
                  <c:v>1821</c:v>
                </c:pt>
                <c:pt idx="10">
                  <c:v>1733</c:v>
                </c:pt>
                <c:pt idx="11">
                  <c:v>2629</c:v>
                </c:pt>
                <c:pt idx="12">
                  <c:v>2480</c:v>
                </c:pt>
                <c:pt idx="13">
                  <c:v>2013</c:v>
                </c:pt>
                <c:pt idx="14">
                  <c:v>1846</c:v>
                </c:pt>
                <c:pt idx="15">
                  <c:v>1774</c:v>
                </c:pt>
                <c:pt idx="16">
                  <c:v>1741</c:v>
                </c:pt>
                <c:pt idx="17">
                  <c:v>1301</c:v>
                </c:pt>
                <c:pt idx="18">
                  <c:v>1231</c:v>
                </c:pt>
                <c:pt idx="19">
                  <c:v>1173</c:v>
                </c:pt>
                <c:pt idx="20">
                  <c:v>1367</c:v>
                </c:pt>
                <c:pt idx="21">
                  <c:v>1684</c:v>
                </c:pt>
                <c:pt idx="22">
                  <c:v>1962</c:v>
                </c:pt>
                <c:pt idx="23">
                  <c:v>2563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B-464B-9687-1B53FF7D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37144"/>
        <c:axId val="546043048"/>
      </c:lineChart>
      <c:catAx>
        <c:axId val="54603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43048"/>
        <c:crosses val="autoZero"/>
        <c:auto val="1"/>
        <c:lblAlgn val="ctr"/>
        <c:lblOffset val="100"/>
        <c:noMultiLvlLbl val="0"/>
      </c:catAx>
      <c:valAx>
        <c:axId val="54604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3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январь 2015 - декабрь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Пострадавшие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6.5315378904330187E-2"/>
                  <c:y val="0.427701825733321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'4-6'!$A$27:$A$50</c:f>
              <c:strCache>
                <c:ptCount val="24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2015-07</c:v>
                </c:pt>
                <c:pt idx="7">
                  <c:v>2015-08</c:v>
                </c:pt>
                <c:pt idx="8">
                  <c:v>2015-09</c:v>
                </c:pt>
                <c:pt idx="9">
                  <c:v>2015-10</c:v>
                </c:pt>
                <c:pt idx="10">
                  <c:v>2015-11</c:v>
                </c:pt>
                <c:pt idx="11">
                  <c:v>2015-12</c:v>
                </c:pt>
                <c:pt idx="12">
                  <c:v>2016-01</c:v>
                </c:pt>
                <c:pt idx="13">
                  <c:v>2016-02</c:v>
                </c:pt>
                <c:pt idx="14">
                  <c:v>2016-03</c:v>
                </c:pt>
                <c:pt idx="15">
                  <c:v>2016-04</c:v>
                </c:pt>
                <c:pt idx="16">
                  <c:v>2016-05</c:v>
                </c:pt>
                <c:pt idx="17">
                  <c:v>2016-06</c:v>
                </c:pt>
                <c:pt idx="18">
                  <c:v>2016-07</c:v>
                </c:pt>
                <c:pt idx="19">
                  <c:v>2016-08</c:v>
                </c:pt>
                <c:pt idx="20">
                  <c:v>2016-09</c:v>
                </c:pt>
                <c:pt idx="21">
                  <c:v>2016-10</c:v>
                </c:pt>
                <c:pt idx="22">
                  <c:v>2016-11</c:v>
                </c:pt>
                <c:pt idx="23">
                  <c:v>2016-12</c:v>
                </c:pt>
              </c:strCache>
            </c:strRef>
          </c:cat>
          <c:val>
            <c:numRef>
              <c:f>'4-6'!$B$27:$B$50</c:f>
              <c:numCache>
                <c:formatCode>General</c:formatCode>
                <c:ptCount val="24"/>
                <c:pt idx="0">
                  <c:v>2324</c:v>
                </c:pt>
                <c:pt idx="1">
                  <c:v>1837</c:v>
                </c:pt>
                <c:pt idx="2">
                  <c:v>1962</c:v>
                </c:pt>
                <c:pt idx="3">
                  <c:v>2204</c:v>
                </c:pt>
                <c:pt idx="4">
                  <c:v>1574</c:v>
                </c:pt>
                <c:pt idx="5">
                  <c:v>1178</c:v>
                </c:pt>
                <c:pt idx="6">
                  <c:v>1085</c:v>
                </c:pt>
                <c:pt idx="7">
                  <c:v>1254</c:v>
                </c:pt>
                <c:pt idx="8">
                  <c:v>1304</c:v>
                </c:pt>
                <c:pt idx="9">
                  <c:v>1698</c:v>
                </c:pt>
                <c:pt idx="10">
                  <c:v>1801</c:v>
                </c:pt>
                <c:pt idx="11">
                  <c:v>2146</c:v>
                </c:pt>
                <c:pt idx="12">
                  <c:v>2319</c:v>
                </c:pt>
                <c:pt idx="13">
                  <c:v>1597</c:v>
                </c:pt>
                <c:pt idx="14">
                  <c:v>1614</c:v>
                </c:pt>
                <c:pt idx="15">
                  <c:v>1488</c:v>
                </c:pt>
                <c:pt idx="16">
                  <c:v>1511</c:v>
                </c:pt>
                <c:pt idx="17">
                  <c:v>1148</c:v>
                </c:pt>
                <c:pt idx="18">
                  <c:v>995</c:v>
                </c:pt>
                <c:pt idx="19">
                  <c:v>1133</c:v>
                </c:pt>
                <c:pt idx="20">
                  <c:v>1181</c:v>
                </c:pt>
                <c:pt idx="21">
                  <c:v>1552</c:v>
                </c:pt>
                <c:pt idx="22">
                  <c:v>1896</c:v>
                </c:pt>
                <c:pt idx="23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B-4A7D-A45C-0D88C2739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37144"/>
        <c:axId val="546043048"/>
      </c:lineChart>
      <c:catAx>
        <c:axId val="54603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43048"/>
        <c:crosses val="autoZero"/>
        <c:auto val="1"/>
        <c:lblAlgn val="ctr"/>
        <c:lblOffset val="100"/>
        <c:noMultiLvlLbl val="0"/>
      </c:catAx>
      <c:valAx>
        <c:axId val="54604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3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январь 2017 - декабрь 2019</a:t>
            </a:r>
          </a:p>
        </c:rich>
      </c:tx>
      <c:layout>
        <c:manualLayout>
          <c:xMode val="edge"/>
          <c:yMode val="edge"/>
          <c:x val="0.33105316848829253"/>
          <c:y val="4.6533271288971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Пострадавшие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-6.5315378904330187E-2"/>
                  <c:y val="0.427701825733321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'4-6'!$A$51:$A$86</c:f>
              <c:strCache>
                <c:ptCount val="36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2018-01</c:v>
                </c:pt>
                <c:pt idx="13">
                  <c:v>2018-02</c:v>
                </c:pt>
                <c:pt idx="14">
                  <c:v>2018-03</c:v>
                </c:pt>
                <c:pt idx="15">
                  <c:v>2018-04</c:v>
                </c:pt>
                <c:pt idx="16">
                  <c:v>2018-05</c:v>
                </c:pt>
                <c:pt idx="17">
                  <c:v>2018-06</c:v>
                </c:pt>
                <c:pt idx="18">
                  <c:v>2018-07</c:v>
                </c:pt>
                <c:pt idx="19">
                  <c:v>2018-08</c:v>
                </c:pt>
                <c:pt idx="20">
                  <c:v>2018-09</c:v>
                </c:pt>
                <c:pt idx="21">
                  <c:v>2018-10</c:v>
                </c:pt>
                <c:pt idx="22">
                  <c:v>2018-11</c:v>
                </c:pt>
                <c:pt idx="23">
                  <c:v>2018-12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2019-07</c:v>
                </c:pt>
                <c:pt idx="31">
                  <c:v>2019-08</c:v>
                </c:pt>
                <c:pt idx="32">
                  <c:v>2019-09</c:v>
                </c:pt>
                <c:pt idx="33">
                  <c:v>2019-10</c:v>
                </c:pt>
                <c:pt idx="34">
                  <c:v>2019-11</c:v>
                </c:pt>
                <c:pt idx="35">
                  <c:v>2019-12</c:v>
                </c:pt>
              </c:strCache>
            </c:strRef>
          </c:cat>
          <c:val>
            <c:numRef>
              <c:f>'4-6'!$B$51:$B$86</c:f>
              <c:numCache>
                <c:formatCode>General</c:formatCode>
                <c:ptCount val="36"/>
                <c:pt idx="0">
                  <c:v>2054</c:v>
                </c:pt>
                <c:pt idx="1">
                  <c:v>1526</c:v>
                </c:pt>
                <c:pt idx="2">
                  <c:v>1402</c:v>
                </c:pt>
                <c:pt idx="3">
                  <c:v>1442</c:v>
                </c:pt>
                <c:pt idx="4">
                  <c:v>1465</c:v>
                </c:pt>
                <c:pt idx="5">
                  <c:v>1027</c:v>
                </c:pt>
                <c:pt idx="6">
                  <c:v>1016</c:v>
                </c:pt>
                <c:pt idx="7">
                  <c:v>1056</c:v>
                </c:pt>
                <c:pt idx="8">
                  <c:v>1165</c:v>
                </c:pt>
                <c:pt idx="9">
                  <c:v>1459</c:v>
                </c:pt>
                <c:pt idx="10">
                  <c:v>1626</c:v>
                </c:pt>
                <c:pt idx="11">
                  <c:v>1933</c:v>
                </c:pt>
                <c:pt idx="12">
                  <c:v>2013</c:v>
                </c:pt>
                <c:pt idx="13">
                  <c:v>1620</c:v>
                </c:pt>
                <c:pt idx="14">
                  <c:v>1750</c:v>
                </c:pt>
                <c:pt idx="15">
                  <c:v>1351</c:v>
                </c:pt>
                <c:pt idx="16">
                  <c:v>1356</c:v>
                </c:pt>
                <c:pt idx="17">
                  <c:v>1082</c:v>
                </c:pt>
                <c:pt idx="18">
                  <c:v>952</c:v>
                </c:pt>
                <c:pt idx="19">
                  <c:v>1095</c:v>
                </c:pt>
                <c:pt idx="20">
                  <c:v>1075</c:v>
                </c:pt>
                <c:pt idx="21">
                  <c:v>1308</c:v>
                </c:pt>
                <c:pt idx="22">
                  <c:v>1816</c:v>
                </c:pt>
                <c:pt idx="23">
                  <c:v>2133</c:v>
                </c:pt>
                <c:pt idx="24">
                  <c:v>2217</c:v>
                </c:pt>
                <c:pt idx="25">
                  <c:v>1637</c:v>
                </c:pt>
                <c:pt idx="26">
                  <c:v>1442</c:v>
                </c:pt>
                <c:pt idx="27">
                  <c:v>1620</c:v>
                </c:pt>
                <c:pt idx="28">
                  <c:v>1484</c:v>
                </c:pt>
                <c:pt idx="29">
                  <c:v>1167</c:v>
                </c:pt>
                <c:pt idx="30">
                  <c:v>1010</c:v>
                </c:pt>
                <c:pt idx="31">
                  <c:v>1134</c:v>
                </c:pt>
                <c:pt idx="32">
                  <c:v>1358</c:v>
                </c:pt>
                <c:pt idx="33">
                  <c:v>1342</c:v>
                </c:pt>
                <c:pt idx="34">
                  <c:v>1775</c:v>
                </c:pt>
                <c:pt idx="35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1-4E0E-992E-246FD331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37144"/>
        <c:axId val="546043048"/>
      </c:lineChart>
      <c:catAx>
        <c:axId val="54603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43048"/>
        <c:crosses val="autoZero"/>
        <c:auto val="1"/>
        <c:lblAlgn val="ctr"/>
        <c:lblOffset val="100"/>
        <c:noMultiLvlLbl val="0"/>
      </c:catAx>
      <c:valAx>
        <c:axId val="54604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3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ряд, тренд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'4-6'!$B$2</c:f>
              <c:strCache>
                <c:ptCount val="1"/>
                <c:pt idx="0">
                  <c:v>Количество пострадавших, чел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'4-6'!$A$3:$A$86</c:f>
              <c:strCache>
                <c:ptCount val="84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  <c:pt idx="12">
                  <c:v>2014-01</c:v>
                </c:pt>
                <c:pt idx="13">
                  <c:v>2014-02</c:v>
                </c:pt>
                <c:pt idx="14">
                  <c:v>2014-03</c:v>
                </c:pt>
                <c:pt idx="15">
                  <c:v>2014-04</c:v>
                </c:pt>
                <c:pt idx="16">
                  <c:v>2014-05</c:v>
                </c:pt>
                <c:pt idx="17">
                  <c:v>2014-06</c:v>
                </c:pt>
                <c:pt idx="18">
                  <c:v>2014-07</c:v>
                </c:pt>
                <c:pt idx="19">
                  <c:v>2014-08</c:v>
                </c:pt>
                <c:pt idx="20">
                  <c:v>2014-09</c:v>
                </c:pt>
                <c:pt idx="21">
                  <c:v>2014-10</c:v>
                </c:pt>
                <c:pt idx="22">
                  <c:v>2014-11</c:v>
                </c:pt>
                <c:pt idx="23">
                  <c:v>2014-12</c:v>
                </c:pt>
                <c:pt idx="24">
                  <c:v>2015-01</c:v>
                </c:pt>
                <c:pt idx="25">
                  <c:v>2015-02</c:v>
                </c:pt>
                <c:pt idx="26">
                  <c:v>2015-03</c:v>
                </c:pt>
                <c:pt idx="27">
                  <c:v>2015-04</c:v>
                </c:pt>
                <c:pt idx="28">
                  <c:v>2015-05</c:v>
                </c:pt>
                <c:pt idx="29">
                  <c:v>2015-06</c:v>
                </c:pt>
                <c:pt idx="30">
                  <c:v>2015-07</c:v>
                </c:pt>
                <c:pt idx="31">
                  <c:v>2015-08</c:v>
                </c:pt>
                <c:pt idx="32">
                  <c:v>2015-09</c:v>
                </c:pt>
                <c:pt idx="33">
                  <c:v>2015-10</c:v>
                </c:pt>
                <c:pt idx="34">
                  <c:v>2015-11</c:v>
                </c:pt>
                <c:pt idx="35">
                  <c:v>2015-12</c:v>
                </c:pt>
                <c:pt idx="36">
                  <c:v>2016-01</c:v>
                </c:pt>
                <c:pt idx="37">
                  <c:v>2016-02</c:v>
                </c:pt>
                <c:pt idx="38">
                  <c:v>2016-03</c:v>
                </c:pt>
                <c:pt idx="39">
                  <c:v>2016-04</c:v>
                </c:pt>
                <c:pt idx="40">
                  <c:v>2016-05</c:v>
                </c:pt>
                <c:pt idx="41">
                  <c:v>2016-06</c:v>
                </c:pt>
                <c:pt idx="42">
                  <c:v>2016-07</c:v>
                </c:pt>
                <c:pt idx="43">
                  <c:v>2016-08</c:v>
                </c:pt>
                <c:pt idx="44">
                  <c:v>2016-09</c:v>
                </c:pt>
                <c:pt idx="45">
                  <c:v>2016-10</c:v>
                </c:pt>
                <c:pt idx="46">
                  <c:v>2016-11</c:v>
                </c:pt>
                <c:pt idx="47">
                  <c:v>2016-12</c:v>
                </c:pt>
                <c:pt idx="48">
                  <c:v>2017-01</c:v>
                </c:pt>
                <c:pt idx="49">
                  <c:v>2017-02</c:v>
                </c:pt>
                <c:pt idx="50">
                  <c:v>2017-03</c:v>
                </c:pt>
                <c:pt idx="51">
                  <c:v>2017-04</c:v>
                </c:pt>
                <c:pt idx="52">
                  <c:v>2017-05</c:v>
                </c:pt>
                <c:pt idx="53">
                  <c:v>2017-06</c:v>
                </c:pt>
                <c:pt idx="54">
                  <c:v>2017-07</c:v>
                </c:pt>
                <c:pt idx="55">
                  <c:v>2017-08</c:v>
                </c:pt>
                <c:pt idx="56">
                  <c:v>2017-09</c:v>
                </c:pt>
                <c:pt idx="57">
                  <c:v>2017-10</c:v>
                </c:pt>
                <c:pt idx="58">
                  <c:v>2017-11</c:v>
                </c:pt>
                <c:pt idx="59">
                  <c:v>2017-12</c:v>
                </c:pt>
                <c:pt idx="60">
                  <c:v>2018-01</c:v>
                </c:pt>
                <c:pt idx="61">
                  <c:v>2018-02</c:v>
                </c:pt>
                <c:pt idx="62">
                  <c:v>2018-03</c:v>
                </c:pt>
                <c:pt idx="63">
                  <c:v>2018-04</c:v>
                </c:pt>
                <c:pt idx="64">
                  <c:v>2018-05</c:v>
                </c:pt>
                <c:pt idx="65">
                  <c:v>2018-06</c:v>
                </c:pt>
                <c:pt idx="66">
                  <c:v>2018-07</c:v>
                </c:pt>
                <c:pt idx="67">
                  <c:v>2018-08</c:v>
                </c:pt>
                <c:pt idx="68">
                  <c:v>2018-09</c:v>
                </c:pt>
                <c:pt idx="69">
                  <c:v>2018-10</c:v>
                </c:pt>
                <c:pt idx="70">
                  <c:v>2018-11</c:v>
                </c:pt>
                <c:pt idx="71">
                  <c:v>2018-12</c:v>
                </c:pt>
                <c:pt idx="72">
                  <c:v>2019-01</c:v>
                </c:pt>
                <c:pt idx="73">
                  <c:v>2019-02</c:v>
                </c:pt>
                <c:pt idx="74">
                  <c:v>2019-03</c:v>
                </c:pt>
                <c:pt idx="75">
                  <c:v>2019-04</c:v>
                </c:pt>
                <c:pt idx="76">
                  <c:v>2019-05</c:v>
                </c:pt>
                <c:pt idx="77">
                  <c:v>2019-06</c:v>
                </c:pt>
                <c:pt idx="78">
                  <c:v>2019-07</c:v>
                </c:pt>
                <c:pt idx="79">
                  <c:v>2019-08</c:v>
                </c:pt>
                <c:pt idx="80">
                  <c:v>2019-09</c:v>
                </c:pt>
                <c:pt idx="81">
                  <c:v>2019-10</c:v>
                </c:pt>
                <c:pt idx="82">
                  <c:v>2019-11</c:v>
                </c:pt>
                <c:pt idx="83">
                  <c:v>2019-12</c:v>
                </c:pt>
              </c:strCache>
            </c:strRef>
          </c:cat>
          <c:val>
            <c:numRef>
              <c:f>'4-6'!$B$3:$B$86</c:f>
              <c:numCache>
                <c:formatCode>General</c:formatCode>
                <c:ptCount val="84"/>
                <c:pt idx="0">
                  <c:v>2576</c:v>
                </c:pt>
                <c:pt idx="1">
                  <c:v>2049</c:v>
                </c:pt>
                <c:pt idx="2">
                  <c:v>2178</c:v>
                </c:pt>
                <c:pt idx="3">
                  <c:v>1855</c:v>
                </c:pt>
                <c:pt idx="4">
                  <c:v>1708</c:v>
                </c:pt>
                <c:pt idx="5">
                  <c:v>1444</c:v>
                </c:pt>
                <c:pt idx="6">
                  <c:v>1121</c:v>
                </c:pt>
                <c:pt idx="7">
                  <c:v>1210</c:v>
                </c:pt>
                <c:pt idx="8">
                  <c:v>1420</c:v>
                </c:pt>
                <c:pt idx="9">
                  <c:v>1821</c:v>
                </c:pt>
                <c:pt idx="10">
                  <c:v>1733</c:v>
                </c:pt>
                <c:pt idx="11">
                  <c:v>2629</c:v>
                </c:pt>
                <c:pt idx="12">
                  <c:v>2480</c:v>
                </c:pt>
                <c:pt idx="13">
                  <c:v>2013</c:v>
                </c:pt>
                <c:pt idx="14">
                  <c:v>1846</c:v>
                </c:pt>
                <c:pt idx="15">
                  <c:v>1774</c:v>
                </c:pt>
                <c:pt idx="16">
                  <c:v>1741</c:v>
                </c:pt>
                <c:pt idx="17">
                  <c:v>1301</c:v>
                </c:pt>
                <c:pt idx="18">
                  <c:v>1231</c:v>
                </c:pt>
                <c:pt idx="19">
                  <c:v>1173</c:v>
                </c:pt>
                <c:pt idx="20">
                  <c:v>1367</c:v>
                </c:pt>
                <c:pt idx="21">
                  <c:v>1684</c:v>
                </c:pt>
                <c:pt idx="22">
                  <c:v>1962</c:v>
                </c:pt>
                <c:pt idx="23">
                  <c:v>2563</c:v>
                </c:pt>
                <c:pt idx="24">
                  <c:v>2324</c:v>
                </c:pt>
                <c:pt idx="25">
                  <c:v>1837</c:v>
                </c:pt>
                <c:pt idx="26">
                  <c:v>1962</c:v>
                </c:pt>
                <c:pt idx="27">
                  <c:v>2204</c:v>
                </c:pt>
                <c:pt idx="28">
                  <c:v>1574</c:v>
                </c:pt>
                <c:pt idx="29">
                  <c:v>1178</c:v>
                </c:pt>
                <c:pt idx="30">
                  <c:v>1085</c:v>
                </c:pt>
                <c:pt idx="31">
                  <c:v>1254</c:v>
                </c:pt>
                <c:pt idx="32">
                  <c:v>1304</c:v>
                </c:pt>
                <c:pt idx="33">
                  <c:v>1698</c:v>
                </c:pt>
                <c:pt idx="34">
                  <c:v>1801</c:v>
                </c:pt>
                <c:pt idx="35">
                  <c:v>2146</c:v>
                </c:pt>
                <c:pt idx="36">
                  <c:v>2319</c:v>
                </c:pt>
                <c:pt idx="37">
                  <c:v>1597</c:v>
                </c:pt>
                <c:pt idx="38">
                  <c:v>1614</c:v>
                </c:pt>
                <c:pt idx="39">
                  <c:v>1488</c:v>
                </c:pt>
                <c:pt idx="40">
                  <c:v>1511</c:v>
                </c:pt>
                <c:pt idx="41">
                  <c:v>1148</c:v>
                </c:pt>
                <c:pt idx="42">
                  <c:v>995</c:v>
                </c:pt>
                <c:pt idx="43">
                  <c:v>1133</c:v>
                </c:pt>
                <c:pt idx="44">
                  <c:v>1181</c:v>
                </c:pt>
                <c:pt idx="45">
                  <c:v>1552</c:v>
                </c:pt>
                <c:pt idx="46">
                  <c:v>1896</c:v>
                </c:pt>
                <c:pt idx="47">
                  <c:v>2220</c:v>
                </c:pt>
                <c:pt idx="48">
                  <c:v>2054</c:v>
                </c:pt>
                <c:pt idx="49">
                  <c:v>1526</c:v>
                </c:pt>
                <c:pt idx="50">
                  <c:v>1402</c:v>
                </c:pt>
                <c:pt idx="51">
                  <c:v>1442</c:v>
                </c:pt>
                <c:pt idx="52">
                  <c:v>1465</c:v>
                </c:pt>
                <c:pt idx="53">
                  <c:v>1027</c:v>
                </c:pt>
                <c:pt idx="54">
                  <c:v>1016</c:v>
                </c:pt>
                <c:pt idx="55">
                  <c:v>1056</c:v>
                </c:pt>
                <c:pt idx="56">
                  <c:v>1165</c:v>
                </c:pt>
                <c:pt idx="57">
                  <c:v>1459</c:v>
                </c:pt>
                <c:pt idx="58">
                  <c:v>1626</c:v>
                </c:pt>
                <c:pt idx="59">
                  <c:v>1933</c:v>
                </c:pt>
                <c:pt idx="60">
                  <c:v>2013</c:v>
                </c:pt>
                <c:pt idx="61">
                  <c:v>1620</c:v>
                </c:pt>
                <c:pt idx="62">
                  <c:v>1750</c:v>
                </c:pt>
                <c:pt idx="63">
                  <c:v>1351</c:v>
                </c:pt>
                <c:pt idx="64">
                  <c:v>1356</c:v>
                </c:pt>
                <c:pt idx="65">
                  <c:v>1082</c:v>
                </c:pt>
                <c:pt idx="66">
                  <c:v>952</c:v>
                </c:pt>
                <c:pt idx="67">
                  <c:v>1095</c:v>
                </c:pt>
                <c:pt idx="68">
                  <c:v>1075</c:v>
                </c:pt>
                <c:pt idx="69">
                  <c:v>1308</c:v>
                </c:pt>
                <c:pt idx="70">
                  <c:v>1816</c:v>
                </c:pt>
                <c:pt idx="71">
                  <c:v>2133</c:v>
                </c:pt>
                <c:pt idx="72">
                  <c:v>2217</c:v>
                </c:pt>
                <c:pt idx="73">
                  <c:v>1637</c:v>
                </c:pt>
                <c:pt idx="74">
                  <c:v>1442</c:v>
                </c:pt>
                <c:pt idx="75">
                  <c:v>1620</c:v>
                </c:pt>
                <c:pt idx="76">
                  <c:v>1484</c:v>
                </c:pt>
                <c:pt idx="77">
                  <c:v>1167</c:v>
                </c:pt>
                <c:pt idx="78">
                  <c:v>1010</c:v>
                </c:pt>
                <c:pt idx="79">
                  <c:v>1134</c:v>
                </c:pt>
                <c:pt idx="80">
                  <c:v>1358</c:v>
                </c:pt>
                <c:pt idx="81">
                  <c:v>1342</c:v>
                </c:pt>
                <c:pt idx="82">
                  <c:v>1775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9-4B42-ABFC-01F4C45231EF}"/>
            </c:ext>
          </c:extLst>
        </c:ser>
        <c:ser>
          <c:idx val="1"/>
          <c:order val="1"/>
          <c:tx>
            <c:v>Тренд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'4-6'!$AW$21:$AW$104</c:f>
              <c:numCache>
                <c:formatCode>General</c:formatCode>
                <c:ptCount val="84"/>
                <c:pt idx="0">
                  <c:v>2844.9784188210529</c:v>
                </c:pt>
                <c:pt idx="1">
                  <c:v>2172.61665739301</c:v>
                </c:pt>
                <c:pt idx="2">
                  <c:v>1746.4626136094491</c:v>
                </c:pt>
                <c:pt idx="3">
                  <c:v>1513.8504451002418</c:v>
                </c:pt>
                <c:pt idx="4">
                  <c:v>1427.3249763646172</c:v>
                </c:pt>
                <c:pt idx="5">
                  <c:v>1444.6416987711598</c:v>
                </c:pt>
                <c:pt idx="6">
                  <c:v>1528.7667705578142</c:v>
                </c:pt>
                <c:pt idx="7">
                  <c:v>1647.8770168318797</c:v>
                </c:pt>
                <c:pt idx="8">
                  <c:v>1775.3599295700108</c:v>
                </c:pt>
                <c:pt idx="9">
                  <c:v>1889.8136676182248</c:v>
                </c:pt>
                <c:pt idx="10">
                  <c:v>1975.0470566918889</c:v>
                </c:pt>
                <c:pt idx="11">
                  <c:v>2020.0795893757304</c:v>
                </c:pt>
                <c:pt idx="12">
                  <c:v>2019.1414251238402</c:v>
                </c:pt>
                <c:pt idx="13">
                  <c:v>1971.6733902596534</c:v>
                </c:pt>
                <c:pt idx="14">
                  <c:v>1882.3269779759721</c:v>
                </c:pt>
                <c:pt idx="15">
                  <c:v>1760.9643483349482</c:v>
                </c:pt>
                <c:pt idx="16">
                  <c:v>1622.6583282680949</c:v>
                </c:pt>
                <c:pt idx="17">
                  <c:v>1487.6924115762849</c:v>
                </c:pt>
                <c:pt idx="18">
                  <c:v>1381.560758929747</c:v>
                </c:pt>
                <c:pt idx="19">
                  <c:v>1334.9681978680455</c:v>
                </c:pt>
                <c:pt idx="20">
                  <c:v>1383.8302228001485</c:v>
                </c:pt>
                <c:pt idx="21">
                  <c:v>1569.2729950043358</c:v>
                </c:pt>
                <c:pt idx="22">
                  <c:v>1937.6333426282727</c:v>
                </c:pt>
                <c:pt idx="23">
                  <c:v>2540.4587606889254</c:v>
                </c:pt>
                <c:pt idx="24">
                  <c:v>2535.057051297877</c:v>
                </c:pt>
                <c:pt idx="25">
                  <c:v>2015.8904961129276</c:v>
                </c:pt>
                <c:pt idx="26">
                  <c:v>1685.1149260296825</c:v>
                </c:pt>
                <c:pt idx="27">
                  <c:v>1501.7105376631705</c:v>
                </c:pt>
                <c:pt idx="28">
                  <c:v>1428.7993184462957</c:v>
                </c:pt>
                <c:pt idx="29">
                  <c:v>1433.6450466298329</c:v>
                </c:pt>
                <c:pt idx="30">
                  <c:v>1487.6532912824341</c:v>
                </c:pt>
                <c:pt idx="31">
                  <c:v>1566.3714122906213</c:v>
                </c:pt>
                <c:pt idx="32">
                  <c:v>1649.4885603587907</c:v>
                </c:pt>
                <c:pt idx="33">
                  <c:v>1720.8356770092148</c:v>
                </c:pt>
                <c:pt idx="34">
                  <c:v>1768.3854945820303</c:v>
                </c:pt>
                <c:pt idx="35">
                  <c:v>1784.2525362352544</c:v>
                </c:pt>
                <c:pt idx="36">
                  <c:v>1764.6931159447886</c:v>
                </c:pt>
                <c:pt idx="37">
                  <c:v>1710.1053385043788</c:v>
                </c:pt>
                <c:pt idx="38">
                  <c:v>1625.0290995256692</c:v>
                </c:pt>
                <c:pt idx="39">
                  <c:v>1518.1460854381712</c:v>
                </c:pt>
                <c:pt idx="40">
                  <c:v>1402.2797734892592</c:v>
                </c:pt>
                <c:pt idx="41">
                  <c:v>1294.3954317442003</c:v>
                </c:pt>
                <c:pt idx="42">
                  <c:v>1215.6001190861207</c:v>
                </c:pt>
                <c:pt idx="43">
                  <c:v>1191.1426852160184</c:v>
                </c:pt>
                <c:pt idx="44">
                  <c:v>1250.413770652769</c:v>
                </c:pt>
                <c:pt idx="45">
                  <c:v>1426.9458067331288</c:v>
                </c:pt>
                <c:pt idx="46">
                  <c:v>1758.4130156117099</c:v>
                </c:pt>
                <c:pt idx="47">
                  <c:v>2286.6314102609977</c:v>
                </c:pt>
                <c:pt idx="48">
                  <c:v>1818.5205255886181</c:v>
                </c:pt>
                <c:pt idx="49">
                  <c:v>1642.2988278928624</c:v>
                </c:pt>
                <c:pt idx="50">
                  <c:v>1508.2746150121764</c:v>
                </c:pt>
                <c:pt idx="51">
                  <c:v>1410.8606526317865</c:v>
                </c:pt>
                <c:pt idx="52">
                  <c:v>1344.8042518022305</c:v>
                </c:pt>
                <c:pt idx="53">
                  <c:v>1305.1872689393565</c:v>
                </c:pt>
                <c:pt idx="54">
                  <c:v>1287.4261058243228</c:v>
                </c:pt>
                <c:pt idx="55">
                  <c:v>1287.2717096035994</c:v>
                </c:pt>
                <c:pt idx="56">
                  <c:v>1300.8095727889656</c:v>
                </c:pt>
                <c:pt idx="57">
                  <c:v>1324.4597332575127</c:v>
                </c:pt>
                <c:pt idx="58">
                  <c:v>1354.9767742516408</c:v>
                </c:pt>
                <c:pt idx="59">
                  <c:v>1389.4498243790631</c:v>
                </c:pt>
                <c:pt idx="60">
                  <c:v>1425.3025576128011</c:v>
                </c:pt>
                <c:pt idx="61">
                  <c:v>1460.293193291187</c:v>
                </c:pt>
                <c:pt idx="62">
                  <c:v>1492.5144961178671</c:v>
                </c:pt>
                <c:pt idx="63">
                  <c:v>1520.3937761617922</c:v>
                </c:pt>
                <c:pt idx="64">
                  <c:v>1542.6928888572306</c:v>
                </c:pt>
                <c:pt idx="65">
                  <c:v>1558.5082350037558</c:v>
                </c:pt>
                <c:pt idx="66">
                  <c:v>1567.2707607662539</c:v>
                </c:pt>
                <c:pt idx="67">
                  <c:v>1568.7459576749229</c:v>
                </c:pt>
                <c:pt idx="68">
                  <c:v>1563.0338626252683</c:v>
                </c:pt>
                <c:pt idx="69">
                  <c:v>1550.5690578781087</c:v>
                </c:pt>
                <c:pt idx="70">
                  <c:v>1532.1206710595734</c:v>
                </c:pt>
                <c:pt idx="71">
                  <c:v>1508.7923751611015</c:v>
                </c:pt>
                <c:pt idx="72">
                  <c:v>1482.0223885394435</c:v>
                </c:pt>
                <c:pt idx="73">
                  <c:v>1453.583474916657</c:v>
                </c:pt>
                <c:pt idx="74">
                  <c:v>1425.5829433801146</c:v>
                </c:pt>
                <c:pt idx="75">
                  <c:v>1400.4626483824977</c:v>
                </c:pt>
                <c:pt idx="76">
                  <c:v>1380.9989897418018</c:v>
                </c:pt>
                <c:pt idx="77">
                  <c:v>1370.3029126413294</c:v>
                </c:pt>
                <c:pt idx="78">
                  <c:v>1371.8199076296878</c:v>
                </c:pt>
                <c:pt idx="79">
                  <c:v>1389.3300106208044</c:v>
                </c:pt>
                <c:pt idx="80">
                  <c:v>1426.947802893912</c:v>
                </c:pt>
                <c:pt idx="81">
                  <c:v>1489.1224110935655</c:v>
                </c:pt>
                <c:pt idx="82">
                  <c:v>1580.6375072296141</c:v>
                </c:pt>
                <c:pt idx="83">
                  <c:v>1706.6113086772129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9-4B42-ABFC-01F4C4523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146920"/>
        <c:axId val="688152168"/>
      </c:lineChart>
      <c:catAx>
        <c:axId val="68814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152168"/>
        <c:crosses val="autoZero"/>
        <c:auto val="1"/>
        <c:lblAlgn val="ctr"/>
        <c:lblOffset val="100"/>
        <c:noMultiLvlLbl val="0"/>
      </c:catAx>
      <c:valAx>
        <c:axId val="68815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14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55943409540832"/>
          <c:y val="0.45351207132166332"/>
          <c:w val="0.17675198634952885"/>
          <c:h val="0.28030368104813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 ряд без тренда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'4-6'!$AX$21:$AX$104</c:f>
              <c:numCache>
                <c:formatCode>General</c:formatCode>
                <c:ptCount val="84"/>
                <c:pt idx="0">
                  <c:v>-268.97841882105286</c:v>
                </c:pt>
                <c:pt idx="1">
                  <c:v>-123.61665739300997</c:v>
                </c:pt>
                <c:pt idx="2">
                  <c:v>431.53738639055086</c:v>
                </c:pt>
                <c:pt idx="3">
                  <c:v>341.14955489975819</c:v>
                </c:pt>
                <c:pt idx="4">
                  <c:v>280.67502363538279</c:v>
                </c:pt>
                <c:pt idx="5">
                  <c:v>-0.64169877115978124</c:v>
                </c:pt>
                <c:pt idx="6">
                  <c:v>-407.7667705578142</c:v>
                </c:pt>
                <c:pt idx="7">
                  <c:v>-437.8770168318797</c:v>
                </c:pt>
                <c:pt idx="8">
                  <c:v>-355.35992957001076</c:v>
                </c:pt>
                <c:pt idx="9">
                  <c:v>-68.813667618224827</c:v>
                </c:pt>
                <c:pt idx="10">
                  <c:v>-242.04705669188888</c:v>
                </c:pt>
                <c:pt idx="11">
                  <c:v>608.92041062426961</c:v>
                </c:pt>
                <c:pt idx="12">
                  <c:v>460.85857487615976</c:v>
                </c:pt>
                <c:pt idx="13">
                  <c:v>41.326609740346612</c:v>
                </c:pt>
                <c:pt idx="14">
                  <c:v>-36.326977975972113</c:v>
                </c:pt>
                <c:pt idx="15">
                  <c:v>13.035651665051773</c:v>
                </c:pt>
                <c:pt idx="16">
                  <c:v>118.34167173190508</c:v>
                </c:pt>
                <c:pt idx="17">
                  <c:v>-186.69241157628494</c:v>
                </c:pt>
                <c:pt idx="18">
                  <c:v>-150.56075892974695</c:v>
                </c:pt>
                <c:pt idx="19">
                  <c:v>-161.96819786804554</c:v>
                </c:pt>
                <c:pt idx="20">
                  <c:v>-16.830222800148476</c:v>
                </c:pt>
                <c:pt idx="21">
                  <c:v>114.72700499566417</c:v>
                </c:pt>
                <c:pt idx="22">
                  <c:v>24.366657371727342</c:v>
                </c:pt>
                <c:pt idx="23">
                  <c:v>22.541239311074605</c:v>
                </c:pt>
                <c:pt idx="24">
                  <c:v>-211.05705129787702</c:v>
                </c:pt>
                <c:pt idx="25">
                  <c:v>-178.89049611292762</c:v>
                </c:pt>
                <c:pt idx="26">
                  <c:v>276.88507397031753</c:v>
                </c:pt>
                <c:pt idx="27">
                  <c:v>702.2894623368295</c:v>
                </c:pt>
                <c:pt idx="28">
                  <c:v>145.20068155370427</c:v>
                </c:pt>
                <c:pt idx="29">
                  <c:v>-255.6450466298329</c:v>
                </c:pt>
                <c:pt idx="30">
                  <c:v>-402.65329128243411</c:v>
                </c:pt>
                <c:pt idx="31">
                  <c:v>-312.37141229062127</c:v>
                </c:pt>
                <c:pt idx="32">
                  <c:v>-345.48856035879066</c:v>
                </c:pt>
                <c:pt idx="33">
                  <c:v>-22.835677009214805</c:v>
                </c:pt>
                <c:pt idx="34">
                  <c:v>32.614505417969667</c:v>
                </c:pt>
                <c:pt idx="35">
                  <c:v>361.74746376474559</c:v>
                </c:pt>
                <c:pt idx="36">
                  <c:v>554.30688405521141</c:v>
                </c:pt>
                <c:pt idx="37">
                  <c:v>-113.10533850437878</c:v>
                </c:pt>
                <c:pt idx="38">
                  <c:v>-11.029099525669153</c:v>
                </c:pt>
                <c:pt idx="39">
                  <c:v>-30.146085438171212</c:v>
                </c:pt>
                <c:pt idx="40">
                  <c:v>108.72022651074076</c:v>
                </c:pt>
                <c:pt idx="41">
                  <c:v>-146.39543174420032</c:v>
                </c:pt>
                <c:pt idx="42">
                  <c:v>-220.60011908612069</c:v>
                </c:pt>
                <c:pt idx="43">
                  <c:v>-58.142685216018435</c:v>
                </c:pt>
                <c:pt idx="44">
                  <c:v>-69.413770652769017</c:v>
                </c:pt>
                <c:pt idx="45">
                  <c:v>125.05419326687115</c:v>
                </c:pt>
                <c:pt idx="46">
                  <c:v>137.58698438829015</c:v>
                </c:pt>
                <c:pt idx="47">
                  <c:v>-66.631410260997654</c:v>
                </c:pt>
                <c:pt idx="48">
                  <c:v>235.47947441138194</c:v>
                </c:pt>
                <c:pt idx="49">
                  <c:v>-116.29882789286239</c:v>
                </c:pt>
                <c:pt idx="50">
                  <c:v>-106.27461501217635</c:v>
                </c:pt>
                <c:pt idx="51">
                  <c:v>31.139347368213521</c:v>
                </c:pt>
                <c:pt idx="52">
                  <c:v>120.19574819776949</c:v>
                </c:pt>
                <c:pt idx="53">
                  <c:v>-278.1872689393565</c:v>
                </c:pt>
                <c:pt idx="54">
                  <c:v>-271.4261058243228</c:v>
                </c:pt>
                <c:pt idx="55">
                  <c:v>-231.27170960359945</c:v>
                </c:pt>
                <c:pt idx="56">
                  <c:v>-135.80957278896562</c:v>
                </c:pt>
                <c:pt idx="57">
                  <c:v>134.54026674248735</c:v>
                </c:pt>
                <c:pt idx="58">
                  <c:v>271.02322574835921</c:v>
                </c:pt>
                <c:pt idx="59">
                  <c:v>543.5501756209369</c:v>
                </c:pt>
                <c:pt idx="60">
                  <c:v>587.69744238719886</c:v>
                </c:pt>
                <c:pt idx="61">
                  <c:v>159.70680670881302</c:v>
                </c:pt>
                <c:pt idx="62">
                  <c:v>257.48550388213289</c:v>
                </c:pt>
                <c:pt idx="63">
                  <c:v>-169.39377616179218</c:v>
                </c:pt>
                <c:pt idx="64">
                  <c:v>-186.69288885723063</c:v>
                </c:pt>
                <c:pt idx="65">
                  <c:v>-476.50823500375577</c:v>
                </c:pt>
                <c:pt idx="66">
                  <c:v>-615.27076076625394</c:v>
                </c:pt>
                <c:pt idx="67">
                  <c:v>-473.74595767492292</c:v>
                </c:pt>
                <c:pt idx="68">
                  <c:v>-488.03386262526828</c:v>
                </c:pt>
                <c:pt idx="69">
                  <c:v>-242.56905787810865</c:v>
                </c:pt>
                <c:pt idx="70">
                  <c:v>283.8793289404266</c:v>
                </c:pt>
                <c:pt idx="71">
                  <c:v>624.20762483889848</c:v>
                </c:pt>
                <c:pt idx="72">
                  <c:v>734.97761146055655</c:v>
                </c:pt>
                <c:pt idx="73">
                  <c:v>183.416525083343</c:v>
                </c:pt>
                <c:pt idx="74">
                  <c:v>16.417056619885443</c:v>
                </c:pt>
                <c:pt idx="75">
                  <c:v>219.53735161750228</c:v>
                </c:pt>
                <c:pt idx="76">
                  <c:v>103.00101025819822</c:v>
                </c:pt>
                <c:pt idx="77">
                  <c:v>-203.30291264132939</c:v>
                </c:pt>
                <c:pt idx="78">
                  <c:v>-361.8199076296878</c:v>
                </c:pt>
                <c:pt idx="79">
                  <c:v>-255.33001062080439</c:v>
                </c:pt>
                <c:pt idx="80">
                  <c:v>-68.947802893912012</c:v>
                </c:pt>
                <c:pt idx="81">
                  <c:v>-147.12241109356546</c:v>
                </c:pt>
                <c:pt idx="82">
                  <c:v>194.36249277038587</c:v>
                </c:pt>
                <c:pt idx="83">
                  <c:v>127.38869132278705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5-48AB-8D1C-2CB6CD849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822240"/>
        <c:axId val="721820272"/>
      </c:lineChart>
      <c:catAx>
        <c:axId val="72182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1820272"/>
        <c:crosses val="autoZero"/>
        <c:auto val="1"/>
        <c:lblAlgn val="ctr"/>
        <c:lblOffset val="100"/>
        <c:noMultiLvlLbl val="0"/>
      </c:catAx>
      <c:valAx>
        <c:axId val="7218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18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ряд, линейный тренд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1009163530492981E-2"/>
          <c:y val="0.1566490798953773"/>
          <c:w val="0.91617594948628334"/>
          <c:h val="0.66457809208196228"/>
        </c:manualLayout>
      </c:layout>
      <c:lineChart>
        <c:grouping val="standard"/>
        <c:varyColors val="0"/>
        <c:ser>
          <c:idx val="0"/>
          <c:order val="0"/>
          <c:tx>
            <c:strRef>
              <c:f>'4-6'!$B$2</c:f>
              <c:strCache>
                <c:ptCount val="1"/>
                <c:pt idx="0">
                  <c:v>Количество пострадавших, чел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2089520446808"/>
                  <c:y val="0.1949603627790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'4-6'!$A$3:$A$86</c:f>
              <c:strCache>
                <c:ptCount val="84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  <c:pt idx="12">
                  <c:v>2014-01</c:v>
                </c:pt>
                <c:pt idx="13">
                  <c:v>2014-02</c:v>
                </c:pt>
                <c:pt idx="14">
                  <c:v>2014-03</c:v>
                </c:pt>
                <c:pt idx="15">
                  <c:v>2014-04</c:v>
                </c:pt>
                <c:pt idx="16">
                  <c:v>2014-05</c:v>
                </c:pt>
                <c:pt idx="17">
                  <c:v>2014-06</c:v>
                </c:pt>
                <c:pt idx="18">
                  <c:v>2014-07</c:v>
                </c:pt>
                <c:pt idx="19">
                  <c:v>2014-08</c:v>
                </c:pt>
                <c:pt idx="20">
                  <c:v>2014-09</c:v>
                </c:pt>
                <c:pt idx="21">
                  <c:v>2014-10</c:v>
                </c:pt>
                <c:pt idx="22">
                  <c:v>2014-11</c:v>
                </c:pt>
                <c:pt idx="23">
                  <c:v>2014-12</c:v>
                </c:pt>
                <c:pt idx="24">
                  <c:v>2015-01</c:v>
                </c:pt>
                <c:pt idx="25">
                  <c:v>2015-02</c:v>
                </c:pt>
                <c:pt idx="26">
                  <c:v>2015-03</c:v>
                </c:pt>
                <c:pt idx="27">
                  <c:v>2015-04</c:v>
                </c:pt>
                <c:pt idx="28">
                  <c:v>2015-05</c:v>
                </c:pt>
                <c:pt idx="29">
                  <c:v>2015-06</c:v>
                </c:pt>
                <c:pt idx="30">
                  <c:v>2015-07</c:v>
                </c:pt>
                <c:pt idx="31">
                  <c:v>2015-08</c:v>
                </c:pt>
                <c:pt idx="32">
                  <c:v>2015-09</c:v>
                </c:pt>
                <c:pt idx="33">
                  <c:v>2015-10</c:v>
                </c:pt>
                <c:pt idx="34">
                  <c:v>2015-11</c:v>
                </c:pt>
                <c:pt idx="35">
                  <c:v>2015-12</c:v>
                </c:pt>
                <c:pt idx="36">
                  <c:v>2016-01</c:v>
                </c:pt>
                <c:pt idx="37">
                  <c:v>2016-02</c:v>
                </c:pt>
                <c:pt idx="38">
                  <c:v>2016-03</c:v>
                </c:pt>
                <c:pt idx="39">
                  <c:v>2016-04</c:v>
                </c:pt>
                <c:pt idx="40">
                  <c:v>2016-05</c:v>
                </c:pt>
                <c:pt idx="41">
                  <c:v>2016-06</c:v>
                </c:pt>
                <c:pt idx="42">
                  <c:v>2016-07</c:v>
                </c:pt>
                <c:pt idx="43">
                  <c:v>2016-08</c:v>
                </c:pt>
                <c:pt idx="44">
                  <c:v>2016-09</c:v>
                </c:pt>
                <c:pt idx="45">
                  <c:v>2016-10</c:v>
                </c:pt>
                <c:pt idx="46">
                  <c:v>2016-11</c:v>
                </c:pt>
                <c:pt idx="47">
                  <c:v>2016-12</c:v>
                </c:pt>
                <c:pt idx="48">
                  <c:v>2017-01</c:v>
                </c:pt>
                <c:pt idx="49">
                  <c:v>2017-02</c:v>
                </c:pt>
                <c:pt idx="50">
                  <c:v>2017-03</c:v>
                </c:pt>
                <c:pt idx="51">
                  <c:v>2017-04</c:v>
                </c:pt>
                <c:pt idx="52">
                  <c:v>2017-05</c:v>
                </c:pt>
                <c:pt idx="53">
                  <c:v>2017-06</c:v>
                </c:pt>
                <c:pt idx="54">
                  <c:v>2017-07</c:v>
                </c:pt>
                <c:pt idx="55">
                  <c:v>2017-08</c:v>
                </c:pt>
                <c:pt idx="56">
                  <c:v>2017-09</c:v>
                </c:pt>
                <c:pt idx="57">
                  <c:v>2017-10</c:v>
                </c:pt>
                <c:pt idx="58">
                  <c:v>2017-11</c:v>
                </c:pt>
                <c:pt idx="59">
                  <c:v>2017-12</c:v>
                </c:pt>
                <c:pt idx="60">
                  <c:v>2018-01</c:v>
                </c:pt>
                <c:pt idx="61">
                  <c:v>2018-02</c:v>
                </c:pt>
                <c:pt idx="62">
                  <c:v>2018-03</c:v>
                </c:pt>
                <c:pt idx="63">
                  <c:v>2018-04</c:v>
                </c:pt>
                <c:pt idx="64">
                  <c:v>2018-05</c:v>
                </c:pt>
                <c:pt idx="65">
                  <c:v>2018-06</c:v>
                </c:pt>
                <c:pt idx="66">
                  <c:v>2018-07</c:v>
                </c:pt>
                <c:pt idx="67">
                  <c:v>2018-08</c:v>
                </c:pt>
                <c:pt idx="68">
                  <c:v>2018-09</c:v>
                </c:pt>
                <c:pt idx="69">
                  <c:v>2018-10</c:v>
                </c:pt>
                <c:pt idx="70">
                  <c:v>2018-11</c:v>
                </c:pt>
                <c:pt idx="71">
                  <c:v>2018-12</c:v>
                </c:pt>
                <c:pt idx="72">
                  <c:v>2019-01</c:v>
                </c:pt>
                <c:pt idx="73">
                  <c:v>2019-02</c:v>
                </c:pt>
                <c:pt idx="74">
                  <c:v>2019-03</c:v>
                </c:pt>
                <c:pt idx="75">
                  <c:v>2019-04</c:v>
                </c:pt>
                <c:pt idx="76">
                  <c:v>2019-05</c:v>
                </c:pt>
                <c:pt idx="77">
                  <c:v>2019-06</c:v>
                </c:pt>
                <c:pt idx="78">
                  <c:v>2019-07</c:v>
                </c:pt>
                <c:pt idx="79">
                  <c:v>2019-08</c:v>
                </c:pt>
                <c:pt idx="80">
                  <c:v>2019-09</c:v>
                </c:pt>
                <c:pt idx="81">
                  <c:v>2019-10</c:v>
                </c:pt>
                <c:pt idx="82">
                  <c:v>2019-11</c:v>
                </c:pt>
                <c:pt idx="83">
                  <c:v>2019-12</c:v>
                </c:pt>
              </c:strCache>
            </c:strRef>
          </c:cat>
          <c:val>
            <c:numRef>
              <c:f>'4-6'!$B$3:$B$86</c:f>
              <c:numCache>
                <c:formatCode>General</c:formatCode>
                <c:ptCount val="84"/>
                <c:pt idx="0">
                  <c:v>2576</c:v>
                </c:pt>
                <c:pt idx="1">
                  <c:v>2049</c:v>
                </c:pt>
                <c:pt idx="2">
                  <c:v>2178</c:v>
                </c:pt>
                <c:pt idx="3">
                  <c:v>1855</c:v>
                </c:pt>
                <c:pt idx="4">
                  <c:v>1708</c:v>
                </c:pt>
                <c:pt idx="5">
                  <c:v>1444</c:v>
                </c:pt>
                <c:pt idx="6">
                  <c:v>1121</c:v>
                </c:pt>
                <c:pt idx="7">
                  <c:v>1210</c:v>
                </c:pt>
                <c:pt idx="8">
                  <c:v>1420</c:v>
                </c:pt>
                <c:pt idx="9">
                  <c:v>1821</c:v>
                </c:pt>
                <c:pt idx="10">
                  <c:v>1733</c:v>
                </c:pt>
                <c:pt idx="11">
                  <c:v>2629</c:v>
                </c:pt>
                <c:pt idx="12">
                  <c:v>2480</c:v>
                </c:pt>
                <c:pt idx="13">
                  <c:v>2013</c:v>
                </c:pt>
                <c:pt idx="14">
                  <c:v>1846</c:v>
                </c:pt>
                <c:pt idx="15">
                  <c:v>1774</c:v>
                </c:pt>
                <c:pt idx="16">
                  <c:v>1741</c:v>
                </c:pt>
                <c:pt idx="17">
                  <c:v>1301</c:v>
                </c:pt>
                <c:pt idx="18">
                  <c:v>1231</c:v>
                </c:pt>
                <c:pt idx="19">
                  <c:v>1173</c:v>
                </c:pt>
                <c:pt idx="20">
                  <c:v>1367</c:v>
                </c:pt>
                <c:pt idx="21">
                  <c:v>1684</c:v>
                </c:pt>
                <c:pt idx="22">
                  <c:v>1962</c:v>
                </c:pt>
                <c:pt idx="23">
                  <c:v>2563</c:v>
                </c:pt>
                <c:pt idx="24">
                  <c:v>2324</c:v>
                </c:pt>
                <c:pt idx="25">
                  <c:v>1837</c:v>
                </c:pt>
                <c:pt idx="26">
                  <c:v>1962</c:v>
                </c:pt>
                <c:pt idx="27">
                  <c:v>2204</c:v>
                </c:pt>
                <c:pt idx="28">
                  <c:v>1574</c:v>
                </c:pt>
                <c:pt idx="29">
                  <c:v>1178</c:v>
                </c:pt>
                <c:pt idx="30">
                  <c:v>1085</c:v>
                </c:pt>
                <c:pt idx="31">
                  <c:v>1254</c:v>
                </c:pt>
                <c:pt idx="32">
                  <c:v>1304</c:v>
                </c:pt>
                <c:pt idx="33">
                  <c:v>1698</c:v>
                </c:pt>
                <c:pt idx="34">
                  <c:v>1801</c:v>
                </c:pt>
                <c:pt idx="35">
                  <c:v>2146</c:v>
                </c:pt>
                <c:pt idx="36">
                  <c:v>2319</c:v>
                </c:pt>
                <c:pt idx="37">
                  <c:v>1597</c:v>
                </c:pt>
                <c:pt idx="38">
                  <c:v>1614</c:v>
                </c:pt>
                <c:pt idx="39">
                  <c:v>1488</c:v>
                </c:pt>
                <c:pt idx="40">
                  <c:v>1511</c:v>
                </c:pt>
                <c:pt idx="41">
                  <c:v>1148</c:v>
                </c:pt>
                <c:pt idx="42">
                  <c:v>995</c:v>
                </c:pt>
                <c:pt idx="43">
                  <c:v>1133</c:v>
                </c:pt>
                <c:pt idx="44">
                  <c:v>1181</c:v>
                </c:pt>
                <c:pt idx="45">
                  <c:v>1552</c:v>
                </c:pt>
                <c:pt idx="46">
                  <c:v>1896</c:v>
                </c:pt>
                <c:pt idx="47">
                  <c:v>2220</c:v>
                </c:pt>
                <c:pt idx="48">
                  <c:v>2054</c:v>
                </c:pt>
                <c:pt idx="49">
                  <c:v>1526</c:v>
                </c:pt>
                <c:pt idx="50">
                  <c:v>1402</c:v>
                </c:pt>
                <c:pt idx="51">
                  <c:v>1442</c:v>
                </c:pt>
                <c:pt idx="52">
                  <c:v>1465</c:v>
                </c:pt>
                <c:pt idx="53">
                  <c:v>1027</c:v>
                </c:pt>
                <c:pt idx="54">
                  <c:v>1016</c:v>
                </c:pt>
                <c:pt idx="55">
                  <c:v>1056</c:v>
                </c:pt>
                <c:pt idx="56">
                  <c:v>1165</c:v>
                </c:pt>
                <c:pt idx="57">
                  <c:v>1459</c:v>
                </c:pt>
                <c:pt idx="58">
                  <c:v>1626</c:v>
                </c:pt>
                <c:pt idx="59">
                  <c:v>1933</c:v>
                </c:pt>
                <c:pt idx="60">
                  <c:v>2013</c:v>
                </c:pt>
                <c:pt idx="61">
                  <c:v>1620</c:v>
                </c:pt>
                <c:pt idx="62">
                  <c:v>1750</c:v>
                </c:pt>
                <c:pt idx="63">
                  <c:v>1351</c:v>
                </c:pt>
                <c:pt idx="64">
                  <c:v>1356</c:v>
                </c:pt>
                <c:pt idx="65">
                  <c:v>1082</c:v>
                </c:pt>
                <c:pt idx="66">
                  <c:v>952</c:v>
                </c:pt>
                <c:pt idx="67">
                  <c:v>1095</c:v>
                </c:pt>
                <c:pt idx="68">
                  <c:v>1075</c:v>
                </c:pt>
                <c:pt idx="69">
                  <c:v>1308</c:v>
                </c:pt>
                <c:pt idx="70">
                  <c:v>1816</c:v>
                </c:pt>
                <c:pt idx="71">
                  <c:v>2133</c:v>
                </c:pt>
                <c:pt idx="72">
                  <c:v>2217</c:v>
                </c:pt>
                <c:pt idx="73">
                  <c:v>1637</c:v>
                </c:pt>
                <c:pt idx="74">
                  <c:v>1442</c:v>
                </c:pt>
                <c:pt idx="75">
                  <c:v>1620</c:v>
                </c:pt>
                <c:pt idx="76">
                  <c:v>1484</c:v>
                </c:pt>
                <c:pt idx="77">
                  <c:v>1167</c:v>
                </c:pt>
                <c:pt idx="78">
                  <c:v>1010</c:v>
                </c:pt>
                <c:pt idx="79">
                  <c:v>1134</c:v>
                </c:pt>
                <c:pt idx="80">
                  <c:v>1358</c:v>
                </c:pt>
                <c:pt idx="81">
                  <c:v>1342</c:v>
                </c:pt>
                <c:pt idx="82">
                  <c:v>1775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F-4F93-8B68-BD5E4202F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43704"/>
        <c:axId val="546034520"/>
      </c:lineChart>
      <c:catAx>
        <c:axId val="54604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34520"/>
        <c:crosses val="autoZero"/>
        <c:auto val="1"/>
        <c:lblAlgn val="ctr"/>
        <c:lblOffset val="100"/>
        <c:noMultiLvlLbl val="0"/>
      </c:catAx>
      <c:valAx>
        <c:axId val="5460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4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 без линейного тренда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'4-6'!$O$129:$O$212</c:f>
              <c:numCache>
                <c:formatCode>General</c:formatCode>
                <c:ptCount val="84"/>
                <c:pt idx="0">
                  <c:v>740.89470000000006</c:v>
                </c:pt>
                <c:pt idx="1">
                  <c:v>219.48939999999993</c:v>
                </c:pt>
                <c:pt idx="2">
                  <c:v>354.08410000000003</c:v>
                </c:pt>
                <c:pt idx="3">
                  <c:v>36.67879999999991</c:v>
                </c:pt>
                <c:pt idx="4">
                  <c:v>-104.72649999999999</c:v>
                </c:pt>
                <c:pt idx="5">
                  <c:v>-363.13180000000011</c:v>
                </c:pt>
                <c:pt idx="6">
                  <c:v>-680.53710000000001</c:v>
                </c:pt>
                <c:pt idx="7">
                  <c:v>-585.94240000000013</c:v>
                </c:pt>
                <c:pt idx="8">
                  <c:v>-370.34770000000003</c:v>
                </c:pt>
                <c:pt idx="9">
                  <c:v>36.246999999999844</c:v>
                </c:pt>
                <c:pt idx="10">
                  <c:v>-46.158300000000054</c:v>
                </c:pt>
                <c:pt idx="11">
                  <c:v>855.43640000000005</c:v>
                </c:pt>
                <c:pt idx="12">
                  <c:v>712.03109999999992</c:v>
                </c:pt>
                <c:pt idx="13">
                  <c:v>250.62580000000003</c:v>
                </c:pt>
                <c:pt idx="14">
                  <c:v>89.220499999999902</c:v>
                </c:pt>
                <c:pt idx="15">
                  <c:v>22.815200000000004</c:v>
                </c:pt>
                <c:pt idx="16">
                  <c:v>-4.5901000000001204</c:v>
                </c:pt>
                <c:pt idx="17">
                  <c:v>-438.99540000000002</c:v>
                </c:pt>
                <c:pt idx="18">
                  <c:v>-503.40070000000014</c:v>
                </c:pt>
                <c:pt idx="19">
                  <c:v>-555.80600000000004</c:v>
                </c:pt>
                <c:pt idx="20">
                  <c:v>-356.21129999999994</c:v>
                </c:pt>
                <c:pt idx="21">
                  <c:v>-33.616600000000062</c:v>
                </c:pt>
                <c:pt idx="22">
                  <c:v>249.97810000000004</c:v>
                </c:pt>
                <c:pt idx="23">
                  <c:v>856.57279999999992</c:v>
                </c:pt>
                <c:pt idx="24">
                  <c:v>623.16750000000002</c:v>
                </c:pt>
                <c:pt idx="25">
                  <c:v>141.76219999999989</c:v>
                </c:pt>
                <c:pt idx="26">
                  <c:v>272.3569</c:v>
                </c:pt>
                <c:pt idx="27">
                  <c:v>519.95159999999987</c:v>
                </c:pt>
                <c:pt idx="28">
                  <c:v>-104.45370000000003</c:v>
                </c:pt>
                <c:pt idx="29">
                  <c:v>-494.85900000000015</c:v>
                </c:pt>
                <c:pt idx="30">
                  <c:v>-582.26430000000005</c:v>
                </c:pt>
                <c:pt idx="31">
                  <c:v>-407.66960000000017</c:v>
                </c:pt>
                <c:pt idx="32">
                  <c:v>-352.07490000000007</c:v>
                </c:pt>
                <c:pt idx="33">
                  <c:v>47.519800000000032</c:v>
                </c:pt>
                <c:pt idx="34">
                  <c:v>156.11449999999991</c:v>
                </c:pt>
                <c:pt idx="35">
                  <c:v>506.70920000000001</c:v>
                </c:pt>
                <c:pt idx="36">
                  <c:v>685.30389999999989</c:v>
                </c:pt>
                <c:pt idx="37">
                  <c:v>-31.101400000000012</c:v>
                </c:pt>
                <c:pt idx="38">
                  <c:v>-8.5067000000001372</c:v>
                </c:pt>
                <c:pt idx="39">
                  <c:v>-128.91200000000003</c:v>
                </c:pt>
                <c:pt idx="40">
                  <c:v>-100.31730000000016</c:v>
                </c:pt>
                <c:pt idx="41">
                  <c:v>-457.72260000000006</c:v>
                </c:pt>
                <c:pt idx="42">
                  <c:v>-605.12789999999995</c:v>
                </c:pt>
                <c:pt idx="43">
                  <c:v>-461.53320000000008</c:v>
                </c:pt>
                <c:pt idx="44">
                  <c:v>-407.93849999999998</c:v>
                </c:pt>
                <c:pt idx="45">
                  <c:v>-31.343800000000101</c:v>
                </c:pt>
                <c:pt idx="46">
                  <c:v>318.2509</c:v>
                </c:pt>
                <c:pt idx="47">
                  <c:v>647.84559999999988</c:v>
                </c:pt>
                <c:pt idx="48">
                  <c:v>487.44029999999998</c:v>
                </c:pt>
                <c:pt idx="49">
                  <c:v>-34.965000000000146</c:v>
                </c:pt>
                <c:pt idx="50">
                  <c:v>-153.37030000000004</c:v>
                </c:pt>
                <c:pt idx="51">
                  <c:v>-107.77559999999994</c:v>
                </c:pt>
                <c:pt idx="52">
                  <c:v>-79.180900000000065</c:v>
                </c:pt>
                <c:pt idx="53">
                  <c:v>-511.58620000000019</c:v>
                </c:pt>
                <c:pt idx="54">
                  <c:v>-516.99150000000009</c:v>
                </c:pt>
                <c:pt idx="55">
                  <c:v>-471.39679999999998</c:v>
                </c:pt>
                <c:pt idx="56">
                  <c:v>-356.80210000000011</c:v>
                </c:pt>
                <c:pt idx="57">
                  <c:v>-57.207400000000007</c:v>
                </c:pt>
                <c:pt idx="58">
                  <c:v>115.38729999999987</c:v>
                </c:pt>
                <c:pt idx="59">
                  <c:v>427.98199999999997</c:v>
                </c:pt>
                <c:pt idx="60">
                  <c:v>513.57669999999985</c:v>
                </c:pt>
                <c:pt idx="61">
                  <c:v>126.17139999999995</c:v>
                </c:pt>
                <c:pt idx="62">
                  <c:v>261.76609999999982</c:v>
                </c:pt>
                <c:pt idx="63">
                  <c:v>-131.63920000000007</c:v>
                </c:pt>
                <c:pt idx="64">
                  <c:v>-121.04449999999997</c:v>
                </c:pt>
                <c:pt idx="65">
                  <c:v>-389.4498000000001</c:v>
                </c:pt>
                <c:pt idx="66">
                  <c:v>-513.85509999999999</c:v>
                </c:pt>
                <c:pt idx="67">
                  <c:v>-365.26040000000012</c:v>
                </c:pt>
                <c:pt idx="68">
                  <c:v>-379.66570000000002</c:v>
                </c:pt>
                <c:pt idx="69">
                  <c:v>-141.07100000000014</c:v>
                </c:pt>
                <c:pt idx="70">
                  <c:v>372.52369999999996</c:v>
                </c:pt>
                <c:pt idx="71">
                  <c:v>695.11839999999984</c:v>
                </c:pt>
                <c:pt idx="72">
                  <c:v>784.71309999999994</c:v>
                </c:pt>
                <c:pt idx="73">
                  <c:v>210.30780000000004</c:v>
                </c:pt>
                <c:pt idx="74">
                  <c:v>20.902499999999918</c:v>
                </c:pt>
                <c:pt idx="75">
                  <c:v>204.49719999999979</c:v>
                </c:pt>
                <c:pt idx="76">
                  <c:v>74.091899999999896</c:v>
                </c:pt>
                <c:pt idx="77">
                  <c:v>-237.3134</c:v>
                </c:pt>
                <c:pt idx="78">
                  <c:v>-388.71870000000013</c:v>
                </c:pt>
                <c:pt idx="79">
                  <c:v>-259.12400000000002</c:v>
                </c:pt>
                <c:pt idx="80">
                  <c:v>-29.529300000000148</c:v>
                </c:pt>
                <c:pt idx="81">
                  <c:v>-39.934600000000046</c:v>
                </c:pt>
                <c:pt idx="82">
                  <c:v>398.66010000000006</c:v>
                </c:pt>
                <c:pt idx="83">
                  <c:v>463.25479999999993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7-4BD7-990E-DDE5FD91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195728"/>
        <c:axId val="520196384"/>
      </c:lineChart>
      <c:catAx>
        <c:axId val="52019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196384"/>
        <c:crosses val="autoZero"/>
        <c:auto val="1"/>
        <c:lblAlgn val="ctr"/>
        <c:lblOffset val="100"/>
        <c:noMultiLvlLbl val="0"/>
      </c:catAx>
      <c:valAx>
        <c:axId val="5201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19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среднее,</a:t>
            </a:r>
            <a:r>
              <a:rPr lang="ru-RU" baseline="0"/>
              <a:t> </a:t>
            </a:r>
            <a:r>
              <a:rPr lang="en-US" baseline="0"/>
              <a:t>g =3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'10-11'!$B$3:$B$86</c:f>
              <c:numCache>
                <c:formatCode>General</c:formatCode>
                <c:ptCount val="84"/>
                <c:pt idx="0">
                  <c:v>2576</c:v>
                </c:pt>
                <c:pt idx="1">
                  <c:v>2049</c:v>
                </c:pt>
                <c:pt idx="2">
                  <c:v>2178</c:v>
                </c:pt>
                <c:pt idx="3">
                  <c:v>1855</c:v>
                </c:pt>
                <c:pt idx="4">
                  <c:v>1708</c:v>
                </c:pt>
                <c:pt idx="5">
                  <c:v>1444</c:v>
                </c:pt>
                <c:pt idx="6">
                  <c:v>1121</c:v>
                </c:pt>
                <c:pt idx="7">
                  <c:v>1210</c:v>
                </c:pt>
                <c:pt idx="8">
                  <c:v>1420</c:v>
                </c:pt>
                <c:pt idx="9">
                  <c:v>1821</c:v>
                </c:pt>
                <c:pt idx="10">
                  <c:v>1733</c:v>
                </c:pt>
                <c:pt idx="11">
                  <c:v>2629</c:v>
                </c:pt>
                <c:pt idx="12">
                  <c:v>2480</c:v>
                </c:pt>
                <c:pt idx="13">
                  <c:v>2013</c:v>
                </c:pt>
                <c:pt idx="14">
                  <c:v>1846</c:v>
                </c:pt>
                <c:pt idx="15">
                  <c:v>1774</c:v>
                </c:pt>
                <c:pt idx="16">
                  <c:v>1741</c:v>
                </c:pt>
                <c:pt idx="17">
                  <c:v>1301</c:v>
                </c:pt>
                <c:pt idx="18">
                  <c:v>1231</c:v>
                </c:pt>
                <c:pt idx="19">
                  <c:v>1173</c:v>
                </c:pt>
                <c:pt idx="20">
                  <c:v>1367</c:v>
                </c:pt>
                <c:pt idx="21">
                  <c:v>1684</c:v>
                </c:pt>
                <c:pt idx="22">
                  <c:v>1962</c:v>
                </c:pt>
                <c:pt idx="23">
                  <c:v>2563</c:v>
                </c:pt>
                <c:pt idx="24">
                  <c:v>2324</c:v>
                </c:pt>
                <c:pt idx="25">
                  <c:v>1837</c:v>
                </c:pt>
                <c:pt idx="26">
                  <c:v>1962</c:v>
                </c:pt>
                <c:pt idx="27">
                  <c:v>2204</c:v>
                </c:pt>
                <c:pt idx="28">
                  <c:v>1574</c:v>
                </c:pt>
                <c:pt idx="29">
                  <c:v>1178</c:v>
                </c:pt>
                <c:pt idx="30">
                  <c:v>1085</c:v>
                </c:pt>
                <c:pt idx="31">
                  <c:v>1254</c:v>
                </c:pt>
                <c:pt idx="32">
                  <c:v>1304</c:v>
                </c:pt>
                <c:pt idx="33">
                  <c:v>1698</c:v>
                </c:pt>
                <c:pt idx="34">
                  <c:v>1801</c:v>
                </c:pt>
                <c:pt idx="35">
                  <c:v>2146</c:v>
                </c:pt>
                <c:pt idx="36">
                  <c:v>2319</c:v>
                </c:pt>
                <c:pt idx="37">
                  <c:v>1597</c:v>
                </c:pt>
                <c:pt idx="38">
                  <c:v>1614</c:v>
                </c:pt>
                <c:pt idx="39">
                  <c:v>1488</c:v>
                </c:pt>
                <c:pt idx="40">
                  <c:v>1511</c:v>
                </c:pt>
                <c:pt idx="41">
                  <c:v>1148</c:v>
                </c:pt>
                <c:pt idx="42">
                  <c:v>995</c:v>
                </c:pt>
                <c:pt idx="43">
                  <c:v>1133</c:v>
                </c:pt>
                <c:pt idx="44">
                  <c:v>1181</c:v>
                </c:pt>
                <c:pt idx="45">
                  <c:v>1552</c:v>
                </c:pt>
                <c:pt idx="46">
                  <c:v>1896</c:v>
                </c:pt>
                <c:pt idx="47">
                  <c:v>2220</c:v>
                </c:pt>
                <c:pt idx="48">
                  <c:v>2054</c:v>
                </c:pt>
                <c:pt idx="49">
                  <c:v>1526</c:v>
                </c:pt>
                <c:pt idx="50">
                  <c:v>1402</c:v>
                </c:pt>
                <c:pt idx="51">
                  <c:v>1442</c:v>
                </c:pt>
                <c:pt idx="52">
                  <c:v>1465</c:v>
                </c:pt>
                <c:pt idx="53">
                  <c:v>1027</c:v>
                </c:pt>
                <c:pt idx="54">
                  <c:v>1016</c:v>
                </c:pt>
                <c:pt idx="55">
                  <c:v>1056</c:v>
                </c:pt>
                <c:pt idx="56">
                  <c:v>1165</c:v>
                </c:pt>
                <c:pt idx="57">
                  <c:v>1459</c:v>
                </c:pt>
                <c:pt idx="58">
                  <c:v>1626</c:v>
                </c:pt>
                <c:pt idx="59">
                  <c:v>1933</c:v>
                </c:pt>
                <c:pt idx="60">
                  <c:v>2013</c:v>
                </c:pt>
                <c:pt idx="61">
                  <c:v>1620</c:v>
                </c:pt>
                <c:pt idx="62">
                  <c:v>1750</c:v>
                </c:pt>
                <c:pt idx="63">
                  <c:v>1351</c:v>
                </c:pt>
                <c:pt idx="64">
                  <c:v>1356</c:v>
                </c:pt>
                <c:pt idx="65">
                  <c:v>1082</c:v>
                </c:pt>
                <c:pt idx="66">
                  <c:v>952</c:v>
                </c:pt>
                <c:pt idx="67">
                  <c:v>1095</c:v>
                </c:pt>
                <c:pt idx="68">
                  <c:v>1075</c:v>
                </c:pt>
                <c:pt idx="69">
                  <c:v>1308</c:v>
                </c:pt>
                <c:pt idx="70">
                  <c:v>1816</c:v>
                </c:pt>
                <c:pt idx="71">
                  <c:v>2133</c:v>
                </c:pt>
                <c:pt idx="72">
                  <c:v>2217</c:v>
                </c:pt>
                <c:pt idx="73">
                  <c:v>1637</c:v>
                </c:pt>
                <c:pt idx="74">
                  <c:v>1442</c:v>
                </c:pt>
                <c:pt idx="75">
                  <c:v>1620</c:v>
                </c:pt>
                <c:pt idx="76">
                  <c:v>1484</c:v>
                </c:pt>
                <c:pt idx="77">
                  <c:v>1167</c:v>
                </c:pt>
                <c:pt idx="78">
                  <c:v>1010</c:v>
                </c:pt>
                <c:pt idx="79">
                  <c:v>1134</c:v>
                </c:pt>
                <c:pt idx="80">
                  <c:v>1358</c:v>
                </c:pt>
                <c:pt idx="81">
                  <c:v>1342</c:v>
                </c:pt>
                <c:pt idx="82">
                  <c:v>1775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F-45C3-8D73-6218EFB05DB4}"/>
            </c:ext>
          </c:extLst>
        </c:ser>
        <c:ser>
          <c:idx val="1"/>
          <c:order val="1"/>
          <c:tx>
            <c:v>Прогноз</c:v>
          </c:tx>
          <c:val>
            <c:numRef>
              <c:f>'10-11'!$D$3:$D$86</c:f>
              <c:numCache>
                <c:formatCode>General</c:formatCode>
                <c:ptCount val="84"/>
                <c:pt idx="0">
                  <c:v>2267.6666666666665</c:v>
                </c:pt>
                <c:pt idx="1">
                  <c:v>2027.3333333333333</c:v>
                </c:pt>
                <c:pt idx="2">
                  <c:v>1913.6666666666667</c:v>
                </c:pt>
                <c:pt idx="3">
                  <c:v>1669</c:v>
                </c:pt>
                <c:pt idx="4">
                  <c:v>1424.3333333333333</c:v>
                </c:pt>
                <c:pt idx="5">
                  <c:v>1258.3333333333333</c:v>
                </c:pt>
                <c:pt idx="6">
                  <c:v>1250.3333333333333</c:v>
                </c:pt>
                <c:pt idx="7">
                  <c:v>1483.6666666666667</c:v>
                </c:pt>
                <c:pt idx="8">
                  <c:v>1658</c:v>
                </c:pt>
                <c:pt idx="9">
                  <c:v>2061</c:v>
                </c:pt>
                <c:pt idx="10">
                  <c:v>2280.6666666666665</c:v>
                </c:pt>
                <c:pt idx="11">
                  <c:v>2374</c:v>
                </c:pt>
                <c:pt idx="12">
                  <c:v>2113</c:v>
                </c:pt>
                <c:pt idx="13">
                  <c:v>1877.6666666666667</c:v>
                </c:pt>
                <c:pt idx="14">
                  <c:v>1787</c:v>
                </c:pt>
                <c:pt idx="15">
                  <c:v>1605.3333333333333</c:v>
                </c:pt>
                <c:pt idx="16">
                  <c:v>1424.3333333333333</c:v>
                </c:pt>
                <c:pt idx="17">
                  <c:v>1235</c:v>
                </c:pt>
                <c:pt idx="18">
                  <c:v>1257</c:v>
                </c:pt>
                <c:pt idx="19">
                  <c:v>1408</c:v>
                </c:pt>
                <c:pt idx="20">
                  <c:v>1671</c:v>
                </c:pt>
                <c:pt idx="21">
                  <c:v>2069.6666666666665</c:v>
                </c:pt>
                <c:pt idx="22">
                  <c:v>2283</c:v>
                </c:pt>
                <c:pt idx="23">
                  <c:v>2241.3333333333335</c:v>
                </c:pt>
                <c:pt idx="24">
                  <c:v>2041</c:v>
                </c:pt>
                <c:pt idx="25">
                  <c:v>2001</c:v>
                </c:pt>
                <c:pt idx="26">
                  <c:v>1913.3333333333333</c:v>
                </c:pt>
                <c:pt idx="27">
                  <c:v>1652</c:v>
                </c:pt>
                <c:pt idx="28">
                  <c:v>1279</c:v>
                </c:pt>
                <c:pt idx="29">
                  <c:v>1172.3333333333333</c:v>
                </c:pt>
                <c:pt idx="30">
                  <c:v>1214.3333333333333</c:v>
                </c:pt>
                <c:pt idx="31">
                  <c:v>1418.6666666666667</c:v>
                </c:pt>
                <c:pt idx="32">
                  <c:v>1601</c:v>
                </c:pt>
                <c:pt idx="33">
                  <c:v>1881.6666666666667</c:v>
                </c:pt>
                <c:pt idx="34">
                  <c:v>2088.6666666666665</c:v>
                </c:pt>
                <c:pt idx="35">
                  <c:v>2020.6666666666667</c:v>
                </c:pt>
                <c:pt idx="36">
                  <c:v>1843.3333333333333</c:v>
                </c:pt>
                <c:pt idx="37">
                  <c:v>1566.3333333333333</c:v>
                </c:pt>
                <c:pt idx="38">
                  <c:v>1537.6666666666667</c:v>
                </c:pt>
                <c:pt idx="39">
                  <c:v>1382.3333333333333</c:v>
                </c:pt>
                <c:pt idx="40">
                  <c:v>1218</c:v>
                </c:pt>
                <c:pt idx="41">
                  <c:v>1092</c:v>
                </c:pt>
                <c:pt idx="42">
                  <c:v>1103</c:v>
                </c:pt>
                <c:pt idx="43">
                  <c:v>1288.6666666666667</c:v>
                </c:pt>
                <c:pt idx="44">
                  <c:v>1543</c:v>
                </c:pt>
                <c:pt idx="45">
                  <c:v>1889.3333333333333</c:v>
                </c:pt>
                <c:pt idx="46">
                  <c:v>2056.6666666666665</c:v>
                </c:pt>
                <c:pt idx="47">
                  <c:v>1933.3333333333333</c:v>
                </c:pt>
                <c:pt idx="48">
                  <c:v>1660.6666666666667</c:v>
                </c:pt>
                <c:pt idx="49">
                  <c:v>1456.6666666666667</c:v>
                </c:pt>
                <c:pt idx="50">
                  <c:v>1436.3333333333333</c:v>
                </c:pt>
                <c:pt idx="51">
                  <c:v>1311.3333333333333</c:v>
                </c:pt>
                <c:pt idx="52">
                  <c:v>1169.3333333333333</c:v>
                </c:pt>
                <c:pt idx="53">
                  <c:v>1033</c:v>
                </c:pt>
                <c:pt idx="54">
                  <c:v>1079</c:v>
                </c:pt>
                <c:pt idx="55">
                  <c:v>1226.6666666666667</c:v>
                </c:pt>
                <c:pt idx="56">
                  <c:v>1416.6666666666667</c:v>
                </c:pt>
                <c:pt idx="57">
                  <c:v>1672.6666666666667</c:v>
                </c:pt>
                <c:pt idx="58">
                  <c:v>1857.3333333333333</c:v>
                </c:pt>
                <c:pt idx="59">
                  <c:v>1855.3333333333333</c:v>
                </c:pt>
                <c:pt idx="60">
                  <c:v>1794.3333333333333</c:v>
                </c:pt>
                <c:pt idx="61">
                  <c:v>1573.6666666666667</c:v>
                </c:pt>
                <c:pt idx="62">
                  <c:v>1485.6666666666667</c:v>
                </c:pt>
                <c:pt idx="63">
                  <c:v>1263</c:v>
                </c:pt>
                <c:pt idx="64">
                  <c:v>1130</c:v>
                </c:pt>
                <c:pt idx="65">
                  <c:v>1043</c:v>
                </c:pt>
                <c:pt idx="66">
                  <c:v>1040.6666666666667</c:v>
                </c:pt>
                <c:pt idx="67">
                  <c:v>1159.3333333333333</c:v>
                </c:pt>
                <c:pt idx="68">
                  <c:v>1399.6666666666667</c:v>
                </c:pt>
                <c:pt idx="69">
                  <c:v>1752.3333333333333</c:v>
                </c:pt>
                <c:pt idx="70">
                  <c:v>2055.3333333333335</c:v>
                </c:pt>
                <c:pt idx="71">
                  <c:v>1995.6666666666667</c:v>
                </c:pt>
                <c:pt idx="72">
                  <c:v>1765.3333333333333</c:v>
                </c:pt>
                <c:pt idx="73">
                  <c:v>1566.3333333333333</c:v>
                </c:pt>
                <c:pt idx="74">
                  <c:v>1515.3333333333333</c:v>
                </c:pt>
                <c:pt idx="75">
                  <c:v>1423.6666666666667</c:v>
                </c:pt>
                <c:pt idx="76">
                  <c:v>1220.3333333333333</c:v>
                </c:pt>
                <c:pt idx="77">
                  <c:v>1103.6666666666667</c:v>
                </c:pt>
                <c:pt idx="78">
                  <c:v>1167.3333333333333</c:v>
                </c:pt>
                <c:pt idx="79">
                  <c:v>1278</c:v>
                </c:pt>
                <c:pt idx="80">
                  <c:v>1491.6666666666667</c:v>
                </c:pt>
                <c:pt idx="81">
                  <c:v>1650.3333333333333</c:v>
                </c:pt>
                <c:pt idx="82">
                  <c:v>1804.5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6F-45C3-8D73-6218EFB05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234752"/>
        <c:axId val="640226224"/>
      </c:lineChart>
      <c:catAx>
        <c:axId val="64023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640226224"/>
        <c:crosses val="autoZero"/>
        <c:auto val="1"/>
        <c:lblAlgn val="ctr"/>
        <c:lblOffset val="100"/>
        <c:noMultiLvlLbl val="0"/>
      </c:catAx>
      <c:valAx>
        <c:axId val="640226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34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  <a:r>
              <a:rPr lang="en-US"/>
              <a:t>, g = 5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'10-11'!$B$4:$B$86</c:f>
              <c:numCache>
                <c:formatCode>General</c:formatCode>
                <c:ptCount val="83"/>
                <c:pt idx="0">
                  <c:v>2049</c:v>
                </c:pt>
                <c:pt idx="1">
                  <c:v>2178</c:v>
                </c:pt>
                <c:pt idx="2">
                  <c:v>1855</c:v>
                </c:pt>
                <c:pt idx="3">
                  <c:v>1708</c:v>
                </c:pt>
                <c:pt idx="4">
                  <c:v>1444</c:v>
                </c:pt>
                <c:pt idx="5">
                  <c:v>1121</c:v>
                </c:pt>
                <c:pt idx="6">
                  <c:v>1210</c:v>
                </c:pt>
                <c:pt idx="7">
                  <c:v>1420</c:v>
                </c:pt>
                <c:pt idx="8">
                  <c:v>1821</c:v>
                </c:pt>
                <c:pt idx="9">
                  <c:v>1733</c:v>
                </c:pt>
                <c:pt idx="10">
                  <c:v>2629</c:v>
                </c:pt>
                <c:pt idx="11">
                  <c:v>2480</c:v>
                </c:pt>
                <c:pt idx="12">
                  <c:v>2013</c:v>
                </c:pt>
                <c:pt idx="13">
                  <c:v>1846</c:v>
                </c:pt>
                <c:pt idx="14">
                  <c:v>1774</c:v>
                </c:pt>
                <c:pt idx="15">
                  <c:v>1741</c:v>
                </c:pt>
                <c:pt idx="16">
                  <c:v>1301</c:v>
                </c:pt>
                <c:pt idx="17">
                  <c:v>1231</c:v>
                </c:pt>
                <c:pt idx="18">
                  <c:v>1173</c:v>
                </c:pt>
                <c:pt idx="19">
                  <c:v>1367</c:v>
                </c:pt>
                <c:pt idx="20">
                  <c:v>1684</c:v>
                </c:pt>
                <c:pt idx="21">
                  <c:v>1962</c:v>
                </c:pt>
                <c:pt idx="22">
                  <c:v>2563</c:v>
                </c:pt>
                <c:pt idx="23">
                  <c:v>2324</c:v>
                </c:pt>
                <c:pt idx="24">
                  <c:v>1837</c:v>
                </c:pt>
                <c:pt idx="25">
                  <c:v>1962</c:v>
                </c:pt>
                <c:pt idx="26">
                  <c:v>2204</c:v>
                </c:pt>
                <c:pt idx="27">
                  <c:v>1574</c:v>
                </c:pt>
                <c:pt idx="28">
                  <c:v>1178</c:v>
                </c:pt>
                <c:pt idx="29">
                  <c:v>1085</c:v>
                </c:pt>
                <c:pt idx="30">
                  <c:v>1254</c:v>
                </c:pt>
                <c:pt idx="31">
                  <c:v>1304</c:v>
                </c:pt>
                <c:pt idx="32">
                  <c:v>1698</c:v>
                </c:pt>
                <c:pt idx="33">
                  <c:v>1801</c:v>
                </c:pt>
                <c:pt idx="34">
                  <c:v>2146</c:v>
                </c:pt>
                <c:pt idx="35">
                  <c:v>2319</c:v>
                </c:pt>
                <c:pt idx="36">
                  <c:v>1597</c:v>
                </c:pt>
                <c:pt idx="37">
                  <c:v>1614</c:v>
                </c:pt>
                <c:pt idx="38">
                  <c:v>1488</c:v>
                </c:pt>
                <c:pt idx="39">
                  <c:v>1511</c:v>
                </c:pt>
                <c:pt idx="40">
                  <c:v>1148</c:v>
                </c:pt>
                <c:pt idx="41">
                  <c:v>995</c:v>
                </c:pt>
                <c:pt idx="42">
                  <c:v>1133</c:v>
                </c:pt>
                <c:pt idx="43">
                  <c:v>1181</c:v>
                </c:pt>
                <c:pt idx="44">
                  <c:v>1552</c:v>
                </c:pt>
                <c:pt idx="45">
                  <c:v>1896</c:v>
                </c:pt>
                <c:pt idx="46">
                  <c:v>2220</c:v>
                </c:pt>
                <c:pt idx="47">
                  <c:v>2054</c:v>
                </c:pt>
                <c:pt idx="48">
                  <c:v>1526</c:v>
                </c:pt>
                <c:pt idx="49">
                  <c:v>1402</c:v>
                </c:pt>
                <c:pt idx="50">
                  <c:v>1442</c:v>
                </c:pt>
                <c:pt idx="51">
                  <c:v>1465</c:v>
                </c:pt>
                <c:pt idx="52">
                  <c:v>1027</c:v>
                </c:pt>
                <c:pt idx="53">
                  <c:v>1016</c:v>
                </c:pt>
                <c:pt idx="54">
                  <c:v>1056</c:v>
                </c:pt>
                <c:pt idx="55">
                  <c:v>1165</c:v>
                </c:pt>
                <c:pt idx="56">
                  <c:v>1459</c:v>
                </c:pt>
                <c:pt idx="57">
                  <c:v>1626</c:v>
                </c:pt>
                <c:pt idx="58">
                  <c:v>1933</c:v>
                </c:pt>
                <c:pt idx="59">
                  <c:v>2013</c:v>
                </c:pt>
                <c:pt idx="60">
                  <c:v>1620</c:v>
                </c:pt>
                <c:pt idx="61">
                  <c:v>1750</c:v>
                </c:pt>
                <c:pt idx="62">
                  <c:v>1351</c:v>
                </c:pt>
                <c:pt idx="63">
                  <c:v>1356</c:v>
                </c:pt>
                <c:pt idx="64">
                  <c:v>1082</c:v>
                </c:pt>
                <c:pt idx="65">
                  <c:v>952</c:v>
                </c:pt>
                <c:pt idx="66">
                  <c:v>1095</c:v>
                </c:pt>
                <c:pt idx="67">
                  <c:v>1075</c:v>
                </c:pt>
                <c:pt idx="68">
                  <c:v>1308</c:v>
                </c:pt>
                <c:pt idx="69">
                  <c:v>1816</c:v>
                </c:pt>
                <c:pt idx="70">
                  <c:v>2133</c:v>
                </c:pt>
                <c:pt idx="71">
                  <c:v>2217</c:v>
                </c:pt>
                <c:pt idx="72">
                  <c:v>1637</c:v>
                </c:pt>
                <c:pt idx="73">
                  <c:v>1442</c:v>
                </c:pt>
                <c:pt idx="74">
                  <c:v>1620</c:v>
                </c:pt>
                <c:pt idx="75">
                  <c:v>1484</c:v>
                </c:pt>
                <c:pt idx="76">
                  <c:v>1167</c:v>
                </c:pt>
                <c:pt idx="77">
                  <c:v>1010</c:v>
                </c:pt>
                <c:pt idx="78">
                  <c:v>1134</c:v>
                </c:pt>
                <c:pt idx="79">
                  <c:v>1358</c:v>
                </c:pt>
                <c:pt idx="80">
                  <c:v>1342</c:v>
                </c:pt>
                <c:pt idx="81">
                  <c:v>1775</c:v>
                </c:pt>
                <c:pt idx="82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2-4CD4-9B8C-E9D4D613D375}"/>
            </c:ext>
          </c:extLst>
        </c:ser>
        <c:ser>
          <c:idx val="1"/>
          <c:order val="1"/>
          <c:tx>
            <c:v>Прогноз</c:v>
          </c:tx>
          <c:val>
            <c:numRef>
              <c:f>'10-11'!$F$3:$F$86</c:f>
              <c:numCache>
                <c:formatCode>General</c:formatCode>
                <c:ptCount val="84"/>
                <c:pt idx="0">
                  <c:v>2073.1999999999998</c:v>
                </c:pt>
                <c:pt idx="1">
                  <c:v>1846.8</c:v>
                </c:pt>
                <c:pt idx="2">
                  <c:v>1661.2</c:v>
                </c:pt>
                <c:pt idx="3">
                  <c:v>1467.6</c:v>
                </c:pt>
                <c:pt idx="4">
                  <c:v>1380.6</c:v>
                </c:pt>
                <c:pt idx="5">
                  <c:v>1403.2</c:v>
                </c:pt>
                <c:pt idx="6">
                  <c:v>1461</c:v>
                </c:pt>
                <c:pt idx="7">
                  <c:v>1762.6</c:v>
                </c:pt>
                <c:pt idx="8">
                  <c:v>2016.6</c:v>
                </c:pt>
                <c:pt idx="9">
                  <c:v>2135.1999999999998</c:v>
                </c:pt>
                <c:pt idx="10">
                  <c:v>2140.1999999999998</c:v>
                </c:pt>
                <c:pt idx="11">
                  <c:v>2148.4</c:v>
                </c:pt>
                <c:pt idx="12">
                  <c:v>1970.8</c:v>
                </c:pt>
                <c:pt idx="13">
                  <c:v>1735</c:v>
                </c:pt>
                <c:pt idx="14">
                  <c:v>1578.6</c:v>
                </c:pt>
                <c:pt idx="15">
                  <c:v>1444</c:v>
                </c:pt>
                <c:pt idx="16">
                  <c:v>1362.6</c:v>
                </c:pt>
                <c:pt idx="17">
                  <c:v>1351.2</c:v>
                </c:pt>
                <c:pt idx="18">
                  <c:v>1483.4</c:v>
                </c:pt>
                <c:pt idx="19">
                  <c:v>1749.8</c:v>
                </c:pt>
                <c:pt idx="20">
                  <c:v>1980</c:v>
                </c:pt>
                <c:pt idx="21">
                  <c:v>2074</c:v>
                </c:pt>
                <c:pt idx="22">
                  <c:v>2129.6</c:v>
                </c:pt>
                <c:pt idx="23">
                  <c:v>2178</c:v>
                </c:pt>
                <c:pt idx="24">
                  <c:v>1980.2</c:v>
                </c:pt>
                <c:pt idx="25">
                  <c:v>1751</c:v>
                </c:pt>
                <c:pt idx="26">
                  <c:v>1600.6</c:v>
                </c:pt>
                <c:pt idx="27">
                  <c:v>1459</c:v>
                </c:pt>
                <c:pt idx="28">
                  <c:v>1279</c:v>
                </c:pt>
                <c:pt idx="29">
                  <c:v>1303.8</c:v>
                </c:pt>
                <c:pt idx="30">
                  <c:v>1428.4</c:v>
                </c:pt>
                <c:pt idx="31">
                  <c:v>1640.6</c:v>
                </c:pt>
                <c:pt idx="32">
                  <c:v>1853.6</c:v>
                </c:pt>
                <c:pt idx="33">
                  <c:v>1912.2</c:v>
                </c:pt>
                <c:pt idx="34">
                  <c:v>1895.4</c:v>
                </c:pt>
                <c:pt idx="35">
                  <c:v>1832.8</c:v>
                </c:pt>
                <c:pt idx="36">
                  <c:v>1705.8</c:v>
                </c:pt>
                <c:pt idx="37">
                  <c:v>1471.6</c:v>
                </c:pt>
                <c:pt idx="38">
                  <c:v>1351.2</c:v>
                </c:pt>
                <c:pt idx="39">
                  <c:v>1255</c:v>
                </c:pt>
                <c:pt idx="40">
                  <c:v>1193.5999999999999</c:v>
                </c:pt>
                <c:pt idx="41">
                  <c:v>1201.8</c:v>
                </c:pt>
                <c:pt idx="42">
                  <c:v>1351.4</c:v>
                </c:pt>
                <c:pt idx="43">
                  <c:v>1596.4</c:v>
                </c:pt>
                <c:pt idx="44">
                  <c:v>1780.6</c:v>
                </c:pt>
                <c:pt idx="45">
                  <c:v>1849.6</c:v>
                </c:pt>
                <c:pt idx="46">
                  <c:v>1819.6</c:v>
                </c:pt>
                <c:pt idx="47">
                  <c:v>1728.8</c:v>
                </c:pt>
                <c:pt idx="48">
                  <c:v>1577.8</c:v>
                </c:pt>
                <c:pt idx="49">
                  <c:v>1372.4</c:v>
                </c:pt>
                <c:pt idx="50">
                  <c:v>1270.4000000000001</c:v>
                </c:pt>
                <c:pt idx="51">
                  <c:v>1201.2</c:v>
                </c:pt>
                <c:pt idx="52">
                  <c:v>1145.8</c:v>
                </c:pt>
                <c:pt idx="53">
                  <c:v>1144.5999999999999</c:v>
                </c:pt>
                <c:pt idx="54">
                  <c:v>1264.4000000000001</c:v>
                </c:pt>
                <c:pt idx="55">
                  <c:v>1447.8</c:v>
                </c:pt>
                <c:pt idx="56">
                  <c:v>1639.2</c:v>
                </c:pt>
                <c:pt idx="57">
                  <c:v>1730.2</c:v>
                </c:pt>
                <c:pt idx="58">
                  <c:v>1788.4</c:v>
                </c:pt>
                <c:pt idx="59">
                  <c:v>1733.4</c:v>
                </c:pt>
                <c:pt idx="60">
                  <c:v>1618</c:v>
                </c:pt>
                <c:pt idx="61">
                  <c:v>1431.8</c:v>
                </c:pt>
                <c:pt idx="62">
                  <c:v>1298.2</c:v>
                </c:pt>
                <c:pt idx="63">
                  <c:v>1167.2</c:v>
                </c:pt>
                <c:pt idx="64">
                  <c:v>1112</c:v>
                </c:pt>
                <c:pt idx="65">
                  <c:v>1102.4000000000001</c:v>
                </c:pt>
                <c:pt idx="66">
                  <c:v>1249.2</c:v>
                </c:pt>
                <c:pt idx="67">
                  <c:v>1485.4</c:v>
                </c:pt>
                <c:pt idx="68">
                  <c:v>1709.8</c:v>
                </c:pt>
                <c:pt idx="69">
                  <c:v>1822.2</c:v>
                </c:pt>
                <c:pt idx="70">
                  <c:v>1849</c:v>
                </c:pt>
                <c:pt idx="71">
                  <c:v>1809.8</c:v>
                </c:pt>
                <c:pt idx="72">
                  <c:v>1680</c:v>
                </c:pt>
                <c:pt idx="73">
                  <c:v>1470</c:v>
                </c:pt>
                <c:pt idx="74">
                  <c:v>1344.6</c:v>
                </c:pt>
                <c:pt idx="75">
                  <c:v>1283</c:v>
                </c:pt>
                <c:pt idx="76">
                  <c:v>1230.5999999999999</c:v>
                </c:pt>
                <c:pt idx="77">
                  <c:v>1202.2</c:v>
                </c:pt>
                <c:pt idx="78">
                  <c:v>1323.8</c:v>
                </c:pt>
                <c:pt idx="79">
                  <c:v>1488.6</c:v>
                </c:pt>
                <c:pt idx="80">
                  <c:v>1577.25</c:v>
                </c:pt>
                <c:pt idx="81">
                  <c:v>1650.3333333333333</c:v>
                </c:pt>
                <c:pt idx="82">
                  <c:v>1804.5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42-4CD4-9B8C-E9D4D613D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822568"/>
        <c:axId val="721815352"/>
      </c:lineChart>
      <c:catAx>
        <c:axId val="721822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721815352"/>
        <c:crosses val="autoZero"/>
        <c:auto val="1"/>
        <c:lblAlgn val="ctr"/>
        <c:lblOffset val="100"/>
        <c:noMultiLvlLbl val="0"/>
      </c:catAx>
      <c:valAx>
        <c:axId val="721815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1822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  <a:r>
              <a:rPr lang="en-US"/>
              <a:t>, g =4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'10-11'!$B$4:$B$86</c:f>
              <c:numCache>
                <c:formatCode>General</c:formatCode>
                <c:ptCount val="83"/>
                <c:pt idx="0">
                  <c:v>2049</c:v>
                </c:pt>
                <c:pt idx="1">
                  <c:v>2178</c:v>
                </c:pt>
                <c:pt idx="2">
                  <c:v>1855</c:v>
                </c:pt>
                <c:pt idx="3">
                  <c:v>1708</c:v>
                </c:pt>
                <c:pt idx="4">
                  <c:v>1444</c:v>
                </c:pt>
                <c:pt idx="5">
                  <c:v>1121</c:v>
                </c:pt>
                <c:pt idx="6">
                  <c:v>1210</c:v>
                </c:pt>
                <c:pt idx="7">
                  <c:v>1420</c:v>
                </c:pt>
                <c:pt idx="8">
                  <c:v>1821</c:v>
                </c:pt>
                <c:pt idx="9">
                  <c:v>1733</c:v>
                </c:pt>
                <c:pt idx="10">
                  <c:v>2629</c:v>
                </c:pt>
                <c:pt idx="11">
                  <c:v>2480</c:v>
                </c:pt>
                <c:pt idx="12">
                  <c:v>2013</c:v>
                </c:pt>
                <c:pt idx="13">
                  <c:v>1846</c:v>
                </c:pt>
                <c:pt idx="14">
                  <c:v>1774</c:v>
                </c:pt>
                <c:pt idx="15">
                  <c:v>1741</c:v>
                </c:pt>
                <c:pt idx="16">
                  <c:v>1301</c:v>
                </c:pt>
                <c:pt idx="17">
                  <c:v>1231</c:v>
                </c:pt>
                <c:pt idx="18">
                  <c:v>1173</c:v>
                </c:pt>
                <c:pt idx="19">
                  <c:v>1367</c:v>
                </c:pt>
                <c:pt idx="20">
                  <c:v>1684</c:v>
                </c:pt>
                <c:pt idx="21">
                  <c:v>1962</c:v>
                </c:pt>
                <c:pt idx="22">
                  <c:v>2563</c:v>
                </c:pt>
                <c:pt idx="23">
                  <c:v>2324</c:v>
                </c:pt>
                <c:pt idx="24">
                  <c:v>1837</c:v>
                </c:pt>
                <c:pt idx="25">
                  <c:v>1962</c:v>
                </c:pt>
                <c:pt idx="26">
                  <c:v>2204</c:v>
                </c:pt>
                <c:pt idx="27">
                  <c:v>1574</c:v>
                </c:pt>
                <c:pt idx="28">
                  <c:v>1178</c:v>
                </c:pt>
                <c:pt idx="29">
                  <c:v>1085</c:v>
                </c:pt>
                <c:pt idx="30">
                  <c:v>1254</c:v>
                </c:pt>
                <c:pt idx="31">
                  <c:v>1304</c:v>
                </c:pt>
                <c:pt idx="32">
                  <c:v>1698</c:v>
                </c:pt>
                <c:pt idx="33">
                  <c:v>1801</c:v>
                </c:pt>
                <c:pt idx="34">
                  <c:v>2146</c:v>
                </c:pt>
                <c:pt idx="35">
                  <c:v>2319</c:v>
                </c:pt>
                <c:pt idx="36">
                  <c:v>1597</c:v>
                </c:pt>
                <c:pt idx="37">
                  <c:v>1614</c:v>
                </c:pt>
                <c:pt idx="38">
                  <c:v>1488</c:v>
                </c:pt>
                <c:pt idx="39">
                  <c:v>1511</c:v>
                </c:pt>
                <c:pt idx="40">
                  <c:v>1148</c:v>
                </c:pt>
                <c:pt idx="41">
                  <c:v>995</c:v>
                </c:pt>
                <c:pt idx="42">
                  <c:v>1133</c:v>
                </c:pt>
                <c:pt idx="43">
                  <c:v>1181</c:v>
                </c:pt>
                <c:pt idx="44">
                  <c:v>1552</c:v>
                </c:pt>
                <c:pt idx="45">
                  <c:v>1896</c:v>
                </c:pt>
                <c:pt idx="46">
                  <c:v>2220</c:v>
                </c:pt>
                <c:pt idx="47">
                  <c:v>2054</c:v>
                </c:pt>
                <c:pt idx="48">
                  <c:v>1526</c:v>
                </c:pt>
                <c:pt idx="49">
                  <c:v>1402</c:v>
                </c:pt>
                <c:pt idx="50">
                  <c:v>1442</c:v>
                </c:pt>
                <c:pt idx="51">
                  <c:v>1465</c:v>
                </c:pt>
                <c:pt idx="52">
                  <c:v>1027</c:v>
                </c:pt>
                <c:pt idx="53">
                  <c:v>1016</c:v>
                </c:pt>
                <c:pt idx="54">
                  <c:v>1056</c:v>
                </c:pt>
                <c:pt idx="55">
                  <c:v>1165</c:v>
                </c:pt>
                <c:pt idx="56">
                  <c:v>1459</c:v>
                </c:pt>
                <c:pt idx="57">
                  <c:v>1626</c:v>
                </c:pt>
                <c:pt idx="58">
                  <c:v>1933</c:v>
                </c:pt>
                <c:pt idx="59">
                  <c:v>2013</c:v>
                </c:pt>
                <c:pt idx="60">
                  <c:v>1620</c:v>
                </c:pt>
                <c:pt idx="61">
                  <c:v>1750</c:v>
                </c:pt>
                <c:pt idx="62">
                  <c:v>1351</c:v>
                </c:pt>
                <c:pt idx="63">
                  <c:v>1356</c:v>
                </c:pt>
                <c:pt idx="64">
                  <c:v>1082</c:v>
                </c:pt>
                <c:pt idx="65">
                  <c:v>952</c:v>
                </c:pt>
                <c:pt idx="66">
                  <c:v>1095</c:v>
                </c:pt>
                <c:pt idx="67">
                  <c:v>1075</c:v>
                </c:pt>
                <c:pt idx="68">
                  <c:v>1308</c:v>
                </c:pt>
                <c:pt idx="69">
                  <c:v>1816</c:v>
                </c:pt>
                <c:pt idx="70">
                  <c:v>2133</c:v>
                </c:pt>
                <c:pt idx="71">
                  <c:v>2217</c:v>
                </c:pt>
                <c:pt idx="72">
                  <c:v>1637</c:v>
                </c:pt>
                <c:pt idx="73">
                  <c:v>1442</c:v>
                </c:pt>
                <c:pt idx="74">
                  <c:v>1620</c:v>
                </c:pt>
                <c:pt idx="75">
                  <c:v>1484</c:v>
                </c:pt>
                <c:pt idx="76">
                  <c:v>1167</c:v>
                </c:pt>
                <c:pt idx="77">
                  <c:v>1010</c:v>
                </c:pt>
                <c:pt idx="78">
                  <c:v>1134</c:v>
                </c:pt>
                <c:pt idx="79">
                  <c:v>1358</c:v>
                </c:pt>
                <c:pt idx="80">
                  <c:v>1342</c:v>
                </c:pt>
                <c:pt idx="81">
                  <c:v>1775</c:v>
                </c:pt>
                <c:pt idx="82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C-4174-BDBF-7BB885A7A4AD}"/>
            </c:ext>
          </c:extLst>
        </c:ser>
        <c:ser>
          <c:idx val="1"/>
          <c:order val="1"/>
          <c:tx>
            <c:v>Прогноз</c:v>
          </c:tx>
          <c:val>
            <c:numRef>
              <c:f>'10-11'!$E$3:$E$86</c:f>
              <c:numCache>
                <c:formatCode>General</c:formatCode>
                <c:ptCount val="84"/>
                <c:pt idx="0">
                  <c:v>2164.5</c:v>
                </c:pt>
                <c:pt idx="1">
                  <c:v>1947.5</c:v>
                </c:pt>
                <c:pt idx="2">
                  <c:v>1796.25</c:v>
                </c:pt>
                <c:pt idx="3">
                  <c:v>1532</c:v>
                </c:pt>
                <c:pt idx="4">
                  <c:v>1370.75</c:v>
                </c:pt>
                <c:pt idx="5">
                  <c:v>1298.75</c:v>
                </c:pt>
                <c:pt idx="6">
                  <c:v>1393</c:v>
                </c:pt>
                <c:pt idx="7">
                  <c:v>1546</c:v>
                </c:pt>
                <c:pt idx="8">
                  <c:v>1900.75</c:v>
                </c:pt>
                <c:pt idx="9">
                  <c:v>2165.75</c:v>
                </c:pt>
                <c:pt idx="10">
                  <c:v>2213.75</c:v>
                </c:pt>
                <c:pt idx="11">
                  <c:v>2242</c:v>
                </c:pt>
                <c:pt idx="12">
                  <c:v>2028.25</c:v>
                </c:pt>
                <c:pt idx="13">
                  <c:v>1843.5</c:v>
                </c:pt>
                <c:pt idx="14">
                  <c:v>1665.5</c:v>
                </c:pt>
                <c:pt idx="15">
                  <c:v>1511.75</c:v>
                </c:pt>
                <c:pt idx="16">
                  <c:v>1361.5</c:v>
                </c:pt>
                <c:pt idx="17">
                  <c:v>1268</c:v>
                </c:pt>
                <c:pt idx="18">
                  <c:v>1363.75</c:v>
                </c:pt>
                <c:pt idx="19">
                  <c:v>1546.5</c:v>
                </c:pt>
                <c:pt idx="20">
                  <c:v>1894</c:v>
                </c:pt>
                <c:pt idx="21">
                  <c:v>2133.25</c:v>
                </c:pt>
                <c:pt idx="22">
                  <c:v>2171.5</c:v>
                </c:pt>
                <c:pt idx="23">
                  <c:v>2171.5</c:v>
                </c:pt>
                <c:pt idx="24">
                  <c:v>2081.75</c:v>
                </c:pt>
                <c:pt idx="25">
                  <c:v>1894.25</c:v>
                </c:pt>
                <c:pt idx="26">
                  <c:v>1729.5</c:v>
                </c:pt>
                <c:pt idx="27">
                  <c:v>1510.25</c:v>
                </c:pt>
                <c:pt idx="28">
                  <c:v>1272.75</c:v>
                </c:pt>
                <c:pt idx="29">
                  <c:v>1205.25</c:v>
                </c:pt>
                <c:pt idx="30">
                  <c:v>1335.25</c:v>
                </c:pt>
                <c:pt idx="31">
                  <c:v>1514.25</c:v>
                </c:pt>
                <c:pt idx="32">
                  <c:v>1737.25</c:v>
                </c:pt>
                <c:pt idx="33">
                  <c:v>1991</c:v>
                </c:pt>
                <c:pt idx="34">
                  <c:v>1965.75</c:v>
                </c:pt>
                <c:pt idx="35">
                  <c:v>1919</c:v>
                </c:pt>
                <c:pt idx="36">
                  <c:v>1754.5</c:v>
                </c:pt>
                <c:pt idx="37">
                  <c:v>1552.5</c:v>
                </c:pt>
                <c:pt idx="38">
                  <c:v>1440.25</c:v>
                </c:pt>
                <c:pt idx="39">
                  <c:v>1285.5</c:v>
                </c:pt>
                <c:pt idx="40">
                  <c:v>1196.75</c:v>
                </c:pt>
                <c:pt idx="41">
                  <c:v>1114.25</c:v>
                </c:pt>
                <c:pt idx="42">
                  <c:v>1215.25</c:v>
                </c:pt>
                <c:pt idx="43">
                  <c:v>1440.5</c:v>
                </c:pt>
                <c:pt idx="44">
                  <c:v>1712.25</c:v>
                </c:pt>
                <c:pt idx="45">
                  <c:v>1930.5</c:v>
                </c:pt>
                <c:pt idx="46">
                  <c:v>1924</c:v>
                </c:pt>
                <c:pt idx="47">
                  <c:v>1800.5</c:v>
                </c:pt>
                <c:pt idx="48">
                  <c:v>1606</c:v>
                </c:pt>
                <c:pt idx="49">
                  <c:v>1458.75</c:v>
                </c:pt>
                <c:pt idx="50">
                  <c:v>1334</c:v>
                </c:pt>
                <c:pt idx="51">
                  <c:v>1237.5</c:v>
                </c:pt>
                <c:pt idx="52">
                  <c:v>1141</c:v>
                </c:pt>
                <c:pt idx="53">
                  <c:v>1066</c:v>
                </c:pt>
                <c:pt idx="54">
                  <c:v>1174</c:v>
                </c:pt>
                <c:pt idx="55">
                  <c:v>1326.5</c:v>
                </c:pt>
                <c:pt idx="56">
                  <c:v>1545.75</c:v>
                </c:pt>
                <c:pt idx="57">
                  <c:v>1757.75</c:v>
                </c:pt>
                <c:pt idx="58">
                  <c:v>1798</c:v>
                </c:pt>
                <c:pt idx="59">
                  <c:v>1829</c:v>
                </c:pt>
                <c:pt idx="60">
                  <c:v>1683.5</c:v>
                </c:pt>
                <c:pt idx="61">
                  <c:v>1519.25</c:v>
                </c:pt>
                <c:pt idx="62">
                  <c:v>1384.75</c:v>
                </c:pt>
                <c:pt idx="63">
                  <c:v>1185.25</c:v>
                </c:pt>
                <c:pt idx="64">
                  <c:v>1121.25</c:v>
                </c:pt>
                <c:pt idx="65">
                  <c:v>1051</c:v>
                </c:pt>
                <c:pt idx="66">
                  <c:v>1107.5</c:v>
                </c:pt>
                <c:pt idx="67">
                  <c:v>1323.5</c:v>
                </c:pt>
                <c:pt idx="68">
                  <c:v>1583</c:v>
                </c:pt>
                <c:pt idx="69">
                  <c:v>1868.5</c:v>
                </c:pt>
                <c:pt idx="70">
                  <c:v>1950.75</c:v>
                </c:pt>
                <c:pt idx="71">
                  <c:v>1857.25</c:v>
                </c:pt>
                <c:pt idx="72">
                  <c:v>1729</c:v>
                </c:pt>
                <c:pt idx="73">
                  <c:v>1545.75</c:v>
                </c:pt>
                <c:pt idx="74">
                  <c:v>1428.25</c:v>
                </c:pt>
                <c:pt idx="75">
                  <c:v>1320.25</c:v>
                </c:pt>
                <c:pt idx="76">
                  <c:v>1198.75</c:v>
                </c:pt>
                <c:pt idx="77">
                  <c:v>1167.25</c:v>
                </c:pt>
                <c:pt idx="78">
                  <c:v>1211</c:v>
                </c:pt>
                <c:pt idx="79">
                  <c:v>1402.25</c:v>
                </c:pt>
                <c:pt idx="80">
                  <c:v>1577.25</c:v>
                </c:pt>
                <c:pt idx="81">
                  <c:v>1650.3333333333333</c:v>
                </c:pt>
                <c:pt idx="82">
                  <c:v>1804.5</c:v>
                </c:pt>
                <c:pt idx="8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C-4174-BDBF-7BB885A7A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219992"/>
        <c:axId val="640214744"/>
      </c:lineChart>
      <c:catAx>
        <c:axId val="64021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640214744"/>
        <c:crosses val="autoZero"/>
        <c:auto val="1"/>
        <c:lblAlgn val="ctr"/>
        <c:lblOffset val="100"/>
        <c:noMultiLvlLbl val="0"/>
      </c:catAx>
      <c:valAx>
        <c:axId val="640214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199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</a:t>
            </a:r>
            <a:r>
              <a:rPr lang="en-US"/>
              <a:t>g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'10-11'!$Q$2</c:f>
              <c:strCache>
                <c:ptCount val="1"/>
                <c:pt idx="0">
                  <c:v>g =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'10-11'!$Q$3:$Q$86</c:f>
              <c:numCache>
                <c:formatCode>General</c:formatCode>
                <c:ptCount val="84"/>
                <c:pt idx="0">
                  <c:v>308.33333333333348</c:v>
                </c:pt>
                <c:pt idx="1">
                  <c:v>21.666666666666742</c:v>
                </c:pt>
                <c:pt idx="2">
                  <c:v>264.33333333333326</c:v>
                </c:pt>
                <c:pt idx="3">
                  <c:v>186</c:v>
                </c:pt>
                <c:pt idx="4">
                  <c:v>283.66666666666674</c:v>
                </c:pt>
                <c:pt idx="5">
                  <c:v>185.66666666666674</c:v>
                </c:pt>
                <c:pt idx="6">
                  <c:v>-129.33333333333326</c:v>
                </c:pt>
                <c:pt idx="7">
                  <c:v>-273.66666666666674</c:v>
                </c:pt>
                <c:pt idx="8">
                  <c:v>-238</c:v>
                </c:pt>
                <c:pt idx="9">
                  <c:v>-240</c:v>
                </c:pt>
                <c:pt idx="10">
                  <c:v>-547.66666666666652</c:v>
                </c:pt>
                <c:pt idx="11">
                  <c:v>255</c:v>
                </c:pt>
                <c:pt idx="12">
                  <c:v>367</c:v>
                </c:pt>
                <c:pt idx="13">
                  <c:v>135.33333333333326</c:v>
                </c:pt>
                <c:pt idx="14">
                  <c:v>59</c:v>
                </c:pt>
                <c:pt idx="15">
                  <c:v>168.66666666666674</c:v>
                </c:pt>
                <c:pt idx="16">
                  <c:v>316.66666666666674</c:v>
                </c:pt>
                <c:pt idx="17">
                  <c:v>66</c:v>
                </c:pt>
                <c:pt idx="18">
                  <c:v>-26</c:v>
                </c:pt>
                <c:pt idx="19">
                  <c:v>-235</c:v>
                </c:pt>
                <c:pt idx="20">
                  <c:v>-304</c:v>
                </c:pt>
                <c:pt idx="21">
                  <c:v>-385.66666666666652</c:v>
                </c:pt>
                <c:pt idx="22">
                  <c:v>-321</c:v>
                </c:pt>
                <c:pt idx="23">
                  <c:v>321.66666666666652</c:v>
                </c:pt>
                <c:pt idx="24">
                  <c:v>283</c:v>
                </c:pt>
                <c:pt idx="25">
                  <c:v>-164</c:v>
                </c:pt>
                <c:pt idx="26">
                  <c:v>48.666666666666742</c:v>
                </c:pt>
                <c:pt idx="27">
                  <c:v>552</c:v>
                </c:pt>
                <c:pt idx="28">
                  <c:v>295</c:v>
                </c:pt>
                <c:pt idx="29">
                  <c:v>5.6666666666667425</c:v>
                </c:pt>
                <c:pt idx="30">
                  <c:v>-129.33333333333326</c:v>
                </c:pt>
                <c:pt idx="31">
                  <c:v>-164.66666666666674</c:v>
                </c:pt>
                <c:pt idx="32">
                  <c:v>-297</c:v>
                </c:pt>
                <c:pt idx="33">
                  <c:v>-183.66666666666674</c:v>
                </c:pt>
                <c:pt idx="34">
                  <c:v>-287.66666666666652</c:v>
                </c:pt>
                <c:pt idx="35">
                  <c:v>125.33333333333326</c:v>
                </c:pt>
                <c:pt idx="36">
                  <c:v>475.66666666666674</c:v>
                </c:pt>
                <c:pt idx="37">
                  <c:v>30.666666666666742</c:v>
                </c:pt>
                <c:pt idx="38">
                  <c:v>76.333333333333258</c:v>
                </c:pt>
                <c:pt idx="39">
                  <c:v>105.66666666666674</c:v>
                </c:pt>
                <c:pt idx="40">
                  <c:v>293</c:v>
                </c:pt>
                <c:pt idx="41">
                  <c:v>56</c:v>
                </c:pt>
                <c:pt idx="42">
                  <c:v>-108</c:v>
                </c:pt>
                <c:pt idx="43">
                  <c:v>-155.66666666666674</c:v>
                </c:pt>
                <c:pt idx="44">
                  <c:v>-362</c:v>
                </c:pt>
                <c:pt idx="45">
                  <c:v>-337.33333333333326</c:v>
                </c:pt>
                <c:pt idx="46">
                  <c:v>-160.66666666666652</c:v>
                </c:pt>
                <c:pt idx="47">
                  <c:v>286.66666666666674</c:v>
                </c:pt>
                <c:pt idx="48">
                  <c:v>393.33333333333326</c:v>
                </c:pt>
                <c:pt idx="49">
                  <c:v>69.333333333333258</c:v>
                </c:pt>
                <c:pt idx="50">
                  <c:v>-34.333333333333258</c:v>
                </c:pt>
                <c:pt idx="51">
                  <c:v>130.66666666666674</c:v>
                </c:pt>
                <c:pt idx="52">
                  <c:v>295.66666666666674</c:v>
                </c:pt>
                <c:pt idx="53">
                  <c:v>-6</c:v>
                </c:pt>
                <c:pt idx="54">
                  <c:v>-63</c:v>
                </c:pt>
                <c:pt idx="55">
                  <c:v>-170.66666666666674</c:v>
                </c:pt>
                <c:pt idx="56">
                  <c:v>-251.66666666666674</c:v>
                </c:pt>
                <c:pt idx="57">
                  <c:v>-213.66666666666674</c:v>
                </c:pt>
                <c:pt idx="58">
                  <c:v>-231.33333333333326</c:v>
                </c:pt>
                <c:pt idx="59">
                  <c:v>77.666666666666742</c:v>
                </c:pt>
                <c:pt idx="60">
                  <c:v>218.66666666666674</c:v>
                </c:pt>
                <c:pt idx="61">
                  <c:v>46.333333333333258</c:v>
                </c:pt>
                <c:pt idx="62">
                  <c:v>264.33333333333326</c:v>
                </c:pt>
                <c:pt idx="63">
                  <c:v>88</c:v>
                </c:pt>
                <c:pt idx="64">
                  <c:v>226</c:v>
                </c:pt>
                <c:pt idx="65">
                  <c:v>39</c:v>
                </c:pt>
                <c:pt idx="66">
                  <c:v>-88.666666666666742</c:v>
                </c:pt>
                <c:pt idx="67">
                  <c:v>-64.333333333333258</c:v>
                </c:pt>
                <c:pt idx="68">
                  <c:v>-324.66666666666674</c:v>
                </c:pt>
                <c:pt idx="69">
                  <c:v>-444.33333333333326</c:v>
                </c:pt>
                <c:pt idx="70">
                  <c:v>-239.33333333333348</c:v>
                </c:pt>
                <c:pt idx="71">
                  <c:v>137.33333333333326</c:v>
                </c:pt>
                <c:pt idx="72">
                  <c:v>451.66666666666674</c:v>
                </c:pt>
                <c:pt idx="73">
                  <c:v>70.666666666666742</c:v>
                </c:pt>
                <c:pt idx="74">
                  <c:v>-73.333333333333258</c:v>
                </c:pt>
                <c:pt idx="75">
                  <c:v>196.33333333333326</c:v>
                </c:pt>
                <c:pt idx="76">
                  <c:v>263.66666666666674</c:v>
                </c:pt>
                <c:pt idx="77">
                  <c:v>63.333333333333258</c:v>
                </c:pt>
                <c:pt idx="78">
                  <c:v>-157.33333333333326</c:v>
                </c:pt>
                <c:pt idx="79">
                  <c:v>-144</c:v>
                </c:pt>
                <c:pt idx="80">
                  <c:v>-133.66666666666674</c:v>
                </c:pt>
                <c:pt idx="81">
                  <c:v>-308.33333333333326</c:v>
                </c:pt>
                <c:pt idx="82">
                  <c:v>-29.5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1-44E7-B9C0-7A96885EF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74152"/>
        <c:axId val="522574480"/>
      </c:scatterChart>
      <c:valAx>
        <c:axId val="522574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574480"/>
        <c:crosses val="autoZero"/>
        <c:crossBetween val="midCat"/>
      </c:valAx>
      <c:valAx>
        <c:axId val="5225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57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</a:t>
            </a:r>
            <a:r>
              <a:rPr lang="en-US"/>
              <a:t>g = 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'10-11'!$R$2</c:f>
              <c:strCache>
                <c:ptCount val="1"/>
                <c:pt idx="0">
                  <c:v>g = 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'10-11'!$R$3:$R$86</c:f>
              <c:numCache>
                <c:formatCode>General</c:formatCode>
                <c:ptCount val="84"/>
                <c:pt idx="0">
                  <c:v>411.5</c:v>
                </c:pt>
                <c:pt idx="1">
                  <c:v>101.5</c:v>
                </c:pt>
                <c:pt idx="2">
                  <c:v>381.75</c:v>
                </c:pt>
                <c:pt idx="3">
                  <c:v>323</c:v>
                </c:pt>
                <c:pt idx="4">
                  <c:v>337.25</c:v>
                </c:pt>
                <c:pt idx="5">
                  <c:v>145.25</c:v>
                </c:pt>
                <c:pt idx="6">
                  <c:v>-272</c:v>
                </c:pt>
                <c:pt idx="7">
                  <c:v>-336</c:v>
                </c:pt>
                <c:pt idx="8">
                  <c:v>-480.75</c:v>
                </c:pt>
                <c:pt idx="9">
                  <c:v>-344.75</c:v>
                </c:pt>
                <c:pt idx="10">
                  <c:v>-480.75</c:v>
                </c:pt>
                <c:pt idx="11">
                  <c:v>387</c:v>
                </c:pt>
                <c:pt idx="12">
                  <c:v>451.75</c:v>
                </c:pt>
                <c:pt idx="13">
                  <c:v>169.5</c:v>
                </c:pt>
                <c:pt idx="14">
                  <c:v>180.5</c:v>
                </c:pt>
                <c:pt idx="15">
                  <c:v>262.25</c:v>
                </c:pt>
                <c:pt idx="16">
                  <c:v>379.5</c:v>
                </c:pt>
                <c:pt idx="17">
                  <c:v>33</c:v>
                </c:pt>
                <c:pt idx="18">
                  <c:v>-132.75</c:v>
                </c:pt>
                <c:pt idx="19">
                  <c:v>-373.5</c:v>
                </c:pt>
                <c:pt idx="20">
                  <c:v>-527</c:v>
                </c:pt>
                <c:pt idx="21">
                  <c:v>-449.25</c:v>
                </c:pt>
                <c:pt idx="22">
                  <c:v>-209.5</c:v>
                </c:pt>
                <c:pt idx="23">
                  <c:v>391.5</c:v>
                </c:pt>
                <c:pt idx="24">
                  <c:v>242.25</c:v>
                </c:pt>
                <c:pt idx="25">
                  <c:v>-57.25</c:v>
                </c:pt>
                <c:pt idx="26">
                  <c:v>232.5</c:v>
                </c:pt>
                <c:pt idx="27">
                  <c:v>693.75</c:v>
                </c:pt>
                <c:pt idx="28">
                  <c:v>301.25</c:v>
                </c:pt>
                <c:pt idx="29">
                  <c:v>-27.25</c:v>
                </c:pt>
                <c:pt idx="30">
                  <c:v>-250.25</c:v>
                </c:pt>
                <c:pt idx="31">
                  <c:v>-260.25</c:v>
                </c:pt>
                <c:pt idx="32">
                  <c:v>-433.25</c:v>
                </c:pt>
                <c:pt idx="33">
                  <c:v>-293</c:v>
                </c:pt>
                <c:pt idx="34">
                  <c:v>-164.75</c:v>
                </c:pt>
                <c:pt idx="35">
                  <c:v>227</c:v>
                </c:pt>
                <c:pt idx="36">
                  <c:v>564.5</c:v>
                </c:pt>
                <c:pt idx="37">
                  <c:v>44.5</c:v>
                </c:pt>
                <c:pt idx="38">
                  <c:v>173.75</c:v>
                </c:pt>
                <c:pt idx="39">
                  <c:v>202.5</c:v>
                </c:pt>
                <c:pt idx="40">
                  <c:v>314.25</c:v>
                </c:pt>
                <c:pt idx="41">
                  <c:v>33.75</c:v>
                </c:pt>
                <c:pt idx="42">
                  <c:v>-220.25</c:v>
                </c:pt>
                <c:pt idx="43">
                  <c:v>-307.5</c:v>
                </c:pt>
                <c:pt idx="44">
                  <c:v>-531.25</c:v>
                </c:pt>
                <c:pt idx="45">
                  <c:v>-378.5</c:v>
                </c:pt>
                <c:pt idx="46">
                  <c:v>-28</c:v>
                </c:pt>
                <c:pt idx="47">
                  <c:v>419.5</c:v>
                </c:pt>
                <c:pt idx="48">
                  <c:v>448</c:v>
                </c:pt>
                <c:pt idx="49">
                  <c:v>67.25</c:v>
                </c:pt>
                <c:pt idx="50">
                  <c:v>68</c:v>
                </c:pt>
                <c:pt idx="51">
                  <c:v>204.5</c:v>
                </c:pt>
                <c:pt idx="52">
                  <c:v>324</c:v>
                </c:pt>
                <c:pt idx="53">
                  <c:v>-39</c:v>
                </c:pt>
                <c:pt idx="54">
                  <c:v>-158</c:v>
                </c:pt>
                <c:pt idx="55">
                  <c:v>-270.5</c:v>
                </c:pt>
                <c:pt idx="56">
                  <c:v>-380.75</c:v>
                </c:pt>
                <c:pt idx="57">
                  <c:v>-298.75</c:v>
                </c:pt>
                <c:pt idx="58">
                  <c:v>-172</c:v>
                </c:pt>
                <c:pt idx="59">
                  <c:v>104</c:v>
                </c:pt>
                <c:pt idx="60">
                  <c:v>329.5</c:v>
                </c:pt>
                <c:pt idx="61">
                  <c:v>100.75</c:v>
                </c:pt>
                <c:pt idx="62">
                  <c:v>365.25</c:v>
                </c:pt>
                <c:pt idx="63">
                  <c:v>165.75</c:v>
                </c:pt>
                <c:pt idx="64">
                  <c:v>234.75</c:v>
                </c:pt>
                <c:pt idx="65">
                  <c:v>31</c:v>
                </c:pt>
                <c:pt idx="66">
                  <c:v>-155.5</c:v>
                </c:pt>
                <c:pt idx="67">
                  <c:v>-228.5</c:v>
                </c:pt>
                <c:pt idx="68">
                  <c:v>-508</c:v>
                </c:pt>
                <c:pt idx="69">
                  <c:v>-560.5</c:v>
                </c:pt>
                <c:pt idx="70">
                  <c:v>-134.75</c:v>
                </c:pt>
                <c:pt idx="71">
                  <c:v>275.75</c:v>
                </c:pt>
                <c:pt idx="72">
                  <c:v>488</c:v>
                </c:pt>
                <c:pt idx="73">
                  <c:v>91.25</c:v>
                </c:pt>
                <c:pt idx="74">
                  <c:v>13.75</c:v>
                </c:pt>
                <c:pt idx="75">
                  <c:v>299.75</c:v>
                </c:pt>
                <c:pt idx="76">
                  <c:v>285.25</c:v>
                </c:pt>
                <c:pt idx="77">
                  <c:v>-0.25</c:v>
                </c:pt>
                <c:pt idx="78">
                  <c:v>-201</c:v>
                </c:pt>
                <c:pt idx="79">
                  <c:v>-268.25</c:v>
                </c:pt>
                <c:pt idx="80">
                  <c:v>-219.25</c:v>
                </c:pt>
                <c:pt idx="81">
                  <c:v>-308.33333333333326</c:v>
                </c:pt>
                <c:pt idx="82">
                  <c:v>-29.5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5-4F07-B664-943750DAC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46960"/>
        <c:axId val="516855488"/>
      </c:scatterChart>
      <c:valAx>
        <c:axId val="51684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55488"/>
        <c:crosses val="autoZero"/>
        <c:crossBetween val="midCat"/>
      </c:valAx>
      <c:valAx>
        <c:axId val="5168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4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</a:t>
            </a:r>
            <a:r>
              <a:rPr lang="en-US"/>
              <a:t>g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'10-11'!$S$2</c:f>
              <c:strCache>
                <c:ptCount val="1"/>
                <c:pt idx="0">
                  <c:v>g =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'10-11'!$S$3:$S$86</c:f>
              <c:numCache>
                <c:formatCode>General</c:formatCode>
                <c:ptCount val="84"/>
                <c:pt idx="0">
                  <c:v>502.80000000000018</c:v>
                </c:pt>
                <c:pt idx="1">
                  <c:v>202.20000000000005</c:v>
                </c:pt>
                <c:pt idx="2">
                  <c:v>516.79999999999995</c:v>
                </c:pt>
                <c:pt idx="3">
                  <c:v>387.40000000000009</c:v>
                </c:pt>
                <c:pt idx="4">
                  <c:v>327.40000000000009</c:v>
                </c:pt>
                <c:pt idx="5">
                  <c:v>40.799999999999955</c:v>
                </c:pt>
                <c:pt idx="6">
                  <c:v>-340</c:v>
                </c:pt>
                <c:pt idx="7">
                  <c:v>-552.59999999999991</c:v>
                </c:pt>
                <c:pt idx="8">
                  <c:v>-596.59999999999991</c:v>
                </c:pt>
                <c:pt idx="9">
                  <c:v>-314.19999999999982</c:v>
                </c:pt>
                <c:pt idx="10">
                  <c:v>-407.19999999999982</c:v>
                </c:pt>
                <c:pt idx="11">
                  <c:v>480.59999999999991</c:v>
                </c:pt>
                <c:pt idx="12">
                  <c:v>509.20000000000005</c:v>
                </c:pt>
                <c:pt idx="13">
                  <c:v>278</c:v>
                </c:pt>
                <c:pt idx="14">
                  <c:v>267.40000000000009</c:v>
                </c:pt>
                <c:pt idx="15">
                  <c:v>330</c:v>
                </c:pt>
                <c:pt idx="16">
                  <c:v>378.40000000000009</c:v>
                </c:pt>
                <c:pt idx="17">
                  <c:v>-50.200000000000045</c:v>
                </c:pt>
                <c:pt idx="18">
                  <c:v>-252.40000000000009</c:v>
                </c:pt>
                <c:pt idx="19">
                  <c:v>-576.79999999999995</c:v>
                </c:pt>
                <c:pt idx="20">
                  <c:v>-613</c:v>
                </c:pt>
                <c:pt idx="21">
                  <c:v>-390</c:v>
                </c:pt>
                <c:pt idx="22">
                  <c:v>-167.59999999999991</c:v>
                </c:pt>
                <c:pt idx="23">
                  <c:v>385</c:v>
                </c:pt>
                <c:pt idx="24">
                  <c:v>343.79999999999995</c:v>
                </c:pt>
                <c:pt idx="25">
                  <c:v>86</c:v>
                </c:pt>
                <c:pt idx="26">
                  <c:v>361.40000000000009</c:v>
                </c:pt>
                <c:pt idx="27">
                  <c:v>745</c:v>
                </c:pt>
                <c:pt idx="28">
                  <c:v>295</c:v>
                </c:pt>
                <c:pt idx="29">
                  <c:v>-125.79999999999995</c:v>
                </c:pt>
                <c:pt idx="30">
                  <c:v>-343.40000000000009</c:v>
                </c:pt>
                <c:pt idx="31">
                  <c:v>-386.59999999999991</c:v>
                </c:pt>
                <c:pt idx="32">
                  <c:v>-549.59999999999991</c:v>
                </c:pt>
                <c:pt idx="33">
                  <c:v>-214.20000000000005</c:v>
                </c:pt>
                <c:pt idx="34">
                  <c:v>-94.400000000000091</c:v>
                </c:pt>
                <c:pt idx="35">
                  <c:v>313.20000000000005</c:v>
                </c:pt>
                <c:pt idx="36">
                  <c:v>613.20000000000005</c:v>
                </c:pt>
                <c:pt idx="37">
                  <c:v>125.40000000000009</c:v>
                </c:pt>
                <c:pt idx="38">
                  <c:v>262.79999999999995</c:v>
                </c:pt>
                <c:pt idx="39">
                  <c:v>233</c:v>
                </c:pt>
                <c:pt idx="40">
                  <c:v>317.40000000000009</c:v>
                </c:pt>
                <c:pt idx="41">
                  <c:v>-53.799999999999955</c:v>
                </c:pt>
                <c:pt idx="42">
                  <c:v>-356.40000000000009</c:v>
                </c:pt>
                <c:pt idx="43">
                  <c:v>-463.40000000000009</c:v>
                </c:pt>
                <c:pt idx="44">
                  <c:v>-599.59999999999991</c:v>
                </c:pt>
                <c:pt idx="45">
                  <c:v>-297.59999999999991</c:v>
                </c:pt>
                <c:pt idx="46">
                  <c:v>76.400000000000091</c:v>
                </c:pt>
                <c:pt idx="47">
                  <c:v>491.20000000000005</c:v>
                </c:pt>
                <c:pt idx="48">
                  <c:v>476.20000000000005</c:v>
                </c:pt>
                <c:pt idx="49">
                  <c:v>153.59999999999991</c:v>
                </c:pt>
                <c:pt idx="50">
                  <c:v>131.59999999999991</c:v>
                </c:pt>
                <c:pt idx="51">
                  <c:v>240.79999999999995</c:v>
                </c:pt>
                <c:pt idx="52">
                  <c:v>319.20000000000005</c:v>
                </c:pt>
                <c:pt idx="53">
                  <c:v>-117.59999999999991</c:v>
                </c:pt>
                <c:pt idx="54">
                  <c:v>-248.40000000000009</c:v>
                </c:pt>
                <c:pt idx="55">
                  <c:v>-391.79999999999995</c:v>
                </c:pt>
                <c:pt idx="56">
                  <c:v>-474.20000000000005</c:v>
                </c:pt>
                <c:pt idx="57">
                  <c:v>-271.20000000000005</c:v>
                </c:pt>
                <c:pt idx="58">
                  <c:v>-162.40000000000009</c:v>
                </c:pt>
                <c:pt idx="59">
                  <c:v>199.59999999999991</c:v>
                </c:pt>
                <c:pt idx="60">
                  <c:v>395</c:v>
                </c:pt>
                <c:pt idx="61">
                  <c:v>188.20000000000005</c:v>
                </c:pt>
                <c:pt idx="62">
                  <c:v>451.79999999999995</c:v>
                </c:pt>
                <c:pt idx="63">
                  <c:v>183.79999999999995</c:v>
                </c:pt>
                <c:pt idx="64">
                  <c:v>244</c:v>
                </c:pt>
                <c:pt idx="65">
                  <c:v>-20.400000000000091</c:v>
                </c:pt>
                <c:pt idx="66">
                  <c:v>-297.20000000000005</c:v>
                </c:pt>
                <c:pt idx="67">
                  <c:v>-390.40000000000009</c:v>
                </c:pt>
                <c:pt idx="68">
                  <c:v>-634.79999999999995</c:v>
                </c:pt>
                <c:pt idx="69">
                  <c:v>-514.20000000000005</c:v>
                </c:pt>
                <c:pt idx="70">
                  <c:v>-33</c:v>
                </c:pt>
                <c:pt idx="71">
                  <c:v>323.20000000000005</c:v>
                </c:pt>
                <c:pt idx="72">
                  <c:v>537</c:v>
                </c:pt>
                <c:pt idx="73">
                  <c:v>167</c:v>
                </c:pt>
                <c:pt idx="74">
                  <c:v>97.400000000000091</c:v>
                </c:pt>
                <c:pt idx="75">
                  <c:v>337</c:v>
                </c:pt>
                <c:pt idx="76">
                  <c:v>253.40000000000009</c:v>
                </c:pt>
                <c:pt idx="77">
                  <c:v>-35.200000000000045</c:v>
                </c:pt>
                <c:pt idx="78">
                  <c:v>-313.79999999999995</c:v>
                </c:pt>
                <c:pt idx="79">
                  <c:v>-354.59999999999991</c:v>
                </c:pt>
                <c:pt idx="80">
                  <c:v>-219.25</c:v>
                </c:pt>
                <c:pt idx="81">
                  <c:v>-308.33333333333326</c:v>
                </c:pt>
                <c:pt idx="82">
                  <c:v>-29.5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8-4023-9135-8773A085C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1304"/>
        <c:axId val="520192448"/>
      </c:scatterChart>
      <c:valAx>
        <c:axId val="520201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192448"/>
        <c:crosses val="autoZero"/>
        <c:crossBetween val="midCat"/>
      </c:valAx>
      <c:valAx>
        <c:axId val="52019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201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76200</xdr:rowOff>
    </xdr:from>
    <xdr:to>
      <xdr:col>12</xdr:col>
      <xdr:colOff>53340</xdr:colOff>
      <xdr:row>17</xdr:row>
      <xdr:rowOff>144780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1E08D94-A2A3-4521-AF8C-D1F4269C3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278067</xdr:colOff>
      <xdr:row>1</xdr:row>
      <xdr:rowOff>95587</xdr:rowOff>
    </xdr:from>
    <xdr:to>
      <xdr:col>19</xdr:col>
      <xdr:colOff>295000</xdr:colOff>
      <xdr:row>17</xdr:row>
      <xdr:rowOff>65226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0740E8C-6E4A-4131-90FD-837FF77CD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472501</xdr:colOff>
      <xdr:row>19</xdr:row>
      <xdr:rowOff>69618</xdr:rowOff>
    </xdr:from>
    <xdr:to>
      <xdr:col>12</xdr:col>
      <xdr:colOff>404930</xdr:colOff>
      <xdr:row>35</xdr:row>
      <xdr:rowOff>8777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8175129-0567-4A50-9BA9-E9588C4F1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650222</xdr:colOff>
      <xdr:row>19</xdr:row>
      <xdr:rowOff>122483</xdr:rowOff>
    </xdr:from>
    <xdr:to>
      <xdr:col>19</xdr:col>
      <xdr:colOff>634554</xdr:colOff>
      <xdr:row>34</xdr:row>
      <xdr:rowOff>152962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8D901AD-C3CA-44DF-8460-B11BAACFF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435427</xdr:colOff>
      <xdr:row>59</xdr:row>
      <xdr:rowOff>29935</xdr:rowOff>
    </xdr:from>
    <xdr:to>
      <xdr:col>46</xdr:col>
      <xdr:colOff>244928</xdr:colOff>
      <xdr:row>89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E24FB0A-12CE-43F5-92F3-F148DEB5C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211668</xdr:colOff>
      <xdr:row>59</xdr:row>
      <xdr:rowOff>30692</xdr:rowOff>
    </xdr:from>
    <xdr:to>
      <xdr:col>57</xdr:col>
      <xdr:colOff>359835</xdr:colOff>
      <xdr:row>74</xdr:row>
      <xdr:rowOff>75142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9905D01-751E-4754-B783-17538941A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333508</xdr:colOff>
      <xdr:row>127</xdr:row>
      <xdr:rowOff>168803</xdr:rowOff>
    </xdr:from>
    <xdr:to>
      <xdr:col>12</xdr:col>
      <xdr:colOff>115956</xdr:colOff>
      <xdr:row>144</xdr:row>
      <xdr:rowOff>66261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3612354-9AAB-474F-8E4B-18E380DA0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323020</xdr:colOff>
      <xdr:row>148</xdr:row>
      <xdr:rowOff>148258</xdr:rowOff>
    </xdr:from>
    <xdr:to>
      <xdr:col>11</xdr:col>
      <xdr:colOff>265043</xdr:colOff>
      <xdr:row>166</xdr:row>
      <xdr:rowOff>16564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3B5150D-ACDD-4E97-A648-0872044E6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7620</xdr:rowOff>
    </xdr:from>
    <xdr:to>
      <xdr:col>15</xdr:col>
      <xdr:colOff>464820</xdr:colOff>
      <xdr:row>18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7591086-A50C-493F-B4B9-2C679BC20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175260</xdr:rowOff>
    </xdr:from>
    <xdr:to>
      <xdr:col>15</xdr:col>
      <xdr:colOff>518160</xdr:colOff>
      <xdr:row>47</xdr:row>
      <xdr:rowOff>91440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3368F20-E5DE-4FD1-83B4-F422A5A18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601980</xdr:colOff>
      <xdr:row>18</xdr:row>
      <xdr:rowOff>160020</xdr:rowOff>
    </xdr:from>
    <xdr:to>
      <xdr:col>15</xdr:col>
      <xdr:colOff>487680</xdr:colOff>
      <xdr:row>33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0E3F0B4-E301-44BE-BB60-B100CE412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342900</xdr:colOff>
      <xdr:row>1</xdr:row>
      <xdr:rowOff>137160</xdr:rowOff>
    </xdr:from>
    <xdr:to>
      <xdr:col>27</xdr:col>
      <xdr:colOff>38100</xdr:colOff>
      <xdr:row>16</xdr:row>
      <xdr:rowOff>137160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1D64628-D47C-4969-A747-211884022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327660</xdr:colOff>
      <xdr:row>18</xdr:row>
      <xdr:rowOff>15240</xdr:rowOff>
    </xdr:from>
    <xdr:to>
      <xdr:col>27</xdr:col>
      <xdr:colOff>22860</xdr:colOff>
      <xdr:row>33</xdr:row>
      <xdr:rowOff>15240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821711E-6861-4667-A7AC-8117C3A2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350520</xdr:colOff>
      <xdr:row>34</xdr:row>
      <xdr:rowOff>0</xdr:rowOff>
    </xdr:from>
    <xdr:to>
      <xdr:col>27</xdr:col>
      <xdr:colOff>45720</xdr:colOff>
      <xdr:row>49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8EFE570-14B2-4BC2-AD36-06DB9729A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F468-0D81-4902-8218-AA0E8CEA624D}">
  <dimension ref="A1:CO212"/>
  <sheetViews>
    <sheetView topLeftCell="A115" zoomScale="92" zoomScaleNormal="92" workbookViewId="0">
      <selection activeCell="B142" sqref="B142"/>
    </sheetView>
  </sheetViews>
  <sheetFormatPr defaultRowHeight="14.4" x14ac:dyDescent="0.3"/>
  <cols>
    <col min="2" max="2" width="28.6640625" bestFit="1" customWidth="1"/>
    <col min="9" max="9" width="13.6640625" bestFit="1" customWidth="1"/>
    <col min="10" max="11" width="12.77734375" bestFit="1" customWidth="1"/>
    <col min="12" max="13" width="13.109375" bestFit="1" customWidth="1"/>
    <col min="14" max="26" width="12.77734375" bestFit="1" customWidth="1"/>
    <col min="27" max="27" width="13.33203125" bestFit="1" customWidth="1"/>
    <col min="28" max="32" width="13.88671875" bestFit="1" customWidth="1"/>
    <col min="33" max="33" width="13.77734375" bestFit="1" customWidth="1"/>
    <col min="34" max="34" width="9" bestFit="1" customWidth="1"/>
    <col min="35" max="39" width="12.6640625" bestFit="1" customWidth="1"/>
    <col min="40" max="40" width="12.77734375" bestFit="1" customWidth="1"/>
    <col min="41" max="48" width="9" bestFit="1" customWidth="1"/>
    <col min="49" max="49" width="13.109375" bestFit="1" customWidth="1"/>
    <col min="50" max="50" width="9" bestFit="1" customWidth="1"/>
    <col min="51" max="51" width="10.77734375" bestFit="1" customWidth="1"/>
    <col min="52" max="63" width="9" bestFit="1" customWidth="1"/>
    <col min="64" max="67" width="12" bestFit="1" customWidth="1"/>
    <col min="68" max="69" width="12.6640625" bestFit="1" customWidth="1"/>
    <col min="70" max="86" width="9" bestFit="1" customWidth="1"/>
    <col min="87" max="88" width="12.6640625" bestFit="1" customWidth="1"/>
    <col min="89" max="89" width="12" bestFit="1" customWidth="1"/>
    <col min="90" max="93" width="9" bestFit="1" customWidth="1"/>
  </cols>
  <sheetData>
    <row r="1" spans="1:12" x14ac:dyDescent="0.3">
      <c r="A1" s="24" t="s">
        <v>14</v>
      </c>
      <c r="B1" s="24"/>
      <c r="D1" s="25" t="s">
        <v>15</v>
      </c>
      <c r="E1" s="26"/>
      <c r="F1" s="26"/>
      <c r="G1" s="26"/>
      <c r="H1" s="26"/>
      <c r="I1" s="26"/>
      <c r="J1" s="26"/>
      <c r="K1" s="26"/>
      <c r="L1" s="26"/>
    </row>
    <row r="2" spans="1:12" x14ac:dyDescent="0.3">
      <c r="A2" s="1" t="s">
        <v>0</v>
      </c>
      <c r="B2" s="1" t="s">
        <v>13</v>
      </c>
    </row>
    <row r="3" spans="1:12" x14ac:dyDescent="0.3">
      <c r="A3" s="2" t="s">
        <v>1</v>
      </c>
      <c r="B3">
        <v>2576</v>
      </c>
    </row>
    <row r="4" spans="1:12" x14ac:dyDescent="0.3">
      <c r="A4" s="2" t="s">
        <v>2</v>
      </c>
      <c r="B4">
        <v>2049</v>
      </c>
    </row>
    <row r="5" spans="1:12" x14ac:dyDescent="0.3">
      <c r="A5" s="2" t="s">
        <v>3</v>
      </c>
      <c r="B5">
        <v>2178</v>
      </c>
    </row>
    <row r="6" spans="1:12" x14ac:dyDescent="0.3">
      <c r="A6" s="2" t="s">
        <v>4</v>
      </c>
      <c r="B6">
        <v>1855</v>
      </c>
    </row>
    <row r="7" spans="1:12" x14ac:dyDescent="0.3">
      <c r="A7" s="2" t="s">
        <v>5</v>
      </c>
      <c r="B7">
        <v>1708</v>
      </c>
    </row>
    <row r="8" spans="1:12" x14ac:dyDescent="0.3">
      <c r="A8" s="2" t="s">
        <v>6</v>
      </c>
      <c r="B8">
        <v>1444</v>
      </c>
    </row>
    <row r="9" spans="1:12" x14ac:dyDescent="0.3">
      <c r="A9" s="2" t="s">
        <v>7</v>
      </c>
      <c r="B9">
        <v>1121</v>
      </c>
    </row>
    <row r="10" spans="1:12" x14ac:dyDescent="0.3">
      <c r="A10" s="2" t="s">
        <v>8</v>
      </c>
      <c r="B10">
        <v>1210</v>
      </c>
    </row>
    <row r="11" spans="1:12" x14ac:dyDescent="0.3">
      <c r="A11" s="2" t="s">
        <v>9</v>
      </c>
      <c r="B11">
        <v>1420</v>
      </c>
    </row>
    <row r="12" spans="1:12" x14ac:dyDescent="0.3">
      <c r="A12" s="2" t="s">
        <v>10</v>
      </c>
      <c r="B12">
        <v>1821</v>
      </c>
    </row>
    <row r="13" spans="1:12" x14ac:dyDescent="0.3">
      <c r="A13" s="2" t="s">
        <v>11</v>
      </c>
      <c r="B13">
        <v>1733</v>
      </c>
    </row>
    <row r="14" spans="1:12" x14ac:dyDescent="0.3">
      <c r="A14" s="2" t="s">
        <v>12</v>
      </c>
      <c r="B14">
        <v>2629</v>
      </c>
    </row>
    <row r="15" spans="1:12" x14ac:dyDescent="0.3">
      <c r="A15" s="2" t="s">
        <v>101</v>
      </c>
      <c r="B15">
        <v>2480</v>
      </c>
    </row>
    <row r="16" spans="1:12" x14ac:dyDescent="0.3">
      <c r="A16" s="2" t="s">
        <v>102</v>
      </c>
      <c r="B16">
        <v>2013</v>
      </c>
    </row>
    <row r="17" spans="1:51" x14ac:dyDescent="0.3">
      <c r="A17" s="2" t="s">
        <v>103</v>
      </c>
      <c r="B17">
        <v>1846</v>
      </c>
    </row>
    <row r="18" spans="1:51" x14ac:dyDescent="0.3">
      <c r="A18" s="2" t="s">
        <v>104</v>
      </c>
      <c r="B18">
        <v>1774</v>
      </c>
    </row>
    <row r="19" spans="1:51" x14ac:dyDescent="0.3">
      <c r="A19" s="2" t="s">
        <v>105</v>
      </c>
      <c r="B19">
        <v>1741</v>
      </c>
    </row>
    <row r="20" spans="1:51" x14ac:dyDescent="0.3">
      <c r="A20" s="2" t="s">
        <v>106</v>
      </c>
      <c r="B20">
        <v>1301</v>
      </c>
      <c r="AV20" s="3" t="s">
        <v>24</v>
      </c>
      <c r="AW20" s="3" t="s">
        <v>25</v>
      </c>
      <c r="AX20" s="3" t="s">
        <v>27</v>
      </c>
      <c r="AY20" s="11"/>
    </row>
    <row r="21" spans="1:51" x14ac:dyDescent="0.3">
      <c r="A21" s="2" t="s">
        <v>107</v>
      </c>
      <c r="B21">
        <v>1231</v>
      </c>
      <c r="AV21" s="5">
        <v>2576</v>
      </c>
      <c r="AW21">
        <f t="shared" ref="AW21:AW44" si="0">$J$81+$J$82*D56+$J$83*E56+$J$84*F56+$J$85*G56</f>
        <v>2844.9784188210529</v>
      </c>
      <c r="AX21">
        <f>AV21-AW21</f>
        <v>-268.97841882105286</v>
      </c>
    </row>
    <row r="22" spans="1:51" x14ac:dyDescent="0.3">
      <c r="A22" s="2" t="s">
        <v>108</v>
      </c>
      <c r="B22">
        <v>1173</v>
      </c>
      <c r="AV22" s="5">
        <v>2049</v>
      </c>
      <c r="AW22">
        <f t="shared" si="0"/>
        <v>2172.61665739301</v>
      </c>
      <c r="AX22">
        <f t="shared" ref="AX22:AX85" si="1">AV22-AW22</f>
        <v>-123.61665739300997</v>
      </c>
    </row>
    <row r="23" spans="1:51" x14ac:dyDescent="0.3">
      <c r="A23" s="2" t="s">
        <v>109</v>
      </c>
      <c r="B23">
        <v>1367</v>
      </c>
      <c r="AV23" s="5">
        <v>2178</v>
      </c>
      <c r="AW23">
        <f t="shared" si="0"/>
        <v>1746.4626136094491</v>
      </c>
      <c r="AX23">
        <f t="shared" si="1"/>
        <v>431.53738639055086</v>
      </c>
    </row>
    <row r="24" spans="1:51" x14ac:dyDescent="0.3">
      <c r="A24" s="2" t="s">
        <v>110</v>
      </c>
      <c r="B24">
        <v>1684</v>
      </c>
      <c r="AV24" s="5">
        <v>1855</v>
      </c>
      <c r="AW24">
        <f t="shared" si="0"/>
        <v>1513.8504451002418</v>
      </c>
      <c r="AX24">
        <f t="shared" si="1"/>
        <v>341.14955489975819</v>
      </c>
    </row>
    <row r="25" spans="1:51" x14ac:dyDescent="0.3">
      <c r="A25" s="2" t="s">
        <v>111</v>
      </c>
      <c r="B25">
        <v>1962</v>
      </c>
      <c r="AV25" s="5">
        <v>1708</v>
      </c>
      <c r="AW25">
        <f t="shared" si="0"/>
        <v>1427.3249763646172</v>
      </c>
      <c r="AX25">
        <f t="shared" si="1"/>
        <v>280.67502363538279</v>
      </c>
    </row>
    <row r="26" spans="1:51" x14ac:dyDescent="0.3">
      <c r="A26" s="2" t="s">
        <v>112</v>
      </c>
      <c r="B26">
        <v>2563</v>
      </c>
      <c r="AV26" s="5">
        <v>1444</v>
      </c>
      <c r="AW26">
        <f t="shared" si="0"/>
        <v>1444.6416987711598</v>
      </c>
      <c r="AX26">
        <f t="shared" si="1"/>
        <v>-0.64169877115978124</v>
      </c>
    </row>
    <row r="27" spans="1:51" x14ac:dyDescent="0.3">
      <c r="A27" s="2" t="s">
        <v>113</v>
      </c>
      <c r="B27">
        <v>2324</v>
      </c>
      <c r="AV27" s="5">
        <v>1121</v>
      </c>
      <c r="AW27">
        <f t="shared" si="0"/>
        <v>1528.7667705578142</v>
      </c>
      <c r="AX27">
        <f t="shared" si="1"/>
        <v>-407.7667705578142</v>
      </c>
    </row>
    <row r="28" spans="1:51" x14ac:dyDescent="0.3">
      <c r="A28" s="2" t="s">
        <v>114</v>
      </c>
      <c r="B28">
        <v>1837</v>
      </c>
      <c r="AV28" s="5">
        <v>1210</v>
      </c>
      <c r="AW28">
        <f t="shared" si="0"/>
        <v>1647.8770168318797</v>
      </c>
      <c r="AX28">
        <f t="shared" si="1"/>
        <v>-437.8770168318797</v>
      </c>
    </row>
    <row r="29" spans="1:51" x14ac:dyDescent="0.3">
      <c r="A29" s="2" t="s">
        <v>115</v>
      </c>
      <c r="B29">
        <v>1962</v>
      </c>
      <c r="AV29" s="5">
        <v>1420</v>
      </c>
      <c r="AW29">
        <f t="shared" si="0"/>
        <v>1775.3599295700108</v>
      </c>
      <c r="AX29">
        <f t="shared" si="1"/>
        <v>-355.35992957001076</v>
      </c>
    </row>
    <row r="30" spans="1:51" x14ac:dyDescent="0.3">
      <c r="A30" s="2" t="s">
        <v>116</v>
      </c>
      <c r="B30">
        <v>2204</v>
      </c>
      <c r="AV30" s="5">
        <v>1821</v>
      </c>
      <c r="AW30">
        <f t="shared" si="0"/>
        <v>1889.8136676182248</v>
      </c>
      <c r="AX30">
        <f t="shared" si="1"/>
        <v>-68.813667618224827</v>
      </c>
    </row>
    <row r="31" spans="1:51" x14ac:dyDescent="0.3">
      <c r="A31" s="2" t="s">
        <v>117</v>
      </c>
      <c r="B31">
        <v>1574</v>
      </c>
      <c r="AV31" s="5">
        <v>1733</v>
      </c>
      <c r="AW31">
        <f t="shared" si="0"/>
        <v>1975.0470566918889</v>
      </c>
      <c r="AX31">
        <f t="shared" si="1"/>
        <v>-242.04705669188888</v>
      </c>
    </row>
    <row r="32" spans="1:51" x14ac:dyDescent="0.3">
      <c r="A32" s="2" t="s">
        <v>118</v>
      </c>
      <c r="B32">
        <v>1178</v>
      </c>
      <c r="AV32" s="5">
        <v>2629</v>
      </c>
      <c r="AW32">
        <f t="shared" si="0"/>
        <v>2020.0795893757304</v>
      </c>
      <c r="AX32">
        <f t="shared" si="1"/>
        <v>608.92041062426961</v>
      </c>
    </row>
    <row r="33" spans="1:50" x14ac:dyDescent="0.3">
      <c r="A33" s="2" t="s">
        <v>119</v>
      </c>
      <c r="B33">
        <v>1085</v>
      </c>
      <c r="AV33" s="5">
        <v>2480</v>
      </c>
      <c r="AW33">
        <f t="shared" si="0"/>
        <v>2019.1414251238402</v>
      </c>
      <c r="AX33">
        <f t="shared" si="1"/>
        <v>460.85857487615976</v>
      </c>
    </row>
    <row r="34" spans="1:50" x14ac:dyDescent="0.3">
      <c r="A34" s="2" t="s">
        <v>120</v>
      </c>
      <c r="B34">
        <v>1254</v>
      </c>
      <c r="AV34" s="5">
        <v>2013</v>
      </c>
      <c r="AW34">
        <f t="shared" si="0"/>
        <v>1971.6733902596534</v>
      </c>
      <c r="AX34">
        <f t="shared" si="1"/>
        <v>41.326609740346612</v>
      </c>
    </row>
    <row r="35" spans="1:50" x14ac:dyDescent="0.3">
      <c r="A35" s="2" t="s">
        <v>121</v>
      </c>
      <c r="B35">
        <v>1304</v>
      </c>
      <c r="AV35" s="5">
        <v>1846</v>
      </c>
      <c r="AW35">
        <f t="shared" si="0"/>
        <v>1882.3269779759721</v>
      </c>
      <c r="AX35">
        <f t="shared" si="1"/>
        <v>-36.326977975972113</v>
      </c>
    </row>
    <row r="36" spans="1:50" x14ac:dyDescent="0.3">
      <c r="A36" s="2" t="s">
        <v>122</v>
      </c>
      <c r="B36">
        <v>1698</v>
      </c>
      <c r="AV36" s="5">
        <v>1774</v>
      </c>
      <c r="AW36">
        <f t="shared" si="0"/>
        <v>1760.9643483349482</v>
      </c>
      <c r="AX36">
        <f t="shared" si="1"/>
        <v>13.035651665051773</v>
      </c>
    </row>
    <row r="37" spans="1:50" x14ac:dyDescent="0.3">
      <c r="A37" s="2" t="s">
        <v>123</v>
      </c>
      <c r="B37">
        <v>1801</v>
      </c>
      <c r="AV37" s="5">
        <v>1741</v>
      </c>
      <c r="AW37">
        <f t="shared" si="0"/>
        <v>1622.6583282680949</v>
      </c>
      <c r="AX37">
        <f t="shared" si="1"/>
        <v>118.34167173190508</v>
      </c>
    </row>
    <row r="38" spans="1:50" x14ac:dyDescent="0.3">
      <c r="A38" s="2" t="s">
        <v>124</v>
      </c>
      <c r="B38">
        <v>2146</v>
      </c>
      <c r="AV38" s="5">
        <v>1301</v>
      </c>
      <c r="AW38">
        <f t="shared" si="0"/>
        <v>1487.6924115762849</v>
      </c>
      <c r="AX38">
        <f t="shared" si="1"/>
        <v>-186.69241157628494</v>
      </c>
    </row>
    <row r="39" spans="1:50" x14ac:dyDescent="0.3">
      <c r="A39" s="2" t="s">
        <v>125</v>
      </c>
      <c r="B39">
        <v>2319</v>
      </c>
      <c r="AV39" s="5">
        <v>1231</v>
      </c>
      <c r="AW39">
        <f t="shared" si="0"/>
        <v>1381.560758929747</v>
      </c>
      <c r="AX39">
        <f t="shared" si="1"/>
        <v>-150.56075892974695</v>
      </c>
    </row>
    <row r="40" spans="1:50" x14ac:dyDescent="0.3">
      <c r="A40" s="2" t="s">
        <v>126</v>
      </c>
      <c r="B40">
        <v>1597</v>
      </c>
      <c r="AV40" s="5">
        <v>1173</v>
      </c>
      <c r="AW40">
        <f t="shared" si="0"/>
        <v>1334.9681978680455</v>
      </c>
      <c r="AX40">
        <f t="shared" si="1"/>
        <v>-161.96819786804554</v>
      </c>
    </row>
    <row r="41" spans="1:50" x14ac:dyDescent="0.3">
      <c r="A41" s="2" t="s">
        <v>127</v>
      </c>
      <c r="B41">
        <v>1614</v>
      </c>
      <c r="AV41" s="5">
        <v>1367</v>
      </c>
      <c r="AW41">
        <f t="shared" si="0"/>
        <v>1383.8302228001485</v>
      </c>
      <c r="AX41">
        <f t="shared" si="1"/>
        <v>-16.830222800148476</v>
      </c>
    </row>
    <row r="42" spans="1:50" x14ac:dyDescent="0.3">
      <c r="A42" s="2" t="s">
        <v>128</v>
      </c>
      <c r="B42">
        <v>1488</v>
      </c>
      <c r="AV42" s="5">
        <v>1684</v>
      </c>
      <c r="AW42">
        <f t="shared" si="0"/>
        <v>1569.2729950043358</v>
      </c>
      <c r="AX42">
        <f>AV42-AW42</f>
        <v>114.72700499566417</v>
      </c>
    </row>
    <row r="43" spans="1:50" x14ac:dyDescent="0.3">
      <c r="A43" s="2" t="s">
        <v>129</v>
      </c>
      <c r="B43">
        <v>1511</v>
      </c>
      <c r="AV43" s="5">
        <v>1962</v>
      </c>
      <c r="AW43">
        <f t="shared" si="0"/>
        <v>1937.6333426282727</v>
      </c>
      <c r="AX43">
        <f t="shared" si="1"/>
        <v>24.366657371727342</v>
      </c>
    </row>
    <row r="44" spans="1:50" ht="15" thickBot="1" x14ac:dyDescent="0.35">
      <c r="A44" s="2" t="s">
        <v>130</v>
      </c>
      <c r="B44">
        <v>1148</v>
      </c>
      <c r="AV44" s="10">
        <v>2563</v>
      </c>
      <c r="AW44">
        <f t="shared" si="0"/>
        <v>2540.4587606889254</v>
      </c>
      <c r="AX44">
        <f t="shared" si="1"/>
        <v>22.541239311074605</v>
      </c>
    </row>
    <row r="45" spans="1:50" x14ac:dyDescent="0.3">
      <c r="A45" s="2" t="s">
        <v>131</v>
      </c>
      <c r="B45">
        <v>995</v>
      </c>
      <c r="AV45">
        <v>2324</v>
      </c>
      <c r="AW45">
        <f t="shared" ref="AW45:AW68" si="2">$J$88+ $J$89*D56+$J$90*E56+$J$91*F56+$J$92*G56</f>
        <v>2535.057051297877</v>
      </c>
      <c r="AX45">
        <f t="shared" si="1"/>
        <v>-211.05705129787702</v>
      </c>
    </row>
    <row r="46" spans="1:50" x14ac:dyDescent="0.3">
      <c r="A46" s="2" t="s">
        <v>132</v>
      </c>
      <c r="B46">
        <v>1133</v>
      </c>
      <c r="AV46">
        <v>1837</v>
      </c>
      <c r="AW46">
        <f t="shared" si="2"/>
        <v>2015.8904961129276</v>
      </c>
      <c r="AX46">
        <f t="shared" si="1"/>
        <v>-178.89049611292762</v>
      </c>
    </row>
    <row r="47" spans="1:50" x14ac:dyDescent="0.3">
      <c r="A47" s="2" t="s">
        <v>133</v>
      </c>
      <c r="B47">
        <v>1181</v>
      </c>
      <c r="AV47">
        <v>1962</v>
      </c>
      <c r="AW47">
        <f t="shared" si="2"/>
        <v>1685.1149260296825</v>
      </c>
      <c r="AX47">
        <f t="shared" si="1"/>
        <v>276.88507397031753</v>
      </c>
    </row>
    <row r="48" spans="1:50" x14ac:dyDescent="0.3">
      <c r="A48" s="2" t="s">
        <v>134</v>
      </c>
      <c r="B48">
        <v>1552</v>
      </c>
      <c r="AV48">
        <v>2204</v>
      </c>
      <c r="AW48">
        <f t="shared" si="2"/>
        <v>1501.7105376631705</v>
      </c>
      <c r="AX48">
        <f t="shared" si="1"/>
        <v>702.2894623368295</v>
      </c>
    </row>
    <row r="49" spans="1:93" x14ac:dyDescent="0.3">
      <c r="A49" s="2" t="s">
        <v>135</v>
      </c>
      <c r="B49">
        <v>1896</v>
      </c>
      <c r="AV49">
        <v>1574</v>
      </c>
      <c r="AW49">
        <f t="shared" si="2"/>
        <v>1428.7993184462957</v>
      </c>
      <c r="AX49">
        <f t="shared" si="1"/>
        <v>145.20068155370427</v>
      </c>
    </row>
    <row r="50" spans="1:93" x14ac:dyDescent="0.3">
      <c r="A50" s="2" t="s">
        <v>136</v>
      </c>
      <c r="B50">
        <v>2220</v>
      </c>
      <c r="D50" s="20" t="s">
        <v>173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V50">
        <v>1178</v>
      </c>
      <c r="AW50">
        <f t="shared" si="2"/>
        <v>1433.6450466298329</v>
      </c>
      <c r="AX50">
        <f t="shared" si="1"/>
        <v>-255.6450466298329</v>
      </c>
    </row>
    <row r="51" spans="1:93" x14ac:dyDescent="0.3">
      <c r="A51" s="2" t="s">
        <v>137</v>
      </c>
      <c r="B51">
        <v>2054</v>
      </c>
      <c r="AV51">
        <v>1085</v>
      </c>
      <c r="AW51">
        <f t="shared" si="2"/>
        <v>1487.6532912824341</v>
      </c>
      <c r="AX51">
        <f t="shared" si="1"/>
        <v>-402.65329128243411</v>
      </c>
    </row>
    <row r="52" spans="1:93" x14ac:dyDescent="0.3">
      <c r="A52" s="2" t="s">
        <v>138</v>
      </c>
      <c r="B52">
        <v>1526</v>
      </c>
      <c r="AV52">
        <v>1254</v>
      </c>
      <c r="AW52">
        <f t="shared" si="2"/>
        <v>1566.3714122906213</v>
      </c>
      <c r="AX52">
        <f t="shared" si="1"/>
        <v>-312.37141229062127</v>
      </c>
    </row>
    <row r="53" spans="1:93" x14ac:dyDescent="0.3">
      <c r="A53" s="2" t="s">
        <v>139</v>
      </c>
      <c r="B53">
        <v>1402</v>
      </c>
      <c r="AV53">
        <v>1304</v>
      </c>
      <c r="AW53">
        <f t="shared" si="2"/>
        <v>1649.4885603587907</v>
      </c>
      <c r="AX53">
        <f t="shared" si="1"/>
        <v>-345.48856035879066</v>
      </c>
    </row>
    <row r="54" spans="1:93" ht="15" thickBot="1" x14ac:dyDescent="0.35">
      <c r="A54" s="2" t="s">
        <v>140</v>
      </c>
      <c r="B54">
        <v>1442</v>
      </c>
      <c r="I54" s="3"/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/>
      <c r="AV54">
        <v>1698</v>
      </c>
      <c r="AW54">
        <f t="shared" si="2"/>
        <v>1720.8356770092148</v>
      </c>
      <c r="AX54">
        <f t="shared" si="1"/>
        <v>-22.835677009214805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</row>
    <row r="55" spans="1:93" x14ac:dyDescent="0.3">
      <c r="A55" s="2" t="s">
        <v>141</v>
      </c>
      <c r="B55">
        <v>1465</v>
      </c>
      <c r="C55" s="13"/>
      <c r="D55" s="27" t="s">
        <v>17</v>
      </c>
      <c r="E55" s="28"/>
      <c r="F55" s="28"/>
      <c r="G55" s="29"/>
      <c r="I55" s="25" t="s">
        <v>16</v>
      </c>
      <c r="J55">
        <v>1</v>
      </c>
      <c r="K55">
        <v>2</v>
      </c>
      <c r="L55" s="5">
        <v>3</v>
      </c>
      <c r="M55" s="5">
        <v>4</v>
      </c>
      <c r="N55" s="5">
        <v>5</v>
      </c>
      <c r="O55" s="5">
        <v>6</v>
      </c>
      <c r="P55" s="5">
        <v>7</v>
      </c>
      <c r="Q55" s="5">
        <v>8</v>
      </c>
      <c r="R55" s="5">
        <v>9</v>
      </c>
      <c r="S55" s="5">
        <v>10</v>
      </c>
      <c r="T55" s="5">
        <v>11</v>
      </c>
      <c r="U55" s="5">
        <v>12</v>
      </c>
      <c r="V55" s="5">
        <v>13</v>
      </c>
      <c r="W55" s="5">
        <v>14</v>
      </c>
      <c r="X55" s="5">
        <v>15</v>
      </c>
      <c r="Y55" s="5">
        <v>16</v>
      </c>
      <c r="Z55" s="5">
        <v>17</v>
      </c>
      <c r="AA55" s="5">
        <v>18</v>
      </c>
      <c r="AB55" s="5">
        <v>19</v>
      </c>
      <c r="AC55" s="5">
        <v>20</v>
      </c>
      <c r="AD55" s="5">
        <v>21</v>
      </c>
      <c r="AE55" s="5">
        <v>22</v>
      </c>
      <c r="AF55" s="5">
        <v>23</v>
      </c>
      <c r="AG55" s="5">
        <v>24</v>
      </c>
      <c r="AH55" s="8">
        <v>25</v>
      </c>
      <c r="AI55">
        <v>26</v>
      </c>
      <c r="AJ55">
        <v>27</v>
      </c>
      <c r="AK55">
        <v>28</v>
      </c>
      <c r="AL55">
        <v>29</v>
      </c>
      <c r="AM55">
        <v>30</v>
      </c>
      <c r="AN55">
        <v>31</v>
      </c>
      <c r="AO55">
        <v>32</v>
      </c>
      <c r="AP55">
        <v>33</v>
      </c>
      <c r="AQ55">
        <v>34</v>
      </c>
      <c r="AR55">
        <v>35</v>
      </c>
      <c r="AS55">
        <v>36</v>
      </c>
      <c r="AV55">
        <v>1801</v>
      </c>
      <c r="AW55">
        <f t="shared" si="2"/>
        <v>1768.3854945820303</v>
      </c>
      <c r="AX55">
        <f t="shared" si="1"/>
        <v>32.614505417969667</v>
      </c>
      <c r="BE55" s="5"/>
    </row>
    <row r="56" spans="1:93" x14ac:dyDescent="0.3">
      <c r="A56" s="2" t="s">
        <v>142</v>
      </c>
      <c r="B56">
        <v>1027</v>
      </c>
      <c r="C56" s="14">
        <v>1</v>
      </c>
      <c r="D56" s="5">
        <v>1</v>
      </c>
      <c r="E56" s="5">
        <f>D56^2</f>
        <v>1</v>
      </c>
      <c r="F56" s="5">
        <f>D56^3</f>
        <v>1</v>
      </c>
      <c r="G56" s="15">
        <f>D56^4</f>
        <v>1</v>
      </c>
      <c r="I56" s="26"/>
      <c r="J56">
        <f t="shared" ref="J56:AS56" si="3">J55^2</f>
        <v>1</v>
      </c>
      <c r="K56">
        <f t="shared" si="3"/>
        <v>4</v>
      </c>
      <c r="L56" s="5">
        <f t="shared" si="3"/>
        <v>9</v>
      </c>
      <c r="M56" s="5">
        <f t="shared" si="3"/>
        <v>16</v>
      </c>
      <c r="N56" s="5">
        <f t="shared" si="3"/>
        <v>25</v>
      </c>
      <c r="O56" s="5">
        <f t="shared" si="3"/>
        <v>36</v>
      </c>
      <c r="P56" s="5">
        <f t="shared" si="3"/>
        <v>49</v>
      </c>
      <c r="Q56" s="5">
        <f t="shared" si="3"/>
        <v>64</v>
      </c>
      <c r="R56" s="5">
        <f t="shared" si="3"/>
        <v>81</v>
      </c>
      <c r="S56" s="5">
        <f t="shared" si="3"/>
        <v>100</v>
      </c>
      <c r="T56" s="5">
        <f t="shared" si="3"/>
        <v>121</v>
      </c>
      <c r="U56" s="5">
        <f t="shared" si="3"/>
        <v>144</v>
      </c>
      <c r="V56" s="5">
        <f t="shared" si="3"/>
        <v>169</v>
      </c>
      <c r="W56" s="5">
        <f t="shared" si="3"/>
        <v>196</v>
      </c>
      <c r="X56" s="5">
        <f t="shared" si="3"/>
        <v>225</v>
      </c>
      <c r="Y56" s="5">
        <f t="shared" si="3"/>
        <v>256</v>
      </c>
      <c r="Z56" s="5">
        <f t="shared" si="3"/>
        <v>289</v>
      </c>
      <c r="AA56" s="5">
        <f t="shared" si="3"/>
        <v>324</v>
      </c>
      <c r="AB56" s="5">
        <f t="shared" si="3"/>
        <v>361</v>
      </c>
      <c r="AC56" s="5">
        <f t="shared" si="3"/>
        <v>400</v>
      </c>
      <c r="AD56" s="5">
        <f t="shared" si="3"/>
        <v>441</v>
      </c>
      <c r="AE56" s="5">
        <f t="shared" si="3"/>
        <v>484</v>
      </c>
      <c r="AF56" s="5">
        <f t="shared" si="3"/>
        <v>529</v>
      </c>
      <c r="AG56" s="5">
        <f t="shared" si="3"/>
        <v>576</v>
      </c>
      <c r="AH56" s="8">
        <f t="shared" si="3"/>
        <v>625</v>
      </c>
      <c r="AI56">
        <f t="shared" si="3"/>
        <v>676</v>
      </c>
      <c r="AJ56">
        <f t="shared" si="3"/>
        <v>729</v>
      </c>
      <c r="AK56">
        <f t="shared" si="3"/>
        <v>784</v>
      </c>
      <c r="AL56">
        <f t="shared" si="3"/>
        <v>841</v>
      </c>
      <c r="AM56">
        <f t="shared" si="3"/>
        <v>900</v>
      </c>
      <c r="AN56">
        <f t="shared" si="3"/>
        <v>961</v>
      </c>
      <c r="AO56">
        <f t="shared" si="3"/>
        <v>1024</v>
      </c>
      <c r="AP56">
        <f t="shared" si="3"/>
        <v>1089</v>
      </c>
      <c r="AQ56">
        <f t="shared" si="3"/>
        <v>1156</v>
      </c>
      <c r="AR56">
        <f t="shared" si="3"/>
        <v>1225</v>
      </c>
      <c r="AS56">
        <f t="shared" si="3"/>
        <v>1296</v>
      </c>
      <c r="AV56">
        <v>2146</v>
      </c>
      <c r="AW56">
        <f t="shared" si="2"/>
        <v>1784.2525362352544</v>
      </c>
      <c r="AX56">
        <f t="shared" si="1"/>
        <v>361.74746376474559</v>
      </c>
      <c r="BE56" s="5"/>
    </row>
    <row r="57" spans="1:93" x14ac:dyDescent="0.3">
      <c r="A57" s="2" t="s">
        <v>143</v>
      </c>
      <c r="B57">
        <v>1016</v>
      </c>
      <c r="C57" s="14">
        <v>1</v>
      </c>
      <c r="D57" s="5">
        <v>2</v>
      </c>
      <c r="E57" s="5">
        <f t="shared" ref="E57:E91" si="4">D57^2</f>
        <v>4</v>
      </c>
      <c r="F57" s="5">
        <f t="shared" ref="F57:F91" si="5">D57^3</f>
        <v>8</v>
      </c>
      <c r="G57" s="15">
        <f t="shared" ref="G57:G91" si="6">D57^4</f>
        <v>16</v>
      </c>
      <c r="I57" s="26"/>
      <c r="J57">
        <f t="shared" ref="J57:AS57" si="7">J55^3</f>
        <v>1</v>
      </c>
      <c r="K57">
        <f t="shared" si="7"/>
        <v>8</v>
      </c>
      <c r="L57" s="5">
        <f t="shared" si="7"/>
        <v>27</v>
      </c>
      <c r="M57" s="5">
        <f t="shared" si="7"/>
        <v>64</v>
      </c>
      <c r="N57" s="5">
        <f t="shared" si="7"/>
        <v>125</v>
      </c>
      <c r="O57" s="5">
        <f t="shared" si="7"/>
        <v>216</v>
      </c>
      <c r="P57" s="5">
        <f t="shared" si="7"/>
        <v>343</v>
      </c>
      <c r="Q57" s="5">
        <f t="shared" si="7"/>
        <v>512</v>
      </c>
      <c r="R57" s="5">
        <f t="shared" si="7"/>
        <v>729</v>
      </c>
      <c r="S57" s="5">
        <f t="shared" si="7"/>
        <v>1000</v>
      </c>
      <c r="T57" s="5">
        <f t="shared" si="7"/>
        <v>1331</v>
      </c>
      <c r="U57" s="5">
        <f t="shared" si="7"/>
        <v>1728</v>
      </c>
      <c r="V57" s="5">
        <f t="shared" si="7"/>
        <v>2197</v>
      </c>
      <c r="W57" s="5">
        <f t="shared" si="7"/>
        <v>2744</v>
      </c>
      <c r="X57" s="5">
        <f t="shared" si="7"/>
        <v>3375</v>
      </c>
      <c r="Y57" s="5">
        <f t="shared" si="7"/>
        <v>4096</v>
      </c>
      <c r="Z57" s="5">
        <f t="shared" si="7"/>
        <v>4913</v>
      </c>
      <c r="AA57" s="5">
        <f t="shared" si="7"/>
        <v>5832</v>
      </c>
      <c r="AB57" s="5">
        <f t="shared" si="7"/>
        <v>6859</v>
      </c>
      <c r="AC57" s="5">
        <f t="shared" si="7"/>
        <v>8000</v>
      </c>
      <c r="AD57" s="5">
        <f t="shared" si="7"/>
        <v>9261</v>
      </c>
      <c r="AE57" s="5">
        <f t="shared" si="7"/>
        <v>10648</v>
      </c>
      <c r="AF57" s="5">
        <f t="shared" si="7"/>
        <v>12167</v>
      </c>
      <c r="AG57" s="5">
        <f t="shared" si="7"/>
        <v>13824</v>
      </c>
      <c r="AH57" s="8">
        <f t="shared" si="7"/>
        <v>15625</v>
      </c>
      <c r="AI57">
        <f t="shared" si="7"/>
        <v>17576</v>
      </c>
      <c r="AJ57">
        <f t="shared" si="7"/>
        <v>19683</v>
      </c>
      <c r="AK57">
        <f t="shared" si="7"/>
        <v>21952</v>
      </c>
      <c r="AL57">
        <f t="shared" si="7"/>
        <v>24389</v>
      </c>
      <c r="AM57">
        <f t="shared" si="7"/>
        <v>27000</v>
      </c>
      <c r="AN57">
        <f t="shared" si="7"/>
        <v>29791</v>
      </c>
      <c r="AO57">
        <f t="shared" si="7"/>
        <v>32768</v>
      </c>
      <c r="AP57">
        <f t="shared" si="7"/>
        <v>35937</v>
      </c>
      <c r="AQ57">
        <f t="shared" si="7"/>
        <v>39304</v>
      </c>
      <c r="AR57">
        <f t="shared" si="7"/>
        <v>42875</v>
      </c>
      <c r="AS57">
        <f t="shared" si="7"/>
        <v>46656</v>
      </c>
      <c r="AV57">
        <v>2319</v>
      </c>
      <c r="AW57">
        <f t="shared" si="2"/>
        <v>1764.6931159447886</v>
      </c>
      <c r="AX57">
        <f t="shared" si="1"/>
        <v>554.30688405521141</v>
      </c>
      <c r="BE57" s="5"/>
    </row>
    <row r="58" spans="1:93" x14ac:dyDescent="0.3">
      <c r="A58" s="2" t="s">
        <v>144</v>
      </c>
      <c r="B58">
        <v>1056</v>
      </c>
      <c r="C58" s="14">
        <v>1</v>
      </c>
      <c r="D58" s="5">
        <v>3</v>
      </c>
      <c r="E58" s="5">
        <f t="shared" si="4"/>
        <v>9</v>
      </c>
      <c r="F58" s="5">
        <f t="shared" si="5"/>
        <v>27</v>
      </c>
      <c r="G58" s="15">
        <f t="shared" si="6"/>
        <v>81</v>
      </c>
      <c r="I58" s="26"/>
      <c r="J58">
        <f t="shared" ref="J58:AS58" si="8">J55^4</f>
        <v>1</v>
      </c>
      <c r="K58">
        <f t="shared" si="8"/>
        <v>16</v>
      </c>
      <c r="L58" s="5">
        <f t="shared" si="8"/>
        <v>81</v>
      </c>
      <c r="M58" s="5">
        <f t="shared" si="8"/>
        <v>256</v>
      </c>
      <c r="N58" s="5">
        <f t="shared" si="8"/>
        <v>625</v>
      </c>
      <c r="O58" s="5">
        <f t="shared" si="8"/>
        <v>1296</v>
      </c>
      <c r="P58" s="5">
        <f t="shared" si="8"/>
        <v>2401</v>
      </c>
      <c r="Q58" s="5">
        <f t="shared" si="8"/>
        <v>4096</v>
      </c>
      <c r="R58" s="5">
        <f t="shared" si="8"/>
        <v>6561</v>
      </c>
      <c r="S58" s="5">
        <f t="shared" si="8"/>
        <v>10000</v>
      </c>
      <c r="T58" s="5">
        <f t="shared" si="8"/>
        <v>14641</v>
      </c>
      <c r="U58" s="5">
        <f t="shared" si="8"/>
        <v>20736</v>
      </c>
      <c r="V58" s="5">
        <f t="shared" si="8"/>
        <v>28561</v>
      </c>
      <c r="W58" s="5">
        <f t="shared" si="8"/>
        <v>38416</v>
      </c>
      <c r="X58" s="5">
        <f t="shared" si="8"/>
        <v>50625</v>
      </c>
      <c r="Y58" s="5">
        <f t="shared" si="8"/>
        <v>65536</v>
      </c>
      <c r="Z58" s="5">
        <f t="shared" si="8"/>
        <v>83521</v>
      </c>
      <c r="AA58" s="5">
        <f t="shared" si="8"/>
        <v>104976</v>
      </c>
      <c r="AB58" s="5">
        <f t="shared" si="8"/>
        <v>130321</v>
      </c>
      <c r="AC58" s="5">
        <f t="shared" si="8"/>
        <v>160000</v>
      </c>
      <c r="AD58" s="5">
        <f t="shared" si="8"/>
        <v>194481</v>
      </c>
      <c r="AE58" s="5">
        <f t="shared" si="8"/>
        <v>234256</v>
      </c>
      <c r="AF58" s="5">
        <f t="shared" si="8"/>
        <v>279841</v>
      </c>
      <c r="AG58" s="5">
        <f t="shared" si="8"/>
        <v>331776</v>
      </c>
      <c r="AH58" s="8">
        <f t="shared" si="8"/>
        <v>390625</v>
      </c>
      <c r="AI58">
        <f t="shared" si="8"/>
        <v>456976</v>
      </c>
      <c r="AJ58">
        <f t="shared" si="8"/>
        <v>531441</v>
      </c>
      <c r="AK58">
        <f t="shared" si="8"/>
        <v>614656</v>
      </c>
      <c r="AL58">
        <f t="shared" si="8"/>
        <v>707281</v>
      </c>
      <c r="AM58">
        <f t="shared" si="8"/>
        <v>810000</v>
      </c>
      <c r="AN58">
        <f t="shared" si="8"/>
        <v>923521</v>
      </c>
      <c r="AO58">
        <f t="shared" si="8"/>
        <v>1048576</v>
      </c>
      <c r="AP58">
        <f t="shared" si="8"/>
        <v>1185921</v>
      </c>
      <c r="AQ58">
        <f t="shared" si="8"/>
        <v>1336336</v>
      </c>
      <c r="AR58">
        <f t="shared" si="8"/>
        <v>1500625</v>
      </c>
      <c r="AS58">
        <f t="shared" si="8"/>
        <v>1679616</v>
      </c>
      <c r="AV58">
        <v>1597</v>
      </c>
      <c r="AW58">
        <f t="shared" si="2"/>
        <v>1710.1053385043788</v>
      </c>
      <c r="AX58">
        <f t="shared" si="1"/>
        <v>-113.10533850437878</v>
      </c>
      <c r="BE58" s="5"/>
    </row>
    <row r="59" spans="1:93" x14ac:dyDescent="0.3">
      <c r="A59" s="2" t="s">
        <v>145</v>
      </c>
      <c r="B59">
        <v>1165</v>
      </c>
      <c r="C59" s="14">
        <v>1</v>
      </c>
      <c r="D59" s="5">
        <v>4</v>
      </c>
      <c r="E59" s="5">
        <f t="shared" si="4"/>
        <v>16</v>
      </c>
      <c r="F59" s="5">
        <f t="shared" si="5"/>
        <v>64</v>
      </c>
      <c r="G59" s="15">
        <f t="shared" si="6"/>
        <v>256</v>
      </c>
      <c r="AV59">
        <v>1614</v>
      </c>
      <c r="AW59">
        <f t="shared" si="2"/>
        <v>1625.0290995256692</v>
      </c>
      <c r="AX59">
        <f t="shared" si="1"/>
        <v>-11.029099525669153</v>
      </c>
    </row>
    <row r="60" spans="1:93" x14ac:dyDescent="0.3">
      <c r="A60" s="2" t="s">
        <v>146</v>
      </c>
      <c r="B60">
        <v>1459</v>
      </c>
      <c r="C60" s="14">
        <v>1</v>
      </c>
      <c r="D60" s="5">
        <v>5</v>
      </c>
      <c r="E60" s="5">
        <f t="shared" si="4"/>
        <v>25</v>
      </c>
      <c r="F60" s="5">
        <f t="shared" si="5"/>
        <v>125</v>
      </c>
      <c r="G60" s="15">
        <f t="shared" si="6"/>
        <v>625</v>
      </c>
      <c r="I60" s="9" t="s">
        <v>22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V60">
        <v>1488</v>
      </c>
      <c r="AW60">
        <f t="shared" si="2"/>
        <v>1518.1460854381712</v>
      </c>
      <c r="AX60">
        <f t="shared" si="1"/>
        <v>-30.146085438171212</v>
      </c>
    </row>
    <row r="61" spans="1:93" x14ac:dyDescent="0.3">
      <c r="A61" s="2" t="s">
        <v>147</v>
      </c>
      <c r="B61">
        <v>1626</v>
      </c>
      <c r="C61" s="14">
        <v>1</v>
      </c>
      <c r="D61" s="5">
        <v>6</v>
      </c>
      <c r="E61" s="5">
        <f t="shared" si="4"/>
        <v>36</v>
      </c>
      <c r="F61" s="5">
        <f t="shared" si="5"/>
        <v>216</v>
      </c>
      <c r="G61" s="15">
        <f t="shared" si="6"/>
        <v>1296</v>
      </c>
      <c r="I61" s="3" t="s">
        <v>18</v>
      </c>
      <c r="J61">
        <f t="array" ref="J61:N65">MMULT(J54:AG58,C56:G79)</f>
        <v>24</v>
      </c>
      <c r="K61">
        <v>300</v>
      </c>
      <c r="L61">
        <v>4900</v>
      </c>
      <c r="M61">
        <v>90000</v>
      </c>
      <c r="N61">
        <v>1763020</v>
      </c>
      <c r="AV61">
        <v>1511</v>
      </c>
      <c r="AW61">
        <f t="shared" si="2"/>
        <v>1402.2797734892592</v>
      </c>
      <c r="AX61">
        <f t="shared" si="1"/>
        <v>108.72022651074076</v>
      </c>
    </row>
    <row r="62" spans="1:93" x14ac:dyDescent="0.3">
      <c r="A62" s="2" t="s">
        <v>148</v>
      </c>
      <c r="B62">
        <v>1933</v>
      </c>
      <c r="C62" s="14">
        <v>1</v>
      </c>
      <c r="D62" s="5">
        <v>7</v>
      </c>
      <c r="E62" s="5">
        <f t="shared" si="4"/>
        <v>49</v>
      </c>
      <c r="F62" s="5">
        <f t="shared" si="5"/>
        <v>343</v>
      </c>
      <c r="G62" s="15">
        <f t="shared" si="6"/>
        <v>2401</v>
      </c>
      <c r="J62">
        <v>300</v>
      </c>
      <c r="K62">
        <v>4900</v>
      </c>
      <c r="L62">
        <v>90000</v>
      </c>
      <c r="M62">
        <v>1763020</v>
      </c>
      <c r="N62">
        <v>35970000</v>
      </c>
      <c r="AV62">
        <v>1148</v>
      </c>
      <c r="AW62">
        <f t="shared" si="2"/>
        <v>1294.3954317442003</v>
      </c>
      <c r="AX62">
        <f t="shared" si="1"/>
        <v>-146.39543174420032</v>
      </c>
    </row>
    <row r="63" spans="1:93" x14ac:dyDescent="0.3">
      <c r="A63" s="2" t="s">
        <v>149</v>
      </c>
      <c r="B63">
        <v>2013</v>
      </c>
      <c r="C63" s="14">
        <v>1</v>
      </c>
      <c r="D63" s="5">
        <v>8</v>
      </c>
      <c r="E63" s="5">
        <f t="shared" si="4"/>
        <v>64</v>
      </c>
      <c r="F63" s="5">
        <f t="shared" si="5"/>
        <v>512</v>
      </c>
      <c r="G63" s="15">
        <f t="shared" si="6"/>
        <v>4096</v>
      </c>
      <c r="J63">
        <v>4900</v>
      </c>
      <c r="K63">
        <v>90000</v>
      </c>
      <c r="L63">
        <v>1763020</v>
      </c>
      <c r="M63">
        <v>35970000</v>
      </c>
      <c r="N63">
        <v>754740700</v>
      </c>
      <c r="AV63">
        <v>995</v>
      </c>
      <c r="AW63">
        <f t="shared" si="2"/>
        <v>1215.6001190861207</v>
      </c>
      <c r="AX63">
        <f t="shared" si="1"/>
        <v>-220.60011908612069</v>
      </c>
    </row>
    <row r="64" spans="1:93" x14ac:dyDescent="0.3">
      <c r="A64" s="2" t="s">
        <v>150</v>
      </c>
      <c r="B64">
        <v>1620</v>
      </c>
      <c r="C64" s="14">
        <v>1</v>
      </c>
      <c r="D64" s="5">
        <v>9</v>
      </c>
      <c r="E64" s="5">
        <f t="shared" si="4"/>
        <v>81</v>
      </c>
      <c r="F64" s="5">
        <f t="shared" si="5"/>
        <v>729</v>
      </c>
      <c r="G64" s="15">
        <f t="shared" si="6"/>
        <v>6561</v>
      </c>
      <c r="J64">
        <v>90000</v>
      </c>
      <c r="K64">
        <v>1763020</v>
      </c>
      <c r="L64">
        <v>35970000</v>
      </c>
      <c r="M64">
        <v>754740700</v>
      </c>
      <c r="N64">
        <v>16164030000</v>
      </c>
      <c r="AV64">
        <v>1133</v>
      </c>
      <c r="AW64">
        <f t="shared" si="2"/>
        <v>1191.1426852160184</v>
      </c>
      <c r="AX64">
        <f t="shared" si="1"/>
        <v>-58.142685216018435</v>
      </c>
    </row>
    <row r="65" spans="1:50" x14ac:dyDescent="0.3">
      <c r="A65" s="2" t="s">
        <v>151</v>
      </c>
      <c r="B65">
        <v>1750</v>
      </c>
      <c r="C65" s="14">
        <v>1</v>
      </c>
      <c r="D65" s="5">
        <v>10</v>
      </c>
      <c r="E65" s="5">
        <f t="shared" si="4"/>
        <v>100</v>
      </c>
      <c r="F65" s="5">
        <f t="shared" si="5"/>
        <v>1000</v>
      </c>
      <c r="G65" s="15">
        <f t="shared" si="6"/>
        <v>10000</v>
      </c>
      <c r="J65">
        <v>1763020</v>
      </c>
      <c r="K65">
        <v>35970000</v>
      </c>
      <c r="L65">
        <v>754740700</v>
      </c>
      <c r="M65">
        <v>16164030000</v>
      </c>
      <c r="N65">
        <v>351625763020</v>
      </c>
      <c r="AV65">
        <v>1181</v>
      </c>
      <c r="AW65">
        <f t="shared" si="2"/>
        <v>1250.413770652769</v>
      </c>
      <c r="AX65">
        <f t="shared" si="1"/>
        <v>-69.413770652769017</v>
      </c>
    </row>
    <row r="66" spans="1:50" x14ac:dyDescent="0.3">
      <c r="A66" s="2" t="s">
        <v>152</v>
      </c>
      <c r="B66">
        <v>1351</v>
      </c>
      <c r="C66" s="14">
        <v>1</v>
      </c>
      <c r="D66" s="5">
        <v>11</v>
      </c>
      <c r="E66" s="5">
        <f t="shared" si="4"/>
        <v>121</v>
      </c>
      <c r="F66" s="5">
        <f t="shared" si="5"/>
        <v>1331</v>
      </c>
      <c r="G66" s="15">
        <f t="shared" si="6"/>
        <v>14641</v>
      </c>
      <c r="AV66" s="5">
        <v>1552</v>
      </c>
      <c r="AW66">
        <f t="shared" si="2"/>
        <v>1426.9458067331288</v>
      </c>
      <c r="AX66">
        <f t="shared" si="1"/>
        <v>125.05419326687115</v>
      </c>
    </row>
    <row r="67" spans="1:50" x14ac:dyDescent="0.3">
      <c r="A67" s="2" t="s">
        <v>153</v>
      </c>
      <c r="B67">
        <v>1356</v>
      </c>
      <c r="C67" s="14">
        <v>1</v>
      </c>
      <c r="D67" s="5">
        <v>12</v>
      </c>
      <c r="E67" s="5">
        <f t="shared" si="4"/>
        <v>144</v>
      </c>
      <c r="F67" s="5">
        <f t="shared" si="5"/>
        <v>1728</v>
      </c>
      <c r="G67" s="15">
        <f t="shared" si="6"/>
        <v>20736</v>
      </c>
      <c r="AV67" s="5">
        <v>1896</v>
      </c>
      <c r="AW67">
        <f t="shared" si="2"/>
        <v>1758.4130156117099</v>
      </c>
      <c r="AX67">
        <f t="shared" si="1"/>
        <v>137.58698438829015</v>
      </c>
    </row>
    <row r="68" spans="1:50" ht="15" thickBot="1" x14ac:dyDescent="0.35">
      <c r="A68" s="2" t="s">
        <v>154</v>
      </c>
      <c r="B68">
        <v>1082</v>
      </c>
      <c r="C68" s="14">
        <v>1</v>
      </c>
      <c r="D68" s="5">
        <v>13</v>
      </c>
      <c r="E68" s="5">
        <f t="shared" si="4"/>
        <v>169</v>
      </c>
      <c r="F68" s="5">
        <f t="shared" si="5"/>
        <v>2197</v>
      </c>
      <c r="G68" s="15">
        <f t="shared" si="6"/>
        <v>28561</v>
      </c>
      <c r="AV68" s="10">
        <v>2220</v>
      </c>
      <c r="AW68">
        <f t="shared" si="2"/>
        <v>2286.6314102609977</v>
      </c>
      <c r="AX68">
        <f t="shared" si="1"/>
        <v>-66.631410260997654</v>
      </c>
    </row>
    <row r="69" spans="1:50" x14ac:dyDescent="0.3">
      <c r="A69" s="2" t="s">
        <v>155</v>
      </c>
      <c r="B69">
        <v>952</v>
      </c>
      <c r="C69" s="14">
        <v>1</v>
      </c>
      <c r="D69" s="5">
        <v>14</v>
      </c>
      <c r="E69" s="5">
        <f t="shared" si="4"/>
        <v>196</v>
      </c>
      <c r="F69" s="5">
        <f t="shared" si="5"/>
        <v>2744</v>
      </c>
      <c r="G69" s="15">
        <f t="shared" si="6"/>
        <v>38416</v>
      </c>
      <c r="I69" s="3" t="s">
        <v>19</v>
      </c>
      <c r="J69">
        <f t="array" ref="J69:N73">MINVERSE(J61:N65)</f>
        <v>1.7939723320149914</v>
      </c>
      <c r="K69">
        <v>-0.86942797540565475</v>
      </c>
      <c r="L69">
        <v>0.1237236495387663</v>
      </c>
      <c r="M69">
        <v>-6.7248572683291583E-3</v>
      </c>
      <c r="N69">
        <v>1.2351778656113785E-4</v>
      </c>
      <c r="AV69" s="12">
        <v>2054</v>
      </c>
      <c r="AW69">
        <f t="shared" ref="AW69:AW104" si="9">$J$118+$J$119*D56+$J$120*E56+$J$121*F56+$J$122*G56</f>
        <v>1818.5205255886181</v>
      </c>
      <c r="AX69">
        <f t="shared" si="1"/>
        <v>235.47947441138194</v>
      </c>
    </row>
    <row r="70" spans="1:50" x14ac:dyDescent="0.3">
      <c r="A70" s="2" t="s">
        <v>156</v>
      </c>
      <c r="B70">
        <v>1095</v>
      </c>
      <c r="C70" s="14">
        <v>1</v>
      </c>
      <c r="D70" s="5">
        <v>15</v>
      </c>
      <c r="E70" s="5">
        <f t="shared" si="4"/>
        <v>225</v>
      </c>
      <c r="F70" s="5">
        <f t="shared" si="5"/>
        <v>3375</v>
      </c>
      <c r="G70" s="15">
        <f t="shared" si="6"/>
        <v>50625</v>
      </c>
      <c r="J70">
        <v>-0.86942797540568983</v>
      </c>
      <c r="K70">
        <v>0.50373724392406383</v>
      </c>
      <c r="L70">
        <v>-7.7663421186906209E-2</v>
      </c>
      <c r="M70">
        <v>4.4182613325084589E-3</v>
      </c>
      <c r="N70">
        <v>-8.3576849881115584E-5</v>
      </c>
      <c r="AV70">
        <v>1526</v>
      </c>
      <c r="AW70">
        <f t="shared" si="9"/>
        <v>1642.2988278928624</v>
      </c>
      <c r="AX70">
        <f t="shared" si="1"/>
        <v>-116.29882789286239</v>
      </c>
    </row>
    <row r="71" spans="1:50" x14ac:dyDescent="0.3">
      <c r="A71" s="2" t="s">
        <v>157</v>
      </c>
      <c r="B71">
        <v>1075</v>
      </c>
      <c r="C71" s="14">
        <v>1</v>
      </c>
      <c r="D71" s="5">
        <v>16</v>
      </c>
      <c r="E71" s="5">
        <f t="shared" si="4"/>
        <v>256</v>
      </c>
      <c r="F71" s="5">
        <f t="shared" si="5"/>
        <v>4096</v>
      </c>
      <c r="G71" s="15">
        <f t="shared" si="6"/>
        <v>65536</v>
      </c>
      <c r="J71">
        <v>0.12372364953877273</v>
      </c>
      <c r="K71">
        <v>-7.7663421186907278E-2</v>
      </c>
      <c r="L71">
        <v>1.25896823586929E-2</v>
      </c>
      <c r="M71">
        <v>-7.4046156473623443E-4</v>
      </c>
      <c r="N71">
        <v>1.43400279269705E-5</v>
      </c>
      <c r="AV71">
        <v>1402</v>
      </c>
      <c r="AW71">
        <f t="shared" si="9"/>
        <v>1508.2746150121764</v>
      </c>
      <c r="AX71">
        <f t="shared" si="1"/>
        <v>-106.27461501217635</v>
      </c>
    </row>
    <row r="72" spans="1:50" x14ac:dyDescent="0.3">
      <c r="A72" s="2" t="s">
        <v>158</v>
      </c>
      <c r="B72">
        <v>1308</v>
      </c>
      <c r="C72" s="14">
        <v>1</v>
      </c>
      <c r="D72" s="5">
        <v>17</v>
      </c>
      <c r="E72" s="5">
        <f t="shared" si="4"/>
        <v>289</v>
      </c>
      <c r="F72" s="5">
        <f t="shared" si="5"/>
        <v>4913</v>
      </c>
      <c r="G72" s="15">
        <f t="shared" si="6"/>
        <v>83521</v>
      </c>
      <c r="J72">
        <v>-6.7248572683297073E-3</v>
      </c>
      <c r="K72">
        <v>4.4182613325085638E-3</v>
      </c>
      <c r="L72">
        <v>-7.4046156473623974E-4</v>
      </c>
      <c r="M72">
        <v>4.4613420217242521E-5</v>
      </c>
      <c r="N72">
        <v>-8.7975631453806948E-7</v>
      </c>
      <c r="AV72">
        <v>1442</v>
      </c>
      <c r="AW72">
        <f t="shared" si="9"/>
        <v>1410.8606526317865</v>
      </c>
      <c r="AX72">
        <f t="shared" si="1"/>
        <v>31.139347368213521</v>
      </c>
    </row>
    <row r="73" spans="1:50" x14ac:dyDescent="0.3">
      <c r="A73" s="2" t="s">
        <v>159</v>
      </c>
      <c r="B73">
        <v>1816</v>
      </c>
      <c r="C73" s="14">
        <v>1</v>
      </c>
      <c r="D73" s="5">
        <v>18</v>
      </c>
      <c r="E73" s="5">
        <f t="shared" si="4"/>
        <v>324</v>
      </c>
      <c r="F73" s="5">
        <f t="shared" si="5"/>
        <v>5832</v>
      </c>
      <c r="G73" s="15">
        <f t="shared" si="6"/>
        <v>104976</v>
      </c>
      <c r="J73">
        <v>1.2351778656114761E-4</v>
      </c>
      <c r="K73">
        <v>-8.3576849881117875E-5</v>
      </c>
      <c r="L73">
        <v>1.4340027926970674E-5</v>
      </c>
      <c r="M73">
        <v>-8.7975631453807393E-7</v>
      </c>
      <c r="N73">
        <v>1.7595126290761394E-8</v>
      </c>
      <c r="AV73">
        <v>1465</v>
      </c>
      <c r="AW73">
        <f t="shared" si="9"/>
        <v>1344.8042518022305</v>
      </c>
      <c r="AX73">
        <f t="shared" si="1"/>
        <v>120.19574819776949</v>
      </c>
    </row>
    <row r="74" spans="1:50" x14ac:dyDescent="0.3">
      <c r="A74" s="2" t="s">
        <v>160</v>
      </c>
      <c r="B74">
        <v>2133</v>
      </c>
      <c r="C74" s="14">
        <v>1</v>
      </c>
      <c r="D74" s="5">
        <v>19</v>
      </c>
      <c r="E74" s="5">
        <f t="shared" si="4"/>
        <v>361</v>
      </c>
      <c r="F74" s="5">
        <f t="shared" si="5"/>
        <v>6859</v>
      </c>
      <c r="G74" s="15">
        <f t="shared" si="6"/>
        <v>130321</v>
      </c>
      <c r="AV74">
        <v>1027</v>
      </c>
      <c r="AW74">
        <f t="shared" si="9"/>
        <v>1305.1872689393565</v>
      </c>
      <c r="AX74">
        <f t="shared" si="1"/>
        <v>-278.1872689393565</v>
      </c>
    </row>
    <row r="75" spans="1:50" x14ac:dyDescent="0.3">
      <c r="A75" s="2" t="s">
        <v>161</v>
      </c>
      <c r="B75">
        <v>2217</v>
      </c>
      <c r="C75" s="14">
        <v>1</v>
      </c>
      <c r="D75" s="5">
        <v>20</v>
      </c>
      <c r="E75" s="5">
        <f t="shared" si="4"/>
        <v>400</v>
      </c>
      <c r="F75" s="5">
        <f t="shared" si="5"/>
        <v>8000</v>
      </c>
      <c r="G75" s="15">
        <f t="shared" si="6"/>
        <v>160000</v>
      </c>
      <c r="I75" s="3" t="s">
        <v>20</v>
      </c>
      <c r="J75">
        <f t="array" ref="J75:AG79">MMULT(J69:N73,J54:AG58)</f>
        <v>1.0416666666663348</v>
      </c>
      <c r="K75">
        <v>0.49818840579709206</v>
      </c>
      <c r="L75">
        <v>0.12763504611348891</v>
      </c>
      <c r="M75">
        <v>-0.10293148880078164</v>
      </c>
      <c r="N75">
        <v>-0.22348484848455785</v>
      </c>
      <c r="O75">
        <v>-0.26103425559921312</v>
      </c>
      <c r="P75">
        <v>-0.23962450592865242</v>
      </c>
      <c r="Q75">
        <v>-0.18033596837931154</v>
      </c>
      <c r="R75">
        <v>-0.10128458498016124</v>
      </c>
      <c r="S75">
        <v>-1.7621870882704505E-2</v>
      </c>
      <c r="T75">
        <v>5.8465085639021863E-2</v>
      </c>
      <c r="U75">
        <v>0.11775362318845284</v>
      </c>
      <c r="V75">
        <v>0.15398550724648219</v>
      </c>
      <c r="W75">
        <v>0.1638669301714808</v>
      </c>
      <c r="X75">
        <v>0.14706851119928199</v>
      </c>
      <c r="Y75">
        <v>0.10622529644318845</v>
      </c>
      <c r="Z75">
        <v>4.6936758893968644E-2</v>
      </c>
      <c r="AA75">
        <v>-2.2233201580155182E-2</v>
      </c>
      <c r="AB75">
        <v>-8.9756258233467889E-2</v>
      </c>
      <c r="AC75">
        <v>-0.141139657442789</v>
      </c>
      <c r="AD75">
        <v>-0.15892621870749934</v>
      </c>
      <c r="AE75">
        <v>-0.1226943346494842</v>
      </c>
      <c r="AF75">
        <v>-9.0579710131919455E-3</v>
      </c>
      <c r="AG75">
        <v>0.20833333333446546</v>
      </c>
      <c r="AV75">
        <v>1016</v>
      </c>
      <c r="AW75">
        <f t="shared" si="9"/>
        <v>1287.4261058243228</v>
      </c>
      <c r="AX75">
        <f t="shared" si="1"/>
        <v>-271.4261058243228</v>
      </c>
    </row>
    <row r="76" spans="1:50" x14ac:dyDescent="0.3">
      <c r="A76" s="2" t="s">
        <v>162</v>
      </c>
      <c r="B76">
        <v>1637</v>
      </c>
      <c r="C76" s="14">
        <v>1</v>
      </c>
      <c r="D76" s="5">
        <v>21</v>
      </c>
      <c r="E76" s="5">
        <f t="shared" si="4"/>
        <v>441</v>
      </c>
      <c r="F76" s="5">
        <f t="shared" si="5"/>
        <v>9261</v>
      </c>
      <c r="G76" s="15">
        <f t="shared" si="6"/>
        <v>194481</v>
      </c>
      <c r="J76">
        <v>-0.43901946818590493</v>
      </c>
      <c r="K76">
        <v>-0.1385983112432172</v>
      </c>
      <c r="L76">
        <v>5.5336296821703948E-2</v>
      </c>
      <c r="M76">
        <v>0.16427931301104179</v>
      </c>
      <c r="N76">
        <v>0.20771984992983406</v>
      </c>
      <c r="O76">
        <v>0.20314117578597124</v>
      </c>
      <c r="P76">
        <v>0.16602071439019545</v>
      </c>
      <c r="Q76">
        <v>0.10983004515610478</v>
      </c>
      <c r="R76">
        <v>4.6034903100148794E-2</v>
      </c>
      <c r="S76">
        <v>-1.5904821158368887E-2</v>
      </c>
      <c r="T76">
        <v>-6.8535081397293363E-2</v>
      </c>
      <c r="U76">
        <v>-0.10640767579161214</v>
      </c>
      <c r="V76">
        <v>-0.12608024691346786</v>
      </c>
      <c r="W76">
        <v>-0.12611628173213862</v>
      </c>
      <c r="X76">
        <v>-0.10708511161405898</v>
      </c>
      <c r="Y76">
        <v>-7.1561912322802179E-2</v>
      </c>
      <c r="Z76">
        <v>-2.412770401909814E-2</v>
      </c>
      <c r="AA76">
        <v>2.8630648739188302E-2</v>
      </c>
      <c r="AB76">
        <v>7.8120436997032527E-2</v>
      </c>
      <c r="AC76">
        <v>0.11374310740228388</v>
      </c>
      <c r="AD76">
        <v>0.12289426220560529</v>
      </c>
      <c r="AE76">
        <v>9.0963659260562935E-2</v>
      </c>
      <c r="AF76">
        <v>1.3352120235481379E-3</v>
      </c>
      <c r="AG76">
        <v>-0.16461301044619958</v>
      </c>
      <c r="AV76">
        <v>1056</v>
      </c>
      <c r="AW76">
        <f t="shared" si="9"/>
        <v>1287.2717096035994</v>
      </c>
      <c r="AX76">
        <f t="shared" si="1"/>
        <v>-231.27170960359945</v>
      </c>
    </row>
    <row r="77" spans="1:50" x14ac:dyDescent="0.3">
      <c r="A77" s="2" t="s">
        <v>163</v>
      </c>
      <c r="B77">
        <v>1442</v>
      </c>
      <c r="C77" s="14">
        <v>1</v>
      </c>
      <c r="D77" s="5">
        <v>22</v>
      </c>
      <c r="E77" s="5">
        <f t="shared" si="4"/>
        <v>484</v>
      </c>
      <c r="F77" s="5">
        <f t="shared" si="5"/>
        <v>10648</v>
      </c>
      <c r="G77" s="15">
        <f t="shared" si="6"/>
        <v>234256</v>
      </c>
      <c r="J77">
        <v>5.7923789173749081E-2</v>
      </c>
      <c r="K77">
        <v>1.3061284528671422E-2</v>
      </c>
      <c r="L77">
        <v>-1.4790392779506728E-2</v>
      </c>
      <c r="M77">
        <v>-2.9213610463584533E-2</v>
      </c>
      <c r="N77">
        <v>-3.3446575566113905E-2</v>
      </c>
      <c r="O77">
        <v>-3.0383334459399395E-2</v>
      </c>
      <c r="P77">
        <v>-2.2573772845498427E-2</v>
      </c>
      <c r="Q77">
        <v>-1.2223615756220767E-2</v>
      </c>
      <c r="R77">
        <v>-1.1944275531294568E-3</v>
      </c>
      <c r="S77">
        <v>8.9963880724603928E-3</v>
      </c>
      <c r="T77">
        <v>1.7175588099480471E-2</v>
      </c>
      <c r="U77">
        <v>2.2514090177110091E-2</v>
      </c>
      <c r="V77">
        <v>2.4526972624775156E-2</v>
      </c>
      <c r="W77">
        <v>2.3073474432150354E-2</v>
      </c>
      <c r="X77">
        <v>1.8356995259156461E-2</v>
      </c>
      <c r="Y77">
        <v>1.0925095435961318E-2</v>
      </c>
      <c r="Z77">
        <v>1.669495962980605E-3</v>
      </c>
      <c r="AA77">
        <v>-8.1739214891229928E-3</v>
      </c>
      <c r="AB77">
        <v>-1.7025114579438227E-2</v>
      </c>
      <c r="AC77">
        <v>-2.2959880296808954E-2</v>
      </c>
      <c r="AD77">
        <v>-2.3709854959828913E-2</v>
      </c>
      <c r="AE77">
        <v>-1.6662514216846613E-2</v>
      </c>
      <c r="AF77">
        <v>1.1388269540368867E-3</v>
      </c>
      <c r="AG77">
        <v>3.2995014244969312E-2</v>
      </c>
      <c r="AV77">
        <v>1165</v>
      </c>
      <c r="AW77">
        <f t="shared" si="9"/>
        <v>1300.8095727889656</v>
      </c>
      <c r="AX77">
        <f t="shared" si="1"/>
        <v>-135.80957278896562</v>
      </c>
    </row>
    <row r="78" spans="1:50" x14ac:dyDescent="0.3">
      <c r="A78" s="2" t="s">
        <v>164</v>
      </c>
      <c r="B78">
        <v>1620</v>
      </c>
      <c r="C78" s="14">
        <v>1</v>
      </c>
      <c r="D78" s="5">
        <v>23</v>
      </c>
      <c r="E78" s="5">
        <f t="shared" si="4"/>
        <v>529</v>
      </c>
      <c r="F78" s="5">
        <f t="shared" si="5"/>
        <v>12167</v>
      </c>
      <c r="G78" s="15">
        <f t="shared" si="6"/>
        <v>279841</v>
      </c>
      <c r="J78">
        <v>-3.0033238366546787E-3</v>
      </c>
      <c r="K78">
        <v>-5.0734960155220761E-4</v>
      </c>
      <c r="L78">
        <v>9.9907473095779079E-4</v>
      </c>
      <c r="M78">
        <v>1.7308443033064885E-3</v>
      </c>
      <c r="N78">
        <v>1.881740106376139E-3</v>
      </c>
      <c r="O78">
        <v>1.6244289795000922E-3</v>
      </c>
      <c r="P78">
        <v>1.1104636104627766E-3</v>
      </c>
      <c r="Q78">
        <v>4.7028253549969866E-4</v>
      </c>
      <c r="R78">
        <v>-1.8678986070253065E-4</v>
      </c>
      <c r="S78">
        <v>-7.7254334500621857E-4</v>
      </c>
      <c r="T78">
        <v>-1.219881835822589E-3</v>
      </c>
      <c r="U78">
        <v>-1.4828234031117916E-3</v>
      </c>
      <c r="V78">
        <v>-1.536500268382885E-3</v>
      </c>
      <c r="W78">
        <v>-1.3771588046937872E-3</v>
      </c>
      <c r="X78">
        <v>-1.022159536651461E-3</v>
      </c>
      <c r="Y78">
        <v>-5.0997714041160075E-4</v>
      </c>
      <c r="Z78">
        <v>9.9799556321000793E-5</v>
      </c>
      <c r="AA78">
        <v>7.2646757429274678E-4</v>
      </c>
      <c r="AB78">
        <v>1.2682097827011185E-3</v>
      </c>
      <c r="AC78">
        <v>1.602094899194717E-3</v>
      </c>
      <c r="AD78">
        <v>1.5840774898731036E-3</v>
      </c>
      <c r="AE78">
        <v>1.0489979692870632E-3</v>
      </c>
      <c r="AF78">
        <v>-1.8941739956171433E-4</v>
      </c>
      <c r="AG78">
        <v>-2.3385565052201351E-3</v>
      </c>
      <c r="AV78">
        <v>1459</v>
      </c>
      <c r="AW78">
        <f t="shared" si="9"/>
        <v>1324.4597332575127</v>
      </c>
      <c r="AX78">
        <f t="shared" si="1"/>
        <v>134.54026674248735</v>
      </c>
    </row>
    <row r="79" spans="1:50" x14ac:dyDescent="0.3">
      <c r="A79" s="2" t="s">
        <v>165</v>
      </c>
      <c r="B79">
        <v>1484</v>
      </c>
      <c r="C79" s="14">
        <v>1</v>
      </c>
      <c r="D79" s="6">
        <v>24</v>
      </c>
      <c r="E79" s="6">
        <f t="shared" si="4"/>
        <v>576</v>
      </c>
      <c r="F79" s="6">
        <f t="shared" si="5"/>
        <v>13824</v>
      </c>
      <c r="G79" s="16">
        <f t="shared" si="6"/>
        <v>331776</v>
      </c>
      <c r="J79">
        <v>5.3418803418753098E-5</v>
      </c>
      <c r="K79">
        <v>6.967670011142149E-6</v>
      </c>
      <c r="L79">
        <v>-2.0480727002446254E-5</v>
      </c>
      <c r="M79">
        <v>-3.3149217931794915E-5</v>
      </c>
      <c r="N79">
        <v>-3.4838350055708271E-5</v>
      </c>
      <c r="O79">
        <v>-2.8926387622012508E-5</v>
      </c>
      <c r="P79">
        <v>-1.836931184755574E-5</v>
      </c>
      <c r="Q79">
        <v>-5.7008209182073702E-6</v>
      </c>
      <c r="R79">
        <v>6.9676700111409861E-6</v>
      </c>
      <c r="S79">
        <v>1.7947028816576359E-5</v>
      </c>
      <c r="T79">
        <v>2.5970406405163805E-5</v>
      </c>
      <c r="U79">
        <v>3.0193236714947042E-5</v>
      </c>
      <c r="V79">
        <v>3.019323671494688E-5</v>
      </c>
      <c r="W79">
        <v>2.5970406405164239E-5</v>
      </c>
      <c r="X79">
        <v>1.7947028816576983E-5</v>
      </c>
      <c r="Y79">
        <v>6.9676700111423549E-6</v>
      </c>
      <c r="Z79">
        <v>-5.7008209182053508E-6</v>
      </c>
      <c r="AA79">
        <v>-1.8369311847554791E-5</v>
      </c>
      <c r="AB79">
        <v>-2.892638762201161E-5</v>
      </c>
      <c r="AC79">
        <v>-3.4838350055708522E-5</v>
      </c>
      <c r="AD79">
        <v>-3.3149217931796853E-5</v>
      </c>
      <c r="AE79">
        <v>-2.0480727002448497E-5</v>
      </c>
      <c r="AF79">
        <v>6.9676700111378012E-6</v>
      </c>
      <c r="AG79">
        <v>5.3418803418746851E-5</v>
      </c>
      <c r="AV79">
        <v>1626</v>
      </c>
      <c r="AW79">
        <f t="shared" si="9"/>
        <v>1354.9767742516408</v>
      </c>
      <c r="AX79">
        <f t="shared" si="1"/>
        <v>271.02322574835921</v>
      </c>
    </row>
    <row r="80" spans="1:50" x14ac:dyDescent="0.3">
      <c r="A80" s="2" t="s">
        <v>166</v>
      </c>
      <c r="B80">
        <v>1167</v>
      </c>
      <c r="C80" s="14">
        <v>1</v>
      </c>
      <c r="D80" s="7">
        <v>25</v>
      </c>
      <c r="E80" s="7">
        <f t="shared" si="4"/>
        <v>625</v>
      </c>
      <c r="F80" s="7">
        <f t="shared" si="5"/>
        <v>15625</v>
      </c>
      <c r="G80" s="17">
        <f t="shared" si="6"/>
        <v>390625</v>
      </c>
      <c r="AV80">
        <v>1933</v>
      </c>
      <c r="AW80">
        <f t="shared" si="9"/>
        <v>1389.4498243790631</v>
      </c>
      <c r="AX80">
        <f t="shared" si="1"/>
        <v>543.5501756209369</v>
      </c>
    </row>
    <row r="81" spans="1:50" x14ac:dyDescent="0.3">
      <c r="A81" s="2" t="s">
        <v>167</v>
      </c>
      <c r="B81">
        <v>1010</v>
      </c>
      <c r="C81" s="14">
        <v>1</v>
      </c>
      <c r="D81" s="5">
        <v>26</v>
      </c>
      <c r="E81" s="5">
        <f t="shared" si="4"/>
        <v>676</v>
      </c>
      <c r="F81" s="5">
        <f t="shared" si="5"/>
        <v>17576</v>
      </c>
      <c r="G81" s="15">
        <f t="shared" si="6"/>
        <v>456976</v>
      </c>
      <c r="I81" s="4" t="s">
        <v>21</v>
      </c>
      <c r="J81" s="20">
        <f t="array" ref="J81:J85">MMULT(J75:AG79,B3:B26)</f>
        <v>3821.4244071330622</v>
      </c>
      <c r="AV81">
        <v>2013</v>
      </c>
      <c r="AW81">
        <f t="shared" si="9"/>
        <v>1425.3025576128011</v>
      </c>
      <c r="AX81">
        <f t="shared" si="1"/>
        <v>587.69744238719886</v>
      </c>
    </row>
    <row r="82" spans="1:50" x14ac:dyDescent="0.3">
      <c r="A82" s="2" t="s">
        <v>168</v>
      </c>
      <c r="B82">
        <v>1134</v>
      </c>
      <c r="C82" s="14">
        <v>1</v>
      </c>
      <c r="D82" s="5">
        <v>27</v>
      </c>
      <c r="E82" s="5">
        <f t="shared" si="4"/>
        <v>729</v>
      </c>
      <c r="F82" s="5">
        <f t="shared" si="5"/>
        <v>19683</v>
      </c>
      <c r="G82" s="15">
        <f t="shared" si="6"/>
        <v>531441</v>
      </c>
      <c r="J82" s="20">
        <v>-1149.0829382178272</v>
      </c>
      <c r="AV82">
        <v>1620</v>
      </c>
      <c r="AW82">
        <f t="shared" si="9"/>
        <v>1460.293193291187</v>
      </c>
      <c r="AX82">
        <f t="shared" si="1"/>
        <v>159.70680670881302</v>
      </c>
    </row>
    <row r="83" spans="1:50" x14ac:dyDescent="0.3">
      <c r="A83" s="2" t="s">
        <v>169</v>
      </c>
      <c r="B83">
        <v>1358</v>
      </c>
      <c r="C83" s="14">
        <v>1</v>
      </c>
      <c r="D83" s="5">
        <v>28</v>
      </c>
      <c r="E83" s="5">
        <f t="shared" si="4"/>
        <v>784</v>
      </c>
      <c r="F83" s="5">
        <f t="shared" si="5"/>
        <v>21952</v>
      </c>
      <c r="G83" s="15">
        <f t="shared" si="6"/>
        <v>614656</v>
      </c>
      <c r="J83" s="20">
        <v>183.36859037684792</v>
      </c>
      <c r="AV83">
        <v>1750</v>
      </c>
      <c r="AW83">
        <f t="shared" si="9"/>
        <v>1492.5144961178671</v>
      </c>
      <c r="AX83">
        <f t="shared" si="1"/>
        <v>257.48550388213289</v>
      </c>
    </row>
    <row r="84" spans="1:50" x14ac:dyDescent="0.3">
      <c r="A84" s="2" t="s">
        <v>170</v>
      </c>
      <c r="B84">
        <v>1342</v>
      </c>
      <c r="C84" s="14">
        <v>1</v>
      </c>
      <c r="D84" s="5">
        <v>29</v>
      </c>
      <c r="E84" s="5">
        <f t="shared" si="4"/>
        <v>841</v>
      </c>
      <c r="F84" s="5">
        <f t="shared" si="5"/>
        <v>24389</v>
      </c>
      <c r="G84" s="15">
        <f t="shared" si="6"/>
        <v>707281</v>
      </c>
      <c r="J84" s="20">
        <v>-10.94875159058676</v>
      </c>
      <c r="AV84">
        <v>1351</v>
      </c>
      <c r="AW84">
        <f t="shared" si="9"/>
        <v>1520.3937761617922</v>
      </c>
      <c r="AX84">
        <f t="shared" si="1"/>
        <v>-169.39377616179218</v>
      </c>
    </row>
    <row r="85" spans="1:50" x14ac:dyDescent="0.3">
      <c r="A85" s="2" t="s">
        <v>171</v>
      </c>
      <c r="B85">
        <v>1775</v>
      </c>
      <c r="C85" s="14">
        <v>1</v>
      </c>
      <c r="D85" s="5">
        <v>30</v>
      </c>
      <c r="E85" s="5">
        <f t="shared" si="4"/>
        <v>900</v>
      </c>
      <c r="F85" s="5">
        <f t="shared" si="5"/>
        <v>27000</v>
      </c>
      <c r="G85" s="15">
        <f t="shared" si="6"/>
        <v>810000</v>
      </c>
      <c r="J85" s="20">
        <v>0.21711111955654025</v>
      </c>
      <c r="AV85">
        <v>1356</v>
      </c>
      <c r="AW85">
        <f t="shared" si="9"/>
        <v>1542.6928888572306</v>
      </c>
      <c r="AX85">
        <f t="shared" si="1"/>
        <v>-186.69288885723063</v>
      </c>
    </row>
    <row r="86" spans="1:50" x14ac:dyDescent="0.3">
      <c r="A86" s="2" t="s">
        <v>172</v>
      </c>
      <c r="B86">
        <v>1834</v>
      </c>
      <c r="C86" s="14">
        <v>1</v>
      </c>
      <c r="D86" s="5">
        <v>31</v>
      </c>
      <c r="E86" s="5">
        <f t="shared" si="4"/>
        <v>961</v>
      </c>
      <c r="F86" s="5">
        <f t="shared" si="5"/>
        <v>29791</v>
      </c>
      <c r="G86" s="15">
        <f t="shared" si="6"/>
        <v>923521</v>
      </c>
      <c r="I86" s="9" t="s">
        <v>23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V86">
        <v>1082</v>
      </c>
      <c r="AW86">
        <f t="shared" si="9"/>
        <v>1558.5082350037558</v>
      </c>
      <c r="AX86">
        <f t="shared" ref="AX86:AX104" si="10">AV86-AW86</f>
        <v>-476.50823500375577</v>
      </c>
    </row>
    <row r="87" spans="1:50" x14ac:dyDescent="0.3">
      <c r="C87" s="14">
        <v>1</v>
      </c>
      <c r="D87" s="5">
        <v>32</v>
      </c>
      <c r="E87" s="5">
        <f t="shared" si="4"/>
        <v>1024</v>
      </c>
      <c r="F87" s="5">
        <f t="shared" si="5"/>
        <v>32768</v>
      </c>
      <c r="G87" s="15">
        <f t="shared" si="6"/>
        <v>1048576</v>
      </c>
      <c r="I87" s="11"/>
      <c r="AV87">
        <v>952</v>
      </c>
      <c r="AW87">
        <f t="shared" si="9"/>
        <v>1567.2707607662539</v>
      </c>
      <c r="AX87">
        <f t="shared" si="10"/>
        <v>-615.27076076625394</v>
      </c>
    </row>
    <row r="88" spans="1:50" x14ac:dyDescent="0.3">
      <c r="C88" s="14">
        <v>1</v>
      </c>
      <c r="D88" s="5">
        <v>33</v>
      </c>
      <c r="E88" s="5">
        <f t="shared" si="4"/>
        <v>1089</v>
      </c>
      <c r="F88" s="5">
        <f t="shared" si="5"/>
        <v>35937</v>
      </c>
      <c r="G88" s="15">
        <f t="shared" si="6"/>
        <v>1185921</v>
      </c>
      <c r="I88" s="4" t="s">
        <v>21</v>
      </c>
      <c r="J88" s="20">
        <f t="array" ref="J88:J92">MMULT(J75:AG79,B27:B50)</f>
        <v>3287.7761857873729</v>
      </c>
      <c r="AV88">
        <v>1095</v>
      </c>
      <c r="AW88">
        <f t="shared" si="9"/>
        <v>1568.7459576749229</v>
      </c>
      <c r="AX88">
        <f t="shared" si="10"/>
        <v>-473.74595767492292</v>
      </c>
    </row>
    <row r="89" spans="1:50" x14ac:dyDescent="0.3">
      <c r="C89" s="14">
        <v>1</v>
      </c>
      <c r="D89" s="5">
        <v>34</v>
      </c>
      <c r="E89" s="5">
        <f t="shared" si="4"/>
        <v>1156</v>
      </c>
      <c r="F89" s="5">
        <f t="shared" si="5"/>
        <v>39304</v>
      </c>
      <c r="G89" s="15">
        <f t="shared" si="6"/>
        <v>1336336</v>
      </c>
      <c r="J89" s="20">
        <v>-885.58473658051889</v>
      </c>
      <c r="AV89">
        <v>1075</v>
      </c>
      <c r="AW89">
        <f t="shared" si="9"/>
        <v>1563.0338626252683</v>
      </c>
      <c r="AX89">
        <f t="shared" si="10"/>
        <v>-488.03386262526828</v>
      </c>
    </row>
    <row r="90" spans="1:50" x14ac:dyDescent="0.3">
      <c r="C90" s="14">
        <v>1</v>
      </c>
      <c r="D90" s="5">
        <v>35</v>
      </c>
      <c r="E90" s="5">
        <f t="shared" si="4"/>
        <v>1225</v>
      </c>
      <c r="F90" s="5">
        <f t="shared" si="5"/>
        <v>42875</v>
      </c>
      <c r="G90" s="15">
        <f t="shared" si="6"/>
        <v>1500625</v>
      </c>
      <c r="J90" s="20">
        <v>141.25540754522041</v>
      </c>
      <c r="AV90">
        <v>1308</v>
      </c>
      <c r="AW90">
        <f t="shared" si="9"/>
        <v>1550.5690578781087</v>
      </c>
      <c r="AX90">
        <f t="shared" si="10"/>
        <v>-242.56905787810865</v>
      </c>
    </row>
    <row r="91" spans="1:50" ht="15" thickBot="1" x14ac:dyDescent="0.35">
      <c r="C91" s="18">
        <v>1</v>
      </c>
      <c r="D91" s="10">
        <v>36</v>
      </c>
      <c r="E91" s="10">
        <f t="shared" si="4"/>
        <v>1296</v>
      </c>
      <c r="F91" s="10">
        <f t="shared" si="5"/>
        <v>46656</v>
      </c>
      <c r="G91" s="19">
        <f t="shared" si="6"/>
        <v>1679616</v>
      </c>
      <c r="J91" s="20">
        <v>-8.5623800716088816</v>
      </c>
      <c r="AV91">
        <v>1816</v>
      </c>
      <c r="AW91">
        <f t="shared" si="9"/>
        <v>1532.1206710595734</v>
      </c>
      <c r="AX91">
        <f t="shared" si="10"/>
        <v>283.8793289404266</v>
      </c>
    </row>
    <row r="92" spans="1:50" x14ac:dyDescent="0.3">
      <c r="C92" s="5"/>
      <c r="D92" s="5">
        <v>37</v>
      </c>
      <c r="E92" s="5"/>
      <c r="F92" s="5"/>
      <c r="G92" s="5"/>
      <c r="J92" s="20">
        <v>0.17257461741138694</v>
      </c>
      <c r="AV92">
        <v>2133</v>
      </c>
      <c r="AW92">
        <f t="shared" si="9"/>
        <v>1508.7923751611015</v>
      </c>
      <c r="AX92">
        <f t="shared" si="10"/>
        <v>624.20762483889848</v>
      </c>
    </row>
    <row r="93" spans="1:50" x14ac:dyDescent="0.3">
      <c r="C93" s="5"/>
      <c r="D93" s="5">
        <v>38</v>
      </c>
      <c r="E93" s="5"/>
      <c r="F93" s="5"/>
      <c r="G93" s="5"/>
      <c r="AV93">
        <v>2217</v>
      </c>
      <c r="AW93">
        <f t="shared" si="9"/>
        <v>1482.0223885394435</v>
      </c>
      <c r="AX93">
        <f t="shared" si="10"/>
        <v>734.97761146055655</v>
      </c>
    </row>
    <row r="94" spans="1:50" x14ac:dyDescent="0.3">
      <c r="C94" s="5"/>
      <c r="D94" s="5">
        <v>39</v>
      </c>
      <c r="E94" s="5"/>
      <c r="F94" s="5"/>
      <c r="G94" s="5"/>
      <c r="AV94">
        <v>1637</v>
      </c>
      <c r="AW94">
        <f t="shared" si="9"/>
        <v>1453.583474916657</v>
      </c>
      <c r="AX94">
        <f t="shared" si="10"/>
        <v>183.416525083343</v>
      </c>
    </row>
    <row r="95" spans="1:50" ht="15" thickBot="1" x14ac:dyDescent="0.35">
      <c r="C95" s="5"/>
      <c r="D95" s="10">
        <v>40</v>
      </c>
      <c r="E95" s="5"/>
      <c r="F95" s="5"/>
      <c r="G95" s="5"/>
      <c r="I95" s="9" t="s">
        <v>26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V95">
        <v>1442</v>
      </c>
      <c r="AW95">
        <f t="shared" si="9"/>
        <v>1425.5829433801146</v>
      </c>
      <c r="AX95">
        <f t="shared" si="10"/>
        <v>16.417056619885443</v>
      </c>
    </row>
    <row r="96" spans="1:50" x14ac:dyDescent="0.3">
      <c r="C96" s="5"/>
      <c r="D96" s="5">
        <v>41</v>
      </c>
      <c r="E96" s="5"/>
      <c r="F96" s="5"/>
      <c r="G96" s="5"/>
      <c r="I96" s="11"/>
      <c r="AV96">
        <v>1620</v>
      </c>
      <c r="AW96">
        <f t="shared" si="9"/>
        <v>1400.4626483824977</v>
      </c>
      <c r="AX96">
        <f t="shared" si="10"/>
        <v>219.53735161750228</v>
      </c>
    </row>
    <row r="97" spans="3:50" x14ac:dyDescent="0.3">
      <c r="C97" s="5"/>
      <c r="D97" s="5">
        <v>42</v>
      </c>
      <c r="E97" s="5"/>
      <c r="F97" s="5"/>
      <c r="G97" s="5"/>
      <c r="I97" s="3" t="s">
        <v>18</v>
      </c>
      <c r="J97">
        <f t="array" ref="J97:N101">MMULT(J54:AS58,C56:G91)</f>
        <v>36</v>
      </c>
      <c r="K97">
        <v>666</v>
      </c>
      <c r="L97">
        <v>16206</v>
      </c>
      <c r="M97">
        <v>443556</v>
      </c>
      <c r="N97">
        <v>12948594</v>
      </c>
      <c r="AV97">
        <v>1484</v>
      </c>
      <c r="AW97">
        <f t="shared" si="9"/>
        <v>1380.9989897418018</v>
      </c>
      <c r="AX97">
        <f t="shared" si="10"/>
        <v>103.00101025819822</v>
      </c>
    </row>
    <row r="98" spans="3:50" x14ac:dyDescent="0.3">
      <c r="C98" s="5"/>
      <c r="D98" s="5">
        <v>43</v>
      </c>
      <c r="E98" s="5"/>
      <c r="F98" s="5"/>
      <c r="G98" s="5"/>
      <c r="J98">
        <v>666</v>
      </c>
      <c r="K98">
        <v>16206</v>
      </c>
      <c r="L98">
        <v>443556</v>
      </c>
      <c r="M98">
        <v>12948594</v>
      </c>
      <c r="N98">
        <v>393729876</v>
      </c>
      <c r="AV98">
        <v>1167</v>
      </c>
      <c r="AW98">
        <f t="shared" si="9"/>
        <v>1370.3029126413294</v>
      </c>
      <c r="AX98">
        <f t="shared" si="10"/>
        <v>-203.30291264132939</v>
      </c>
    </row>
    <row r="99" spans="3:50" ht="15" thickBot="1" x14ac:dyDescent="0.35">
      <c r="C99" s="5"/>
      <c r="D99" s="10">
        <v>44</v>
      </c>
      <c r="E99" s="5"/>
      <c r="F99" s="5"/>
      <c r="G99" s="5"/>
      <c r="J99">
        <v>16206</v>
      </c>
      <c r="K99">
        <v>443556</v>
      </c>
      <c r="L99">
        <v>12948594</v>
      </c>
      <c r="M99">
        <v>393729876</v>
      </c>
      <c r="N99">
        <v>12313497066</v>
      </c>
      <c r="AV99">
        <v>1010</v>
      </c>
      <c r="AW99">
        <f t="shared" si="9"/>
        <v>1371.8199076296878</v>
      </c>
      <c r="AX99">
        <f t="shared" si="10"/>
        <v>-361.8199076296878</v>
      </c>
    </row>
    <row r="100" spans="3:50" x14ac:dyDescent="0.3">
      <c r="C100" s="5"/>
      <c r="D100" s="5">
        <v>45</v>
      </c>
      <c r="E100" s="5"/>
      <c r="F100" s="5"/>
      <c r="G100" s="5"/>
      <c r="J100">
        <v>443556</v>
      </c>
      <c r="K100">
        <v>12948594</v>
      </c>
      <c r="L100">
        <v>393729876</v>
      </c>
      <c r="M100">
        <v>12313497066</v>
      </c>
      <c r="N100">
        <v>393090120396</v>
      </c>
      <c r="AV100">
        <v>1134</v>
      </c>
      <c r="AW100">
        <f t="shared" si="9"/>
        <v>1389.3300106208044</v>
      </c>
      <c r="AX100">
        <f t="shared" si="10"/>
        <v>-255.33001062080439</v>
      </c>
    </row>
    <row r="101" spans="3:50" x14ac:dyDescent="0.3">
      <c r="C101" s="5"/>
      <c r="D101" s="5">
        <v>46</v>
      </c>
      <c r="E101" s="5"/>
      <c r="F101" s="5"/>
      <c r="G101" s="5"/>
      <c r="J101">
        <v>12948594</v>
      </c>
      <c r="K101">
        <v>393729876</v>
      </c>
      <c r="L101">
        <v>12313497066</v>
      </c>
      <c r="M101">
        <v>393090120396</v>
      </c>
      <c r="N101">
        <v>12747209152434</v>
      </c>
      <c r="AV101">
        <v>1358</v>
      </c>
      <c r="AW101">
        <f t="shared" si="9"/>
        <v>1426.947802893912</v>
      </c>
      <c r="AX101">
        <f t="shared" si="10"/>
        <v>-68.947802893912012</v>
      </c>
    </row>
    <row r="102" spans="3:50" x14ac:dyDescent="0.3">
      <c r="C102" s="5"/>
      <c r="D102" s="5">
        <v>47</v>
      </c>
      <c r="E102" s="5"/>
      <c r="F102" s="5"/>
      <c r="G102" s="5"/>
      <c r="AV102">
        <v>1342</v>
      </c>
      <c r="AW102">
        <f t="shared" si="9"/>
        <v>1489.1224110935655</v>
      </c>
      <c r="AX102">
        <f t="shared" si="10"/>
        <v>-147.12241109356546</v>
      </c>
    </row>
    <row r="103" spans="3:50" ht="15" thickBot="1" x14ac:dyDescent="0.35">
      <c r="C103" s="5"/>
      <c r="D103" s="10">
        <v>48</v>
      </c>
      <c r="E103" s="5"/>
      <c r="F103" s="5"/>
      <c r="G103" s="5"/>
      <c r="I103" s="3" t="s">
        <v>19</v>
      </c>
      <c r="J103">
        <f t="array" ref="J103:N107">MINVERSE(J97:N101)</f>
        <v>0.98783528562793821</v>
      </c>
      <c r="K103">
        <v>-0.32321419729439033</v>
      </c>
      <c r="L103">
        <v>3.0938985442582369E-2</v>
      </c>
      <c r="M103">
        <v>-1.1295553574932661E-3</v>
      </c>
      <c r="N103">
        <v>1.392602495539316E-5</v>
      </c>
      <c r="AV103">
        <v>1775</v>
      </c>
      <c r="AW103">
        <f t="shared" si="9"/>
        <v>1580.6375072296141</v>
      </c>
      <c r="AX103">
        <f t="shared" si="10"/>
        <v>194.36249277038587</v>
      </c>
    </row>
    <row r="104" spans="3:50" x14ac:dyDescent="0.3">
      <c r="C104" s="5"/>
      <c r="D104" s="5">
        <v>49</v>
      </c>
      <c r="E104" s="5"/>
      <c r="F104" s="5"/>
      <c r="G104" s="5"/>
      <c r="J104">
        <v>-0.32321419729444717</v>
      </c>
      <c r="K104">
        <v>0.13053533696966929</v>
      </c>
      <c r="L104">
        <v>-1.3691999766123659E-2</v>
      </c>
      <c r="M104">
        <v>5.262173936372898E-4</v>
      </c>
      <c r="N104">
        <v>-6.7046010834521436E-6</v>
      </c>
      <c r="AV104">
        <v>1834</v>
      </c>
      <c r="AW104">
        <f t="shared" si="9"/>
        <v>1706.6113086772129</v>
      </c>
      <c r="AX104">
        <f t="shared" si="10"/>
        <v>127.38869132278705</v>
      </c>
    </row>
    <row r="105" spans="3:50" x14ac:dyDescent="0.3">
      <c r="C105" s="5"/>
      <c r="D105" s="5">
        <v>50</v>
      </c>
      <c r="J105">
        <v>3.0938985442592E-2</v>
      </c>
      <c r="K105">
        <v>-1.3691999766125109E-2</v>
      </c>
      <c r="L105">
        <v>1.5172230094550707E-3</v>
      </c>
      <c r="M105">
        <v>-6.0438509790133149E-5</v>
      </c>
      <c r="N105">
        <v>7.8964680841406009E-7</v>
      </c>
    </row>
    <row r="106" spans="3:50" x14ac:dyDescent="0.3">
      <c r="C106" s="5"/>
      <c r="D106" s="5">
        <v>51</v>
      </c>
      <c r="J106">
        <v>-1.1295553574937431E-3</v>
      </c>
      <c r="K106">
        <v>5.2621739363738792E-4</v>
      </c>
      <c r="L106">
        <v>-6.0438509790137445E-5</v>
      </c>
      <c r="M106">
        <v>2.469885242066791E-6</v>
      </c>
      <c r="N106">
        <v>-3.288872290411882E-8</v>
      </c>
    </row>
    <row r="107" spans="3:50" ht="15" thickBot="1" x14ac:dyDescent="0.35">
      <c r="C107" s="5"/>
      <c r="D107" s="10">
        <v>52</v>
      </c>
      <c r="J107">
        <v>1.3926024955400146E-5</v>
      </c>
      <c r="K107">
        <v>-6.7046010834537885E-6</v>
      </c>
      <c r="L107">
        <v>7.8964680841415675E-7</v>
      </c>
      <c r="M107">
        <v>-3.2888722904120442E-8</v>
      </c>
      <c r="N107">
        <v>4.4444220140704352E-10</v>
      </c>
    </row>
    <row r="108" spans="3:50" x14ac:dyDescent="0.3">
      <c r="C108" s="5"/>
      <c r="D108" s="5">
        <v>53</v>
      </c>
    </row>
    <row r="109" spans="3:50" x14ac:dyDescent="0.3">
      <c r="C109" s="5"/>
      <c r="D109" s="5">
        <v>54</v>
      </c>
    </row>
    <row r="110" spans="3:50" x14ac:dyDescent="0.3">
      <c r="C110" s="5"/>
      <c r="D110" s="5">
        <v>55</v>
      </c>
      <c r="I110" s="3" t="s">
        <v>20</v>
      </c>
      <c r="J110">
        <f t="array" ref="J110:AS114">MMULT(J103:N107,J54:AS58)</f>
        <v>0.69444444444359243</v>
      </c>
      <c r="K110">
        <v>0.45634920634882714</v>
      </c>
      <c r="L110">
        <v>0.26727357609707719</v>
      </c>
      <c r="M110">
        <v>0.12127578304070642</v>
      </c>
      <c r="N110">
        <v>1.2748281131008324E-2</v>
      </c>
      <c r="O110">
        <v>-6.3582251081794425E-2</v>
      </c>
      <c r="P110">
        <v>-0.11265491044854926</v>
      </c>
      <c r="Q110">
        <v>-0.13907456922117464</v>
      </c>
      <c r="R110">
        <v>-0.14711187505265919</v>
      </c>
      <c r="S110">
        <v>-0.14070325099706257</v>
      </c>
      <c r="T110">
        <v>-0.12345089550951441</v>
      </c>
      <c r="U110">
        <v>-9.862278244621564E-2</v>
      </c>
      <c r="V110">
        <v>-6.9152661064437293E-2</v>
      </c>
      <c r="W110">
        <v>-3.7640056022520296E-2</v>
      </c>
      <c r="X110">
        <v>-6.3502673798772058E-3</v>
      </c>
      <c r="Y110">
        <v>2.2785629403008101E-2</v>
      </c>
      <c r="Z110">
        <v>4.8170783464583478E-2</v>
      </c>
      <c r="AA110">
        <v>6.8542568542224291E-2</v>
      </c>
      <c r="AB110">
        <v>8.297258297223542E-2</v>
      </c>
      <c r="AC110">
        <v>9.0866649689856249E-2</v>
      </c>
      <c r="AD110">
        <v>9.1964816229245905E-2</v>
      </c>
      <c r="AE110">
        <v>8.6341354723500796E-2</v>
      </c>
      <c r="AF110">
        <v>7.4404761904640182E-2</v>
      </c>
      <c r="AG110">
        <v>5.6897759103626377E-2</v>
      </c>
      <c r="AH110">
        <v>3.489729225032967E-2</v>
      </c>
      <c r="AI110">
        <v>9.8145318735696208E-3</v>
      </c>
      <c r="AJ110">
        <v>-1.6605126898914691E-2</v>
      </c>
      <c r="AK110">
        <v>-4.2282064340451342E-2</v>
      </c>
      <c r="AL110">
        <v>-6.480243612544534E-2</v>
      </c>
      <c r="AM110">
        <v>-8.1418173329360854E-2</v>
      </c>
      <c r="AN110">
        <v>-8.9046982428744315E-2</v>
      </c>
      <c r="AO110">
        <v>-8.4272345301210194E-2</v>
      </c>
      <c r="AP110">
        <v>-6.3343519225437461E-2</v>
      </c>
      <c r="AQ110">
        <v>-2.2175536881167801E-2</v>
      </c>
      <c r="AR110">
        <v>4.3650793650755304E-2</v>
      </c>
      <c r="AS110">
        <v>0.1388888888884523</v>
      </c>
    </row>
    <row r="111" spans="3:50" ht="15" thickBot="1" x14ac:dyDescent="0.35">
      <c r="C111" s="5"/>
      <c r="D111" s="10">
        <v>56</v>
      </c>
      <c r="J111">
        <v>-0.2058513472983477</v>
      </c>
      <c r="K111">
        <v>-0.11280905688784014</v>
      </c>
      <c r="L111">
        <v>-4.1171387340105031E-2</v>
      </c>
      <c r="M111">
        <v>1.1816689641674247E-2</v>
      </c>
      <c r="N111">
        <v>4.8749291928311497E-2</v>
      </c>
      <c r="O111">
        <v>7.2059626964617457E-2</v>
      </c>
      <c r="P111">
        <v>8.4019991769400379E-2</v>
      </c>
      <c r="Q111">
        <v>8.6741772935465422E-2</v>
      </c>
      <c r="R111">
        <v>8.2175446629614873E-2</v>
      </c>
      <c r="S111">
        <v>7.2110578592648356E-2</v>
      </c>
      <c r="T111">
        <v>5.8175824139362176E-2</v>
      </c>
      <c r="U111">
        <v>4.1838928158550587E-2</v>
      </c>
      <c r="V111">
        <v>2.4406725113004263E-2</v>
      </c>
      <c r="W111">
        <v>7.0251390395112967E-3</v>
      </c>
      <c r="X111">
        <v>-9.3208164511429659E-3</v>
      </c>
      <c r="Y111">
        <v>-2.3807038174175843E-2</v>
      </c>
      <c r="Z111">
        <v>-3.5770333370808816E-2</v>
      </c>
      <c r="AA111">
        <v>-4.4708419708263669E-2</v>
      </c>
      <c r="AB111">
        <v>-5.0279925279768212E-2</v>
      </c>
      <c r="AC111">
        <v>-5.2304388604549334E-2</v>
      </c>
      <c r="AD111">
        <v>-5.0762258627841339E-2</v>
      </c>
      <c r="AE111">
        <v>-4.5794894720876833E-2</v>
      </c>
      <c r="AF111">
        <v>-3.7704566680895724E-2</v>
      </c>
      <c r="AG111">
        <v>-2.695445473113578E-2</v>
      </c>
      <c r="AH111">
        <v>-1.416864952084218E-2</v>
      </c>
      <c r="AI111">
        <v>-1.321521252601876E-4</v>
      </c>
      <c r="AJ111">
        <v>1.4209125954360413E-2</v>
      </c>
      <c r="AK111">
        <v>2.7748362790768866E-2</v>
      </c>
      <c r="AL111">
        <v>3.9217826030711223E-2</v>
      </c>
      <c r="AM111">
        <v>4.718887289492546E-2</v>
      </c>
      <c r="AN111">
        <v>5.0071950178159241E-2</v>
      </c>
      <c r="AO111">
        <v>4.6116594249140164E-2</v>
      </c>
      <c r="AP111">
        <v>3.3411431050611284E-2</v>
      </c>
      <c r="AQ111">
        <v>9.8841760992911532E-3</v>
      </c>
      <c r="AR111">
        <v>-2.6698365514075562E-2</v>
      </c>
      <c r="AS111">
        <v>-7.8730299124778469E-2</v>
      </c>
    </row>
    <row r="112" spans="3:50" x14ac:dyDescent="0.3">
      <c r="C112" s="5"/>
      <c r="D112" s="5">
        <v>57</v>
      </c>
      <c r="J112">
        <v>1.8704559822940239E-2</v>
      </c>
      <c r="K112">
        <v>9.1530042187756237E-3</v>
      </c>
      <c r="L112">
        <v>1.9501148564602529E-3</v>
      </c>
      <c r="M112">
        <v>-3.2193605142418289E-3</v>
      </c>
      <c r="N112">
        <v>-6.6517226201646381E-3</v>
      </c>
      <c r="O112">
        <v>-8.6243206647402485E-3</v>
      </c>
      <c r="P112">
        <v>-9.3955523279988309E-3</v>
      </c>
      <c r="Q112">
        <v>-9.2048637665685263E-3</v>
      </c>
      <c r="R112">
        <v>-8.2727496136756826E-3</v>
      </c>
      <c r="S112">
        <v>-6.800752979144585E-3</v>
      </c>
      <c r="T112">
        <v>-4.9714654493976454E-3</v>
      </c>
      <c r="U112">
        <v>-2.9485270874552751E-3</v>
      </c>
      <c r="V112">
        <v>-8.7662643293603959E-4</v>
      </c>
      <c r="W112">
        <v>1.1184994979434523E-3</v>
      </c>
      <c r="X112">
        <v>2.9300652123686668E-3</v>
      </c>
      <c r="Y112">
        <v>4.4702367409268015E-3</v>
      </c>
      <c r="Z112">
        <v>5.6701316376070593E-3</v>
      </c>
      <c r="AA112">
        <v>6.4798189798007666E-3</v>
      </c>
      <c r="AB112">
        <v>6.868319368300943E-3</v>
      </c>
      <c r="AC112">
        <v>6.8236049273024957E-3</v>
      </c>
      <c r="AD112">
        <v>6.3525993044026008E-3</v>
      </c>
      <c r="AE112">
        <v>5.4811776706000237E-3</v>
      </c>
      <c r="AF112">
        <v>4.2541667202957989E-3</v>
      </c>
      <c r="AG112">
        <v>2.7353446712926055E-3</v>
      </c>
      <c r="AH112">
        <v>1.0074412647952946E-3</v>
      </c>
      <c r="AI112">
        <v>-8.2786223458974906E-4</v>
      </c>
      <c r="AJ112">
        <v>-2.6499330388539133E-3</v>
      </c>
      <c r="AK112">
        <v>-4.3191868365861641E-3</v>
      </c>
      <c r="AL112">
        <v>-5.6770877929742669E-3</v>
      </c>
      <c r="AM112">
        <v>-6.546148549804065E-3</v>
      </c>
      <c r="AN112">
        <v>-6.7299302254587579E-3</v>
      </c>
      <c r="AO112">
        <v>-6.0130424149206219E-3</v>
      </c>
      <c r="AP112">
        <v>-4.1611431897687901E-3</v>
      </c>
      <c r="AQ112">
        <v>-9.2093909818213859E-4</v>
      </c>
      <c r="AR112">
        <v>3.9798148350649321E-3</v>
      </c>
      <c r="AS112">
        <v>1.083231510859739E-2</v>
      </c>
    </row>
    <row r="113" spans="3:45" x14ac:dyDescent="0.3">
      <c r="C113" s="5"/>
      <c r="D113" s="5">
        <v>58</v>
      </c>
      <c r="J113">
        <v>-6.6133947712732999E-4</v>
      </c>
      <c r="K113">
        <v>-2.9964174700944862E-4</v>
      </c>
      <c r="L113">
        <v>-3.0826849712246643E-5</v>
      </c>
      <c r="M113">
        <v>1.5795120284242965E-4</v>
      </c>
      <c r="N113">
        <v>2.787490693830353E-4</v>
      </c>
      <c r="O113">
        <v>3.4283407928832501E-4</v>
      </c>
      <c r="P113">
        <v>3.6068423258735736E-4</v>
      </c>
      <c r="Q113">
        <v>3.4198819995949031E-4</v>
      </c>
      <c r="R113">
        <v>2.956453227343826E-4</v>
      </c>
      <c r="S113">
        <v>2.2976561289199534E-4</v>
      </c>
      <c r="T113">
        <v>1.5166975306258798E-4</v>
      </c>
      <c r="U113">
        <v>6.7889096526726946E-5</v>
      </c>
      <c r="V113">
        <v>-1.5834332784725067E-5</v>
      </c>
      <c r="W113">
        <v>-9.4547840290606575E-5</v>
      </c>
      <c r="X113">
        <v>-1.6408806075944495E-4</v>
      </c>
      <c r="Y113">
        <v>-2.2108095830947628E-4</v>
      </c>
      <c r="Z113">
        <v>-2.6294182640863428E-4</v>
      </c>
      <c r="AA113">
        <v>-2.8787528787454575E-4</v>
      </c>
      <c r="AB113">
        <v>-2.9487529487453798E-4</v>
      </c>
      <c r="AC113">
        <v>-2.8372512892564476E-4</v>
      </c>
      <c r="AD113">
        <v>-2.5499740089459169E-4</v>
      </c>
      <c r="AE113">
        <v>-2.1005405099780265E-4</v>
      </c>
      <c r="AF113">
        <v>-1.5104634880139592E-4</v>
      </c>
      <c r="AG113">
        <v>-8.0914893221206707E-5</v>
      </c>
      <c r="AH113">
        <v>-3.3896125227490109E-6</v>
      </c>
      <c r="AI113">
        <v>7.7010235678749706E-5</v>
      </c>
      <c r="AJ113">
        <v>1.5497606441837106E-4</v>
      </c>
      <c r="AK113">
        <v>2.2440995738149533E-4</v>
      </c>
      <c r="AL113">
        <v>2.7842466890381709E-4</v>
      </c>
      <c r="AM113">
        <v>3.0934362397130183E-4</v>
      </c>
      <c r="AN113">
        <v>3.0870091822024145E-4</v>
      </c>
      <c r="AO113">
        <v>2.6724131793723349E-4</v>
      </c>
      <c r="AP113">
        <v>1.7492026005915678E-4</v>
      </c>
      <c r="AQ113">
        <v>2.0903852173188853E-5</v>
      </c>
      <c r="AR113">
        <v>-2.0643112748316983E-4</v>
      </c>
      <c r="AS113">
        <v>-5.1949723002214787E-4</v>
      </c>
    </row>
    <row r="114" spans="3:45" x14ac:dyDescent="0.3">
      <c r="C114" s="5"/>
      <c r="D114" s="5">
        <v>59</v>
      </c>
      <c r="J114">
        <v>7.9786263996577997E-6</v>
      </c>
      <c r="K114">
        <v>3.4194113141387453E-6</v>
      </c>
      <c r="L114">
        <v>6.704728066890953E-8</v>
      </c>
      <c r="M114">
        <v>-2.2491315060920051E-6</v>
      </c>
      <c r="N114">
        <v>-3.689124238650526E-6</v>
      </c>
      <c r="O114">
        <v>-4.4022634966794287E-6</v>
      </c>
      <c r="P114">
        <v>-4.5272152470176949E-6</v>
      </c>
      <c r="Q114">
        <v>-4.1919788436705438E-6</v>
      </c>
      <c r="R114">
        <v>-3.5138870278094319E-6</v>
      </c>
      <c r="S114">
        <v>-2.5996059277720642E-6</v>
      </c>
      <c r="T114">
        <v>-1.5451350590623417E-6</v>
      </c>
      <c r="U114">
        <v>-4.3580732435041755E-7</v>
      </c>
      <c r="V114">
        <v>6.537109865273585E-7</v>
      </c>
      <c r="W114">
        <v>1.6594201965683148E-6</v>
      </c>
      <c r="X114">
        <v>2.5279872416036914E-6</v>
      </c>
      <c r="Y114">
        <v>3.2167456702983359E-6</v>
      </c>
      <c r="Z114">
        <v>3.6936956441509868E-6</v>
      </c>
      <c r="AA114">
        <v>3.9375039374941575E-6</v>
      </c>
      <c r="AB114">
        <v>3.9375039374939542E-6</v>
      </c>
      <c r="AC114">
        <v>3.6936956441505124E-6</v>
      </c>
      <c r="AD114">
        <v>3.2167456702975533E-6</v>
      </c>
      <c r="AE114">
        <v>2.5279872416026072E-6</v>
      </c>
      <c r="AF114">
        <v>1.6594201965670408E-6</v>
      </c>
      <c r="AG114">
        <v>6.5371098652579319E-7</v>
      </c>
      <c r="AH114">
        <v>-4.3580732435210992E-7</v>
      </c>
      <c r="AI114">
        <v>-1.5451350590641247E-6</v>
      </c>
      <c r="AJ114">
        <v>-2.5996059277738506E-6</v>
      </c>
      <c r="AK114">
        <v>-3.5138870278112475E-6</v>
      </c>
      <c r="AL114">
        <v>-4.1919788436722014E-6</v>
      </c>
      <c r="AM114">
        <v>-4.52721524701904E-6</v>
      </c>
      <c r="AN114">
        <v>-4.4022634966802885E-6</v>
      </c>
      <c r="AO114">
        <v>-3.6891242386511845E-6</v>
      </c>
      <c r="AP114">
        <v>-2.2491315060919979E-6</v>
      </c>
      <c r="AQ114">
        <v>6.7047280669584562E-8</v>
      </c>
      <c r="AR114">
        <v>3.4194113141403559E-6</v>
      </c>
      <c r="AS114">
        <v>7.9786263996605052E-6</v>
      </c>
    </row>
    <row r="115" spans="3:45" ht="15" thickBot="1" x14ac:dyDescent="0.35">
      <c r="C115" s="5"/>
      <c r="D115" s="10">
        <v>60</v>
      </c>
    </row>
    <row r="116" spans="3:45" x14ac:dyDescent="0.3">
      <c r="C116" s="5"/>
      <c r="D116" s="5">
        <v>61</v>
      </c>
    </row>
    <row r="117" spans="3:45" x14ac:dyDescent="0.3">
      <c r="C117" s="5"/>
      <c r="D117" s="5">
        <v>62</v>
      </c>
    </row>
    <row r="118" spans="3:45" x14ac:dyDescent="0.3">
      <c r="C118" s="5"/>
      <c r="D118" s="5">
        <v>63</v>
      </c>
      <c r="I118" s="4" t="s">
        <v>21</v>
      </c>
      <c r="J118" s="20">
        <f t="array" ref="J118:J122">MMULT(J110:AS114,B51:B86)</f>
        <v>2042.8614877795267</v>
      </c>
    </row>
    <row r="119" spans="3:45" ht="15" thickBot="1" x14ac:dyDescent="0.35">
      <c r="C119" s="5"/>
      <c r="D119" s="10">
        <v>64</v>
      </c>
      <c r="J119" s="20">
        <v>-250.45815733984085</v>
      </c>
    </row>
    <row r="120" spans="3:45" x14ac:dyDescent="0.3">
      <c r="C120" s="5"/>
      <c r="D120" s="5">
        <v>65</v>
      </c>
      <c r="J120" s="20">
        <v>27.17385538005249</v>
      </c>
    </row>
    <row r="121" spans="3:45" x14ac:dyDescent="0.3">
      <c r="C121" s="5"/>
      <c r="D121" s="5">
        <v>66</v>
      </c>
      <c r="J121" s="20">
        <v>-1.0705996213416114</v>
      </c>
    </row>
    <row r="122" spans="3:45" x14ac:dyDescent="0.3">
      <c r="C122" s="5"/>
      <c r="D122" s="5">
        <v>67</v>
      </c>
      <c r="J122" s="20">
        <v>1.3939390221275667E-2</v>
      </c>
    </row>
    <row r="123" spans="3:45" ht="15" thickBot="1" x14ac:dyDescent="0.35">
      <c r="C123" s="5"/>
      <c r="D123" s="10">
        <v>68</v>
      </c>
    </row>
    <row r="124" spans="3:45" x14ac:dyDescent="0.3">
      <c r="C124" s="5"/>
      <c r="D124" s="5">
        <v>69</v>
      </c>
    </row>
    <row r="125" spans="3:45" x14ac:dyDescent="0.3">
      <c r="C125" s="5"/>
      <c r="D125" s="5">
        <v>70</v>
      </c>
    </row>
    <row r="126" spans="3:45" x14ac:dyDescent="0.3">
      <c r="D126" s="5">
        <v>71</v>
      </c>
      <c r="E126" s="21" t="s">
        <v>174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</row>
    <row r="127" spans="3:45" ht="15" thickBot="1" x14ac:dyDescent="0.35">
      <c r="C127" s="5"/>
      <c r="D127" s="10">
        <v>72</v>
      </c>
    </row>
    <row r="128" spans="3:45" x14ac:dyDescent="0.3">
      <c r="C128" s="5"/>
      <c r="D128" s="5">
        <v>73</v>
      </c>
      <c r="M128" s="23" t="s">
        <v>100</v>
      </c>
      <c r="N128" s="23" t="s">
        <v>175</v>
      </c>
      <c r="O128" s="23" t="s">
        <v>27</v>
      </c>
    </row>
    <row r="129" spans="3:15" x14ac:dyDescent="0.3">
      <c r="C129" s="5"/>
      <c r="D129" s="5">
        <v>74</v>
      </c>
      <c r="M129">
        <v>2576</v>
      </c>
      <c r="N129">
        <f>$F$147+$F$148*D56</f>
        <v>1835.1052999999999</v>
      </c>
      <c r="O129">
        <f>M129-N129</f>
        <v>740.89470000000006</v>
      </c>
    </row>
    <row r="130" spans="3:15" x14ac:dyDescent="0.3">
      <c r="C130" s="5"/>
      <c r="D130" s="5">
        <v>75</v>
      </c>
      <c r="M130">
        <v>2049</v>
      </c>
      <c r="N130">
        <f t="shared" ref="N130:N193" si="11">$F$147+$F$148*D57</f>
        <v>1829.5106000000001</v>
      </c>
      <c r="O130">
        <f t="shared" ref="O130:O193" si="12">M130-N130</f>
        <v>219.48939999999993</v>
      </c>
    </row>
    <row r="131" spans="3:15" ht="15" thickBot="1" x14ac:dyDescent="0.35">
      <c r="C131" s="5"/>
      <c r="D131" s="10">
        <v>76</v>
      </c>
      <c r="M131">
        <v>2178</v>
      </c>
      <c r="N131">
        <f t="shared" si="11"/>
        <v>1823.9159</v>
      </c>
      <c r="O131">
        <f t="shared" si="12"/>
        <v>354.08410000000003</v>
      </c>
    </row>
    <row r="132" spans="3:15" x14ac:dyDescent="0.3">
      <c r="C132" s="5"/>
      <c r="D132" s="5">
        <v>77</v>
      </c>
      <c r="M132">
        <v>1855</v>
      </c>
      <c r="N132">
        <f t="shared" si="11"/>
        <v>1818.3212000000001</v>
      </c>
      <c r="O132">
        <f t="shared" si="12"/>
        <v>36.67879999999991</v>
      </c>
    </row>
    <row r="133" spans="3:15" x14ac:dyDescent="0.3">
      <c r="C133" s="5"/>
      <c r="D133" s="5">
        <v>78</v>
      </c>
      <c r="M133">
        <v>1708</v>
      </c>
      <c r="N133">
        <f t="shared" si="11"/>
        <v>1812.7265</v>
      </c>
      <c r="O133">
        <f t="shared" si="12"/>
        <v>-104.72649999999999</v>
      </c>
    </row>
    <row r="134" spans="3:15" x14ac:dyDescent="0.3">
      <c r="C134" s="5"/>
      <c r="D134" s="5">
        <v>79</v>
      </c>
      <c r="M134">
        <v>1444</v>
      </c>
      <c r="N134">
        <f t="shared" si="11"/>
        <v>1807.1318000000001</v>
      </c>
      <c r="O134">
        <f t="shared" si="12"/>
        <v>-363.13180000000011</v>
      </c>
    </row>
    <row r="135" spans="3:15" ht="15" thickBot="1" x14ac:dyDescent="0.35">
      <c r="C135" s="5"/>
      <c r="D135" s="10">
        <v>80</v>
      </c>
      <c r="M135">
        <v>1121</v>
      </c>
      <c r="N135">
        <f t="shared" si="11"/>
        <v>1801.5371</v>
      </c>
      <c r="O135">
        <f t="shared" si="12"/>
        <v>-680.53710000000001</v>
      </c>
    </row>
    <row r="136" spans="3:15" x14ac:dyDescent="0.3">
      <c r="C136" s="5"/>
      <c r="D136" s="5">
        <v>81</v>
      </c>
      <c r="M136">
        <v>1210</v>
      </c>
      <c r="N136">
        <f t="shared" si="11"/>
        <v>1795.9424000000001</v>
      </c>
      <c r="O136">
        <f t="shared" si="12"/>
        <v>-585.94240000000013</v>
      </c>
    </row>
    <row r="137" spans="3:15" x14ac:dyDescent="0.3">
      <c r="C137" s="5"/>
      <c r="D137" s="5">
        <v>82</v>
      </c>
      <c r="M137">
        <v>1420</v>
      </c>
      <c r="N137">
        <f t="shared" si="11"/>
        <v>1790.3477</v>
      </c>
      <c r="O137">
        <f t="shared" si="12"/>
        <v>-370.34770000000003</v>
      </c>
    </row>
    <row r="138" spans="3:15" x14ac:dyDescent="0.3">
      <c r="C138" s="5"/>
      <c r="D138" s="5">
        <v>83</v>
      </c>
      <c r="M138">
        <v>1821</v>
      </c>
      <c r="N138">
        <f t="shared" si="11"/>
        <v>1784.7530000000002</v>
      </c>
      <c r="O138">
        <f t="shared" si="12"/>
        <v>36.246999999999844</v>
      </c>
    </row>
    <row r="139" spans="3:15" x14ac:dyDescent="0.3">
      <c r="C139" s="5"/>
      <c r="D139" s="5">
        <v>84</v>
      </c>
      <c r="M139">
        <v>1733</v>
      </c>
      <c r="N139">
        <f t="shared" si="11"/>
        <v>1779.1583000000001</v>
      </c>
      <c r="O139">
        <f t="shared" si="12"/>
        <v>-46.158300000000054</v>
      </c>
    </row>
    <row r="140" spans="3:15" x14ac:dyDescent="0.3">
      <c r="M140">
        <v>2629</v>
      </c>
      <c r="N140">
        <f t="shared" si="11"/>
        <v>1773.5636</v>
      </c>
      <c r="O140">
        <f t="shared" si="12"/>
        <v>855.43640000000005</v>
      </c>
    </row>
    <row r="141" spans="3:15" x14ac:dyDescent="0.3">
      <c r="M141">
        <v>2480</v>
      </c>
      <c r="N141">
        <f t="shared" si="11"/>
        <v>1767.9689000000001</v>
      </c>
      <c r="O141">
        <f t="shared" si="12"/>
        <v>712.03109999999992</v>
      </c>
    </row>
    <row r="142" spans="3:15" x14ac:dyDescent="0.3">
      <c r="M142">
        <v>2013</v>
      </c>
      <c r="N142">
        <f t="shared" si="11"/>
        <v>1762.3742</v>
      </c>
      <c r="O142">
        <f t="shared" si="12"/>
        <v>250.62580000000003</v>
      </c>
    </row>
    <row r="143" spans="3:15" x14ac:dyDescent="0.3">
      <c r="M143">
        <v>1846</v>
      </c>
      <c r="N143">
        <f t="shared" si="11"/>
        <v>1756.7795000000001</v>
      </c>
      <c r="O143">
        <f t="shared" si="12"/>
        <v>89.220499999999902</v>
      </c>
    </row>
    <row r="144" spans="3:15" x14ac:dyDescent="0.3">
      <c r="M144">
        <v>1774</v>
      </c>
      <c r="N144">
        <f t="shared" si="11"/>
        <v>1751.1848</v>
      </c>
      <c r="O144">
        <f t="shared" si="12"/>
        <v>22.815200000000004</v>
      </c>
    </row>
    <row r="145" spans="5:15" x14ac:dyDescent="0.3">
      <c r="M145">
        <v>1741</v>
      </c>
      <c r="N145">
        <f t="shared" si="11"/>
        <v>1745.5901000000001</v>
      </c>
      <c r="O145">
        <f t="shared" si="12"/>
        <v>-4.5901000000001204</v>
      </c>
    </row>
    <row r="146" spans="5:15" x14ac:dyDescent="0.3">
      <c r="M146">
        <v>1301</v>
      </c>
      <c r="N146">
        <f t="shared" si="11"/>
        <v>1739.9954</v>
      </c>
      <c r="O146">
        <f t="shared" si="12"/>
        <v>-438.99540000000002</v>
      </c>
    </row>
    <row r="147" spans="5:15" x14ac:dyDescent="0.3">
      <c r="E147" s="20" t="s">
        <v>176</v>
      </c>
      <c r="F147" s="20">
        <v>1840.7</v>
      </c>
      <c r="M147">
        <v>1231</v>
      </c>
      <c r="N147">
        <f t="shared" si="11"/>
        <v>1734.4007000000001</v>
      </c>
      <c r="O147">
        <f t="shared" si="12"/>
        <v>-503.40070000000014</v>
      </c>
    </row>
    <row r="148" spans="5:15" x14ac:dyDescent="0.3">
      <c r="E148" s="20" t="s">
        <v>177</v>
      </c>
      <c r="F148" s="20">
        <v>-5.5946999999999996</v>
      </c>
      <c r="M148">
        <v>1173</v>
      </c>
      <c r="N148">
        <f t="shared" si="11"/>
        <v>1728.806</v>
      </c>
      <c r="O148">
        <f t="shared" si="12"/>
        <v>-555.80600000000004</v>
      </c>
    </row>
    <row r="149" spans="5:15" x14ac:dyDescent="0.3">
      <c r="M149">
        <v>1367</v>
      </c>
      <c r="N149">
        <f t="shared" si="11"/>
        <v>1723.2112999999999</v>
      </c>
      <c r="O149">
        <f t="shared" si="12"/>
        <v>-356.21129999999994</v>
      </c>
    </row>
    <row r="150" spans="5:15" x14ac:dyDescent="0.3">
      <c r="M150">
        <v>1684</v>
      </c>
      <c r="N150">
        <f t="shared" si="11"/>
        <v>1717.6166000000001</v>
      </c>
      <c r="O150">
        <f t="shared" si="12"/>
        <v>-33.616600000000062</v>
      </c>
    </row>
    <row r="151" spans="5:15" x14ac:dyDescent="0.3">
      <c r="M151">
        <v>1962</v>
      </c>
      <c r="N151">
        <f t="shared" si="11"/>
        <v>1712.0219</v>
      </c>
      <c r="O151">
        <f t="shared" si="12"/>
        <v>249.97810000000004</v>
      </c>
    </row>
    <row r="152" spans="5:15" x14ac:dyDescent="0.3">
      <c r="M152">
        <v>2563</v>
      </c>
      <c r="N152">
        <f t="shared" si="11"/>
        <v>1706.4272000000001</v>
      </c>
      <c r="O152">
        <f t="shared" si="12"/>
        <v>856.57279999999992</v>
      </c>
    </row>
    <row r="153" spans="5:15" x14ac:dyDescent="0.3">
      <c r="M153">
        <v>2324</v>
      </c>
      <c r="N153">
        <f t="shared" si="11"/>
        <v>1700.8325</v>
      </c>
      <c r="O153">
        <f t="shared" si="12"/>
        <v>623.16750000000002</v>
      </c>
    </row>
    <row r="154" spans="5:15" x14ac:dyDescent="0.3">
      <c r="M154">
        <v>1837</v>
      </c>
      <c r="N154">
        <f t="shared" si="11"/>
        <v>1695.2378000000001</v>
      </c>
      <c r="O154">
        <f t="shared" si="12"/>
        <v>141.76219999999989</v>
      </c>
    </row>
    <row r="155" spans="5:15" x14ac:dyDescent="0.3">
      <c r="M155">
        <v>1962</v>
      </c>
      <c r="N155">
        <f t="shared" si="11"/>
        <v>1689.6431</v>
      </c>
      <c r="O155">
        <f t="shared" si="12"/>
        <v>272.3569</v>
      </c>
    </row>
    <row r="156" spans="5:15" x14ac:dyDescent="0.3">
      <c r="M156">
        <v>2204</v>
      </c>
      <c r="N156">
        <f t="shared" si="11"/>
        <v>1684.0484000000001</v>
      </c>
      <c r="O156">
        <f t="shared" si="12"/>
        <v>519.95159999999987</v>
      </c>
    </row>
    <row r="157" spans="5:15" x14ac:dyDescent="0.3">
      <c r="M157">
        <v>1574</v>
      </c>
      <c r="N157">
        <f t="shared" si="11"/>
        <v>1678.4537</v>
      </c>
      <c r="O157">
        <f t="shared" si="12"/>
        <v>-104.45370000000003</v>
      </c>
    </row>
    <row r="158" spans="5:15" x14ac:dyDescent="0.3">
      <c r="M158">
        <v>1178</v>
      </c>
      <c r="N158">
        <f t="shared" si="11"/>
        <v>1672.8590000000002</v>
      </c>
      <c r="O158">
        <f t="shared" si="12"/>
        <v>-494.85900000000015</v>
      </c>
    </row>
    <row r="159" spans="5:15" x14ac:dyDescent="0.3">
      <c r="M159">
        <v>1085</v>
      </c>
      <c r="N159">
        <f t="shared" si="11"/>
        <v>1667.2643</v>
      </c>
      <c r="O159">
        <f t="shared" si="12"/>
        <v>-582.26430000000005</v>
      </c>
    </row>
    <row r="160" spans="5:15" x14ac:dyDescent="0.3">
      <c r="M160">
        <v>1254</v>
      </c>
      <c r="N160">
        <f t="shared" si="11"/>
        <v>1661.6696000000002</v>
      </c>
      <c r="O160">
        <f t="shared" si="12"/>
        <v>-407.66960000000017</v>
      </c>
    </row>
    <row r="161" spans="13:15" x14ac:dyDescent="0.3">
      <c r="M161">
        <v>1304</v>
      </c>
      <c r="N161">
        <f t="shared" si="11"/>
        <v>1656.0749000000001</v>
      </c>
      <c r="O161">
        <f t="shared" si="12"/>
        <v>-352.07490000000007</v>
      </c>
    </row>
    <row r="162" spans="13:15" x14ac:dyDescent="0.3">
      <c r="M162">
        <v>1698</v>
      </c>
      <c r="N162">
        <f t="shared" si="11"/>
        <v>1650.4802</v>
      </c>
      <c r="O162">
        <f t="shared" si="12"/>
        <v>47.519800000000032</v>
      </c>
    </row>
    <row r="163" spans="13:15" x14ac:dyDescent="0.3">
      <c r="M163">
        <v>1801</v>
      </c>
      <c r="N163">
        <f t="shared" si="11"/>
        <v>1644.8855000000001</v>
      </c>
      <c r="O163">
        <f t="shared" si="12"/>
        <v>156.11449999999991</v>
      </c>
    </row>
    <row r="164" spans="13:15" x14ac:dyDescent="0.3">
      <c r="M164">
        <v>2146</v>
      </c>
      <c r="N164">
        <f t="shared" si="11"/>
        <v>1639.2908</v>
      </c>
      <c r="O164">
        <f t="shared" si="12"/>
        <v>506.70920000000001</v>
      </c>
    </row>
    <row r="165" spans="13:15" x14ac:dyDescent="0.3">
      <c r="M165">
        <v>2319</v>
      </c>
      <c r="N165">
        <f t="shared" si="11"/>
        <v>1633.6961000000001</v>
      </c>
      <c r="O165">
        <f t="shared" si="12"/>
        <v>685.30389999999989</v>
      </c>
    </row>
    <row r="166" spans="13:15" x14ac:dyDescent="0.3">
      <c r="M166">
        <v>1597</v>
      </c>
      <c r="N166">
        <f t="shared" si="11"/>
        <v>1628.1014</v>
      </c>
      <c r="O166">
        <f t="shared" si="12"/>
        <v>-31.101400000000012</v>
      </c>
    </row>
    <row r="167" spans="13:15" x14ac:dyDescent="0.3">
      <c r="M167">
        <v>1614</v>
      </c>
      <c r="N167">
        <f t="shared" si="11"/>
        <v>1622.5067000000001</v>
      </c>
      <c r="O167">
        <f t="shared" si="12"/>
        <v>-8.5067000000001372</v>
      </c>
    </row>
    <row r="168" spans="13:15" x14ac:dyDescent="0.3">
      <c r="M168">
        <v>1488</v>
      </c>
      <c r="N168">
        <f t="shared" si="11"/>
        <v>1616.912</v>
      </c>
      <c r="O168">
        <f t="shared" si="12"/>
        <v>-128.91200000000003</v>
      </c>
    </row>
    <row r="169" spans="13:15" x14ac:dyDescent="0.3">
      <c r="M169">
        <v>1511</v>
      </c>
      <c r="N169">
        <f t="shared" si="11"/>
        <v>1611.3173000000002</v>
      </c>
      <c r="O169">
        <f t="shared" si="12"/>
        <v>-100.31730000000016</v>
      </c>
    </row>
    <row r="170" spans="13:15" x14ac:dyDescent="0.3">
      <c r="M170">
        <v>1148</v>
      </c>
      <c r="N170">
        <f t="shared" si="11"/>
        <v>1605.7226000000001</v>
      </c>
      <c r="O170">
        <f t="shared" si="12"/>
        <v>-457.72260000000006</v>
      </c>
    </row>
    <row r="171" spans="13:15" x14ac:dyDescent="0.3">
      <c r="M171">
        <v>995</v>
      </c>
      <c r="N171">
        <f t="shared" si="11"/>
        <v>1600.1279</v>
      </c>
      <c r="O171">
        <f t="shared" si="12"/>
        <v>-605.12789999999995</v>
      </c>
    </row>
    <row r="172" spans="13:15" x14ac:dyDescent="0.3">
      <c r="M172">
        <v>1133</v>
      </c>
      <c r="N172">
        <f t="shared" si="11"/>
        <v>1594.5332000000001</v>
      </c>
      <c r="O172">
        <f t="shared" si="12"/>
        <v>-461.53320000000008</v>
      </c>
    </row>
    <row r="173" spans="13:15" x14ac:dyDescent="0.3">
      <c r="M173">
        <v>1181</v>
      </c>
      <c r="N173">
        <f t="shared" si="11"/>
        <v>1588.9385</v>
      </c>
      <c r="O173">
        <f t="shared" si="12"/>
        <v>-407.93849999999998</v>
      </c>
    </row>
    <row r="174" spans="13:15" x14ac:dyDescent="0.3">
      <c r="M174">
        <v>1552</v>
      </c>
      <c r="N174">
        <f t="shared" si="11"/>
        <v>1583.3438000000001</v>
      </c>
      <c r="O174">
        <f t="shared" si="12"/>
        <v>-31.343800000000101</v>
      </c>
    </row>
    <row r="175" spans="13:15" x14ac:dyDescent="0.3">
      <c r="M175">
        <v>1896</v>
      </c>
      <c r="N175">
        <f t="shared" si="11"/>
        <v>1577.7491</v>
      </c>
      <c r="O175">
        <f t="shared" si="12"/>
        <v>318.2509</v>
      </c>
    </row>
    <row r="176" spans="13:15" x14ac:dyDescent="0.3">
      <c r="M176">
        <v>2220</v>
      </c>
      <c r="N176">
        <f t="shared" si="11"/>
        <v>1572.1544000000001</v>
      </c>
      <c r="O176">
        <f t="shared" si="12"/>
        <v>647.84559999999988</v>
      </c>
    </row>
    <row r="177" spans="13:15" x14ac:dyDescent="0.3">
      <c r="M177">
        <v>2054</v>
      </c>
      <c r="N177">
        <f t="shared" si="11"/>
        <v>1566.5597</v>
      </c>
      <c r="O177">
        <f t="shared" si="12"/>
        <v>487.44029999999998</v>
      </c>
    </row>
    <row r="178" spans="13:15" x14ac:dyDescent="0.3">
      <c r="M178">
        <v>1526</v>
      </c>
      <c r="N178">
        <f t="shared" si="11"/>
        <v>1560.9650000000001</v>
      </c>
      <c r="O178">
        <f t="shared" si="12"/>
        <v>-34.965000000000146</v>
      </c>
    </row>
    <row r="179" spans="13:15" x14ac:dyDescent="0.3">
      <c r="M179">
        <v>1402</v>
      </c>
      <c r="N179">
        <f t="shared" si="11"/>
        <v>1555.3703</v>
      </c>
      <c r="O179">
        <f t="shared" si="12"/>
        <v>-153.37030000000004</v>
      </c>
    </row>
    <row r="180" spans="13:15" x14ac:dyDescent="0.3">
      <c r="M180">
        <v>1442</v>
      </c>
      <c r="N180">
        <f t="shared" si="11"/>
        <v>1549.7755999999999</v>
      </c>
      <c r="O180">
        <f t="shared" si="12"/>
        <v>-107.77559999999994</v>
      </c>
    </row>
    <row r="181" spans="13:15" x14ac:dyDescent="0.3">
      <c r="M181">
        <v>1465</v>
      </c>
      <c r="N181">
        <f t="shared" si="11"/>
        <v>1544.1809000000001</v>
      </c>
      <c r="O181">
        <f t="shared" si="12"/>
        <v>-79.180900000000065</v>
      </c>
    </row>
    <row r="182" spans="13:15" x14ac:dyDescent="0.3">
      <c r="M182">
        <v>1027</v>
      </c>
      <c r="N182">
        <f t="shared" si="11"/>
        <v>1538.5862000000002</v>
      </c>
      <c r="O182">
        <f t="shared" si="12"/>
        <v>-511.58620000000019</v>
      </c>
    </row>
    <row r="183" spans="13:15" x14ac:dyDescent="0.3">
      <c r="M183">
        <v>1016</v>
      </c>
      <c r="N183">
        <f t="shared" si="11"/>
        <v>1532.9915000000001</v>
      </c>
      <c r="O183">
        <f t="shared" si="12"/>
        <v>-516.99150000000009</v>
      </c>
    </row>
    <row r="184" spans="13:15" x14ac:dyDescent="0.3">
      <c r="M184">
        <v>1056</v>
      </c>
      <c r="N184">
        <f t="shared" si="11"/>
        <v>1527.3968</v>
      </c>
      <c r="O184">
        <f t="shared" si="12"/>
        <v>-471.39679999999998</v>
      </c>
    </row>
    <row r="185" spans="13:15" x14ac:dyDescent="0.3">
      <c r="M185">
        <v>1165</v>
      </c>
      <c r="N185">
        <f t="shared" si="11"/>
        <v>1521.8021000000001</v>
      </c>
      <c r="O185">
        <f t="shared" si="12"/>
        <v>-356.80210000000011</v>
      </c>
    </row>
    <row r="186" spans="13:15" x14ac:dyDescent="0.3">
      <c r="M186">
        <v>1459</v>
      </c>
      <c r="N186">
        <f t="shared" si="11"/>
        <v>1516.2074</v>
      </c>
      <c r="O186">
        <f t="shared" si="12"/>
        <v>-57.207400000000007</v>
      </c>
    </row>
    <row r="187" spans="13:15" x14ac:dyDescent="0.3">
      <c r="M187">
        <v>1626</v>
      </c>
      <c r="N187">
        <f t="shared" si="11"/>
        <v>1510.6127000000001</v>
      </c>
      <c r="O187">
        <f t="shared" si="12"/>
        <v>115.38729999999987</v>
      </c>
    </row>
    <row r="188" spans="13:15" x14ac:dyDescent="0.3">
      <c r="M188">
        <v>1933</v>
      </c>
      <c r="N188">
        <f t="shared" si="11"/>
        <v>1505.018</v>
      </c>
      <c r="O188">
        <f t="shared" si="12"/>
        <v>427.98199999999997</v>
      </c>
    </row>
    <row r="189" spans="13:15" x14ac:dyDescent="0.3">
      <c r="M189">
        <v>2013</v>
      </c>
      <c r="N189">
        <f t="shared" si="11"/>
        <v>1499.4233000000002</v>
      </c>
      <c r="O189">
        <f t="shared" si="12"/>
        <v>513.57669999999985</v>
      </c>
    </row>
    <row r="190" spans="13:15" x14ac:dyDescent="0.3">
      <c r="M190">
        <v>1620</v>
      </c>
      <c r="N190">
        <f t="shared" si="11"/>
        <v>1493.8286000000001</v>
      </c>
      <c r="O190">
        <f t="shared" si="12"/>
        <v>126.17139999999995</v>
      </c>
    </row>
    <row r="191" spans="13:15" x14ac:dyDescent="0.3">
      <c r="M191">
        <v>1750</v>
      </c>
      <c r="N191">
        <f t="shared" si="11"/>
        <v>1488.2339000000002</v>
      </c>
      <c r="O191">
        <f t="shared" si="12"/>
        <v>261.76609999999982</v>
      </c>
    </row>
    <row r="192" spans="13:15" x14ac:dyDescent="0.3">
      <c r="M192">
        <v>1351</v>
      </c>
      <c r="N192">
        <f t="shared" si="11"/>
        <v>1482.6392000000001</v>
      </c>
      <c r="O192">
        <f t="shared" si="12"/>
        <v>-131.63920000000007</v>
      </c>
    </row>
    <row r="193" spans="13:15" x14ac:dyDescent="0.3">
      <c r="M193">
        <v>1356</v>
      </c>
      <c r="N193">
        <f t="shared" si="11"/>
        <v>1477.0445</v>
      </c>
      <c r="O193">
        <f t="shared" si="12"/>
        <v>-121.04449999999997</v>
      </c>
    </row>
    <row r="194" spans="13:15" x14ac:dyDescent="0.3">
      <c r="M194">
        <v>1082</v>
      </c>
      <c r="N194">
        <f t="shared" ref="N194:N212" si="13">$F$147+$F$148*D121</f>
        <v>1471.4498000000001</v>
      </c>
      <c r="O194">
        <f t="shared" ref="O194:O212" si="14">M194-N194</f>
        <v>-389.4498000000001</v>
      </c>
    </row>
    <row r="195" spans="13:15" x14ac:dyDescent="0.3">
      <c r="M195">
        <v>952</v>
      </c>
      <c r="N195">
        <f t="shared" si="13"/>
        <v>1465.8551</v>
      </c>
      <c r="O195">
        <f t="shared" si="14"/>
        <v>-513.85509999999999</v>
      </c>
    </row>
    <row r="196" spans="13:15" x14ac:dyDescent="0.3">
      <c r="M196">
        <v>1095</v>
      </c>
      <c r="N196">
        <f t="shared" si="13"/>
        <v>1460.2604000000001</v>
      </c>
      <c r="O196">
        <f t="shared" si="14"/>
        <v>-365.26040000000012</v>
      </c>
    </row>
    <row r="197" spans="13:15" x14ac:dyDescent="0.3">
      <c r="M197">
        <v>1075</v>
      </c>
      <c r="N197">
        <f t="shared" si="13"/>
        <v>1454.6657</v>
      </c>
      <c r="O197">
        <f t="shared" si="14"/>
        <v>-379.66570000000002</v>
      </c>
    </row>
    <row r="198" spans="13:15" x14ac:dyDescent="0.3">
      <c r="M198">
        <v>1308</v>
      </c>
      <c r="N198">
        <f t="shared" si="13"/>
        <v>1449.0710000000001</v>
      </c>
      <c r="O198">
        <f t="shared" si="14"/>
        <v>-141.07100000000014</v>
      </c>
    </row>
    <row r="199" spans="13:15" x14ac:dyDescent="0.3">
      <c r="M199">
        <v>1816</v>
      </c>
      <c r="N199">
        <f t="shared" si="13"/>
        <v>1443.4763</v>
      </c>
      <c r="O199">
        <f t="shared" si="14"/>
        <v>372.52369999999996</v>
      </c>
    </row>
    <row r="200" spans="13:15" x14ac:dyDescent="0.3">
      <c r="M200">
        <v>2133</v>
      </c>
      <c r="N200">
        <f t="shared" si="13"/>
        <v>1437.8816000000002</v>
      </c>
      <c r="O200">
        <f t="shared" si="14"/>
        <v>695.11839999999984</v>
      </c>
    </row>
    <row r="201" spans="13:15" x14ac:dyDescent="0.3">
      <c r="M201">
        <v>2217</v>
      </c>
      <c r="N201">
        <f t="shared" si="13"/>
        <v>1432.2869000000001</v>
      </c>
      <c r="O201">
        <f t="shared" si="14"/>
        <v>784.71309999999994</v>
      </c>
    </row>
    <row r="202" spans="13:15" x14ac:dyDescent="0.3">
      <c r="M202">
        <v>1637</v>
      </c>
      <c r="N202">
        <f t="shared" si="13"/>
        <v>1426.6922</v>
      </c>
      <c r="O202">
        <f t="shared" si="14"/>
        <v>210.30780000000004</v>
      </c>
    </row>
    <row r="203" spans="13:15" x14ac:dyDescent="0.3">
      <c r="M203">
        <v>1442</v>
      </c>
      <c r="N203">
        <f t="shared" si="13"/>
        <v>1421.0975000000001</v>
      </c>
      <c r="O203">
        <f t="shared" si="14"/>
        <v>20.902499999999918</v>
      </c>
    </row>
    <row r="204" spans="13:15" x14ac:dyDescent="0.3">
      <c r="M204">
        <v>1620</v>
      </c>
      <c r="N204">
        <f t="shared" si="13"/>
        <v>1415.5028000000002</v>
      </c>
      <c r="O204">
        <f t="shared" si="14"/>
        <v>204.49719999999979</v>
      </c>
    </row>
    <row r="205" spans="13:15" x14ac:dyDescent="0.3">
      <c r="M205">
        <v>1484</v>
      </c>
      <c r="N205">
        <f t="shared" si="13"/>
        <v>1409.9081000000001</v>
      </c>
      <c r="O205">
        <f t="shared" si="14"/>
        <v>74.091899999999896</v>
      </c>
    </row>
    <row r="206" spans="13:15" x14ac:dyDescent="0.3">
      <c r="M206">
        <v>1167</v>
      </c>
      <c r="N206">
        <f t="shared" si="13"/>
        <v>1404.3134</v>
      </c>
      <c r="O206">
        <f t="shared" si="14"/>
        <v>-237.3134</v>
      </c>
    </row>
    <row r="207" spans="13:15" x14ac:dyDescent="0.3">
      <c r="M207">
        <v>1010</v>
      </c>
      <c r="N207">
        <f t="shared" si="13"/>
        <v>1398.7187000000001</v>
      </c>
      <c r="O207">
        <f t="shared" si="14"/>
        <v>-388.71870000000013</v>
      </c>
    </row>
    <row r="208" spans="13:15" x14ac:dyDescent="0.3">
      <c r="M208">
        <v>1134</v>
      </c>
      <c r="N208">
        <f t="shared" si="13"/>
        <v>1393.124</v>
      </c>
      <c r="O208">
        <f t="shared" si="14"/>
        <v>-259.12400000000002</v>
      </c>
    </row>
    <row r="209" spans="13:15" x14ac:dyDescent="0.3">
      <c r="M209">
        <v>1358</v>
      </c>
      <c r="N209">
        <f t="shared" si="13"/>
        <v>1387.5293000000001</v>
      </c>
      <c r="O209">
        <f t="shared" si="14"/>
        <v>-29.529300000000148</v>
      </c>
    </row>
    <row r="210" spans="13:15" x14ac:dyDescent="0.3">
      <c r="M210">
        <v>1342</v>
      </c>
      <c r="N210">
        <f t="shared" si="13"/>
        <v>1381.9346</v>
      </c>
      <c r="O210">
        <f t="shared" si="14"/>
        <v>-39.934600000000046</v>
      </c>
    </row>
    <row r="211" spans="13:15" x14ac:dyDescent="0.3">
      <c r="M211">
        <v>1775</v>
      </c>
      <c r="N211">
        <f t="shared" si="13"/>
        <v>1376.3398999999999</v>
      </c>
      <c r="O211">
        <f t="shared" si="14"/>
        <v>398.66010000000006</v>
      </c>
    </row>
    <row r="212" spans="13:15" x14ac:dyDescent="0.3">
      <c r="M212">
        <v>1834</v>
      </c>
      <c r="N212">
        <f t="shared" si="13"/>
        <v>1370.7452000000001</v>
      </c>
      <c r="O212">
        <f t="shared" si="14"/>
        <v>463.25479999999993</v>
      </c>
    </row>
  </sheetData>
  <mergeCells count="4">
    <mergeCell ref="A1:B1"/>
    <mergeCell ref="D1:L1"/>
    <mergeCell ref="D55:G55"/>
    <mergeCell ref="I55:I5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C865-9C54-4194-AFEA-BD922829CBB3}">
  <dimension ref="A1:AA86"/>
  <sheetViews>
    <sheetView topLeftCell="H26" workbookViewId="0">
      <selection activeCell="E49" sqref="E49"/>
    </sheetView>
  </sheetViews>
  <sheetFormatPr defaultRowHeight="14.4" x14ac:dyDescent="0.3"/>
  <cols>
    <col min="2" max="2" width="28.6640625" bestFit="1" customWidth="1"/>
  </cols>
  <sheetData>
    <row r="1" spans="1:27" x14ac:dyDescent="0.3">
      <c r="A1" s="20" t="s">
        <v>179</v>
      </c>
      <c r="B1" s="20"/>
      <c r="C1" s="20"/>
      <c r="D1" s="20"/>
      <c r="Q1" s="22" t="s">
        <v>183</v>
      </c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A2" s="1" t="s">
        <v>0</v>
      </c>
      <c r="B2" s="1" t="s">
        <v>13</v>
      </c>
      <c r="D2" s="1" t="s">
        <v>180</v>
      </c>
      <c r="E2" s="1" t="s">
        <v>181</v>
      </c>
      <c r="F2" s="1" t="s">
        <v>182</v>
      </c>
      <c r="Q2" s="1" t="s">
        <v>184</v>
      </c>
      <c r="R2" s="1" t="s">
        <v>185</v>
      </c>
      <c r="S2" s="1" t="s">
        <v>182</v>
      </c>
    </row>
    <row r="3" spans="1:27" x14ac:dyDescent="0.3">
      <c r="A3" s="2" t="s">
        <v>1</v>
      </c>
      <c r="B3">
        <v>2576</v>
      </c>
      <c r="D3">
        <f>AVERAGE(B3:B5)</f>
        <v>2267.6666666666665</v>
      </c>
      <c r="E3">
        <f t="shared" ref="E3:E34" si="0">AVERAGE(B3:B6)</f>
        <v>2164.5</v>
      </c>
      <c r="F3">
        <f>AVERAGE(B3:B7)</f>
        <v>2073.1999999999998</v>
      </c>
      <c r="Q3">
        <f>$B3-D3</f>
        <v>308.33333333333348</v>
      </c>
      <c r="R3">
        <f>$B3-E3</f>
        <v>411.5</v>
      </c>
      <c r="S3">
        <f>$B3-F3</f>
        <v>502.80000000000018</v>
      </c>
    </row>
    <row r="4" spans="1:27" x14ac:dyDescent="0.3">
      <c r="A4" s="2" t="s">
        <v>2</v>
      </c>
      <c r="B4">
        <v>2049</v>
      </c>
      <c r="D4">
        <f t="shared" ref="D4:D34" si="1">AVERAGE(B4:B6)</f>
        <v>2027.3333333333333</v>
      </c>
      <c r="E4">
        <f t="shared" si="0"/>
        <v>1947.5</v>
      </c>
      <c r="F4">
        <f>AVERAGE(B4:B8)</f>
        <v>1846.8</v>
      </c>
      <c r="Q4">
        <f t="shared" ref="Q4:Q67" si="2">$B4-D4</f>
        <v>21.666666666666742</v>
      </c>
      <c r="R4">
        <f t="shared" ref="R4:R67" si="3">$B4-E4</f>
        <v>101.5</v>
      </c>
      <c r="S4">
        <f t="shared" ref="S4:S67" si="4">$B4-F4</f>
        <v>202.20000000000005</v>
      </c>
    </row>
    <row r="5" spans="1:27" x14ac:dyDescent="0.3">
      <c r="A5" s="2" t="s">
        <v>3</v>
      </c>
      <c r="B5">
        <v>2178</v>
      </c>
      <c r="D5">
        <f t="shared" si="1"/>
        <v>1913.6666666666667</v>
      </c>
      <c r="E5">
        <f t="shared" si="0"/>
        <v>1796.25</v>
      </c>
      <c r="F5">
        <f t="shared" ref="F5:F67" si="5">AVERAGE(B5:B9)</f>
        <v>1661.2</v>
      </c>
      <c r="Q5">
        <f t="shared" si="2"/>
        <v>264.33333333333326</v>
      </c>
      <c r="R5">
        <f t="shared" si="3"/>
        <v>381.75</v>
      </c>
      <c r="S5">
        <f t="shared" si="4"/>
        <v>516.79999999999995</v>
      </c>
    </row>
    <row r="6" spans="1:27" x14ac:dyDescent="0.3">
      <c r="A6" s="2" t="s">
        <v>4</v>
      </c>
      <c r="B6">
        <v>1855</v>
      </c>
      <c r="D6">
        <f t="shared" si="1"/>
        <v>1669</v>
      </c>
      <c r="E6">
        <f t="shared" si="0"/>
        <v>1532</v>
      </c>
      <c r="F6">
        <f t="shared" si="5"/>
        <v>1467.6</v>
      </c>
      <c r="Q6">
        <f t="shared" si="2"/>
        <v>186</v>
      </c>
      <c r="R6">
        <f t="shared" si="3"/>
        <v>323</v>
      </c>
      <c r="S6">
        <f t="shared" si="4"/>
        <v>387.40000000000009</v>
      </c>
    </row>
    <row r="7" spans="1:27" x14ac:dyDescent="0.3">
      <c r="A7" s="2" t="s">
        <v>5</v>
      </c>
      <c r="B7">
        <v>1708</v>
      </c>
      <c r="D7">
        <f t="shared" si="1"/>
        <v>1424.3333333333333</v>
      </c>
      <c r="E7">
        <f t="shared" si="0"/>
        <v>1370.75</v>
      </c>
      <c r="F7">
        <f t="shared" si="5"/>
        <v>1380.6</v>
      </c>
      <c r="Q7">
        <f t="shared" si="2"/>
        <v>283.66666666666674</v>
      </c>
      <c r="R7">
        <f t="shared" si="3"/>
        <v>337.25</v>
      </c>
      <c r="S7">
        <f t="shared" si="4"/>
        <v>327.40000000000009</v>
      </c>
    </row>
    <row r="8" spans="1:27" x14ac:dyDescent="0.3">
      <c r="A8" s="2" t="s">
        <v>6</v>
      </c>
      <c r="B8">
        <v>1444</v>
      </c>
      <c r="D8">
        <f t="shared" si="1"/>
        <v>1258.3333333333333</v>
      </c>
      <c r="E8">
        <f t="shared" si="0"/>
        <v>1298.75</v>
      </c>
      <c r="F8">
        <f t="shared" si="5"/>
        <v>1403.2</v>
      </c>
      <c r="Q8">
        <f t="shared" si="2"/>
        <v>185.66666666666674</v>
      </c>
      <c r="R8">
        <f t="shared" si="3"/>
        <v>145.25</v>
      </c>
      <c r="S8">
        <f t="shared" si="4"/>
        <v>40.799999999999955</v>
      </c>
    </row>
    <row r="9" spans="1:27" x14ac:dyDescent="0.3">
      <c r="A9" s="2" t="s">
        <v>7</v>
      </c>
      <c r="B9">
        <v>1121</v>
      </c>
      <c r="D9">
        <f t="shared" si="1"/>
        <v>1250.3333333333333</v>
      </c>
      <c r="E9">
        <f t="shared" si="0"/>
        <v>1393</v>
      </c>
      <c r="F9">
        <f t="shared" si="5"/>
        <v>1461</v>
      </c>
      <c r="Q9">
        <f t="shared" si="2"/>
        <v>-129.33333333333326</v>
      </c>
      <c r="R9">
        <f t="shared" si="3"/>
        <v>-272</v>
      </c>
      <c r="S9">
        <f t="shared" si="4"/>
        <v>-340</v>
      </c>
    </row>
    <row r="10" spans="1:27" x14ac:dyDescent="0.3">
      <c r="A10" s="2" t="s">
        <v>8</v>
      </c>
      <c r="B10">
        <v>1210</v>
      </c>
      <c r="D10">
        <f t="shared" si="1"/>
        <v>1483.6666666666667</v>
      </c>
      <c r="E10">
        <f t="shared" si="0"/>
        <v>1546</v>
      </c>
      <c r="F10">
        <f t="shared" si="5"/>
        <v>1762.6</v>
      </c>
      <c r="Q10">
        <f t="shared" si="2"/>
        <v>-273.66666666666674</v>
      </c>
      <c r="R10">
        <f t="shared" si="3"/>
        <v>-336</v>
      </c>
      <c r="S10">
        <f t="shared" si="4"/>
        <v>-552.59999999999991</v>
      </c>
    </row>
    <row r="11" spans="1:27" x14ac:dyDescent="0.3">
      <c r="A11" s="2" t="s">
        <v>9</v>
      </c>
      <c r="B11">
        <v>1420</v>
      </c>
      <c r="D11">
        <f t="shared" si="1"/>
        <v>1658</v>
      </c>
      <c r="E11">
        <f t="shared" si="0"/>
        <v>1900.75</v>
      </c>
      <c r="F11">
        <f t="shared" si="5"/>
        <v>2016.6</v>
      </c>
      <c r="Q11">
        <f t="shared" si="2"/>
        <v>-238</v>
      </c>
      <c r="R11">
        <f t="shared" si="3"/>
        <v>-480.75</v>
      </c>
      <c r="S11">
        <f t="shared" si="4"/>
        <v>-596.59999999999991</v>
      </c>
    </row>
    <row r="12" spans="1:27" x14ac:dyDescent="0.3">
      <c r="A12" s="2" t="s">
        <v>10</v>
      </c>
      <c r="B12">
        <v>1821</v>
      </c>
      <c r="D12">
        <f t="shared" si="1"/>
        <v>2061</v>
      </c>
      <c r="E12">
        <f t="shared" si="0"/>
        <v>2165.75</v>
      </c>
      <c r="F12">
        <f t="shared" si="5"/>
        <v>2135.1999999999998</v>
      </c>
      <c r="Q12">
        <f t="shared" si="2"/>
        <v>-240</v>
      </c>
      <c r="R12">
        <f t="shared" si="3"/>
        <v>-344.75</v>
      </c>
      <c r="S12">
        <f t="shared" si="4"/>
        <v>-314.19999999999982</v>
      </c>
    </row>
    <row r="13" spans="1:27" x14ac:dyDescent="0.3">
      <c r="A13" s="2" t="s">
        <v>11</v>
      </c>
      <c r="B13">
        <v>1733</v>
      </c>
      <c r="D13">
        <f t="shared" si="1"/>
        <v>2280.6666666666665</v>
      </c>
      <c r="E13">
        <f t="shared" si="0"/>
        <v>2213.75</v>
      </c>
      <c r="F13">
        <f t="shared" si="5"/>
        <v>2140.1999999999998</v>
      </c>
      <c r="Q13">
        <f t="shared" si="2"/>
        <v>-547.66666666666652</v>
      </c>
      <c r="R13">
        <f t="shared" si="3"/>
        <v>-480.75</v>
      </c>
      <c r="S13">
        <f t="shared" si="4"/>
        <v>-407.19999999999982</v>
      </c>
    </row>
    <row r="14" spans="1:27" x14ac:dyDescent="0.3">
      <c r="A14" s="2" t="s">
        <v>12</v>
      </c>
      <c r="B14">
        <v>2629</v>
      </c>
      <c r="D14">
        <f t="shared" si="1"/>
        <v>2374</v>
      </c>
      <c r="E14">
        <f t="shared" si="0"/>
        <v>2242</v>
      </c>
      <c r="F14">
        <f t="shared" si="5"/>
        <v>2148.4</v>
      </c>
      <c r="Q14">
        <f t="shared" si="2"/>
        <v>255</v>
      </c>
      <c r="R14">
        <f t="shared" si="3"/>
        <v>387</v>
      </c>
      <c r="S14">
        <f t="shared" si="4"/>
        <v>480.59999999999991</v>
      </c>
    </row>
    <row r="15" spans="1:27" x14ac:dyDescent="0.3">
      <c r="A15" s="2" t="s">
        <v>101</v>
      </c>
      <c r="B15">
        <v>2480</v>
      </c>
      <c r="D15">
        <f t="shared" si="1"/>
        <v>2113</v>
      </c>
      <c r="E15">
        <f t="shared" si="0"/>
        <v>2028.25</v>
      </c>
      <c r="F15">
        <f t="shared" si="5"/>
        <v>1970.8</v>
      </c>
      <c r="Q15">
        <f t="shared" si="2"/>
        <v>367</v>
      </c>
      <c r="R15">
        <f t="shared" si="3"/>
        <v>451.75</v>
      </c>
      <c r="S15">
        <f t="shared" si="4"/>
        <v>509.20000000000005</v>
      </c>
    </row>
    <row r="16" spans="1:27" x14ac:dyDescent="0.3">
      <c r="A16" s="2" t="s">
        <v>102</v>
      </c>
      <c r="B16">
        <v>2013</v>
      </c>
      <c r="D16">
        <f t="shared" si="1"/>
        <v>1877.6666666666667</v>
      </c>
      <c r="E16">
        <f t="shared" si="0"/>
        <v>1843.5</v>
      </c>
      <c r="F16">
        <f t="shared" si="5"/>
        <v>1735</v>
      </c>
      <c r="Q16">
        <f t="shared" si="2"/>
        <v>135.33333333333326</v>
      </c>
      <c r="R16">
        <f t="shared" si="3"/>
        <v>169.5</v>
      </c>
      <c r="S16">
        <f t="shared" si="4"/>
        <v>278</v>
      </c>
    </row>
    <row r="17" spans="1:19" x14ac:dyDescent="0.3">
      <c r="A17" s="2" t="s">
        <v>103</v>
      </c>
      <c r="B17">
        <v>1846</v>
      </c>
      <c r="D17">
        <f t="shared" si="1"/>
        <v>1787</v>
      </c>
      <c r="E17">
        <f t="shared" si="0"/>
        <v>1665.5</v>
      </c>
      <c r="F17">
        <f t="shared" si="5"/>
        <v>1578.6</v>
      </c>
      <c r="Q17">
        <f t="shared" si="2"/>
        <v>59</v>
      </c>
      <c r="R17">
        <f t="shared" si="3"/>
        <v>180.5</v>
      </c>
      <c r="S17">
        <f t="shared" si="4"/>
        <v>267.40000000000009</v>
      </c>
    </row>
    <row r="18" spans="1:19" x14ac:dyDescent="0.3">
      <c r="A18" s="2" t="s">
        <v>104</v>
      </c>
      <c r="B18">
        <v>1774</v>
      </c>
      <c r="D18">
        <f t="shared" si="1"/>
        <v>1605.3333333333333</v>
      </c>
      <c r="E18">
        <f t="shared" si="0"/>
        <v>1511.75</v>
      </c>
      <c r="F18">
        <f t="shared" si="5"/>
        <v>1444</v>
      </c>
      <c r="Q18">
        <f t="shared" si="2"/>
        <v>168.66666666666674</v>
      </c>
      <c r="R18">
        <f t="shared" si="3"/>
        <v>262.25</v>
      </c>
      <c r="S18">
        <f t="shared" si="4"/>
        <v>330</v>
      </c>
    </row>
    <row r="19" spans="1:19" x14ac:dyDescent="0.3">
      <c r="A19" s="2" t="s">
        <v>105</v>
      </c>
      <c r="B19">
        <v>1741</v>
      </c>
      <c r="D19">
        <f t="shared" si="1"/>
        <v>1424.3333333333333</v>
      </c>
      <c r="E19">
        <f t="shared" si="0"/>
        <v>1361.5</v>
      </c>
      <c r="F19">
        <f t="shared" si="5"/>
        <v>1362.6</v>
      </c>
      <c r="Q19">
        <f t="shared" si="2"/>
        <v>316.66666666666674</v>
      </c>
      <c r="R19">
        <f t="shared" si="3"/>
        <v>379.5</v>
      </c>
      <c r="S19">
        <f t="shared" si="4"/>
        <v>378.40000000000009</v>
      </c>
    </row>
    <row r="20" spans="1:19" x14ac:dyDescent="0.3">
      <c r="A20" s="2" t="s">
        <v>106</v>
      </c>
      <c r="B20">
        <v>1301</v>
      </c>
      <c r="D20">
        <f t="shared" si="1"/>
        <v>1235</v>
      </c>
      <c r="E20">
        <f t="shared" si="0"/>
        <v>1268</v>
      </c>
      <c r="F20">
        <f t="shared" si="5"/>
        <v>1351.2</v>
      </c>
      <c r="Q20">
        <f t="shared" si="2"/>
        <v>66</v>
      </c>
      <c r="R20">
        <f t="shared" si="3"/>
        <v>33</v>
      </c>
      <c r="S20">
        <f t="shared" si="4"/>
        <v>-50.200000000000045</v>
      </c>
    </row>
    <row r="21" spans="1:19" x14ac:dyDescent="0.3">
      <c r="A21" s="2" t="s">
        <v>107</v>
      </c>
      <c r="B21">
        <v>1231</v>
      </c>
      <c r="D21">
        <f t="shared" si="1"/>
        <v>1257</v>
      </c>
      <c r="E21">
        <f t="shared" si="0"/>
        <v>1363.75</v>
      </c>
      <c r="F21">
        <f t="shared" si="5"/>
        <v>1483.4</v>
      </c>
      <c r="Q21">
        <f t="shared" si="2"/>
        <v>-26</v>
      </c>
      <c r="R21">
        <f t="shared" si="3"/>
        <v>-132.75</v>
      </c>
      <c r="S21">
        <f t="shared" si="4"/>
        <v>-252.40000000000009</v>
      </c>
    </row>
    <row r="22" spans="1:19" x14ac:dyDescent="0.3">
      <c r="A22" s="2" t="s">
        <v>108</v>
      </c>
      <c r="B22">
        <v>1173</v>
      </c>
      <c r="D22">
        <f t="shared" si="1"/>
        <v>1408</v>
      </c>
      <c r="E22">
        <f t="shared" si="0"/>
        <v>1546.5</v>
      </c>
      <c r="F22">
        <f t="shared" si="5"/>
        <v>1749.8</v>
      </c>
      <c r="Q22">
        <f t="shared" si="2"/>
        <v>-235</v>
      </c>
      <c r="R22">
        <f t="shared" si="3"/>
        <v>-373.5</v>
      </c>
      <c r="S22">
        <f t="shared" si="4"/>
        <v>-576.79999999999995</v>
      </c>
    </row>
    <row r="23" spans="1:19" x14ac:dyDescent="0.3">
      <c r="A23" s="2" t="s">
        <v>109</v>
      </c>
      <c r="B23">
        <v>1367</v>
      </c>
      <c r="D23">
        <f t="shared" si="1"/>
        <v>1671</v>
      </c>
      <c r="E23">
        <f t="shared" si="0"/>
        <v>1894</v>
      </c>
      <c r="F23">
        <f t="shared" si="5"/>
        <v>1980</v>
      </c>
      <c r="Q23">
        <f t="shared" si="2"/>
        <v>-304</v>
      </c>
      <c r="R23">
        <f t="shared" si="3"/>
        <v>-527</v>
      </c>
      <c r="S23">
        <f t="shared" si="4"/>
        <v>-613</v>
      </c>
    </row>
    <row r="24" spans="1:19" x14ac:dyDescent="0.3">
      <c r="A24" s="2" t="s">
        <v>110</v>
      </c>
      <c r="B24">
        <v>1684</v>
      </c>
      <c r="D24">
        <f t="shared" si="1"/>
        <v>2069.6666666666665</v>
      </c>
      <c r="E24">
        <f t="shared" si="0"/>
        <v>2133.25</v>
      </c>
      <c r="F24">
        <f t="shared" si="5"/>
        <v>2074</v>
      </c>
      <c r="Q24">
        <f t="shared" si="2"/>
        <v>-385.66666666666652</v>
      </c>
      <c r="R24">
        <f t="shared" si="3"/>
        <v>-449.25</v>
      </c>
      <c r="S24">
        <f t="shared" si="4"/>
        <v>-390</v>
      </c>
    </row>
    <row r="25" spans="1:19" x14ac:dyDescent="0.3">
      <c r="A25" s="2" t="s">
        <v>111</v>
      </c>
      <c r="B25">
        <v>1962</v>
      </c>
      <c r="D25">
        <f t="shared" si="1"/>
        <v>2283</v>
      </c>
      <c r="E25">
        <f t="shared" si="0"/>
        <v>2171.5</v>
      </c>
      <c r="F25">
        <f t="shared" si="5"/>
        <v>2129.6</v>
      </c>
      <c r="Q25">
        <f t="shared" si="2"/>
        <v>-321</v>
      </c>
      <c r="R25">
        <f t="shared" si="3"/>
        <v>-209.5</v>
      </c>
      <c r="S25">
        <f t="shared" si="4"/>
        <v>-167.59999999999991</v>
      </c>
    </row>
    <row r="26" spans="1:19" x14ac:dyDescent="0.3">
      <c r="A26" s="2" t="s">
        <v>112</v>
      </c>
      <c r="B26">
        <v>2563</v>
      </c>
      <c r="D26">
        <f t="shared" si="1"/>
        <v>2241.3333333333335</v>
      </c>
      <c r="E26">
        <f t="shared" si="0"/>
        <v>2171.5</v>
      </c>
      <c r="F26">
        <f t="shared" si="5"/>
        <v>2178</v>
      </c>
      <c r="Q26">
        <f t="shared" si="2"/>
        <v>321.66666666666652</v>
      </c>
      <c r="R26">
        <f t="shared" si="3"/>
        <v>391.5</v>
      </c>
      <c r="S26">
        <f t="shared" si="4"/>
        <v>385</v>
      </c>
    </row>
    <row r="27" spans="1:19" x14ac:dyDescent="0.3">
      <c r="A27" s="2" t="s">
        <v>113</v>
      </c>
      <c r="B27">
        <v>2324</v>
      </c>
      <c r="D27">
        <f t="shared" si="1"/>
        <v>2041</v>
      </c>
      <c r="E27">
        <f t="shared" si="0"/>
        <v>2081.75</v>
      </c>
      <c r="F27">
        <f t="shared" si="5"/>
        <v>1980.2</v>
      </c>
      <c r="Q27">
        <f t="shared" si="2"/>
        <v>283</v>
      </c>
      <c r="R27">
        <f t="shared" si="3"/>
        <v>242.25</v>
      </c>
      <c r="S27">
        <f t="shared" si="4"/>
        <v>343.79999999999995</v>
      </c>
    </row>
    <row r="28" spans="1:19" x14ac:dyDescent="0.3">
      <c r="A28" s="2" t="s">
        <v>114</v>
      </c>
      <c r="B28">
        <v>1837</v>
      </c>
      <c r="D28">
        <f t="shared" si="1"/>
        <v>2001</v>
      </c>
      <c r="E28">
        <f t="shared" si="0"/>
        <v>1894.25</v>
      </c>
      <c r="F28">
        <f t="shared" si="5"/>
        <v>1751</v>
      </c>
      <c r="Q28">
        <f t="shared" si="2"/>
        <v>-164</v>
      </c>
      <c r="R28">
        <f t="shared" si="3"/>
        <v>-57.25</v>
      </c>
      <c r="S28">
        <f t="shared" si="4"/>
        <v>86</v>
      </c>
    </row>
    <row r="29" spans="1:19" x14ac:dyDescent="0.3">
      <c r="A29" s="2" t="s">
        <v>115</v>
      </c>
      <c r="B29">
        <v>1962</v>
      </c>
      <c r="D29">
        <f t="shared" si="1"/>
        <v>1913.3333333333333</v>
      </c>
      <c r="E29">
        <f t="shared" si="0"/>
        <v>1729.5</v>
      </c>
      <c r="F29">
        <f t="shared" si="5"/>
        <v>1600.6</v>
      </c>
      <c r="Q29">
        <f t="shared" si="2"/>
        <v>48.666666666666742</v>
      </c>
      <c r="R29">
        <f t="shared" si="3"/>
        <v>232.5</v>
      </c>
      <c r="S29">
        <f t="shared" si="4"/>
        <v>361.40000000000009</v>
      </c>
    </row>
    <row r="30" spans="1:19" x14ac:dyDescent="0.3">
      <c r="A30" s="2" t="s">
        <v>116</v>
      </c>
      <c r="B30">
        <v>2204</v>
      </c>
      <c r="D30">
        <f t="shared" si="1"/>
        <v>1652</v>
      </c>
      <c r="E30">
        <f t="shared" si="0"/>
        <v>1510.25</v>
      </c>
      <c r="F30">
        <f t="shared" si="5"/>
        <v>1459</v>
      </c>
      <c r="Q30">
        <f t="shared" si="2"/>
        <v>552</v>
      </c>
      <c r="R30">
        <f t="shared" si="3"/>
        <v>693.75</v>
      </c>
      <c r="S30">
        <f t="shared" si="4"/>
        <v>745</v>
      </c>
    </row>
    <row r="31" spans="1:19" x14ac:dyDescent="0.3">
      <c r="A31" s="2" t="s">
        <v>117</v>
      </c>
      <c r="B31">
        <v>1574</v>
      </c>
      <c r="D31">
        <f t="shared" si="1"/>
        <v>1279</v>
      </c>
      <c r="E31">
        <f t="shared" si="0"/>
        <v>1272.75</v>
      </c>
      <c r="F31">
        <f t="shared" si="5"/>
        <v>1279</v>
      </c>
      <c r="Q31">
        <f t="shared" si="2"/>
        <v>295</v>
      </c>
      <c r="R31">
        <f t="shared" si="3"/>
        <v>301.25</v>
      </c>
      <c r="S31">
        <f t="shared" si="4"/>
        <v>295</v>
      </c>
    </row>
    <row r="32" spans="1:19" x14ac:dyDescent="0.3">
      <c r="A32" s="2" t="s">
        <v>118</v>
      </c>
      <c r="B32">
        <v>1178</v>
      </c>
      <c r="D32">
        <f t="shared" si="1"/>
        <v>1172.3333333333333</v>
      </c>
      <c r="E32">
        <f t="shared" si="0"/>
        <v>1205.25</v>
      </c>
      <c r="F32">
        <f t="shared" si="5"/>
        <v>1303.8</v>
      </c>
      <c r="Q32">
        <f t="shared" si="2"/>
        <v>5.6666666666667425</v>
      </c>
      <c r="R32">
        <f t="shared" si="3"/>
        <v>-27.25</v>
      </c>
      <c r="S32">
        <f t="shared" si="4"/>
        <v>-125.79999999999995</v>
      </c>
    </row>
    <row r="33" spans="1:19" x14ac:dyDescent="0.3">
      <c r="A33" s="2" t="s">
        <v>119</v>
      </c>
      <c r="B33">
        <v>1085</v>
      </c>
      <c r="D33">
        <f t="shared" si="1"/>
        <v>1214.3333333333333</v>
      </c>
      <c r="E33">
        <f t="shared" si="0"/>
        <v>1335.25</v>
      </c>
      <c r="F33">
        <f t="shared" si="5"/>
        <v>1428.4</v>
      </c>
      <c r="Q33">
        <f t="shared" si="2"/>
        <v>-129.33333333333326</v>
      </c>
      <c r="R33">
        <f t="shared" si="3"/>
        <v>-250.25</v>
      </c>
      <c r="S33">
        <f t="shared" si="4"/>
        <v>-343.40000000000009</v>
      </c>
    </row>
    <row r="34" spans="1:19" x14ac:dyDescent="0.3">
      <c r="A34" s="2" t="s">
        <v>120</v>
      </c>
      <c r="B34">
        <v>1254</v>
      </c>
      <c r="D34">
        <f t="shared" si="1"/>
        <v>1418.6666666666667</v>
      </c>
      <c r="E34">
        <f t="shared" si="0"/>
        <v>1514.25</v>
      </c>
      <c r="F34">
        <f t="shared" si="5"/>
        <v>1640.6</v>
      </c>
      <c r="Q34">
        <f t="shared" si="2"/>
        <v>-164.66666666666674</v>
      </c>
      <c r="R34">
        <f t="shared" si="3"/>
        <v>-260.25</v>
      </c>
      <c r="S34">
        <f t="shared" si="4"/>
        <v>-386.59999999999991</v>
      </c>
    </row>
    <row r="35" spans="1:19" x14ac:dyDescent="0.3">
      <c r="A35" s="2" t="s">
        <v>121</v>
      </c>
      <c r="B35">
        <v>1304</v>
      </c>
      <c r="D35">
        <f t="shared" ref="D35:D66" si="6">AVERAGE(B35:B37)</f>
        <v>1601</v>
      </c>
      <c r="E35">
        <f t="shared" ref="E35:E66" si="7">AVERAGE(B35:B38)</f>
        <v>1737.25</v>
      </c>
      <c r="F35">
        <f t="shared" si="5"/>
        <v>1853.6</v>
      </c>
      <c r="Q35">
        <f t="shared" si="2"/>
        <v>-297</v>
      </c>
      <c r="R35">
        <f t="shared" si="3"/>
        <v>-433.25</v>
      </c>
      <c r="S35">
        <f t="shared" si="4"/>
        <v>-549.59999999999991</v>
      </c>
    </row>
    <row r="36" spans="1:19" x14ac:dyDescent="0.3">
      <c r="A36" s="2" t="s">
        <v>122</v>
      </c>
      <c r="B36">
        <v>1698</v>
      </c>
      <c r="D36">
        <f t="shared" si="6"/>
        <v>1881.6666666666667</v>
      </c>
      <c r="E36">
        <f t="shared" si="7"/>
        <v>1991</v>
      </c>
      <c r="F36">
        <f t="shared" si="5"/>
        <v>1912.2</v>
      </c>
      <c r="Q36">
        <f t="shared" si="2"/>
        <v>-183.66666666666674</v>
      </c>
      <c r="R36">
        <f t="shared" si="3"/>
        <v>-293</v>
      </c>
      <c r="S36">
        <f t="shared" si="4"/>
        <v>-214.20000000000005</v>
      </c>
    </row>
    <row r="37" spans="1:19" x14ac:dyDescent="0.3">
      <c r="A37" s="2" t="s">
        <v>123</v>
      </c>
      <c r="B37">
        <v>1801</v>
      </c>
      <c r="D37">
        <f t="shared" si="6"/>
        <v>2088.6666666666665</v>
      </c>
      <c r="E37">
        <f t="shared" si="7"/>
        <v>1965.75</v>
      </c>
      <c r="F37">
        <f t="shared" si="5"/>
        <v>1895.4</v>
      </c>
      <c r="Q37">
        <f t="shared" si="2"/>
        <v>-287.66666666666652</v>
      </c>
      <c r="R37">
        <f t="shared" si="3"/>
        <v>-164.75</v>
      </c>
      <c r="S37">
        <f t="shared" si="4"/>
        <v>-94.400000000000091</v>
      </c>
    </row>
    <row r="38" spans="1:19" x14ac:dyDescent="0.3">
      <c r="A38" s="2" t="s">
        <v>124</v>
      </c>
      <c r="B38">
        <v>2146</v>
      </c>
      <c r="D38">
        <f t="shared" si="6"/>
        <v>2020.6666666666667</v>
      </c>
      <c r="E38">
        <f t="shared" si="7"/>
        <v>1919</v>
      </c>
      <c r="F38">
        <f t="shared" si="5"/>
        <v>1832.8</v>
      </c>
      <c r="Q38">
        <f t="shared" si="2"/>
        <v>125.33333333333326</v>
      </c>
      <c r="R38">
        <f t="shared" si="3"/>
        <v>227</v>
      </c>
      <c r="S38">
        <f t="shared" si="4"/>
        <v>313.20000000000005</v>
      </c>
    </row>
    <row r="39" spans="1:19" x14ac:dyDescent="0.3">
      <c r="A39" s="2" t="s">
        <v>125</v>
      </c>
      <c r="B39">
        <v>2319</v>
      </c>
      <c r="D39">
        <f t="shared" si="6"/>
        <v>1843.3333333333333</v>
      </c>
      <c r="E39">
        <f t="shared" si="7"/>
        <v>1754.5</v>
      </c>
      <c r="F39">
        <f t="shared" si="5"/>
        <v>1705.8</v>
      </c>
      <c r="Q39">
        <f t="shared" si="2"/>
        <v>475.66666666666674</v>
      </c>
      <c r="R39">
        <f t="shared" si="3"/>
        <v>564.5</v>
      </c>
      <c r="S39">
        <f t="shared" si="4"/>
        <v>613.20000000000005</v>
      </c>
    </row>
    <row r="40" spans="1:19" x14ac:dyDescent="0.3">
      <c r="A40" s="2" t="s">
        <v>126</v>
      </c>
      <c r="B40">
        <v>1597</v>
      </c>
      <c r="D40">
        <f t="shared" si="6"/>
        <v>1566.3333333333333</v>
      </c>
      <c r="E40">
        <f t="shared" si="7"/>
        <v>1552.5</v>
      </c>
      <c r="F40">
        <f t="shared" si="5"/>
        <v>1471.6</v>
      </c>
      <c r="Q40">
        <f t="shared" si="2"/>
        <v>30.666666666666742</v>
      </c>
      <c r="R40">
        <f t="shared" si="3"/>
        <v>44.5</v>
      </c>
      <c r="S40">
        <f t="shared" si="4"/>
        <v>125.40000000000009</v>
      </c>
    </row>
    <row r="41" spans="1:19" x14ac:dyDescent="0.3">
      <c r="A41" s="2" t="s">
        <v>127</v>
      </c>
      <c r="B41">
        <v>1614</v>
      </c>
      <c r="D41">
        <f t="shared" si="6"/>
        <v>1537.6666666666667</v>
      </c>
      <c r="E41">
        <f t="shared" si="7"/>
        <v>1440.25</v>
      </c>
      <c r="F41">
        <f t="shared" si="5"/>
        <v>1351.2</v>
      </c>
      <c r="Q41">
        <f t="shared" si="2"/>
        <v>76.333333333333258</v>
      </c>
      <c r="R41">
        <f t="shared" si="3"/>
        <v>173.75</v>
      </c>
      <c r="S41">
        <f t="shared" si="4"/>
        <v>262.79999999999995</v>
      </c>
    </row>
    <row r="42" spans="1:19" x14ac:dyDescent="0.3">
      <c r="A42" s="2" t="s">
        <v>128</v>
      </c>
      <c r="B42">
        <v>1488</v>
      </c>
      <c r="D42">
        <f t="shared" si="6"/>
        <v>1382.3333333333333</v>
      </c>
      <c r="E42">
        <f t="shared" si="7"/>
        <v>1285.5</v>
      </c>
      <c r="F42">
        <f t="shared" si="5"/>
        <v>1255</v>
      </c>
      <c r="Q42">
        <f t="shared" si="2"/>
        <v>105.66666666666674</v>
      </c>
      <c r="R42">
        <f t="shared" si="3"/>
        <v>202.5</v>
      </c>
      <c r="S42">
        <f t="shared" si="4"/>
        <v>233</v>
      </c>
    </row>
    <row r="43" spans="1:19" x14ac:dyDescent="0.3">
      <c r="A43" s="2" t="s">
        <v>129</v>
      </c>
      <c r="B43">
        <v>1511</v>
      </c>
      <c r="D43">
        <f t="shared" si="6"/>
        <v>1218</v>
      </c>
      <c r="E43">
        <f t="shared" si="7"/>
        <v>1196.75</v>
      </c>
      <c r="F43">
        <f t="shared" si="5"/>
        <v>1193.5999999999999</v>
      </c>
      <c r="Q43">
        <f t="shared" si="2"/>
        <v>293</v>
      </c>
      <c r="R43">
        <f t="shared" si="3"/>
        <v>314.25</v>
      </c>
      <c r="S43">
        <f t="shared" si="4"/>
        <v>317.40000000000009</v>
      </c>
    </row>
    <row r="44" spans="1:19" x14ac:dyDescent="0.3">
      <c r="A44" s="2" t="s">
        <v>130</v>
      </c>
      <c r="B44">
        <v>1148</v>
      </c>
      <c r="D44">
        <f t="shared" si="6"/>
        <v>1092</v>
      </c>
      <c r="E44">
        <f t="shared" si="7"/>
        <v>1114.25</v>
      </c>
      <c r="F44">
        <f t="shared" si="5"/>
        <v>1201.8</v>
      </c>
      <c r="Q44">
        <f t="shared" si="2"/>
        <v>56</v>
      </c>
      <c r="R44">
        <f t="shared" si="3"/>
        <v>33.75</v>
      </c>
      <c r="S44">
        <f t="shared" si="4"/>
        <v>-53.799999999999955</v>
      </c>
    </row>
    <row r="45" spans="1:19" x14ac:dyDescent="0.3">
      <c r="A45" s="2" t="s">
        <v>131</v>
      </c>
      <c r="B45">
        <v>995</v>
      </c>
      <c r="D45">
        <f t="shared" si="6"/>
        <v>1103</v>
      </c>
      <c r="E45">
        <f t="shared" si="7"/>
        <v>1215.25</v>
      </c>
      <c r="F45">
        <f t="shared" si="5"/>
        <v>1351.4</v>
      </c>
      <c r="Q45">
        <f t="shared" si="2"/>
        <v>-108</v>
      </c>
      <c r="R45">
        <f t="shared" si="3"/>
        <v>-220.25</v>
      </c>
      <c r="S45">
        <f t="shared" si="4"/>
        <v>-356.40000000000009</v>
      </c>
    </row>
    <row r="46" spans="1:19" x14ac:dyDescent="0.3">
      <c r="A46" s="2" t="s">
        <v>132</v>
      </c>
      <c r="B46">
        <v>1133</v>
      </c>
      <c r="D46">
        <f t="shared" si="6"/>
        <v>1288.6666666666667</v>
      </c>
      <c r="E46">
        <f t="shared" si="7"/>
        <v>1440.5</v>
      </c>
      <c r="F46">
        <f t="shared" si="5"/>
        <v>1596.4</v>
      </c>
      <c r="Q46">
        <f t="shared" si="2"/>
        <v>-155.66666666666674</v>
      </c>
      <c r="R46">
        <f t="shared" si="3"/>
        <v>-307.5</v>
      </c>
      <c r="S46">
        <f t="shared" si="4"/>
        <v>-463.40000000000009</v>
      </c>
    </row>
    <row r="47" spans="1:19" x14ac:dyDescent="0.3">
      <c r="A47" s="2" t="s">
        <v>133</v>
      </c>
      <c r="B47">
        <v>1181</v>
      </c>
      <c r="D47">
        <f t="shared" si="6"/>
        <v>1543</v>
      </c>
      <c r="E47">
        <f t="shared" si="7"/>
        <v>1712.25</v>
      </c>
      <c r="F47">
        <f t="shared" si="5"/>
        <v>1780.6</v>
      </c>
      <c r="Q47">
        <f t="shared" si="2"/>
        <v>-362</v>
      </c>
      <c r="R47">
        <f t="shared" si="3"/>
        <v>-531.25</v>
      </c>
      <c r="S47">
        <f t="shared" si="4"/>
        <v>-599.59999999999991</v>
      </c>
    </row>
    <row r="48" spans="1:19" x14ac:dyDescent="0.3">
      <c r="A48" s="2" t="s">
        <v>134</v>
      </c>
      <c r="B48">
        <v>1552</v>
      </c>
      <c r="D48">
        <f t="shared" si="6"/>
        <v>1889.3333333333333</v>
      </c>
      <c r="E48">
        <f t="shared" si="7"/>
        <v>1930.5</v>
      </c>
      <c r="F48">
        <f t="shared" si="5"/>
        <v>1849.6</v>
      </c>
      <c r="Q48">
        <f t="shared" si="2"/>
        <v>-337.33333333333326</v>
      </c>
      <c r="R48">
        <f t="shared" si="3"/>
        <v>-378.5</v>
      </c>
      <c r="S48">
        <f t="shared" si="4"/>
        <v>-297.59999999999991</v>
      </c>
    </row>
    <row r="49" spans="1:19" x14ac:dyDescent="0.3">
      <c r="A49" s="2" t="s">
        <v>135</v>
      </c>
      <c r="B49">
        <v>1896</v>
      </c>
      <c r="D49">
        <f t="shared" si="6"/>
        <v>2056.6666666666665</v>
      </c>
      <c r="E49">
        <f t="shared" si="7"/>
        <v>1924</v>
      </c>
      <c r="F49">
        <f t="shared" si="5"/>
        <v>1819.6</v>
      </c>
      <c r="Q49">
        <f t="shared" si="2"/>
        <v>-160.66666666666652</v>
      </c>
      <c r="R49">
        <f t="shared" si="3"/>
        <v>-28</v>
      </c>
      <c r="S49">
        <f t="shared" si="4"/>
        <v>76.400000000000091</v>
      </c>
    </row>
    <row r="50" spans="1:19" x14ac:dyDescent="0.3">
      <c r="A50" s="2" t="s">
        <v>136</v>
      </c>
      <c r="B50">
        <v>2220</v>
      </c>
      <c r="D50">
        <f t="shared" si="6"/>
        <v>1933.3333333333333</v>
      </c>
      <c r="E50">
        <f t="shared" si="7"/>
        <v>1800.5</v>
      </c>
      <c r="F50">
        <f t="shared" si="5"/>
        <v>1728.8</v>
      </c>
      <c r="Q50">
        <f t="shared" si="2"/>
        <v>286.66666666666674</v>
      </c>
      <c r="R50">
        <f t="shared" si="3"/>
        <v>419.5</v>
      </c>
      <c r="S50">
        <f t="shared" si="4"/>
        <v>491.20000000000005</v>
      </c>
    </row>
    <row r="51" spans="1:19" x14ac:dyDescent="0.3">
      <c r="A51" s="2" t="s">
        <v>137</v>
      </c>
      <c r="B51">
        <v>2054</v>
      </c>
      <c r="D51">
        <f t="shared" si="6"/>
        <v>1660.6666666666667</v>
      </c>
      <c r="E51">
        <f t="shared" si="7"/>
        <v>1606</v>
      </c>
      <c r="F51">
        <f t="shared" si="5"/>
        <v>1577.8</v>
      </c>
      <c r="Q51">
        <f t="shared" si="2"/>
        <v>393.33333333333326</v>
      </c>
      <c r="R51">
        <f t="shared" si="3"/>
        <v>448</v>
      </c>
      <c r="S51">
        <f t="shared" si="4"/>
        <v>476.20000000000005</v>
      </c>
    </row>
    <row r="52" spans="1:19" x14ac:dyDescent="0.3">
      <c r="A52" s="2" t="s">
        <v>138</v>
      </c>
      <c r="B52">
        <v>1526</v>
      </c>
      <c r="D52">
        <f t="shared" si="6"/>
        <v>1456.6666666666667</v>
      </c>
      <c r="E52">
        <f t="shared" si="7"/>
        <v>1458.75</v>
      </c>
      <c r="F52">
        <f t="shared" si="5"/>
        <v>1372.4</v>
      </c>
      <c r="Q52">
        <f t="shared" si="2"/>
        <v>69.333333333333258</v>
      </c>
      <c r="R52">
        <f t="shared" si="3"/>
        <v>67.25</v>
      </c>
      <c r="S52">
        <f t="shared" si="4"/>
        <v>153.59999999999991</v>
      </c>
    </row>
    <row r="53" spans="1:19" x14ac:dyDescent="0.3">
      <c r="A53" s="2" t="s">
        <v>139</v>
      </c>
      <c r="B53">
        <v>1402</v>
      </c>
      <c r="D53">
        <f t="shared" si="6"/>
        <v>1436.3333333333333</v>
      </c>
      <c r="E53">
        <f t="shared" si="7"/>
        <v>1334</v>
      </c>
      <c r="F53">
        <f t="shared" si="5"/>
        <v>1270.4000000000001</v>
      </c>
      <c r="Q53">
        <f t="shared" si="2"/>
        <v>-34.333333333333258</v>
      </c>
      <c r="R53">
        <f t="shared" si="3"/>
        <v>68</v>
      </c>
      <c r="S53">
        <f t="shared" si="4"/>
        <v>131.59999999999991</v>
      </c>
    </row>
    <row r="54" spans="1:19" x14ac:dyDescent="0.3">
      <c r="A54" s="2" t="s">
        <v>140</v>
      </c>
      <c r="B54">
        <v>1442</v>
      </c>
      <c r="D54">
        <f t="shared" si="6"/>
        <v>1311.3333333333333</v>
      </c>
      <c r="E54">
        <f t="shared" si="7"/>
        <v>1237.5</v>
      </c>
      <c r="F54">
        <f t="shared" si="5"/>
        <v>1201.2</v>
      </c>
      <c r="Q54">
        <f t="shared" si="2"/>
        <v>130.66666666666674</v>
      </c>
      <c r="R54">
        <f t="shared" si="3"/>
        <v>204.5</v>
      </c>
      <c r="S54">
        <f t="shared" si="4"/>
        <v>240.79999999999995</v>
      </c>
    </row>
    <row r="55" spans="1:19" x14ac:dyDescent="0.3">
      <c r="A55" s="2" t="s">
        <v>141</v>
      </c>
      <c r="B55">
        <v>1465</v>
      </c>
      <c r="D55">
        <f t="shared" si="6"/>
        <v>1169.3333333333333</v>
      </c>
      <c r="E55">
        <f t="shared" si="7"/>
        <v>1141</v>
      </c>
      <c r="F55">
        <f t="shared" si="5"/>
        <v>1145.8</v>
      </c>
      <c r="Q55">
        <f t="shared" si="2"/>
        <v>295.66666666666674</v>
      </c>
      <c r="R55">
        <f t="shared" si="3"/>
        <v>324</v>
      </c>
      <c r="S55">
        <f t="shared" si="4"/>
        <v>319.20000000000005</v>
      </c>
    </row>
    <row r="56" spans="1:19" x14ac:dyDescent="0.3">
      <c r="A56" s="2" t="s">
        <v>142</v>
      </c>
      <c r="B56">
        <v>1027</v>
      </c>
      <c r="D56">
        <f t="shared" si="6"/>
        <v>1033</v>
      </c>
      <c r="E56">
        <f t="shared" si="7"/>
        <v>1066</v>
      </c>
      <c r="F56">
        <f t="shared" si="5"/>
        <v>1144.5999999999999</v>
      </c>
      <c r="Q56">
        <f t="shared" si="2"/>
        <v>-6</v>
      </c>
      <c r="R56">
        <f t="shared" si="3"/>
        <v>-39</v>
      </c>
      <c r="S56">
        <f t="shared" si="4"/>
        <v>-117.59999999999991</v>
      </c>
    </row>
    <row r="57" spans="1:19" x14ac:dyDescent="0.3">
      <c r="A57" s="2" t="s">
        <v>143</v>
      </c>
      <c r="B57">
        <v>1016</v>
      </c>
      <c r="D57">
        <f t="shared" si="6"/>
        <v>1079</v>
      </c>
      <c r="E57">
        <f t="shared" si="7"/>
        <v>1174</v>
      </c>
      <c r="F57">
        <f t="shared" si="5"/>
        <v>1264.4000000000001</v>
      </c>
      <c r="Q57">
        <f t="shared" si="2"/>
        <v>-63</v>
      </c>
      <c r="R57">
        <f t="shared" si="3"/>
        <v>-158</v>
      </c>
      <c r="S57">
        <f t="shared" si="4"/>
        <v>-248.40000000000009</v>
      </c>
    </row>
    <row r="58" spans="1:19" x14ac:dyDescent="0.3">
      <c r="A58" s="2" t="s">
        <v>144</v>
      </c>
      <c r="B58">
        <v>1056</v>
      </c>
      <c r="D58">
        <f t="shared" si="6"/>
        <v>1226.6666666666667</v>
      </c>
      <c r="E58">
        <f t="shared" si="7"/>
        <v>1326.5</v>
      </c>
      <c r="F58">
        <f t="shared" si="5"/>
        <v>1447.8</v>
      </c>
      <c r="Q58">
        <f t="shared" si="2"/>
        <v>-170.66666666666674</v>
      </c>
      <c r="R58">
        <f t="shared" si="3"/>
        <v>-270.5</v>
      </c>
      <c r="S58">
        <f t="shared" si="4"/>
        <v>-391.79999999999995</v>
      </c>
    </row>
    <row r="59" spans="1:19" x14ac:dyDescent="0.3">
      <c r="A59" s="2" t="s">
        <v>145</v>
      </c>
      <c r="B59">
        <v>1165</v>
      </c>
      <c r="D59">
        <f t="shared" si="6"/>
        <v>1416.6666666666667</v>
      </c>
      <c r="E59">
        <f t="shared" si="7"/>
        <v>1545.75</v>
      </c>
      <c r="F59">
        <f t="shared" si="5"/>
        <v>1639.2</v>
      </c>
      <c r="Q59">
        <f t="shared" si="2"/>
        <v>-251.66666666666674</v>
      </c>
      <c r="R59">
        <f t="shared" si="3"/>
        <v>-380.75</v>
      </c>
      <c r="S59">
        <f t="shared" si="4"/>
        <v>-474.20000000000005</v>
      </c>
    </row>
    <row r="60" spans="1:19" x14ac:dyDescent="0.3">
      <c r="A60" s="2" t="s">
        <v>146</v>
      </c>
      <c r="B60">
        <v>1459</v>
      </c>
      <c r="D60">
        <f t="shared" si="6"/>
        <v>1672.6666666666667</v>
      </c>
      <c r="E60">
        <f t="shared" si="7"/>
        <v>1757.75</v>
      </c>
      <c r="F60">
        <f t="shared" si="5"/>
        <v>1730.2</v>
      </c>
      <c r="Q60">
        <f t="shared" si="2"/>
        <v>-213.66666666666674</v>
      </c>
      <c r="R60">
        <f t="shared" si="3"/>
        <v>-298.75</v>
      </c>
      <c r="S60">
        <f t="shared" si="4"/>
        <v>-271.20000000000005</v>
      </c>
    </row>
    <row r="61" spans="1:19" x14ac:dyDescent="0.3">
      <c r="A61" s="2" t="s">
        <v>147</v>
      </c>
      <c r="B61">
        <v>1626</v>
      </c>
      <c r="D61">
        <f t="shared" si="6"/>
        <v>1857.3333333333333</v>
      </c>
      <c r="E61">
        <f t="shared" si="7"/>
        <v>1798</v>
      </c>
      <c r="F61">
        <f t="shared" si="5"/>
        <v>1788.4</v>
      </c>
      <c r="Q61">
        <f t="shared" si="2"/>
        <v>-231.33333333333326</v>
      </c>
      <c r="R61">
        <f t="shared" si="3"/>
        <v>-172</v>
      </c>
      <c r="S61">
        <f t="shared" si="4"/>
        <v>-162.40000000000009</v>
      </c>
    </row>
    <row r="62" spans="1:19" x14ac:dyDescent="0.3">
      <c r="A62" s="2" t="s">
        <v>148</v>
      </c>
      <c r="B62">
        <v>1933</v>
      </c>
      <c r="D62">
        <f t="shared" si="6"/>
        <v>1855.3333333333333</v>
      </c>
      <c r="E62">
        <f t="shared" si="7"/>
        <v>1829</v>
      </c>
      <c r="F62">
        <f t="shared" si="5"/>
        <v>1733.4</v>
      </c>
      <c r="Q62">
        <f t="shared" si="2"/>
        <v>77.666666666666742</v>
      </c>
      <c r="R62">
        <f t="shared" si="3"/>
        <v>104</v>
      </c>
      <c r="S62">
        <f t="shared" si="4"/>
        <v>199.59999999999991</v>
      </c>
    </row>
    <row r="63" spans="1:19" x14ac:dyDescent="0.3">
      <c r="A63" s="2" t="s">
        <v>149</v>
      </c>
      <c r="B63">
        <v>2013</v>
      </c>
      <c r="D63">
        <f t="shared" si="6"/>
        <v>1794.3333333333333</v>
      </c>
      <c r="E63">
        <f t="shared" si="7"/>
        <v>1683.5</v>
      </c>
      <c r="F63">
        <f t="shared" si="5"/>
        <v>1618</v>
      </c>
      <c r="Q63">
        <f t="shared" si="2"/>
        <v>218.66666666666674</v>
      </c>
      <c r="R63">
        <f t="shared" si="3"/>
        <v>329.5</v>
      </c>
      <c r="S63">
        <f t="shared" si="4"/>
        <v>395</v>
      </c>
    </row>
    <row r="64" spans="1:19" x14ac:dyDescent="0.3">
      <c r="A64" s="2" t="s">
        <v>150</v>
      </c>
      <c r="B64">
        <v>1620</v>
      </c>
      <c r="D64">
        <f t="shared" si="6"/>
        <v>1573.6666666666667</v>
      </c>
      <c r="E64">
        <f t="shared" si="7"/>
        <v>1519.25</v>
      </c>
      <c r="F64">
        <f t="shared" si="5"/>
        <v>1431.8</v>
      </c>
      <c r="Q64">
        <f t="shared" si="2"/>
        <v>46.333333333333258</v>
      </c>
      <c r="R64">
        <f t="shared" si="3"/>
        <v>100.75</v>
      </c>
      <c r="S64">
        <f t="shared" si="4"/>
        <v>188.20000000000005</v>
      </c>
    </row>
    <row r="65" spans="1:19" x14ac:dyDescent="0.3">
      <c r="A65" s="2" t="s">
        <v>151</v>
      </c>
      <c r="B65">
        <v>1750</v>
      </c>
      <c r="D65">
        <f t="shared" si="6"/>
        <v>1485.6666666666667</v>
      </c>
      <c r="E65">
        <f t="shared" si="7"/>
        <v>1384.75</v>
      </c>
      <c r="F65">
        <f t="shared" si="5"/>
        <v>1298.2</v>
      </c>
      <c r="Q65">
        <f t="shared" si="2"/>
        <v>264.33333333333326</v>
      </c>
      <c r="R65">
        <f t="shared" si="3"/>
        <v>365.25</v>
      </c>
      <c r="S65">
        <f t="shared" si="4"/>
        <v>451.79999999999995</v>
      </c>
    </row>
    <row r="66" spans="1:19" x14ac:dyDescent="0.3">
      <c r="A66" s="2" t="s">
        <v>152</v>
      </c>
      <c r="B66">
        <v>1351</v>
      </c>
      <c r="D66">
        <f t="shared" si="6"/>
        <v>1263</v>
      </c>
      <c r="E66">
        <f t="shared" si="7"/>
        <v>1185.25</v>
      </c>
      <c r="F66">
        <f t="shared" si="5"/>
        <v>1167.2</v>
      </c>
      <c r="Q66">
        <f t="shared" si="2"/>
        <v>88</v>
      </c>
      <c r="R66">
        <f t="shared" si="3"/>
        <v>165.75</v>
      </c>
      <c r="S66">
        <f t="shared" si="4"/>
        <v>183.79999999999995</v>
      </c>
    </row>
    <row r="67" spans="1:19" x14ac:dyDescent="0.3">
      <c r="A67" s="2" t="s">
        <v>153</v>
      </c>
      <c r="B67">
        <v>1356</v>
      </c>
      <c r="D67">
        <f t="shared" ref="D67:D86" si="8">AVERAGE(B67:B69)</f>
        <v>1130</v>
      </c>
      <c r="E67">
        <f t="shared" ref="E67:E98" si="9">AVERAGE(B67:B70)</f>
        <v>1121.25</v>
      </c>
      <c r="F67">
        <f t="shared" si="5"/>
        <v>1112</v>
      </c>
      <c r="Q67">
        <f t="shared" si="2"/>
        <v>226</v>
      </c>
      <c r="R67">
        <f t="shared" si="3"/>
        <v>234.75</v>
      </c>
      <c r="S67">
        <f t="shared" si="4"/>
        <v>244</v>
      </c>
    </row>
    <row r="68" spans="1:19" x14ac:dyDescent="0.3">
      <c r="A68" s="2" t="s">
        <v>154</v>
      </c>
      <c r="B68">
        <v>1082</v>
      </c>
      <c r="D68">
        <f t="shared" si="8"/>
        <v>1043</v>
      </c>
      <c r="E68">
        <f t="shared" si="9"/>
        <v>1051</v>
      </c>
      <c r="F68">
        <f t="shared" ref="F68:F82" si="10">AVERAGE(B68:B72)</f>
        <v>1102.4000000000001</v>
      </c>
      <c r="Q68">
        <f t="shared" ref="Q68:Q86" si="11">$B68-D68</f>
        <v>39</v>
      </c>
      <c r="R68">
        <f t="shared" ref="R68:R86" si="12">$B68-E68</f>
        <v>31</v>
      </c>
      <c r="S68">
        <f t="shared" ref="S68:S86" si="13">$B68-F68</f>
        <v>-20.400000000000091</v>
      </c>
    </row>
    <row r="69" spans="1:19" x14ac:dyDescent="0.3">
      <c r="A69" s="2" t="s">
        <v>155</v>
      </c>
      <c r="B69">
        <v>952</v>
      </c>
      <c r="D69">
        <f t="shared" si="8"/>
        <v>1040.6666666666667</v>
      </c>
      <c r="E69">
        <f t="shared" si="9"/>
        <v>1107.5</v>
      </c>
      <c r="F69">
        <f t="shared" si="10"/>
        <v>1249.2</v>
      </c>
      <c r="Q69">
        <f t="shared" si="11"/>
        <v>-88.666666666666742</v>
      </c>
      <c r="R69">
        <f t="shared" si="12"/>
        <v>-155.5</v>
      </c>
      <c r="S69">
        <f t="shared" si="13"/>
        <v>-297.20000000000005</v>
      </c>
    </row>
    <row r="70" spans="1:19" x14ac:dyDescent="0.3">
      <c r="A70" s="2" t="s">
        <v>156</v>
      </c>
      <c r="B70">
        <v>1095</v>
      </c>
      <c r="D70">
        <f t="shared" si="8"/>
        <v>1159.3333333333333</v>
      </c>
      <c r="E70">
        <f t="shared" si="9"/>
        <v>1323.5</v>
      </c>
      <c r="F70">
        <f t="shared" si="10"/>
        <v>1485.4</v>
      </c>
      <c r="Q70">
        <f t="shared" si="11"/>
        <v>-64.333333333333258</v>
      </c>
      <c r="R70">
        <f t="shared" si="12"/>
        <v>-228.5</v>
      </c>
      <c r="S70">
        <f t="shared" si="13"/>
        <v>-390.40000000000009</v>
      </c>
    </row>
    <row r="71" spans="1:19" x14ac:dyDescent="0.3">
      <c r="A71" s="2" t="s">
        <v>157</v>
      </c>
      <c r="B71">
        <v>1075</v>
      </c>
      <c r="D71">
        <f t="shared" si="8"/>
        <v>1399.6666666666667</v>
      </c>
      <c r="E71">
        <f t="shared" si="9"/>
        <v>1583</v>
      </c>
      <c r="F71">
        <f t="shared" si="10"/>
        <v>1709.8</v>
      </c>
      <c r="Q71">
        <f t="shared" si="11"/>
        <v>-324.66666666666674</v>
      </c>
      <c r="R71">
        <f t="shared" si="12"/>
        <v>-508</v>
      </c>
      <c r="S71">
        <f t="shared" si="13"/>
        <v>-634.79999999999995</v>
      </c>
    </row>
    <row r="72" spans="1:19" x14ac:dyDescent="0.3">
      <c r="A72" s="2" t="s">
        <v>158</v>
      </c>
      <c r="B72">
        <v>1308</v>
      </c>
      <c r="D72">
        <f t="shared" si="8"/>
        <v>1752.3333333333333</v>
      </c>
      <c r="E72">
        <f t="shared" si="9"/>
        <v>1868.5</v>
      </c>
      <c r="F72">
        <f t="shared" si="10"/>
        <v>1822.2</v>
      </c>
      <c r="Q72">
        <f t="shared" si="11"/>
        <v>-444.33333333333326</v>
      </c>
      <c r="R72">
        <f t="shared" si="12"/>
        <v>-560.5</v>
      </c>
      <c r="S72">
        <f t="shared" si="13"/>
        <v>-514.20000000000005</v>
      </c>
    </row>
    <row r="73" spans="1:19" x14ac:dyDescent="0.3">
      <c r="A73" s="2" t="s">
        <v>159</v>
      </c>
      <c r="B73">
        <v>1816</v>
      </c>
      <c r="D73">
        <f t="shared" si="8"/>
        <v>2055.3333333333335</v>
      </c>
      <c r="E73">
        <f t="shared" si="9"/>
        <v>1950.75</v>
      </c>
      <c r="F73">
        <f t="shared" si="10"/>
        <v>1849</v>
      </c>
      <c r="Q73">
        <f t="shared" si="11"/>
        <v>-239.33333333333348</v>
      </c>
      <c r="R73">
        <f t="shared" si="12"/>
        <v>-134.75</v>
      </c>
      <c r="S73">
        <f t="shared" si="13"/>
        <v>-33</v>
      </c>
    </row>
    <row r="74" spans="1:19" x14ac:dyDescent="0.3">
      <c r="A74" s="2" t="s">
        <v>160</v>
      </c>
      <c r="B74">
        <v>2133</v>
      </c>
      <c r="D74">
        <f t="shared" si="8"/>
        <v>1995.6666666666667</v>
      </c>
      <c r="E74">
        <f t="shared" si="9"/>
        <v>1857.25</v>
      </c>
      <c r="F74">
        <f t="shared" si="10"/>
        <v>1809.8</v>
      </c>
      <c r="Q74">
        <f t="shared" si="11"/>
        <v>137.33333333333326</v>
      </c>
      <c r="R74">
        <f t="shared" si="12"/>
        <v>275.75</v>
      </c>
      <c r="S74">
        <f t="shared" si="13"/>
        <v>323.20000000000005</v>
      </c>
    </row>
    <row r="75" spans="1:19" x14ac:dyDescent="0.3">
      <c r="A75" s="2" t="s">
        <v>161</v>
      </c>
      <c r="B75">
        <v>2217</v>
      </c>
      <c r="D75">
        <f t="shared" si="8"/>
        <v>1765.3333333333333</v>
      </c>
      <c r="E75">
        <f t="shared" si="9"/>
        <v>1729</v>
      </c>
      <c r="F75">
        <f t="shared" si="10"/>
        <v>1680</v>
      </c>
      <c r="Q75">
        <f t="shared" si="11"/>
        <v>451.66666666666674</v>
      </c>
      <c r="R75">
        <f t="shared" si="12"/>
        <v>488</v>
      </c>
      <c r="S75">
        <f t="shared" si="13"/>
        <v>537</v>
      </c>
    </row>
    <row r="76" spans="1:19" x14ac:dyDescent="0.3">
      <c r="A76" s="2" t="s">
        <v>162</v>
      </c>
      <c r="B76">
        <v>1637</v>
      </c>
      <c r="D76">
        <f t="shared" si="8"/>
        <v>1566.3333333333333</v>
      </c>
      <c r="E76">
        <f t="shared" si="9"/>
        <v>1545.75</v>
      </c>
      <c r="F76">
        <f t="shared" si="10"/>
        <v>1470</v>
      </c>
      <c r="Q76">
        <f t="shared" si="11"/>
        <v>70.666666666666742</v>
      </c>
      <c r="R76">
        <f t="shared" si="12"/>
        <v>91.25</v>
      </c>
      <c r="S76">
        <f t="shared" si="13"/>
        <v>167</v>
      </c>
    </row>
    <row r="77" spans="1:19" x14ac:dyDescent="0.3">
      <c r="A77" s="2" t="s">
        <v>163</v>
      </c>
      <c r="B77">
        <v>1442</v>
      </c>
      <c r="D77">
        <f t="shared" si="8"/>
        <v>1515.3333333333333</v>
      </c>
      <c r="E77">
        <f t="shared" si="9"/>
        <v>1428.25</v>
      </c>
      <c r="F77">
        <f t="shared" si="10"/>
        <v>1344.6</v>
      </c>
      <c r="Q77">
        <f t="shared" si="11"/>
        <v>-73.333333333333258</v>
      </c>
      <c r="R77">
        <f t="shared" si="12"/>
        <v>13.75</v>
      </c>
      <c r="S77">
        <f t="shared" si="13"/>
        <v>97.400000000000091</v>
      </c>
    </row>
    <row r="78" spans="1:19" x14ac:dyDescent="0.3">
      <c r="A78" s="2" t="s">
        <v>164</v>
      </c>
      <c r="B78">
        <v>1620</v>
      </c>
      <c r="D78">
        <f t="shared" si="8"/>
        <v>1423.6666666666667</v>
      </c>
      <c r="E78">
        <f t="shared" si="9"/>
        <v>1320.25</v>
      </c>
      <c r="F78">
        <f t="shared" si="10"/>
        <v>1283</v>
      </c>
      <c r="Q78">
        <f t="shared" si="11"/>
        <v>196.33333333333326</v>
      </c>
      <c r="R78">
        <f t="shared" si="12"/>
        <v>299.75</v>
      </c>
      <c r="S78">
        <f t="shared" si="13"/>
        <v>337</v>
      </c>
    </row>
    <row r="79" spans="1:19" x14ac:dyDescent="0.3">
      <c r="A79" s="2" t="s">
        <v>165</v>
      </c>
      <c r="B79">
        <v>1484</v>
      </c>
      <c r="D79">
        <f t="shared" si="8"/>
        <v>1220.3333333333333</v>
      </c>
      <c r="E79">
        <f t="shared" si="9"/>
        <v>1198.75</v>
      </c>
      <c r="F79">
        <f t="shared" si="10"/>
        <v>1230.5999999999999</v>
      </c>
      <c r="Q79">
        <f t="shared" si="11"/>
        <v>263.66666666666674</v>
      </c>
      <c r="R79">
        <f t="shared" si="12"/>
        <v>285.25</v>
      </c>
      <c r="S79">
        <f t="shared" si="13"/>
        <v>253.40000000000009</v>
      </c>
    </row>
    <row r="80" spans="1:19" x14ac:dyDescent="0.3">
      <c r="A80" s="2" t="s">
        <v>166</v>
      </c>
      <c r="B80">
        <v>1167</v>
      </c>
      <c r="D80">
        <f t="shared" si="8"/>
        <v>1103.6666666666667</v>
      </c>
      <c r="E80">
        <f t="shared" si="9"/>
        <v>1167.25</v>
      </c>
      <c r="F80">
        <f t="shared" si="10"/>
        <v>1202.2</v>
      </c>
      <c r="Q80">
        <f t="shared" si="11"/>
        <v>63.333333333333258</v>
      </c>
      <c r="R80">
        <f t="shared" si="12"/>
        <v>-0.25</v>
      </c>
      <c r="S80">
        <f t="shared" si="13"/>
        <v>-35.200000000000045</v>
      </c>
    </row>
    <row r="81" spans="1:19" x14ac:dyDescent="0.3">
      <c r="A81" s="2" t="s">
        <v>167</v>
      </c>
      <c r="B81">
        <v>1010</v>
      </c>
      <c r="D81">
        <f t="shared" si="8"/>
        <v>1167.3333333333333</v>
      </c>
      <c r="E81">
        <f t="shared" si="9"/>
        <v>1211</v>
      </c>
      <c r="F81">
        <f>AVERAGE(B81:B85)</f>
        <v>1323.8</v>
      </c>
      <c r="Q81">
        <f t="shared" si="11"/>
        <v>-157.33333333333326</v>
      </c>
      <c r="R81">
        <f t="shared" si="12"/>
        <v>-201</v>
      </c>
      <c r="S81">
        <f t="shared" si="13"/>
        <v>-313.79999999999995</v>
      </c>
    </row>
    <row r="82" spans="1:19" x14ac:dyDescent="0.3">
      <c r="A82" s="2" t="s">
        <v>168</v>
      </c>
      <c r="B82">
        <v>1134</v>
      </c>
      <c r="D82">
        <f t="shared" si="8"/>
        <v>1278</v>
      </c>
      <c r="E82">
        <f t="shared" si="9"/>
        <v>1402.25</v>
      </c>
      <c r="F82">
        <f t="shared" si="10"/>
        <v>1488.6</v>
      </c>
      <c r="Q82">
        <f t="shared" si="11"/>
        <v>-144</v>
      </c>
      <c r="R82">
        <f t="shared" si="12"/>
        <v>-268.25</v>
      </c>
      <c r="S82">
        <f t="shared" si="13"/>
        <v>-354.59999999999991</v>
      </c>
    </row>
    <row r="83" spans="1:19" x14ac:dyDescent="0.3">
      <c r="A83" s="2" t="s">
        <v>169</v>
      </c>
      <c r="B83">
        <v>1358</v>
      </c>
      <c r="D83">
        <f t="shared" si="8"/>
        <v>1491.6666666666667</v>
      </c>
      <c r="E83">
        <f t="shared" si="9"/>
        <v>1577.25</v>
      </c>
      <c r="F83">
        <f>AVERAGE(B83:B87)</f>
        <v>1577.25</v>
      </c>
      <c r="Q83">
        <f t="shared" si="11"/>
        <v>-133.66666666666674</v>
      </c>
      <c r="R83">
        <f t="shared" si="12"/>
        <v>-219.25</v>
      </c>
      <c r="S83">
        <f t="shared" si="13"/>
        <v>-219.25</v>
      </c>
    </row>
    <row r="84" spans="1:19" x14ac:dyDescent="0.3">
      <c r="A84" s="2" t="s">
        <v>170</v>
      </c>
      <c r="B84">
        <v>1342</v>
      </c>
      <c r="D84">
        <f t="shared" si="8"/>
        <v>1650.3333333333333</v>
      </c>
      <c r="E84">
        <f t="shared" ref="E84:E86" si="14">AVERAGE(B84:B87)</f>
        <v>1650.3333333333333</v>
      </c>
      <c r="F84">
        <f>AVERAGE(B84:B88)</f>
        <v>1650.3333333333333</v>
      </c>
      <c r="Q84">
        <f t="shared" si="11"/>
        <v>-308.33333333333326</v>
      </c>
      <c r="R84">
        <f t="shared" si="12"/>
        <v>-308.33333333333326</v>
      </c>
      <c r="S84">
        <f t="shared" si="13"/>
        <v>-308.33333333333326</v>
      </c>
    </row>
    <row r="85" spans="1:19" x14ac:dyDescent="0.3">
      <c r="A85" s="2" t="s">
        <v>171</v>
      </c>
      <c r="B85">
        <v>1775</v>
      </c>
      <c r="D85">
        <f t="shared" si="8"/>
        <v>1804.5</v>
      </c>
      <c r="E85">
        <f t="shared" si="14"/>
        <v>1804.5</v>
      </c>
      <c r="F85">
        <f t="shared" ref="F85:F86" si="15">AVERAGE(B85:B89)</f>
        <v>1804.5</v>
      </c>
      <c r="Q85">
        <f>$B85-D85</f>
        <v>-29.5</v>
      </c>
      <c r="R85">
        <f>$B85-E85</f>
        <v>-29.5</v>
      </c>
      <c r="S85">
        <f t="shared" si="13"/>
        <v>-29.5</v>
      </c>
    </row>
    <row r="86" spans="1:19" x14ac:dyDescent="0.3">
      <c r="A86" s="2" t="s">
        <v>172</v>
      </c>
      <c r="B86">
        <v>1834</v>
      </c>
      <c r="D86">
        <f t="shared" si="8"/>
        <v>1834</v>
      </c>
      <c r="E86">
        <f t="shared" si="14"/>
        <v>1834</v>
      </c>
      <c r="F86">
        <f t="shared" si="15"/>
        <v>1834</v>
      </c>
      <c r="Q86">
        <f t="shared" si="11"/>
        <v>0</v>
      </c>
      <c r="R86">
        <f t="shared" si="12"/>
        <v>0</v>
      </c>
      <c r="S86">
        <f t="shared" si="13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479F-8C8B-4AFF-8C1B-8E05D755077E}">
  <dimension ref="A1:D85"/>
  <sheetViews>
    <sheetView workbookViewId="0">
      <selection activeCell="H17" sqref="H17"/>
    </sheetView>
  </sheetViews>
  <sheetFormatPr defaultRowHeight="14.4" x14ac:dyDescent="0.3"/>
  <cols>
    <col min="3" max="3" width="10.44140625" bestFit="1" customWidth="1"/>
  </cols>
  <sheetData>
    <row r="1" spans="1:4" x14ac:dyDescent="0.3">
      <c r="A1" s="1" t="s">
        <v>0</v>
      </c>
      <c r="B1" t="s">
        <v>100</v>
      </c>
      <c r="C1" t="s">
        <v>178</v>
      </c>
      <c r="D1" t="s">
        <v>27</v>
      </c>
    </row>
    <row r="2" spans="1:4" x14ac:dyDescent="0.3">
      <c r="A2" s="2" t="s">
        <v>1</v>
      </c>
      <c r="B2">
        <v>2576</v>
      </c>
      <c r="C2">
        <v>1835.1052999999999</v>
      </c>
      <c r="D2">
        <v>740.89470000000006</v>
      </c>
    </row>
    <row r="3" spans="1:4" x14ac:dyDescent="0.3">
      <c r="A3" s="2" t="s">
        <v>2</v>
      </c>
      <c r="B3">
        <v>2049</v>
      </c>
      <c r="C3">
        <v>1829.5106000000001</v>
      </c>
      <c r="D3">
        <v>219.48939999999993</v>
      </c>
    </row>
    <row r="4" spans="1:4" x14ac:dyDescent="0.3">
      <c r="A4" s="2" t="s">
        <v>3</v>
      </c>
      <c r="B4">
        <v>2178</v>
      </c>
      <c r="C4">
        <v>1823.9159</v>
      </c>
      <c r="D4">
        <v>354.08410000000003</v>
      </c>
    </row>
    <row r="5" spans="1:4" x14ac:dyDescent="0.3">
      <c r="A5" s="2" t="s">
        <v>4</v>
      </c>
      <c r="B5">
        <v>1855</v>
      </c>
      <c r="C5">
        <v>1818.3212000000001</v>
      </c>
      <c r="D5">
        <v>36.67879999999991</v>
      </c>
    </row>
    <row r="6" spans="1:4" x14ac:dyDescent="0.3">
      <c r="A6" s="2" t="s">
        <v>5</v>
      </c>
      <c r="B6">
        <v>1708</v>
      </c>
      <c r="C6">
        <v>1812.7265</v>
      </c>
      <c r="D6">
        <v>-104.72649999999999</v>
      </c>
    </row>
    <row r="7" spans="1:4" x14ac:dyDescent="0.3">
      <c r="A7" s="2" t="s">
        <v>6</v>
      </c>
      <c r="B7">
        <v>1444</v>
      </c>
      <c r="C7">
        <v>1807.1318000000001</v>
      </c>
      <c r="D7">
        <v>-363.13180000000011</v>
      </c>
    </row>
    <row r="8" spans="1:4" x14ac:dyDescent="0.3">
      <c r="A8" s="2" t="s">
        <v>7</v>
      </c>
      <c r="B8">
        <v>1121</v>
      </c>
      <c r="C8">
        <v>1801.5371</v>
      </c>
      <c r="D8">
        <v>-680.53710000000001</v>
      </c>
    </row>
    <row r="9" spans="1:4" x14ac:dyDescent="0.3">
      <c r="A9" s="2" t="s">
        <v>8</v>
      </c>
      <c r="B9">
        <v>1210</v>
      </c>
      <c r="C9">
        <v>1795.9424000000001</v>
      </c>
      <c r="D9">
        <v>-585.94240000000013</v>
      </c>
    </row>
    <row r="10" spans="1:4" x14ac:dyDescent="0.3">
      <c r="A10" s="2" t="s">
        <v>9</v>
      </c>
      <c r="B10">
        <v>1420</v>
      </c>
      <c r="C10">
        <v>1790.3477</v>
      </c>
      <c r="D10">
        <v>-370.34770000000003</v>
      </c>
    </row>
    <row r="11" spans="1:4" x14ac:dyDescent="0.3">
      <c r="A11" s="2" t="s">
        <v>10</v>
      </c>
      <c r="B11">
        <v>1821</v>
      </c>
      <c r="C11">
        <v>1784.7530000000002</v>
      </c>
      <c r="D11">
        <v>36.246999999999844</v>
      </c>
    </row>
    <row r="12" spans="1:4" x14ac:dyDescent="0.3">
      <c r="A12" s="2" t="s">
        <v>11</v>
      </c>
      <c r="B12">
        <v>1733</v>
      </c>
      <c r="C12">
        <v>1779.1583000000001</v>
      </c>
      <c r="D12">
        <v>-46.158300000000054</v>
      </c>
    </row>
    <row r="13" spans="1:4" x14ac:dyDescent="0.3">
      <c r="A13" s="2" t="s">
        <v>12</v>
      </c>
      <c r="B13">
        <v>2629</v>
      </c>
      <c r="C13">
        <v>1773.5636</v>
      </c>
      <c r="D13">
        <v>855.43640000000005</v>
      </c>
    </row>
    <row r="14" spans="1:4" x14ac:dyDescent="0.3">
      <c r="A14" s="2" t="s">
        <v>101</v>
      </c>
      <c r="B14">
        <v>2480</v>
      </c>
      <c r="C14">
        <v>1767.9689000000001</v>
      </c>
      <c r="D14">
        <v>712.03109999999992</v>
      </c>
    </row>
    <row r="15" spans="1:4" x14ac:dyDescent="0.3">
      <c r="A15" s="2" t="s">
        <v>102</v>
      </c>
      <c r="B15">
        <v>2013</v>
      </c>
      <c r="C15">
        <v>1762.3742</v>
      </c>
      <c r="D15">
        <v>250.62580000000003</v>
      </c>
    </row>
    <row r="16" spans="1:4" x14ac:dyDescent="0.3">
      <c r="A16" s="2" t="s">
        <v>103</v>
      </c>
      <c r="B16">
        <v>1846</v>
      </c>
      <c r="C16">
        <v>1756.7795000000001</v>
      </c>
      <c r="D16">
        <v>89.220499999999902</v>
      </c>
    </row>
    <row r="17" spans="1:4" x14ac:dyDescent="0.3">
      <c r="A17" s="2" t="s">
        <v>104</v>
      </c>
      <c r="B17">
        <v>1774</v>
      </c>
      <c r="C17">
        <v>1751.1848</v>
      </c>
      <c r="D17">
        <v>22.815200000000004</v>
      </c>
    </row>
    <row r="18" spans="1:4" x14ac:dyDescent="0.3">
      <c r="A18" s="2" t="s">
        <v>105</v>
      </c>
      <c r="B18">
        <v>1741</v>
      </c>
      <c r="C18">
        <v>1745.5901000000001</v>
      </c>
      <c r="D18">
        <v>-4.5901000000001204</v>
      </c>
    </row>
    <row r="19" spans="1:4" x14ac:dyDescent="0.3">
      <c r="A19" s="2" t="s">
        <v>106</v>
      </c>
      <c r="B19">
        <v>1301</v>
      </c>
      <c r="C19">
        <v>1739.9954</v>
      </c>
      <c r="D19">
        <v>-438.99540000000002</v>
      </c>
    </row>
    <row r="20" spans="1:4" x14ac:dyDescent="0.3">
      <c r="A20" s="2" t="s">
        <v>107</v>
      </c>
      <c r="B20">
        <v>1231</v>
      </c>
      <c r="C20">
        <v>1734.4007000000001</v>
      </c>
      <c r="D20">
        <v>-503.40070000000014</v>
      </c>
    </row>
    <row r="21" spans="1:4" x14ac:dyDescent="0.3">
      <c r="A21" s="2" t="s">
        <v>108</v>
      </c>
      <c r="B21">
        <v>1173</v>
      </c>
      <c r="C21">
        <v>1728.806</v>
      </c>
      <c r="D21">
        <v>-555.80600000000004</v>
      </c>
    </row>
    <row r="22" spans="1:4" x14ac:dyDescent="0.3">
      <c r="A22" s="2" t="s">
        <v>109</v>
      </c>
      <c r="B22">
        <v>1367</v>
      </c>
      <c r="C22">
        <v>1723.2112999999999</v>
      </c>
      <c r="D22">
        <v>-356.21129999999994</v>
      </c>
    </row>
    <row r="23" spans="1:4" x14ac:dyDescent="0.3">
      <c r="A23" s="2" t="s">
        <v>110</v>
      </c>
      <c r="B23">
        <v>1684</v>
      </c>
      <c r="C23">
        <v>1717.6166000000001</v>
      </c>
      <c r="D23">
        <v>-33.616600000000062</v>
      </c>
    </row>
    <row r="24" spans="1:4" x14ac:dyDescent="0.3">
      <c r="A24" s="2" t="s">
        <v>111</v>
      </c>
      <c r="B24">
        <v>1962</v>
      </c>
      <c r="C24">
        <v>1712.0219</v>
      </c>
      <c r="D24">
        <v>249.97810000000004</v>
      </c>
    </row>
    <row r="25" spans="1:4" x14ac:dyDescent="0.3">
      <c r="A25" s="2" t="s">
        <v>112</v>
      </c>
      <c r="B25">
        <v>2563</v>
      </c>
      <c r="C25">
        <v>1706.4272000000001</v>
      </c>
      <c r="D25">
        <v>856.57279999999992</v>
      </c>
    </row>
    <row r="26" spans="1:4" x14ac:dyDescent="0.3">
      <c r="A26" s="2" t="s">
        <v>113</v>
      </c>
      <c r="B26">
        <v>2324</v>
      </c>
      <c r="C26">
        <v>1700.8325</v>
      </c>
      <c r="D26">
        <v>623.16750000000002</v>
      </c>
    </row>
    <row r="27" spans="1:4" x14ac:dyDescent="0.3">
      <c r="A27" s="2" t="s">
        <v>114</v>
      </c>
      <c r="B27">
        <v>1837</v>
      </c>
      <c r="C27">
        <v>1695.2378000000001</v>
      </c>
      <c r="D27">
        <v>141.76219999999989</v>
      </c>
    </row>
    <row r="28" spans="1:4" x14ac:dyDescent="0.3">
      <c r="A28" s="2" t="s">
        <v>115</v>
      </c>
      <c r="B28">
        <v>1962</v>
      </c>
      <c r="C28">
        <v>1689.6431</v>
      </c>
      <c r="D28">
        <v>272.3569</v>
      </c>
    </row>
    <row r="29" spans="1:4" x14ac:dyDescent="0.3">
      <c r="A29" s="2" t="s">
        <v>116</v>
      </c>
      <c r="B29">
        <v>2204</v>
      </c>
      <c r="C29">
        <v>1684.0484000000001</v>
      </c>
      <c r="D29">
        <v>519.95159999999987</v>
      </c>
    </row>
    <row r="30" spans="1:4" x14ac:dyDescent="0.3">
      <c r="A30" s="2" t="s">
        <v>117</v>
      </c>
      <c r="B30">
        <v>1574</v>
      </c>
      <c r="C30">
        <v>1678.4537</v>
      </c>
      <c r="D30">
        <v>-104.45370000000003</v>
      </c>
    </row>
    <row r="31" spans="1:4" x14ac:dyDescent="0.3">
      <c r="A31" s="2" t="s">
        <v>118</v>
      </c>
      <c r="B31">
        <v>1178</v>
      </c>
      <c r="C31">
        <v>1672.8590000000002</v>
      </c>
      <c r="D31">
        <v>-494.85900000000015</v>
      </c>
    </row>
    <row r="32" spans="1:4" x14ac:dyDescent="0.3">
      <c r="A32" s="2" t="s">
        <v>119</v>
      </c>
      <c r="B32">
        <v>1085</v>
      </c>
      <c r="C32">
        <v>1667.2643</v>
      </c>
      <c r="D32">
        <v>-582.26430000000005</v>
      </c>
    </row>
    <row r="33" spans="1:4" x14ac:dyDescent="0.3">
      <c r="A33" s="2" t="s">
        <v>120</v>
      </c>
      <c r="B33">
        <v>1254</v>
      </c>
      <c r="C33">
        <v>1661.6696000000002</v>
      </c>
      <c r="D33">
        <v>-407.66960000000017</v>
      </c>
    </row>
    <row r="34" spans="1:4" x14ac:dyDescent="0.3">
      <c r="A34" s="2" t="s">
        <v>121</v>
      </c>
      <c r="B34">
        <v>1304</v>
      </c>
      <c r="C34">
        <v>1656.0749000000001</v>
      </c>
      <c r="D34">
        <v>-352.07490000000007</v>
      </c>
    </row>
    <row r="35" spans="1:4" x14ac:dyDescent="0.3">
      <c r="A35" s="2" t="s">
        <v>122</v>
      </c>
      <c r="B35">
        <v>1698</v>
      </c>
      <c r="C35">
        <v>1650.4802</v>
      </c>
      <c r="D35">
        <v>47.519800000000032</v>
      </c>
    </row>
    <row r="36" spans="1:4" x14ac:dyDescent="0.3">
      <c r="A36" s="2" t="s">
        <v>123</v>
      </c>
      <c r="B36">
        <v>1801</v>
      </c>
      <c r="C36">
        <v>1644.8855000000001</v>
      </c>
      <c r="D36">
        <v>156.11449999999991</v>
      </c>
    </row>
    <row r="37" spans="1:4" x14ac:dyDescent="0.3">
      <c r="A37" s="2" t="s">
        <v>124</v>
      </c>
      <c r="B37">
        <v>2146</v>
      </c>
      <c r="C37">
        <v>1639.2908</v>
      </c>
      <c r="D37">
        <v>506.70920000000001</v>
      </c>
    </row>
    <row r="38" spans="1:4" x14ac:dyDescent="0.3">
      <c r="A38" s="2" t="s">
        <v>125</v>
      </c>
      <c r="B38">
        <v>2319</v>
      </c>
      <c r="C38">
        <v>1633.6961000000001</v>
      </c>
      <c r="D38">
        <v>685.30389999999989</v>
      </c>
    </row>
    <row r="39" spans="1:4" x14ac:dyDescent="0.3">
      <c r="A39" s="2" t="s">
        <v>126</v>
      </c>
      <c r="B39">
        <v>1597</v>
      </c>
      <c r="C39">
        <v>1628.1014</v>
      </c>
      <c r="D39">
        <v>-31.101400000000012</v>
      </c>
    </row>
    <row r="40" spans="1:4" x14ac:dyDescent="0.3">
      <c r="A40" s="2" t="s">
        <v>127</v>
      </c>
      <c r="B40">
        <v>1614</v>
      </c>
      <c r="C40">
        <v>1622.5067000000001</v>
      </c>
      <c r="D40">
        <v>-8.5067000000001372</v>
      </c>
    </row>
    <row r="41" spans="1:4" x14ac:dyDescent="0.3">
      <c r="A41" s="2" t="s">
        <v>128</v>
      </c>
      <c r="B41">
        <v>1488</v>
      </c>
      <c r="C41">
        <v>1616.912</v>
      </c>
      <c r="D41">
        <v>-128.91200000000003</v>
      </c>
    </row>
    <row r="42" spans="1:4" x14ac:dyDescent="0.3">
      <c r="A42" s="2" t="s">
        <v>129</v>
      </c>
      <c r="B42">
        <v>1511</v>
      </c>
      <c r="C42">
        <v>1611.3173000000002</v>
      </c>
      <c r="D42">
        <v>-100.31730000000016</v>
      </c>
    </row>
    <row r="43" spans="1:4" x14ac:dyDescent="0.3">
      <c r="A43" s="2" t="s">
        <v>130</v>
      </c>
      <c r="B43">
        <v>1148</v>
      </c>
      <c r="C43">
        <v>1605.7226000000001</v>
      </c>
      <c r="D43">
        <v>-457.72260000000006</v>
      </c>
    </row>
    <row r="44" spans="1:4" x14ac:dyDescent="0.3">
      <c r="A44" s="2" t="s">
        <v>131</v>
      </c>
      <c r="B44">
        <v>995</v>
      </c>
      <c r="C44">
        <v>1600.1279</v>
      </c>
      <c r="D44">
        <v>-605.12789999999995</v>
      </c>
    </row>
    <row r="45" spans="1:4" x14ac:dyDescent="0.3">
      <c r="A45" s="2" t="s">
        <v>132</v>
      </c>
      <c r="B45">
        <v>1133</v>
      </c>
      <c r="C45">
        <v>1594.5332000000001</v>
      </c>
      <c r="D45">
        <v>-461.53320000000008</v>
      </c>
    </row>
    <row r="46" spans="1:4" x14ac:dyDescent="0.3">
      <c r="A46" s="2" t="s">
        <v>133</v>
      </c>
      <c r="B46">
        <v>1181</v>
      </c>
      <c r="C46">
        <v>1588.9385</v>
      </c>
      <c r="D46">
        <v>-407.93849999999998</v>
      </c>
    </row>
    <row r="47" spans="1:4" x14ac:dyDescent="0.3">
      <c r="A47" s="2" t="s">
        <v>134</v>
      </c>
      <c r="B47">
        <v>1552</v>
      </c>
      <c r="C47">
        <v>1583.3438000000001</v>
      </c>
      <c r="D47">
        <v>-31.343800000000101</v>
      </c>
    </row>
    <row r="48" spans="1:4" x14ac:dyDescent="0.3">
      <c r="A48" s="2" t="s">
        <v>135</v>
      </c>
      <c r="B48">
        <v>1896</v>
      </c>
      <c r="C48">
        <v>1577.7491</v>
      </c>
      <c r="D48">
        <v>318.2509</v>
      </c>
    </row>
    <row r="49" spans="1:4" x14ac:dyDescent="0.3">
      <c r="A49" s="2" t="s">
        <v>136</v>
      </c>
      <c r="B49">
        <v>2220</v>
      </c>
      <c r="C49">
        <v>1572.1544000000001</v>
      </c>
      <c r="D49">
        <v>647.84559999999988</v>
      </c>
    </row>
    <row r="50" spans="1:4" x14ac:dyDescent="0.3">
      <c r="A50" s="2" t="s">
        <v>137</v>
      </c>
      <c r="B50">
        <v>2054</v>
      </c>
      <c r="C50">
        <v>1566.5597</v>
      </c>
      <c r="D50">
        <v>487.44029999999998</v>
      </c>
    </row>
    <row r="51" spans="1:4" x14ac:dyDescent="0.3">
      <c r="A51" s="2" t="s">
        <v>138</v>
      </c>
      <c r="B51">
        <v>1526</v>
      </c>
      <c r="C51">
        <v>1560.9650000000001</v>
      </c>
      <c r="D51">
        <v>-34.965000000000146</v>
      </c>
    </row>
    <row r="52" spans="1:4" x14ac:dyDescent="0.3">
      <c r="A52" s="2" t="s">
        <v>139</v>
      </c>
      <c r="B52">
        <v>1402</v>
      </c>
      <c r="C52">
        <v>1555.3703</v>
      </c>
      <c r="D52">
        <v>-153.37030000000004</v>
      </c>
    </row>
    <row r="53" spans="1:4" x14ac:dyDescent="0.3">
      <c r="A53" s="2" t="s">
        <v>140</v>
      </c>
      <c r="B53">
        <v>1442</v>
      </c>
      <c r="C53">
        <v>1549.7755999999999</v>
      </c>
      <c r="D53">
        <v>-107.77559999999994</v>
      </c>
    </row>
    <row r="54" spans="1:4" x14ac:dyDescent="0.3">
      <c r="A54" s="2" t="s">
        <v>141</v>
      </c>
      <c r="B54">
        <v>1465</v>
      </c>
      <c r="C54">
        <v>1544.1809000000001</v>
      </c>
      <c r="D54">
        <v>-79.180900000000065</v>
      </c>
    </row>
    <row r="55" spans="1:4" x14ac:dyDescent="0.3">
      <c r="A55" s="2" t="s">
        <v>142</v>
      </c>
      <c r="B55">
        <v>1027</v>
      </c>
      <c r="C55">
        <v>1538.5862000000002</v>
      </c>
      <c r="D55">
        <v>-511.58620000000019</v>
      </c>
    </row>
    <row r="56" spans="1:4" x14ac:dyDescent="0.3">
      <c r="A56" s="2" t="s">
        <v>143</v>
      </c>
      <c r="B56">
        <v>1016</v>
      </c>
      <c r="C56">
        <v>1532.9915000000001</v>
      </c>
      <c r="D56">
        <v>-516.99150000000009</v>
      </c>
    </row>
    <row r="57" spans="1:4" x14ac:dyDescent="0.3">
      <c r="A57" s="2" t="s">
        <v>144</v>
      </c>
      <c r="B57">
        <v>1056</v>
      </c>
      <c r="C57">
        <v>1527.3968</v>
      </c>
      <c r="D57">
        <v>-471.39679999999998</v>
      </c>
    </row>
    <row r="58" spans="1:4" x14ac:dyDescent="0.3">
      <c r="A58" s="2" t="s">
        <v>145</v>
      </c>
      <c r="B58">
        <v>1165</v>
      </c>
      <c r="C58">
        <v>1521.8021000000001</v>
      </c>
      <c r="D58">
        <v>-356.80210000000011</v>
      </c>
    </row>
    <row r="59" spans="1:4" x14ac:dyDescent="0.3">
      <c r="A59" s="2" t="s">
        <v>146</v>
      </c>
      <c r="B59">
        <v>1459</v>
      </c>
      <c r="C59">
        <v>1516.2074</v>
      </c>
      <c r="D59">
        <v>-57.207400000000007</v>
      </c>
    </row>
    <row r="60" spans="1:4" x14ac:dyDescent="0.3">
      <c r="A60" s="2" t="s">
        <v>147</v>
      </c>
      <c r="B60">
        <v>1626</v>
      </c>
      <c r="C60">
        <v>1510.6127000000001</v>
      </c>
      <c r="D60">
        <v>115.38729999999987</v>
      </c>
    </row>
    <row r="61" spans="1:4" x14ac:dyDescent="0.3">
      <c r="A61" s="2" t="s">
        <v>148</v>
      </c>
      <c r="B61">
        <v>1933</v>
      </c>
      <c r="C61">
        <v>1505.018</v>
      </c>
      <c r="D61">
        <v>427.98199999999997</v>
      </c>
    </row>
    <row r="62" spans="1:4" x14ac:dyDescent="0.3">
      <c r="A62" s="2" t="s">
        <v>149</v>
      </c>
      <c r="B62">
        <v>2013</v>
      </c>
      <c r="C62">
        <v>1499.4233000000002</v>
      </c>
      <c r="D62">
        <v>513.57669999999985</v>
      </c>
    </row>
    <row r="63" spans="1:4" x14ac:dyDescent="0.3">
      <c r="A63" s="2" t="s">
        <v>150</v>
      </c>
      <c r="B63">
        <v>1620</v>
      </c>
      <c r="C63">
        <v>1493.8286000000001</v>
      </c>
      <c r="D63">
        <v>126.17139999999995</v>
      </c>
    </row>
    <row r="64" spans="1:4" x14ac:dyDescent="0.3">
      <c r="A64" s="2" t="s">
        <v>151</v>
      </c>
      <c r="B64">
        <v>1750</v>
      </c>
      <c r="C64">
        <v>1488.2339000000002</v>
      </c>
      <c r="D64">
        <v>261.76609999999982</v>
      </c>
    </row>
    <row r="65" spans="1:4" x14ac:dyDescent="0.3">
      <c r="A65" s="2" t="s">
        <v>152</v>
      </c>
      <c r="B65">
        <v>1351</v>
      </c>
      <c r="C65">
        <v>1482.6392000000001</v>
      </c>
      <c r="D65">
        <v>-131.63920000000007</v>
      </c>
    </row>
    <row r="66" spans="1:4" x14ac:dyDescent="0.3">
      <c r="A66" s="2" t="s">
        <v>153</v>
      </c>
      <c r="B66">
        <v>1356</v>
      </c>
      <c r="C66">
        <v>1477.0445</v>
      </c>
      <c r="D66">
        <v>-121.04449999999997</v>
      </c>
    </row>
    <row r="67" spans="1:4" x14ac:dyDescent="0.3">
      <c r="A67" s="2" t="s">
        <v>154</v>
      </c>
      <c r="B67">
        <v>1082</v>
      </c>
      <c r="C67">
        <v>1471.4498000000001</v>
      </c>
      <c r="D67">
        <v>-389.4498000000001</v>
      </c>
    </row>
    <row r="68" spans="1:4" x14ac:dyDescent="0.3">
      <c r="A68" s="2" t="s">
        <v>155</v>
      </c>
      <c r="B68">
        <v>952</v>
      </c>
      <c r="C68">
        <v>1465.8551</v>
      </c>
      <c r="D68">
        <v>-513.85509999999999</v>
      </c>
    </row>
    <row r="69" spans="1:4" x14ac:dyDescent="0.3">
      <c r="A69" s="2" t="s">
        <v>156</v>
      </c>
      <c r="B69">
        <v>1095</v>
      </c>
      <c r="C69">
        <v>1460.2604000000001</v>
      </c>
      <c r="D69">
        <v>-365.26040000000012</v>
      </c>
    </row>
    <row r="70" spans="1:4" x14ac:dyDescent="0.3">
      <c r="A70" s="2" t="s">
        <v>157</v>
      </c>
      <c r="B70">
        <v>1075</v>
      </c>
      <c r="C70">
        <v>1454.6657</v>
      </c>
      <c r="D70">
        <v>-379.66570000000002</v>
      </c>
    </row>
    <row r="71" spans="1:4" x14ac:dyDescent="0.3">
      <c r="A71" s="2" t="s">
        <v>158</v>
      </c>
      <c r="B71">
        <v>1308</v>
      </c>
      <c r="C71">
        <v>1449.0710000000001</v>
      </c>
      <c r="D71">
        <v>-141.07100000000014</v>
      </c>
    </row>
    <row r="72" spans="1:4" x14ac:dyDescent="0.3">
      <c r="A72" s="2" t="s">
        <v>159</v>
      </c>
      <c r="B72">
        <v>1816</v>
      </c>
      <c r="C72">
        <v>1443.4763</v>
      </c>
      <c r="D72">
        <v>372.52369999999996</v>
      </c>
    </row>
    <row r="73" spans="1:4" x14ac:dyDescent="0.3">
      <c r="A73" s="2" t="s">
        <v>160</v>
      </c>
      <c r="B73">
        <v>2133</v>
      </c>
      <c r="C73">
        <v>1437.8816000000002</v>
      </c>
      <c r="D73">
        <v>695.11839999999984</v>
      </c>
    </row>
    <row r="74" spans="1:4" x14ac:dyDescent="0.3">
      <c r="A74" s="2" t="s">
        <v>161</v>
      </c>
      <c r="B74">
        <v>2217</v>
      </c>
      <c r="C74">
        <v>1432.2869000000001</v>
      </c>
      <c r="D74">
        <v>784.71309999999994</v>
      </c>
    </row>
    <row r="75" spans="1:4" x14ac:dyDescent="0.3">
      <c r="A75" s="2" t="s">
        <v>162</v>
      </c>
      <c r="B75">
        <v>1637</v>
      </c>
      <c r="C75">
        <v>1426.6922</v>
      </c>
      <c r="D75">
        <v>210.30780000000004</v>
      </c>
    </row>
    <row r="76" spans="1:4" x14ac:dyDescent="0.3">
      <c r="A76" s="2" t="s">
        <v>163</v>
      </c>
      <c r="B76">
        <v>1442</v>
      </c>
      <c r="C76">
        <v>1421.0975000000001</v>
      </c>
      <c r="D76">
        <v>20.902499999999918</v>
      </c>
    </row>
    <row r="77" spans="1:4" x14ac:dyDescent="0.3">
      <c r="A77" s="2" t="s">
        <v>164</v>
      </c>
      <c r="B77">
        <v>1620</v>
      </c>
      <c r="C77">
        <v>1415.5028000000002</v>
      </c>
      <c r="D77">
        <v>204.49719999999979</v>
      </c>
    </row>
    <row r="78" spans="1:4" x14ac:dyDescent="0.3">
      <c r="A78" s="2" t="s">
        <v>165</v>
      </c>
      <c r="B78">
        <v>1484</v>
      </c>
      <c r="C78">
        <v>1409.9081000000001</v>
      </c>
      <c r="D78">
        <v>74.091899999999896</v>
      </c>
    </row>
    <row r="79" spans="1:4" x14ac:dyDescent="0.3">
      <c r="A79" s="2" t="s">
        <v>166</v>
      </c>
      <c r="B79">
        <v>1167</v>
      </c>
      <c r="C79">
        <v>1404.3134</v>
      </c>
      <c r="D79">
        <v>-237.3134</v>
      </c>
    </row>
    <row r="80" spans="1:4" x14ac:dyDescent="0.3">
      <c r="A80" s="2" t="s">
        <v>167</v>
      </c>
      <c r="B80">
        <v>1010</v>
      </c>
      <c r="C80">
        <v>1398.7187000000001</v>
      </c>
      <c r="D80">
        <v>-388.71870000000013</v>
      </c>
    </row>
    <row r="81" spans="1:4" x14ac:dyDescent="0.3">
      <c r="A81" s="2" t="s">
        <v>168</v>
      </c>
      <c r="B81">
        <v>1134</v>
      </c>
      <c r="C81">
        <v>1393.124</v>
      </c>
      <c r="D81">
        <v>-259.12400000000002</v>
      </c>
    </row>
    <row r="82" spans="1:4" x14ac:dyDescent="0.3">
      <c r="A82" s="2" t="s">
        <v>169</v>
      </c>
      <c r="B82">
        <v>1358</v>
      </c>
      <c r="C82">
        <v>1387.5293000000001</v>
      </c>
      <c r="D82">
        <v>-29.529300000000148</v>
      </c>
    </row>
    <row r="83" spans="1:4" x14ac:dyDescent="0.3">
      <c r="A83" s="2" t="s">
        <v>170</v>
      </c>
      <c r="B83">
        <v>1342</v>
      </c>
      <c r="C83">
        <v>1381.9346</v>
      </c>
      <c r="D83">
        <v>-39.934600000000046</v>
      </c>
    </row>
    <row r="84" spans="1:4" x14ac:dyDescent="0.3">
      <c r="A84" s="2" t="s">
        <v>171</v>
      </c>
      <c r="B84">
        <v>1775</v>
      </c>
      <c r="C84">
        <v>1376.3398999999999</v>
      </c>
      <c r="D84">
        <v>398.66010000000006</v>
      </c>
    </row>
    <row r="85" spans="1:4" x14ac:dyDescent="0.3">
      <c r="A85" s="2" t="s">
        <v>172</v>
      </c>
      <c r="B85">
        <v>1834</v>
      </c>
      <c r="C85">
        <v>1370.7452000000001</v>
      </c>
      <c r="D85">
        <v>463.25479999999993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41AE-E8B4-4421-9211-9F82880AE121}">
  <dimension ref="A1:D85"/>
  <sheetViews>
    <sheetView tabSelected="1" workbookViewId="0">
      <selection activeCell="H14" sqref="H14"/>
    </sheetView>
  </sheetViews>
  <sheetFormatPr defaultRowHeight="14.4" x14ac:dyDescent="0.3"/>
  <cols>
    <col min="3" max="3" width="13.109375" bestFit="1" customWidth="1"/>
  </cols>
  <sheetData>
    <row r="1" spans="1:4" x14ac:dyDescent="0.3">
      <c r="A1" t="s">
        <v>0</v>
      </c>
      <c r="B1" t="s">
        <v>100</v>
      </c>
      <c r="C1" t="s">
        <v>25</v>
      </c>
      <c r="D1" t="s">
        <v>27</v>
      </c>
    </row>
    <row r="2" spans="1:4" x14ac:dyDescent="0.3">
      <c r="A2" s="2" t="s">
        <v>1</v>
      </c>
      <c r="B2">
        <v>2576</v>
      </c>
      <c r="C2">
        <v>2844.9784188210529</v>
      </c>
      <c r="D2">
        <v>-268.97841882105286</v>
      </c>
    </row>
    <row r="3" spans="1:4" x14ac:dyDescent="0.3">
      <c r="A3" s="2" t="s">
        <v>2</v>
      </c>
      <c r="B3">
        <v>2049</v>
      </c>
      <c r="C3">
        <v>2172.61665739301</v>
      </c>
      <c r="D3">
        <v>-123.61665739300997</v>
      </c>
    </row>
    <row r="4" spans="1:4" x14ac:dyDescent="0.3">
      <c r="A4" s="2" t="s">
        <v>3</v>
      </c>
      <c r="B4">
        <v>2178</v>
      </c>
      <c r="C4">
        <v>1746.4626136094491</v>
      </c>
      <c r="D4">
        <v>431.53738639055086</v>
      </c>
    </row>
    <row r="5" spans="1:4" x14ac:dyDescent="0.3">
      <c r="A5" s="2" t="s">
        <v>4</v>
      </c>
      <c r="B5">
        <v>1855</v>
      </c>
      <c r="C5">
        <v>1513.8504451002418</v>
      </c>
      <c r="D5">
        <v>341.14955489975819</v>
      </c>
    </row>
    <row r="6" spans="1:4" x14ac:dyDescent="0.3">
      <c r="A6" s="2" t="s">
        <v>5</v>
      </c>
      <c r="B6">
        <v>1708</v>
      </c>
      <c r="C6">
        <v>1427.3249763646172</v>
      </c>
      <c r="D6">
        <v>280.67502363538279</v>
      </c>
    </row>
    <row r="7" spans="1:4" x14ac:dyDescent="0.3">
      <c r="A7" s="2" t="s">
        <v>6</v>
      </c>
      <c r="B7">
        <v>1444</v>
      </c>
      <c r="C7">
        <v>1444.6416987711598</v>
      </c>
      <c r="D7">
        <v>-0.64169877115978124</v>
      </c>
    </row>
    <row r="8" spans="1:4" x14ac:dyDescent="0.3">
      <c r="A8" s="2" t="s">
        <v>7</v>
      </c>
      <c r="B8">
        <v>1121</v>
      </c>
      <c r="C8">
        <v>1528.7667705578142</v>
      </c>
      <c r="D8">
        <v>-407.7667705578142</v>
      </c>
    </row>
    <row r="9" spans="1:4" x14ac:dyDescent="0.3">
      <c r="A9" s="2" t="s">
        <v>8</v>
      </c>
      <c r="B9">
        <v>1210</v>
      </c>
      <c r="C9">
        <v>1647.8770168318797</v>
      </c>
      <c r="D9">
        <v>-437.8770168318797</v>
      </c>
    </row>
    <row r="10" spans="1:4" x14ac:dyDescent="0.3">
      <c r="A10" s="2" t="s">
        <v>9</v>
      </c>
      <c r="B10">
        <v>1420</v>
      </c>
      <c r="C10">
        <v>1775.3599295700108</v>
      </c>
      <c r="D10">
        <v>-355.35992957001076</v>
      </c>
    </row>
    <row r="11" spans="1:4" x14ac:dyDescent="0.3">
      <c r="A11" s="2" t="s">
        <v>10</v>
      </c>
      <c r="B11">
        <v>1821</v>
      </c>
      <c r="C11">
        <v>1889.8136676182248</v>
      </c>
      <c r="D11">
        <v>-68.813667618224827</v>
      </c>
    </row>
    <row r="12" spans="1:4" x14ac:dyDescent="0.3">
      <c r="A12" s="2" t="s">
        <v>11</v>
      </c>
      <c r="B12">
        <v>1733</v>
      </c>
      <c r="C12">
        <v>1975.0470566918889</v>
      </c>
      <c r="D12">
        <v>-242.04705669188888</v>
      </c>
    </row>
    <row r="13" spans="1:4" x14ac:dyDescent="0.3">
      <c r="A13" s="2" t="s">
        <v>12</v>
      </c>
      <c r="B13">
        <v>2629</v>
      </c>
      <c r="C13">
        <v>2020.0795893757304</v>
      </c>
      <c r="D13">
        <v>608.92041062426961</v>
      </c>
    </row>
    <row r="14" spans="1:4" x14ac:dyDescent="0.3">
      <c r="A14" s="2" t="s">
        <v>28</v>
      </c>
      <c r="B14">
        <v>2480</v>
      </c>
      <c r="C14">
        <v>2019.1414251238402</v>
      </c>
      <c r="D14">
        <v>460.85857487615976</v>
      </c>
    </row>
    <row r="15" spans="1:4" x14ac:dyDescent="0.3">
      <c r="A15" s="2" t="s">
        <v>29</v>
      </c>
      <c r="B15">
        <v>2013</v>
      </c>
      <c r="C15">
        <v>1971.6733902596534</v>
      </c>
      <c r="D15">
        <v>41.326609740346612</v>
      </c>
    </row>
    <row r="16" spans="1:4" x14ac:dyDescent="0.3">
      <c r="A16" s="2" t="s">
        <v>30</v>
      </c>
      <c r="B16">
        <v>1846</v>
      </c>
      <c r="C16">
        <v>1882.3269779759721</v>
      </c>
      <c r="D16">
        <v>-36.326977975972113</v>
      </c>
    </row>
    <row r="17" spans="1:4" x14ac:dyDescent="0.3">
      <c r="A17" s="2" t="s">
        <v>31</v>
      </c>
      <c r="B17">
        <v>1774</v>
      </c>
      <c r="C17">
        <v>1760.9643483349482</v>
      </c>
      <c r="D17">
        <v>13.035651665051773</v>
      </c>
    </row>
    <row r="18" spans="1:4" x14ac:dyDescent="0.3">
      <c r="A18" s="2" t="s">
        <v>32</v>
      </c>
      <c r="B18">
        <v>1741</v>
      </c>
      <c r="C18">
        <v>1622.6583282680949</v>
      </c>
      <c r="D18">
        <v>118.34167173190508</v>
      </c>
    </row>
    <row r="19" spans="1:4" x14ac:dyDescent="0.3">
      <c r="A19" s="2" t="s">
        <v>33</v>
      </c>
      <c r="B19">
        <v>1301</v>
      </c>
      <c r="C19">
        <v>1487.6924115762849</v>
      </c>
      <c r="D19">
        <v>-186.69241157628494</v>
      </c>
    </row>
    <row r="20" spans="1:4" x14ac:dyDescent="0.3">
      <c r="A20" s="2" t="s">
        <v>34</v>
      </c>
      <c r="B20">
        <v>1231</v>
      </c>
      <c r="C20">
        <v>1381.560758929747</v>
      </c>
      <c r="D20">
        <v>-150.56075892974695</v>
      </c>
    </row>
    <row r="21" spans="1:4" x14ac:dyDescent="0.3">
      <c r="A21" s="2" t="s">
        <v>35</v>
      </c>
      <c r="B21">
        <v>1173</v>
      </c>
      <c r="C21">
        <v>1334.9681978680455</v>
      </c>
      <c r="D21">
        <v>-161.96819786804554</v>
      </c>
    </row>
    <row r="22" spans="1:4" x14ac:dyDescent="0.3">
      <c r="A22" s="2" t="s">
        <v>36</v>
      </c>
      <c r="B22">
        <v>1367</v>
      </c>
      <c r="C22">
        <v>1383.8302228001485</v>
      </c>
      <c r="D22">
        <v>-16.830222800148476</v>
      </c>
    </row>
    <row r="23" spans="1:4" x14ac:dyDescent="0.3">
      <c r="A23" s="2" t="s">
        <v>37</v>
      </c>
      <c r="B23">
        <v>1684</v>
      </c>
      <c r="C23">
        <v>1569.2729950043358</v>
      </c>
      <c r="D23">
        <v>114.72700499566417</v>
      </c>
    </row>
    <row r="24" spans="1:4" x14ac:dyDescent="0.3">
      <c r="A24" s="2" t="s">
        <v>38</v>
      </c>
      <c r="B24">
        <v>1962</v>
      </c>
      <c r="C24">
        <v>1937.6333426282727</v>
      </c>
      <c r="D24">
        <v>24.366657371727342</v>
      </c>
    </row>
    <row r="25" spans="1:4" x14ac:dyDescent="0.3">
      <c r="A25" s="2" t="s">
        <v>39</v>
      </c>
      <c r="B25">
        <v>2563</v>
      </c>
      <c r="C25">
        <v>2540.4587606889254</v>
      </c>
      <c r="D25">
        <v>22.541239311074605</v>
      </c>
    </row>
    <row r="26" spans="1:4" x14ac:dyDescent="0.3">
      <c r="A26" s="2" t="s">
        <v>40</v>
      </c>
      <c r="B26">
        <v>2324</v>
      </c>
      <c r="C26">
        <v>2535.057051297877</v>
      </c>
      <c r="D26">
        <v>-211.05705129787702</v>
      </c>
    </row>
    <row r="27" spans="1:4" x14ac:dyDescent="0.3">
      <c r="A27" s="2" t="s">
        <v>41</v>
      </c>
      <c r="B27">
        <v>1837</v>
      </c>
      <c r="C27">
        <v>2015.8904961129276</v>
      </c>
      <c r="D27">
        <v>-178.89049611292762</v>
      </c>
    </row>
    <row r="28" spans="1:4" x14ac:dyDescent="0.3">
      <c r="A28" s="2" t="s">
        <v>42</v>
      </c>
      <c r="B28">
        <v>1962</v>
      </c>
      <c r="C28">
        <v>1685.1149260296825</v>
      </c>
      <c r="D28">
        <v>276.88507397031753</v>
      </c>
    </row>
    <row r="29" spans="1:4" x14ac:dyDescent="0.3">
      <c r="A29" s="2" t="s">
        <v>43</v>
      </c>
      <c r="B29">
        <v>2204</v>
      </c>
      <c r="C29">
        <v>1501.7105376631705</v>
      </c>
      <c r="D29">
        <v>702.2894623368295</v>
      </c>
    </row>
    <row r="30" spans="1:4" x14ac:dyDescent="0.3">
      <c r="A30" s="2" t="s">
        <v>44</v>
      </c>
      <c r="B30">
        <v>1574</v>
      </c>
      <c r="C30">
        <v>1428.7993184462957</v>
      </c>
      <c r="D30">
        <v>145.20068155370427</v>
      </c>
    </row>
    <row r="31" spans="1:4" x14ac:dyDescent="0.3">
      <c r="A31" s="2" t="s">
        <v>45</v>
      </c>
      <c r="B31">
        <v>1178</v>
      </c>
      <c r="C31">
        <v>1433.6450466298329</v>
      </c>
      <c r="D31">
        <v>-255.6450466298329</v>
      </c>
    </row>
    <row r="32" spans="1:4" x14ac:dyDescent="0.3">
      <c r="A32" s="2" t="s">
        <v>46</v>
      </c>
      <c r="B32">
        <v>1085</v>
      </c>
      <c r="C32">
        <v>1487.6532912824341</v>
      </c>
      <c r="D32">
        <v>-402.65329128243411</v>
      </c>
    </row>
    <row r="33" spans="1:4" x14ac:dyDescent="0.3">
      <c r="A33" s="2" t="s">
        <v>47</v>
      </c>
      <c r="B33">
        <v>1254</v>
      </c>
      <c r="C33">
        <v>1566.3714122906213</v>
      </c>
      <c r="D33">
        <v>-312.37141229062127</v>
      </c>
    </row>
    <row r="34" spans="1:4" x14ac:dyDescent="0.3">
      <c r="A34" s="2" t="s">
        <v>48</v>
      </c>
      <c r="B34">
        <v>1304</v>
      </c>
      <c r="C34">
        <v>1649.4885603587907</v>
      </c>
      <c r="D34">
        <v>-345.48856035879066</v>
      </c>
    </row>
    <row r="35" spans="1:4" x14ac:dyDescent="0.3">
      <c r="A35" s="2" t="s">
        <v>49</v>
      </c>
      <c r="B35">
        <v>1698</v>
      </c>
      <c r="C35">
        <v>1720.8356770092148</v>
      </c>
      <c r="D35">
        <v>-22.835677009214805</v>
      </c>
    </row>
    <row r="36" spans="1:4" x14ac:dyDescent="0.3">
      <c r="A36" s="2" t="s">
        <v>50</v>
      </c>
      <c r="B36">
        <v>1801</v>
      </c>
      <c r="C36">
        <v>1768.3854945820303</v>
      </c>
      <c r="D36">
        <v>32.614505417969667</v>
      </c>
    </row>
    <row r="37" spans="1:4" x14ac:dyDescent="0.3">
      <c r="A37" s="2" t="s">
        <v>51</v>
      </c>
      <c r="B37">
        <v>2146</v>
      </c>
      <c r="C37">
        <v>1784.2525362352544</v>
      </c>
      <c r="D37">
        <v>361.74746376474559</v>
      </c>
    </row>
    <row r="38" spans="1:4" x14ac:dyDescent="0.3">
      <c r="A38" s="2" t="s">
        <v>52</v>
      </c>
      <c r="B38">
        <v>2319</v>
      </c>
      <c r="C38">
        <v>1764.6931159447886</v>
      </c>
      <c r="D38">
        <v>554.30688405521141</v>
      </c>
    </row>
    <row r="39" spans="1:4" x14ac:dyDescent="0.3">
      <c r="A39" s="2" t="s">
        <v>53</v>
      </c>
      <c r="B39">
        <v>1597</v>
      </c>
      <c r="C39">
        <v>1710.1053385043788</v>
      </c>
      <c r="D39">
        <v>-113.10533850437878</v>
      </c>
    </row>
    <row r="40" spans="1:4" x14ac:dyDescent="0.3">
      <c r="A40" s="2" t="s">
        <v>54</v>
      </c>
      <c r="B40">
        <v>1614</v>
      </c>
      <c r="C40">
        <v>1625.0290995256692</v>
      </c>
      <c r="D40">
        <v>-11.029099525669153</v>
      </c>
    </row>
    <row r="41" spans="1:4" x14ac:dyDescent="0.3">
      <c r="A41" s="2" t="s">
        <v>55</v>
      </c>
      <c r="B41">
        <v>1488</v>
      </c>
      <c r="C41">
        <v>1518.1460854381712</v>
      </c>
      <c r="D41">
        <v>-30.146085438171212</v>
      </c>
    </row>
    <row r="42" spans="1:4" x14ac:dyDescent="0.3">
      <c r="A42" s="2" t="s">
        <v>56</v>
      </c>
      <c r="B42">
        <v>1511</v>
      </c>
      <c r="C42">
        <v>1402.2797734892592</v>
      </c>
      <c r="D42">
        <v>108.72022651074076</v>
      </c>
    </row>
    <row r="43" spans="1:4" x14ac:dyDescent="0.3">
      <c r="A43" s="2" t="s">
        <v>57</v>
      </c>
      <c r="B43">
        <v>1148</v>
      </c>
      <c r="C43">
        <v>1294.3954317442003</v>
      </c>
      <c r="D43">
        <v>-146.39543174420032</v>
      </c>
    </row>
    <row r="44" spans="1:4" x14ac:dyDescent="0.3">
      <c r="A44" s="2" t="s">
        <v>58</v>
      </c>
      <c r="B44">
        <v>995</v>
      </c>
      <c r="C44">
        <v>1215.6001190861207</v>
      </c>
      <c r="D44">
        <v>-220.60011908612069</v>
      </c>
    </row>
    <row r="45" spans="1:4" x14ac:dyDescent="0.3">
      <c r="A45" s="2" t="s">
        <v>59</v>
      </c>
      <c r="B45">
        <v>1133</v>
      </c>
      <c r="C45">
        <v>1191.1426852160184</v>
      </c>
      <c r="D45">
        <v>-58.142685216018435</v>
      </c>
    </row>
    <row r="46" spans="1:4" x14ac:dyDescent="0.3">
      <c r="A46" s="2" t="s">
        <v>60</v>
      </c>
      <c r="B46">
        <v>1181</v>
      </c>
      <c r="C46">
        <v>1250.413770652769</v>
      </c>
      <c r="D46">
        <v>-69.413770652769017</v>
      </c>
    </row>
    <row r="47" spans="1:4" x14ac:dyDescent="0.3">
      <c r="A47" s="2" t="s">
        <v>61</v>
      </c>
      <c r="B47">
        <v>1552</v>
      </c>
      <c r="C47">
        <v>1426.9458067331288</v>
      </c>
      <c r="D47">
        <v>125.05419326687115</v>
      </c>
    </row>
    <row r="48" spans="1:4" x14ac:dyDescent="0.3">
      <c r="A48" s="2" t="s">
        <v>62</v>
      </c>
      <c r="B48">
        <v>1896</v>
      </c>
      <c r="C48">
        <v>1758.4130156117099</v>
      </c>
      <c r="D48">
        <v>137.58698438829015</v>
      </c>
    </row>
    <row r="49" spans="1:4" x14ac:dyDescent="0.3">
      <c r="A49" s="2" t="s">
        <v>63</v>
      </c>
      <c r="B49">
        <v>2220</v>
      </c>
      <c r="C49">
        <v>2286.6314102609977</v>
      </c>
      <c r="D49">
        <v>-66.631410260997654</v>
      </c>
    </row>
    <row r="50" spans="1:4" x14ac:dyDescent="0.3">
      <c r="A50" s="2" t="s">
        <v>64</v>
      </c>
      <c r="B50">
        <v>2054</v>
      </c>
      <c r="C50">
        <v>1818.5205255886181</v>
      </c>
      <c r="D50">
        <v>235.47947441138194</v>
      </c>
    </row>
    <row r="51" spans="1:4" x14ac:dyDescent="0.3">
      <c r="A51" s="2" t="s">
        <v>65</v>
      </c>
      <c r="B51">
        <v>1526</v>
      </c>
      <c r="C51">
        <v>1642.2988278928624</v>
      </c>
      <c r="D51">
        <v>-116.29882789286239</v>
      </c>
    </row>
    <row r="52" spans="1:4" x14ac:dyDescent="0.3">
      <c r="A52" s="2" t="s">
        <v>66</v>
      </c>
      <c r="B52">
        <v>1402</v>
      </c>
      <c r="C52">
        <v>1508.2746150121764</v>
      </c>
      <c r="D52">
        <v>-106.27461501217635</v>
      </c>
    </row>
    <row r="53" spans="1:4" x14ac:dyDescent="0.3">
      <c r="A53" s="2" t="s">
        <v>67</v>
      </c>
      <c r="B53">
        <v>1442</v>
      </c>
      <c r="C53">
        <v>1410.8606526317865</v>
      </c>
      <c r="D53">
        <v>31.139347368213521</v>
      </c>
    </row>
    <row r="54" spans="1:4" x14ac:dyDescent="0.3">
      <c r="A54" s="2" t="s">
        <v>68</v>
      </c>
      <c r="B54">
        <v>1465</v>
      </c>
      <c r="C54">
        <v>1344.8042518022305</v>
      </c>
      <c r="D54">
        <v>120.19574819776949</v>
      </c>
    </row>
    <row r="55" spans="1:4" x14ac:dyDescent="0.3">
      <c r="A55" s="2" t="s">
        <v>69</v>
      </c>
      <c r="B55">
        <v>1027</v>
      </c>
      <c r="C55">
        <v>1305.1872689393565</v>
      </c>
      <c r="D55">
        <v>-278.1872689393565</v>
      </c>
    </row>
    <row r="56" spans="1:4" x14ac:dyDescent="0.3">
      <c r="A56" s="2" t="s">
        <v>70</v>
      </c>
      <c r="B56">
        <v>1016</v>
      </c>
      <c r="C56">
        <v>1287.4261058243228</v>
      </c>
      <c r="D56">
        <v>-271.4261058243228</v>
      </c>
    </row>
    <row r="57" spans="1:4" x14ac:dyDescent="0.3">
      <c r="A57" s="2" t="s">
        <v>71</v>
      </c>
      <c r="B57">
        <v>1056</v>
      </c>
      <c r="C57">
        <v>1287.2717096035994</v>
      </c>
      <c r="D57">
        <v>-231.27170960359945</v>
      </c>
    </row>
    <row r="58" spans="1:4" x14ac:dyDescent="0.3">
      <c r="A58" s="2" t="s">
        <v>72</v>
      </c>
      <c r="B58">
        <v>1165</v>
      </c>
      <c r="C58">
        <v>1300.8095727889656</v>
      </c>
      <c r="D58">
        <v>-135.80957278896562</v>
      </c>
    </row>
    <row r="59" spans="1:4" x14ac:dyDescent="0.3">
      <c r="A59" s="2" t="s">
        <v>73</v>
      </c>
      <c r="B59">
        <v>1459</v>
      </c>
      <c r="C59">
        <v>1324.4597332575127</v>
      </c>
      <c r="D59">
        <v>134.54026674248735</v>
      </c>
    </row>
    <row r="60" spans="1:4" x14ac:dyDescent="0.3">
      <c r="A60" s="2" t="s">
        <v>74</v>
      </c>
      <c r="B60">
        <v>1626</v>
      </c>
      <c r="C60">
        <v>1354.9767742516408</v>
      </c>
      <c r="D60">
        <v>271.02322574835921</v>
      </c>
    </row>
    <row r="61" spans="1:4" x14ac:dyDescent="0.3">
      <c r="A61" s="2" t="s">
        <v>75</v>
      </c>
      <c r="B61">
        <v>1933</v>
      </c>
      <c r="C61">
        <v>1389.4498243790631</v>
      </c>
      <c r="D61">
        <v>543.5501756209369</v>
      </c>
    </row>
    <row r="62" spans="1:4" x14ac:dyDescent="0.3">
      <c r="A62" s="2" t="s">
        <v>76</v>
      </c>
      <c r="B62">
        <v>2013</v>
      </c>
      <c r="C62">
        <v>1425.3025576128011</v>
      </c>
      <c r="D62">
        <v>587.69744238719886</v>
      </c>
    </row>
    <row r="63" spans="1:4" x14ac:dyDescent="0.3">
      <c r="A63" s="2" t="s">
        <v>77</v>
      </c>
      <c r="B63">
        <v>1620</v>
      </c>
      <c r="C63">
        <v>1460.293193291187</v>
      </c>
      <c r="D63">
        <v>159.70680670881302</v>
      </c>
    </row>
    <row r="64" spans="1:4" x14ac:dyDescent="0.3">
      <c r="A64" s="2" t="s">
        <v>78</v>
      </c>
      <c r="B64">
        <v>1750</v>
      </c>
      <c r="C64">
        <v>1492.5144961178671</v>
      </c>
      <c r="D64">
        <v>257.48550388213289</v>
      </c>
    </row>
    <row r="65" spans="1:4" x14ac:dyDescent="0.3">
      <c r="A65" s="2" t="s">
        <v>79</v>
      </c>
      <c r="B65">
        <v>1351</v>
      </c>
      <c r="C65">
        <v>1520.3937761617922</v>
      </c>
      <c r="D65">
        <v>-169.39377616179218</v>
      </c>
    </row>
    <row r="66" spans="1:4" x14ac:dyDescent="0.3">
      <c r="A66" s="2" t="s">
        <v>80</v>
      </c>
      <c r="B66">
        <v>1356</v>
      </c>
      <c r="C66">
        <v>1542.6928888572306</v>
      </c>
      <c r="D66">
        <v>-186.69288885723063</v>
      </c>
    </row>
    <row r="67" spans="1:4" x14ac:dyDescent="0.3">
      <c r="A67" s="2" t="s">
        <v>81</v>
      </c>
      <c r="B67">
        <v>1082</v>
      </c>
      <c r="C67">
        <v>1558.5082350037558</v>
      </c>
      <c r="D67">
        <v>-476.50823500375577</v>
      </c>
    </row>
    <row r="68" spans="1:4" x14ac:dyDescent="0.3">
      <c r="A68" s="2" t="s">
        <v>82</v>
      </c>
      <c r="B68">
        <v>952</v>
      </c>
      <c r="C68">
        <v>1567.2707607662539</v>
      </c>
      <c r="D68">
        <v>-615.27076076625394</v>
      </c>
    </row>
    <row r="69" spans="1:4" x14ac:dyDescent="0.3">
      <c r="A69" s="2" t="s">
        <v>83</v>
      </c>
      <c r="B69">
        <v>1095</v>
      </c>
      <c r="C69">
        <v>1568.7459576749229</v>
      </c>
      <c r="D69">
        <v>-473.74595767492292</v>
      </c>
    </row>
    <row r="70" spans="1:4" x14ac:dyDescent="0.3">
      <c r="A70" s="2" t="s">
        <v>84</v>
      </c>
      <c r="B70">
        <v>1075</v>
      </c>
      <c r="C70">
        <v>1563.0338626252683</v>
      </c>
      <c r="D70">
        <v>-488.03386262526828</v>
      </c>
    </row>
    <row r="71" spans="1:4" x14ac:dyDescent="0.3">
      <c r="A71" s="2" t="s">
        <v>85</v>
      </c>
      <c r="B71">
        <v>1308</v>
      </c>
      <c r="C71">
        <v>1550.5690578781087</v>
      </c>
      <c r="D71">
        <v>-242.56905787810865</v>
      </c>
    </row>
    <row r="72" spans="1:4" x14ac:dyDescent="0.3">
      <c r="A72" s="2" t="s">
        <v>86</v>
      </c>
      <c r="B72">
        <v>1816</v>
      </c>
      <c r="C72">
        <v>1532.1206710595734</v>
      </c>
      <c r="D72">
        <v>283.8793289404266</v>
      </c>
    </row>
    <row r="73" spans="1:4" x14ac:dyDescent="0.3">
      <c r="A73" s="2" t="s">
        <v>87</v>
      </c>
      <c r="B73">
        <v>2133</v>
      </c>
      <c r="C73">
        <v>1508.7923751611015</v>
      </c>
      <c r="D73">
        <v>624.20762483889848</v>
      </c>
    </row>
    <row r="74" spans="1:4" x14ac:dyDescent="0.3">
      <c r="A74" s="2" t="s">
        <v>88</v>
      </c>
      <c r="B74">
        <v>2217</v>
      </c>
      <c r="C74">
        <v>1482.0223885394435</v>
      </c>
      <c r="D74">
        <v>734.97761146055655</v>
      </c>
    </row>
    <row r="75" spans="1:4" x14ac:dyDescent="0.3">
      <c r="A75" s="2" t="s">
        <v>89</v>
      </c>
      <c r="B75">
        <v>1637</v>
      </c>
      <c r="C75">
        <v>1453.583474916657</v>
      </c>
      <c r="D75">
        <v>183.416525083343</v>
      </c>
    </row>
    <row r="76" spans="1:4" x14ac:dyDescent="0.3">
      <c r="A76" s="2" t="s">
        <v>90</v>
      </c>
      <c r="B76">
        <v>1442</v>
      </c>
      <c r="C76">
        <v>1425.5829433801146</v>
      </c>
      <c r="D76">
        <v>16.417056619885443</v>
      </c>
    </row>
    <row r="77" spans="1:4" x14ac:dyDescent="0.3">
      <c r="A77" s="2" t="s">
        <v>91</v>
      </c>
      <c r="B77">
        <v>1620</v>
      </c>
      <c r="C77">
        <v>1400.4626483824977</v>
      </c>
      <c r="D77">
        <v>219.53735161750228</v>
      </c>
    </row>
    <row r="78" spans="1:4" x14ac:dyDescent="0.3">
      <c r="A78" s="2" t="s">
        <v>92</v>
      </c>
      <c r="B78">
        <v>1484</v>
      </c>
      <c r="C78">
        <v>1380.9989897418018</v>
      </c>
      <c r="D78">
        <v>103.00101025819822</v>
      </c>
    </row>
    <row r="79" spans="1:4" x14ac:dyDescent="0.3">
      <c r="A79" s="2" t="s">
        <v>93</v>
      </c>
      <c r="B79">
        <v>1167</v>
      </c>
      <c r="C79">
        <v>1370.3029126413294</v>
      </c>
      <c r="D79">
        <v>-203.30291264132939</v>
      </c>
    </row>
    <row r="80" spans="1:4" x14ac:dyDescent="0.3">
      <c r="A80" s="2" t="s">
        <v>94</v>
      </c>
      <c r="B80">
        <v>1010</v>
      </c>
      <c r="C80">
        <v>1371.8199076296878</v>
      </c>
      <c r="D80">
        <v>-361.8199076296878</v>
      </c>
    </row>
    <row r="81" spans="1:4" x14ac:dyDescent="0.3">
      <c r="A81" s="2" t="s">
        <v>95</v>
      </c>
      <c r="B81">
        <v>1134</v>
      </c>
      <c r="C81">
        <v>1389.3300106208044</v>
      </c>
      <c r="D81">
        <v>-255.33001062080439</v>
      </c>
    </row>
    <row r="82" spans="1:4" x14ac:dyDescent="0.3">
      <c r="A82" s="2" t="s">
        <v>96</v>
      </c>
      <c r="B82">
        <v>1358</v>
      </c>
      <c r="C82">
        <v>1426.947802893912</v>
      </c>
      <c r="D82">
        <v>-68.947802893912012</v>
      </c>
    </row>
    <row r="83" spans="1:4" x14ac:dyDescent="0.3">
      <c r="A83" s="2" t="s">
        <v>97</v>
      </c>
      <c r="B83">
        <v>1342</v>
      </c>
      <c r="C83">
        <v>1489.1224110935655</v>
      </c>
      <c r="D83">
        <v>-147.12241109356546</v>
      </c>
    </row>
    <row r="84" spans="1:4" x14ac:dyDescent="0.3">
      <c r="A84" s="2" t="s">
        <v>98</v>
      </c>
      <c r="B84">
        <v>1775</v>
      </c>
      <c r="C84">
        <v>1580.6375072296141</v>
      </c>
      <c r="D84">
        <v>194.36249277038587</v>
      </c>
    </row>
    <row r="85" spans="1:4" x14ac:dyDescent="0.3">
      <c r="A85" s="2" t="s">
        <v>99</v>
      </c>
      <c r="B85">
        <v>1834</v>
      </c>
      <c r="C85">
        <v>1706.6113086772129</v>
      </c>
      <c r="D85">
        <v>127.38869132278705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4-6</vt:lpstr>
      <vt:lpstr>10-11</vt:lpstr>
      <vt:lpstr>Лист1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provivi</dc:creator>
  <cp:lastModifiedBy>provivi</cp:lastModifiedBy>
  <dcterms:created xsi:type="dcterms:W3CDTF">2021-01-08T11:05:24Z</dcterms:created>
  <dcterms:modified xsi:type="dcterms:W3CDTF">2021-01-28T15:04:18Z</dcterms:modified>
</cp:coreProperties>
</file>