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.j\MEGA\MEGAsync\COLONIAL\ProxiPal\templates\"/>
    </mc:Choice>
  </mc:AlternateContent>
  <xr:revisionPtr revIDLastSave="0" documentId="13_ncr:1_{6E92F952-934A-4C3E-89D3-76ECB936F57F}" xr6:coauthVersionLast="47" xr6:coauthVersionMax="47" xr10:uidLastSave="{00000000-0000-0000-0000-000000000000}"/>
  <bookViews>
    <workbookView xWindow="8670" yWindow="4095" windowWidth="27600" windowHeight="14475" xr2:uid="{4D99390B-9292-4C1E-BC74-DE0E0B893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0" i="1" l="1" a="1"/>
  <c r="O90" i="1" s="1"/>
  <c r="O78" i="1" a="1"/>
  <c r="O78" i="1" s="1"/>
  <c r="O66" i="1" a="1"/>
  <c r="O66" i="1" s="1"/>
  <c r="O54" i="1" a="1"/>
  <c r="O54" i="1" s="1"/>
  <c r="O42" i="1" a="1"/>
  <c r="O42" i="1" s="1"/>
  <c r="O30" i="1" a="1"/>
  <c r="O30" i="1" s="1"/>
  <c r="O18" i="1" a="1"/>
  <c r="O18" i="1" s="1"/>
  <c r="O6" i="1" a="1"/>
  <c r="O6" i="1" s="1"/>
  <c r="N90" i="1" a="1"/>
  <c r="N90" i="1" s="1"/>
  <c r="N78" i="1" a="1"/>
  <c r="N78" i="1" s="1"/>
  <c r="N66" i="1" a="1"/>
  <c r="N66" i="1" s="1"/>
  <c r="N54" i="1" a="1"/>
  <c r="N54" i="1" s="1"/>
  <c r="N42" i="1" a="1"/>
  <c r="N42" i="1" s="1"/>
  <c r="N30" i="1" a="1"/>
  <c r="N30" i="1" s="1"/>
  <c r="N18" i="1" a="1"/>
  <c r="N18" i="1" s="1"/>
  <c r="N6" i="1" a="1"/>
  <c r="N6" i="1" s="1"/>
  <c r="L90" i="1" a="1"/>
  <c r="L90" i="1" s="1"/>
  <c r="K90" i="1" a="1"/>
  <c r="K90" i="1" s="1"/>
  <c r="Q90" i="1" s="1"/>
  <c r="L78" i="1" a="1"/>
  <c r="L78" i="1" s="1"/>
  <c r="L66" i="1" a="1"/>
  <c r="L66" i="1" s="1"/>
  <c r="L54" i="1" a="1"/>
  <c r="L54" i="1" s="1"/>
  <c r="L42" i="1" a="1"/>
  <c r="L42" i="1" s="1"/>
  <c r="L30" i="1" a="1"/>
  <c r="L30" i="1" s="1"/>
  <c r="L18" i="1" a="1"/>
  <c r="L18" i="1" s="1"/>
  <c r="L6" i="1" a="1"/>
  <c r="L6" i="1" s="1"/>
  <c r="M90" i="1" a="1"/>
  <c r="M90" i="1" s="1"/>
  <c r="M78" i="1" a="1"/>
  <c r="M78" i="1" s="1"/>
  <c r="M66" i="1" a="1"/>
  <c r="M66" i="1" s="1"/>
  <c r="M54" i="1" a="1"/>
  <c r="M54" i="1" s="1"/>
  <c r="M42" i="1" a="1"/>
  <c r="M42" i="1" s="1"/>
  <c r="M30" i="1" a="1"/>
  <c r="M30" i="1" s="1"/>
  <c r="M18" i="1" a="1"/>
  <c r="M18" i="1" s="1"/>
  <c r="M6" i="1" a="1"/>
  <c r="M6" i="1" s="1"/>
  <c r="H90" i="1" a="1"/>
  <c r="K78" i="1" a="1"/>
  <c r="K78" i="1" s="1"/>
  <c r="Q78" i="1" s="1"/>
  <c r="H78" i="1" a="1"/>
  <c r="K66" i="1" a="1"/>
  <c r="K66" i="1" s="1"/>
  <c r="Q66" i="1" s="1"/>
  <c r="H66" i="1" a="1"/>
  <c r="Z56" i="1"/>
  <c r="Y56" i="1"/>
  <c r="K54" i="1" a="1"/>
  <c r="K54" i="1" s="1"/>
  <c r="Q54" i="1" s="1"/>
  <c r="H54" i="1" a="1"/>
  <c r="X47" i="1"/>
  <c r="X45" i="1"/>
  <c r="K42" i="1" a="1"/>
  <c r="K42" i="1" s="1"/>
  <c r="Q42" i="1" s="1"/>
  <c r="H42" i="1" a="1"/>
  <c r="X39" i="1" a="1"/>
  <c r="X39" i="1" s="1"/>
  <c r="X38" i="1" a="1"/>
  <c r="X38" i="1" s="1"/>
  <c r="X37" i="1" a="1"/>
  <c r="X36" i="1" a="1"/>
  <c r="X35" i="1" a="1"/>
  <c r="X35" i="1" s="1"/>
  <c r="X34" i="1" a="1"/>
  <c r="X33" i="1" a="1"/>
  <c r="X32" i="1" a="1"/>
  <c r="X32" i="1" s="1"/>
  <c r="K30" i="1" a="1"/>
  <c r="K30" i="1" s="1"/>
  <c r="Q30" i="1" s="1"/>
  <c r="H30" i="1" a="1"/>
  <c r="K18" i="1" a="1"/>
  <c r="K18" i="1" s="1"/>
  <c r="Q18" i="1" s="1"/>
  <c r="H18" i="1" a="1"/>
  <c r="H18" i="1" s="1"/>
  <c r="K6" i="1" a="1"/>
  <c r="K6" i="1" s="1"/>
  <c r="Q6" i="1" s="1"/>
  <c r="H6" i="1" a="1"/>
  <c r="H6" i="1" s="1"/>
  <c r="Q98" i="1" l="1"/>
  <c r="Q81" i="1"/>
  <c r="Q57" i="1"/>
  <c r="Q41" i="1"/>
  <c r="Q97" i="1"/>
  <c r="S97" i="1" s="1"/>
  <c r="Q80" i="1"/>
  <c r="S80" i="1" s="1"/>
  <c r="Q52" i="1"/>
  <c r="S52" i="1" s="1"/>
  <c r="Q40" i="1"/>
  <c r="S40" i="1" s="1"/>
  <c r="Q50" i="1"/>
  <c r="Q38" i="1"/>
  <c r="S38" i="1" s="1"/>
  <c r="Q89" i="1"/>
  <c r="Q74" i="1"/>
  <c r="R75" i="1" s="1"/>
  <c r="Q49" i="1"/>
  <c r="S49" i="1" s="1"/>
  <c r="Q36" i="1"/>
  <c r="S36" i="1" s="1"/>
  <c r="Q88" i="1"/>
  <c r="S88" i="1" s="1"/>
  <c r="Q73" i="1"/>
  <c r="S73" i="1" s="1"/>
  <c r="Q48" i="1"/>
  <c r="Q34" i="1"/>
  <c r="Q86" i="1"/>
  <c r="Q46" i="1"/>
  <c r="S46" i="1" s="1"/>
  <c r="Q33" i="1"/>
  <c r="S33" i="1" s="1"/>
  <c r="Q84" i="1"/>
  <c r="S84" i="1" s="1"/>
  <c r="Q65" i="1"/>
  <c r="S65" i="1" s="1"/>
  <c r="Q44" i="1"/>
  <c r="S44" i="1" s="1"/>
  <c r="Q32" i="1"/>
  <c r="R32" i="1" s="1"/>
  <c r="Q82" i="1"/>
  <c r="Q58" i="1"/>
  <c r="Q14" i="1"/>
  <c r="S14" i="1" s="1"/>
  <c r="Q25" i="1"/>
  <c r="S25" i="1" s="1"/>
  <c r="S89" i="1"/>
  <c r="Q94" i="1"/>
  <c r="Q70" i="1"/>
  <c r="S70" i="1" s="1"/>
  <c r="Q62" i="1"/>
  <c r="Q22" i="1"/>
  <c r="Q101" i="1"/>
  <c r="S101" i="1" s="1"/>
  <c r="Q93" i="1"/>
  <c r="S93" i="1" s="1"/>
  <c r="Q85" i="1"/>
  <c r="Q77" i="1"/>
  <c r="R77" i="1" s="1"/>
  <c r="Q69" i="1"/>
  <c r="Q61" i="1"/>
  <c r="Q53" i="1"/>
  <c r="Q45" i="1"/>
  <c r="S45" i="1" s="1"/>
  <c r="Q37" i="1"/>
  <c r="Q29" i="1"/>
  <c r="S29" i="1" s="1"/>
  <c r="Q21" i="1"/>
  <c r="S21" i="1" s="1"/>
  <c r="Q13" i="1"/>
  <c r="S13" i="1" s="1"/>
  <c r="Q12" i="1"/>
  <c r="Q26" i="1"/>
  <c r="S26" i="1" s="1"/>
  <c r="Q100" i="1"/>
  <c r="Q92" i="1"/>
  <c r="Q76" i="1"/>
  <c r="S76" i="1" s="1"/>
  <c r="Q68" i="1"/>
  <c r="S68" i="1" s="1"/>
  <c r="Q60" i="1"/>
  <c r="S60" i="1" s="1"/>
  <c r="Q28" i="1"/>
  <c r="Q20" i="1"/>
  <c r="R21" i="1" s="1"/>
  <c r="Q99" i="1"/>
  <c r="R99" i="1" s="1"/>
  <c r="Q91" i="1"/>
  <c r="S91" i="1" s="1"/>
  <c r="Q83" i="1"/>
  <c r="R83" i="1" s="1"/>
  <c r="Q75" i="1"/>
  <c r="Q67" i="1"/>
  <c r="R67" i="1" s="1"/>
  <c r="Q59" i="1"/>
  <c r="R58" i="1" s="1"/>
  <c r="Q51" i="1"/>
  <c r="S51" i="1" s="1"/>
  <c r="Q43" i="1"/>
  <c r="S43" i="1" s="1"/>
  <c r="Q35" i="1"/>
  <c r="R35" i="1" s="1"/>
  <c r="Q27" i="1"/>
  <c r="S27" i="1" s="1"/>
  <c r="Q19" i="1"/>
  <c r="S19" i="1" s="1"/>
  <c r="Q11" i="1"/>
  <c r="S11" i="1" s="1"/>
  <c r="Q10" i="1"/>
  <c r="S10" i="1" s="1"/>
  <c r="Q9" i="1"/>
  <c r="S9" i="1" s="1"/>
  <c r="Q8" i="1"/>
  <c r="R9" i="1" s="1"/>
  <c r="Q17" i="1"/>
  <c r="S17" i="1" s="1"/>
  <c r="Q96" i="1"/>
  <c r="R97" i="1" s="1"/>
  <c r="Q72" i="1"/>
  <c r="Q64" i="1"/>
  <c r="S64" i="1" s="1"/>
  <c r="Q56" i="1"/>
  <c r="R56" i="1" s="1"/>
  <c r="Q24" i="1"/>
  <c r="R24" i="1" s="1"/>
  <c r="Q16" i="1"/>
  <c r="Q95" i="1"/>
  <c r="S95" i="1" s="1"/>
  <c r="Q87" i="1"/>
  <c r="R87" i="1" s="1"/>
  <c r="Q79" i="1"/>
  <c r="S79" i="1" s="1"/>
  <c r="Q71" i="1"/>
  <c r="S71" i="1" s="1"/>
  <c r="Q63" i="1"/>
  <c r="S63" i="1" s="1"/>
  <c r="Q55" i="1"/>
  <c r="S55" i="1" s="1"/>
  <c r="Q47" i="1"/>
  <c r="R47" i="1" s="1"/>
  <c r="Q39" i="1"/>
  <c r="S39" i="1" s="1"/>
  <c r="Q31" i="1"/>
  <c r="S31" i="1" s="1"/>
  <c r="Q23" i="1"/>
  <c r="S23" i="1" s="1"/>
  <c r="Q15" i="1"/>
  <c r="S15" i="1" s="1"/>
  <c r="Q7" i="1"/>
  <c r="R6" i="1" s="1"/>
  <c r="R82" i="1"/>
  <c r="X37" i="1"/>
  <c r="X33" i="1"/>
  <c r="X46" i="1"/>
  <c r="S6" i="1"/>
  <c r="H78" i="1"/>
  <c r="S78" i="1" s="1"/>
  <c r="S82" i="1"/>
  <c r="H90" i="1"/>
  <c r="S90" i="1" s="1"/>
  <c r="H66" i="1"/>
  <c r="S66" i="1" s="1"/>
  <c r="H42" i="1"/>
  <c r="S42" i="1" s="1"/>
  <c r="S86" i="1"/>
  <c r="R90" i="1"/>
  <c r="S34" i="1"/>
  <c r="S41" i="1"/>
  <c r="R48" i="1"/>
  <c r="S48" i="1"/>
  <c r="R33" i="1"/>
  <c r="R18" i="1"/>
  <c r="H30" i="1"/>
  <c r="S30" i="1" s="1"/>
  <c r="S50" i="1"/>
  <c r="S58" i="1"/>
  <c r="S62" i="1"/>
  <c r="S98" i="1"/>
  <c r="S18" i="1"/>
  <c r="S22" i="1"/>
  <c r="R7" i="1"/>
  <c r="R80" i="1"/>
  <c r="R100" i="1"/>
  <c r="S72" i="1"/>
  <c r="S92" i="1"/>
  <c r="S100" i="1"/>
  <c r="S32" i="1"/>
  <c r="X34" i="1"/>
  <c r="X36" i="1"/>
  <c r="H54" i="1"/>
  <c r="S54" i="1" s="1"/>
  <c r="S57" i="1"/>
  <c r="S81" i="1"/>
  <c r="R19" i="1" l="1"/>
  <c r="R34" i="1"/>
  <c r="R101" i="1"/>
  <c r="S74" i="1"/>
  <c r="R13" i="1"/>
  <c r="R29" i="1"/>
  <c r="R93" i="1"/>
  <c r="R92" i="1"/>
  <c r="R74" i="1"/>
  <c r="R85" i="1"/>
  <c r="R37" i="1"/>
  <c r="S96" i="1"/>
  <c r="R86" i="1"/>
  <c r="R98" i="1"/>
  <c r="R96" i="1"/>
  <c r="S35" i="1"/>
  <c r="S99" i="1"/>
  <c r="R72" i="1"/>
  <c r="R30" i="1"/>
  <c r="R43" i="1"/>
  <c r="R16" i="1"/>
  <c r="R41" i="1"/>
  <c r="R40" i="1"/>
  <c r="R73" i="1"/>
  <c r="R52" i="1"/>
  <c r="R31" i="1"/>
  <c r="R10" i="1"/>
  <c r="R60" i="1"/>
  <c r="R49" i="1"/>
  <c r="R81" i="1"/>
  <c r="R88" i="1"/>
  <c r="R84" i="1"/>
  <c r="S87" i="1"/>
  <c r="R89" i="1"/>
  <c r="R68" i="1"/>
  <c r="R45" i="1"/>
  <c r="R25" i="1"/>
  <c r="S67" i="1"/>
  <c r="R70" i="1"/>
  <c r="R57" i="1"/>
  <c r="S75" i="1"/>
  <c r="R44" i="1"/>
  <c r="S24" i="1"/>
  <c r="S85" i="1"/>
  <c r="S69" i="1"/>
  <c r="S20" i="1"/>
  <c r="S16" i="1"/>
  <c r="S56" i="1"/>
  <c r="S83" i="1"/>
  <c r="S7" i="1"/>
  <c r="S12" i="1"/>
  <c r="R11" i="1"/>
  <c r="R61" i="1"/>
  <c r="R76" i="1"/>
  <c r="R50" i="1"/>
  <c r="R95" i="1"/>
  <c r="S59" i="1"/>
  <c r="S61" i="1"/>
  <c r="R38" i="1"/>
  <c r="R23" i="1"/>
  <c r="R8" i="1"/>
  <c r="S77" i="1"/>
  <c r="R59" i="1"/>
  <c r="R22" i="1"/>
  <c r="R28" i="1"/>
  <c r="R46" i="1"/>
  <c r="S8" i="1"/>
  <c r="R26" i="1"/>
  <c r="R42" i="1"/>
  <c r="R12" i="1"/>
  <c r="R53" i="1"/>
  <c r="R15" i="1"/>
  <c r="R51" i="1"/>
  <c r="R65" i="1"/>
  <c r="R64" i="1"/>
  <c r="R62" i="1"/>
  <c r="R63" i="1"/>
  <c r="R54" i="1"/>
  <c r="R17" i="1"/>
  <c r="R69" i="1"/>
  <c r="R27" i="1"/>
  <c r="R20" i="1"/>
  <c r="R71" i="1"/>
  <c r="R91" i="1"/>
  <c r="S94" i="1"/>
  <c r="R94" i="1"/>
  <c r="S53" i="1"/>
  <c r="S28" i="1"/>
  <c r="R55" i="1"/>
  <c r="R14" i="1"/>
  <c r="R78" i="1"/>
  <c r="R36" i="1"/>
  <c r="S37" i="1"/>
  <c r="R79" i="1"/>
  <c r="R39" i="1"/>
  <c r="R66" i="1"/>
  <c r="S47" i="1"/>
  <c r="X48" i="1"/>
  <c r="X49" i="1" l="1"/>
  <c r="X50" i="1" l="1"/>
  <c r="X51" i="1" l="1"/>
  <c r="X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tc={C285225A-19B5-48C1-90EA-593669E76C69}</author>
    <author>tc={48A67468-3E77-4136-9C74-3D3864215832}</author>
    <author>tc={5F0B3C91-919E-4B7D-8C07-35442230102C}</author>
    <author>tc={745CE211-12B6-4C9A-B4BA-BB849EB360CD}</author>
    <author>tc={57EF98F1-CE4B-4EF9-A8E4-58EB34BE3BFA}</author>
    <author>tc={096781ED-B807-48D4-8A52-FB727CFD3660}</author>
    <author>tc={81FE05BB-9A46-49CF-AB0B-872ECE996604}</author>
    <author>tc={8CBBA0D6-A35A-4D28-BDE0-E27475AB58EA}</author>
    <author>tc={9418ED83-4425-4CEE-8EDC-375EA46B614C}</author>
    <author>tc={950F8557-5996-4272-8DF7-C040B5FBA5CC}</author>
    <author>tc={2678050A-6F28-4270-87E7-D8F70BD4E130}</author>
    <author>tc={B53AB829-45A6-4E00-ACE7-10A506486B58}</author>
    <author>tc={F719AF0D-B4BF-4272-9537-14BAB1FD02F1}</author>
    <author>tc={D54820FD-2EF6-4C1A-BC44-0CC64C9AEAA1}</author>
    <author>tc={0ADF1989-43B7-4E0A-9472-26A31185DCB0}</author>
    <author>tc={F13A5E04-EB39-46C8-A9C6-4D5A10740A95}</author>
    <author>tc={2E327502-DF03-4E0B-93EF-E0EF03E710CF}</author>
    <author>tc={68F98AD4-8883-4828-89C9-31A39AF1FC54}</author>
  </authors>
  <commentList>
    <comment ref="A1" authorId="0" shapeId="0" xr:uid="{C285225A-19B5-48C1-90EA-593669E76C69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 name can be anything you like</t>
      </text>
    </comment>
    <comment ref="A2" authorId="1" shapeId="0" xr:uid="{48A67468-3E77-4136-9C74-3D3864215832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eds file saved with the experiment.
Give any associated the XLSX and CSV files the same name 
Give any qPCR text file exports the same name</t>
      </text>
    </comment>
    <comment ref="A4" authorId="2" shapeId="0" xr:uid="{5F0B3C91-919E-4B7D-8C07-35442230102C}">
      <text>
        <t>[Threaded comment]
Your version of Excel allows you to read this threaded comment; however, any edits to it will get removed if the file is opened in a newer version of Excel. Learn more: https://go.microsoft.com/fwlink/?linkid=870924
Comment:
    Kit identifier
Use a dummy identifier if not using a traceable kit. 
Add further description if desired (i.e. "I swapped the salts" or an alternative materials list. This is flexible)</t>
      </text>
    </comment>
    <comment ref="W4" authorId="3" shapeId="0" xr:uid="{745CE211-12B6-4C9A-B4BA-BB849EB36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sample_ids should be arranged here. They will autofill the sample table.</t>
      </text>
    </comment>
    <comment ref="AK4" authorId="4" shapeId="0" xr:uid="{57EF98F1-CE4B-4EF9-A8E4-58EB34BE3BFA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writing section</t>
      </text>
    </comment>
    <comment ref="C5" authorId="5" shapeId="0" xr:uid="{096781ED-B807-48D4-8A52-FB727CFD3660}">
      <text>
        <t>[Threaded comment]
Your version of Excel allows you to read this threaded comment; however, any edits to it will get removed if the file is opened in a newer version of Excel. Learn more: https://go.microsoft.com/fwlink/?linkid=870924
Comment:
    eds_id, target, ct, tm
all values to paste from qPCR software (yellow field)</t>
      </text>
    </comment>
    <comment ref="G5" authorId="6" shapeId="0" xr:uid="{81FE05BB-9A46-49CF-AB0B-872ECE996604}">
      <text>
        <t>[Threaded comment]
Your version of Excel allows you to read this threaded comment; however, any edits to it will get removed if the file is opened in a newer version of Excel. Learn more: https://go.microsoft.com/fwlink/?linkid=870924
Comment:
    threshold (ct cutoff)
value selected by user for ct calculation</t>
      </text>
    </comment>
    <comment ref="H5" authorId="7" shapeId="0" xr:uid="{8CBBA0D6-A35A-4D28-BDE0-E27475AB58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sample_id is populated from plate_plan.
ProxiPal will cross reference Sample and tube ids with sample submission forms, if available and spelled identically.
Standards have a nomenclature
std#[conc]_source
i.e.
std1[8000]_progen#62008* 
Indicates a sample from standard curve 1, 8000ng/L, progen cat., and not recorded in a sample submission form
</t>
      </text>
    </comment>
    <comment ref="I5" authorId="8" shapeId="0" xr:uid="{9418ED83-4425-4CEE-8EDC-375EA46B614C}">
      <text>
        <t>[Threaded comment]
Your version of Excel allows you to read this threaded comment; however, any edits to it will get removed if the file is opened in a newer version of Excel. Learn more: https://go.microsoft.com/fwlink/?linkid=870924
Comment:
    tube_id (aliquot identifier)
used to evaluate freeze/thaw events
* include if different from sample_id (i.e. if aliquots were made from one sample)
* if field is left empty, 1 tube = 1 sample will be assumed
* for standards include the working vial identifier. If standards are from a kit, can be left blank</t>
      </text>
    </comment>
    <comment ref="J5" authorId="9" shapeId="0" xr:uid="{950F8557-5996-4272-8DF7-C040B5FBA5C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rep_id (replicate id)
should be a unique number for each group
In each group the ct delta between every pairwise combination is calculated. Where ct delta &gt; 3.785 the group is flagged red to indicate replicate variability that exceeds a 30% concentration difference between at least two replicates. The same red flag is used in the ct map opposite.</t>
      </text>
    </comment>
    <comment ref="K5" authorId="10" shapeId="0" xr:uid="{2678050A-6F28-4270-87E7-D8F70BD4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dilution
value is extracted from dilution:variables map</t>
      </text>
    </comment>
    <comment ref="L5" authorId="11" shapeId="0" xr:uid="{B53AB829-45A6-4E00-ACE7-10A506486B58}">
      <text>
        <t>[Threaded comment]
Your version of Excel allows you to read this threaded comment; however, any edits to it will get removed if the file is opened in a newer version of Excel. Learn more: https://go.microsoft.com/fwlink/?linkid=870924
Comment:
    var_1, var_2, var_3, var_4
indicates experimental variables being tested. Describe var beneath the dilution variables map or in methods section.
flag 1 = yes
flag 0 = no</t>
      </text>
    </comment>
    <comment ref="P5" authorId="12" shapeId="0" xr:uid="{F719AF0D-B4BF-4272-9537-14BAB1FD02F1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usr_std (user standard)
defines which standards to use
the sample_id for standards must follow the nomenclature:, i.e.
std1[8000]_progen#62008
* "std1", could also be std2,3,4 if four standards are on a single plate
* [conc], concentration in square brackets as ng/L
* _material, supplier#cat
NB: prefix "usr" indicates that a calculation has been performed in excel. When automatic report generation is performed prefix "auto" will apply. Disagreements between excel values and python calculations will be flagged.</t>
      </text>
    </comment>
    <comment ref="S5" authorId="13" shapeId="0" xr:uid="{D54820FD-2EF6-4C1A-BC44-0CC64C9AEAA1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usr_recovery
a recovery value will be calculated for samples of known concentration. To indicate that a sample or std concentration is known use [conc] notation in the sample_id
NB: prefix "usr" indicates that a calculation has been performed in excel. When automatic report generation is performed prefix "auto" will apply. Disagreements between excel values and python calculations will be flagged.</t>
      </text>
    </comment>
    <comment ref="T5" authorId="14" shapeId="0" xr:uid="{0ADF1989-43B7-4E0A-9472-26A31185DC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usr_ignore
ignoring a value will exclude it from calculations
flag 1 = ignore
flag 0 = keep</t>
      </text>
    </comment>
    <comment ref="W15" authorId="15" shapeId="0" xr:uid="{F13A5E04-EB39-46C8-A9C6-4D5A10740A9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notation, separated by semi-colon, to define plate variables
d10 = 10x dilution
v1 = var_1 (variable 1)
define variables in methods or below plate plan</t>
      </text>
    </comment>
    <comment ref="W30" authorId="16" shapeId="0" xr:uid="{2E327502-DF03-4E0B-93EF-E0EF03E710CF}">
      <text>
        <t>[Threaded comment]
Your version of Excel allows you to read this threaded comment; however, any edits to it will get removed if the file is opened in a newer version of Excel. Learn more: https://go.microsoft.com/fwlink/?linkid=870924
Comment:
    Plate map of ct valuesfrom column E
Colour formatting is from column J</t>
      </text>
    </comment>
    <comment ref="W42" authorId="17" shapeId="0" xr:uid="{68F98AD4-8883-4828-89C9-31A39AF1FC54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excel we'll manually create our own standard curve to suit development work
In python reports this will be automated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<sst xmlns="http://schemas.openxmlformats.org/spreadsheetml/2006/main" count="171" uniqueCount="152">
  <si>
    <t>Experiment</t>
  </si>
  <si>
    <t>Raw_File</t>
  </si>
  <si>
    <t>Kit_#</t>
  </si>
  <si>
    <t>plate_plan</t>
  </si>
  <si>
    <t>experiment_plan</t>
  </si>
  <si>
    <t>well</t>
  </si>
  <si>
    <t>position</t>
  </si>
  <si>
    <t>eds_id</t>
  </si>
  <si>
    <t>target</t>
  </si>
  <si>
    <t>ct</t>
  </si>
  <si>
    <t>tm</t>
  </si>
  <si>
    <t>threshold</t>
  </si>
  <si>
    <t>sample_id</t>
  </si>
  <si>
    <t>tube_id</t>
  </si>
  <si>
    <t>rep_id</t>
  </si>
  <si>
    <t>dilution</t>
  </si>
  <si>
    <t>var_1</t>
  </si>
  <si>
    <t>var_2</t>
  </si>
  <si>
    <t>var_3</t>
  </si>
  <si>
    <t>var_4</t>
  </si>
  <si>
    <t>usr_
std</t>
  </si>
  <si>
    <t>usr_
recovery</t>
  </si>
  <si>
    <t>usr_
ignore</t>
  </si>
  <si>
    <t>usr_
comments</t>
  </si>
  <si>
    <t>Labels</t>
  </si>
  <si>
    <t>A1</t>
  </si>
  <si>
    <t>A</t>
  </si>
  <si>
    <t>A2</t>
  </si>
  <si>
    <t>B</t>
  </si>
  <si>
    <t>A3</t>
  </si>
  <si>
    <t>C</t>
  </si>
  <si>
    <t>A4</t>
  </si>
  <si>
    <t>D</t>
  </si>
  <si>
    <t>A5</t>
  </si>
  <si>
    <t>E</t>
  </si>
  <si>
    <t>A6</t>
  </si>
  <si>
    <t>F</t>
  </si>
  <si>
    <t>A7</t>
  </si>
  <si>
    <t>G</t>
  </si>
  <si>
    <t>A8</t>
  </si>
  <si>
    <t>H</t>
  </si>
  <si>
    <t>A9</t>
  </si>
  <si>
    <t>A10</t>
  </si>
  <si>
    <t>dilution (d);variables (v) map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</si>
  <si>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</si>
  <si>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</si>
  <si>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</si>
  <si>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</si>
  <si>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</si>
  <si>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</si>
  <si>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</si>
  <si>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</si>
  <si>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</si>
  <si>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</si>
  <si>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</si>
  <si>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</si>
  <si>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</si>
  <si>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</si>
  <si>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</si>
  <si>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ct_map</t>
  </si>
  <si>
    <t>C2</t>
  </si>
  <si>
    <t>Ct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</si>
  <si>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</si>
  <si>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</si>
  <si>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</si>
  <si>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</si>
  <si>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</si>
  <si>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</si>
  <si>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</si>
  <si>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</si>
  <si>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</si>
  <si>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</si>
  <si>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</si>
  <si>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manual_standard_curve</t>
  </si>
  <si>
    <t>D2</t>
  </si>
  <si>
    <t>defined</t>
  </si>
  <si>
    <t>std1</t>
  </si>
  <si>
    <t>std2</t>
  </si>
  <si>
    <t>std3</t>
  </si>
  <si>
    <t>std4</t>
  </si>
  <si>
    <t>D3</t>
  </si>
  <si>
    <t>log10</t>
  </si>
  <si>
    <t>avg Ct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</si>
  <si>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</si>
  <si>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</si>
  <si>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</si>
  <si>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</si>
  <si>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</si>
  <si>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</si>
  <si>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</si>
  <si>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</si>
  <si>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</si>
  <si>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gradient</t>
  </si>
  <si>
    <t>E1</t>
  </si>
  <si>
    <t>y-intercept</t>
  </si>
  <si>
    <t>E2</t>
  </si>
  <si>
    <t>R-Sq</t>
  </si>
  <si>
    <t>E3</t>
  </si>
  <si>
    <t>PCR_efficiency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</si>
  <si>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</si>
  <si>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</si>
  <si>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</si>
  <si>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</si>
  <si>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</si>
  <si>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</si>
  <si>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</si>
  <si>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</si>
  <si>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</si>
  <si>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</si>
  <si>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</si>
  <si>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</si>
  <si>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</si>
  <si>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</si>
  <si>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</si>
  <si>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</si>
  <si>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</si>
  <si>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</si>
  <si>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</si>
  <si>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</si>
  <si>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</si>
  <si>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</si>
  <si>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</si>
  <si>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</si>
  <si>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</si>
  <si>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</si>
  <si>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</si>
  <si>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</si>
  <si>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</si>
  <si>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</si>
  <si>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</si>
  <si>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</si>
  <si>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</si>
  <si>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</si>
  <si>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</si>
  <si>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</si>
  <si>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</si>
  <si>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</si>
  <si>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</si>
  <si>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</si>
  <si>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</si>
  <si>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</si>
  <si>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</si>
  <si>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</si>
  <si>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</si>
  <si>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Operator(s)</t>
  </si>
  <si>
    <t>usr_
raw_ng/L</t>
  </si>
  <si>
    <t>ng/L</t>
  </si>
  <si>
    <t>var_1 (desc)</t>
  </si>
  <si>
    <t>var_2 (desc)</t>
  </si>
  <si>
    <t>var_3 (desc)</t>
  </si>
  <si>
    <t>var_4 (desc)</t>
  </si>
  <si>
    <t>usr_
mean_ng/L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</si>
</sst>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3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3" fillId="3" borderId="0" xfId="0" applyFont="1" applyFill="1" applyProtection="1">
      <protection locked="0"/>
    </xf>
    <xf numFmtId="0" fontId="0" fillId="5" borderId="5" xfId="0" applyFill="1" applyBorder="1" applyAlignment="1" applyProtection="1">
      <alignment vertical="center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165" fontId="0" fillId="5" borderId="5" xfId="0" applyNumberFormat="1" applyFill="1" applyBorder="1" applyAlignment="1" applyProtection="1">
      <alignment horizontal="center" vertical="center"/>
      <protection locked="0"/>
    </xf>
    <xf numFmtId="164" fontId="0" fillId="5" borderId="6" xfId="0" applyNumberFormat="1" applyFill="1" applyBorder="1" applyAlignment="1" applyProtection="1">
      <alignment horizontal="center" vertical="center"/>
      <protection locked="0"/>
    </xf>
    <xf numFmtId="164" fontId="0" fillId="0" borderId="5" xfId="0" applyNumberFormat="1" applyBorder="1" applyAlignment="1" applyProtection="1">
      <alignment horizontal="center" vertical="center"/>
      <protection locked="0"/>
    </xf>
    <xf numFmtId="164" fontId="0" fillId="0" borderId="5" xfId="0" applyNumberFormat="1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left" vertical="center"/>
      <protection locked="0"/>
    </xf>
    <xf numFmtId="49" fontId="0" fillId="0" borderId="0" xfId="0" applyNumberFormat="1" applyProtection="1">
      <protection locked="0"/>
    </xf>
    <xf numFmtId="0" fontId="0" fillId="5" borderId="0" xfId="0" applyFill="1" applyAlignment="1" applyProtection="1">
      <alignment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165" fontId="0" fillId="5" borderId="0" xfId="0" applyNumberFormat="1" applyFill="1" applyAlignment="1" applyProtection="1">
      <alignment horizontal="center" vertical="center"/>
      <protection locked="0"/>
    </xf>
    <xf numFmtId="164" fontId="0" fillId="5" borderId="9" xfId="0" applyNumberFormat="1" applyFill="1" applyBorder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left" vertical="center"/>
      <protection locked="0"/>
    </xf>
    <xf numFmtId="0" fontId="6" fillId="3" borderId="0" xfId="0" applyFont="1" applyFill="1" applyProtection="1">
      <protection locked="0"/>
    </xf>
    <xf numFmtId="0" fontId="0" fillId="5" borderId="7" xfId="0" applyFill="1" applyBorder="1" applyAlignment="1" applyProtection="1">
      <alignment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165" fontId="0" fillId="5" borderId="7" xfId="0" applyNumberFormat="1" applyFill="1" applyBorder="1" applyAlignment="1" applyProtection="1">
      <alignment horizontal="center" vertical="center"/>
      <protection locked="0"/>
    </xf>
    <xf numFmtId="164" fontId="0" fillId="5" borderId="11" xfId="0" applyNumberFormat="1" applyFill="1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left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164" fontId="0" fillId="0" borderId="11" xfId="0" applyNumberFormat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3" borderId="9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11" xfId="0" applyFill="1" applyBorder="1" applyProtection="1">
      <protection locked="0"/>
    </xf>
    <xf numFmtId="49" fontId="0" fillId="3" borderId="0" xfId="0" applyNumberFormat="1" applyFill="1" applyProtection="1">
      <protection locked="0"/>
    </xf>
    <xf numFmtId="0" fontId="7" fillId="3" borderId="0" xfId="0" applyFont="1" applyFill="1" applyAlignment="1" applyProtection="1">
      <alignment horizontal="center"/>
      <protection locked="0"/>
    </xf>
    <xf numFmtId="0" fontId="7" fillId="3" borderId="0" xfId="0" applyFont="1" applyFill="1" applyProtection="1">
      <protection locked="0"/>
    </xf>
    <xf numFmtId="0" fontId="0" fillId="3" borderId="0" xfId="0" applyFill="1" applyAlignment="1" applyProtection="1">
      <alignment horizontal="right"/>
      <protection locked="0"/>
    </xf>
    <xf numFmtId="0" fontId="5" fillId="3" borderId="0" xfId="0" applyFont="1" applyFill="1" applyProtection="1">
      <protection locked="0"/>
    </xf>
    <xf numFmtId="0" fontId="0" fillId="3" borderId="8" xfId="0" applyFill="1" applyBorder="1" applyAlignment="1" applyProtection="1">
      <alignment horizontal="center"/>
      <protection locked="0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0" fillId="0" borderId="9" xfId="0" applyNumberFormat="1" applyBorder="1" applyAlignment="1" applyProtection="1">
      <alignment horizontal="center"/>
      <protection locked="0"/>
    </xf>
    <xf numFmtId="49" fontId="0" fillId="3" borderId="0" xfId="0" applyNumberFormat="1" applyFill="1" applyAlignment="1" applyProtection="1">
      <alignment horizontal="center"/>
      <protection locked="0"/>
    </xf>
    <xf numFmtId="1" fontId="0" fillId="3" borderId="8" xfId="0" applyNumberFormat="1" applyFill="1" applyBorder="1" applyAlignment="1" applyProtection="1">
      <alignment horizontal="center"/>
      <protection locked="0"/>
    </xf>
    <xf numFmtId="0" fontId="0" fillId="0" borderId="5" xfId="1" applyNumberFormat="1" applyFont="1" applyFill="1" applyBorder="1" applyAlignment="1" applyProtection="1">
      <alignment horizontal="center"/>
      <protection locked="0"/>
    </xf>
    <xf numFmtId="0" fontId="0" fillId="0" borderId="6" xfId="1" applyNumberFormat="1" applyFont="1" applyFill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right"/>
      <protection locked="0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left" wrapText="1"/>
    </xf>
    <xf numFmtId="164" fontId="0" fillId="2" borderId="5" xfId="0" applyNumberFormat="1" applyFill="1" applyBorder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2" borderId="7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0" fontId="3" fillId="3" borderId="0" xfId="0" applyFont="1" applyFill="1"/>
    <xf numFmtId="0" fontId="2" fillId="4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0" xfId="0" applyFill="1"/>
    <xf numFmtId="0" fontId="0" fillId="2" borderId="10" xfId="0" applyFill="1" applyBorder="1"/>
    <xf numFmtId="0" fontId="0" fillId="2" borderId="7" xfId="0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9" xfId="0" applyFon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2" borderId="6" xfId="0" applyFill="1" applyBorder="1" applyAlignment="1">
      <alignment horizontal="right"/>
    </xf>
    <xf numFmtId="49" fontId="0" fillId="2" borderId="9" xfId="0" applyNumberFormat="1" applyFill="1" applyBorder="1" applyAlignment="1">
      <alignment horizontal="right"/>
    </xf>
    <xf numFmtId="49" fontId="0" fillId="2" borderId="3" xfId="0" applyNumberFormat="1" applyFill="1" applyBorder="1" applyAlignment="1">
      <alignment horizontal="right"/>
    </xf>
    <xf numFmtId="49" fontId="0" fillId="2" borderId="8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3" fillId="3" borderId="0" xfId="0" applyFont="1" applyFill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101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ont>
        <color theme="2" tint="-9.9948118533890809E-2"/>
      </font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979377577802758E-2"/>
          <c:y val="7.387318690426857E-2"/>
          <c:w val="0.60468128983877012"/>
          <c:h val="0.5876329120552381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Sheet1!$Y$43</c:f>
              <c:strCache>
                <c:ptCount val="1"/>
                <c:pt idx="0">
                  <c:v>std1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600159355080613"/>
                  <c:y val="-0.366309158723580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Sheet1!$X$45:$X$51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Sheet1!$Y$45:$Y$51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88-4866-8107-536518A0A9E1}"/>
            </c:ext>
          </c:extLst>
        </c:ser>
        <c:ser>
          <c:idx val="1"/>
          <c:order val="1"/>
          <c:tx>
            <c:strRef>
              <c:f>Sheet1!$Z$43</c:f>
              <c:strCache>
                <c:ptCount val="1"/>
                <c:pt idx="0">
                  <c:v>std2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0243016497937756"/>
                  <c:y val="-0.193370723396417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Sheet1!$X$45:$X$51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Sheet1!$Z$45:$Z$51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88-4866-8107-536518A0A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084816"/>
        <c:axId val="1204087768"/>
      </c:scatterChart>
      <c:valAx>
        <c:axId val="120408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Log10(pg/ml)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87768"/>
        <c:crosses val="autoZero"/>
        <c:crossBetween val="midCat"/>
      </c:valAx>
      <c:valAx>
        <c:axId val="120408776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8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6.7762467191600964E-2"/>
          <c:y val="0.84479808444997007"/>
          <c:w val="0.63996039557555306"/>
          <c:h val="0.152048257125754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38100</xdr:colOff>
      <xdr:row>42</xdr:row>
      <xdr:rowOff>0</xdr:rowOff>
    </xdr:from>
    <xdr:to>
      <xdr:col>35</xdr:col>
      <xdr:colOff>38100</xdr:colOff>
      <xdr:row>56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FB0F7E-373D-42D6-9754-C9AC44849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ff Smith" id="{D5BACA86-35F9-4FE5-8317-E42FE715FDEB}" userId="S::smith.j@wehi.edu.au::652ced54-4117-4b63-982d-3f49fc8fcc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15T10:45:18.62" personId="{D5BACA86-35F9-4FE5-8317-E42FE715FDEB}" id="{C285225A-19B5-48C1-90EA-593669E76C69}">
    <text>Experiment name can be anything you like</text>
  </threadedComment>
  <threadedComment ref="A2" dT="2023-04-15T10:44:45.23" personId="{D5BACA86-35F9-4FE5-8317-E42FE715FDEB}" id="{48A67468-3E77-4136-9C74-3D3864215832}">
    <text>Name of the eds file saved with the experiment.
Give any associated the XLSX and CSV files the same name 
Give any qPCR text file exports the same name</text>
  </threadedComment>
  <threadedComment ref="A4" dT="2023-04-15T10:43:00.35" personId="{D5BACA86-35F9-4FE5-8317-E42FE715FDEB}" id="{5F0B3C91-919E-4B7D-8C07-35442230102C}">
    <text>Kit identifier
Use a dummy identifier if not using a traceable kit. 
Add further description if desired (i.e. "I swapped the salts" or an alternative materials list. This is flexible)</text>
  </threadedComment>
  <threadedComment ref="W4" dT="2023-04-15T10:37:51.69" personId="{D5BACA86-35F9-4FE5-8317-E42FE715FDEB}" id="{745CE211-12B6-4C9A-B4BA-BB849EB360CD}">
    <text>sample_ids should be arranged here. They will autofill the sample table.</text>
  </threadedComment>
  <threadedComment ref="AK4" dT="2023-04-15T10:45:39.99" personId="{D5BACA86-35F9-4FE5-8317-E42FE715FDEB}" id="{57EF98F1-CE4B-4EF9-A8E4-58EB34BE3BFA}">
    <text>Free writing section</text>
  </threadedComment>
  <threadedComment ref="C5" dT="2023-04-15T09:48:21.54" personId="{D5BACA86-35F9-4FE5-8317-E42FE715FDEB}" id="{096781ED-B807-48D4-8A52-FB727CFD3660}">
    <text>eds_id, target, ct, tm
all values to paste from qPCR software (yellow field)</text>
  </threadedComment>
  <threadedComment ref="G5" dT="2023-04-15T09:48:53.05" personId="{D5BACA86-35F9-4FE5-8317-E42FE715FDEB}" id="{81FE05BB-9A46-49CF-AB0B-872ECE996604}">
    <text>threshold (ct cutoff)
value selected by user for ct calculation</text>
  </threadedComment>
  <threadedComment ref="H5" dT="2023-05-04T05:10:36.62" personId="{D5BACA86-35F9-4FE5-8317-E42FE715FDEB}" id="{8CBBA0D6-A35A-4D28-BDE0-E27475AB58EA}">
    <text xml:space="preserve">sample_id is populated from plate_plan.
ProxiPal will cross reference Sample and tube ids with sample submission forms, if available and spelled identically.
Standards have a nomenclature
std#[conc]_source
i.e.
std1[8000]_progen#62008* 
Indicates a sample from standard curve 1, 8000ng/L, progen cat., and not recorded in a sample submission form
</text>
  </threadedComment>
  <threadedComment ref="I5" dT="2023-04-15T09:50:45.23" personId="{D5BACA86-35F9-4FE5-8317-E42FE715FDEB}" id="{9418ED83-4425-4CEE-8EDC-375EA46B614C}">
    <text>tube_id (aliquot identifier)
used to evaluate freeze/thaw events
* include if different from sample_id (i.e. if aliquots were made from one sample)
* if field is left empty, 1 tube = 1 sample will be assumed
* for standards include the working vial identifier. If standards are from a kit, can be left blank</text>
  </threadedComment>
  <threadedComment ref="J5" dT="2023-04-15T09:52:35.19" personId="{D5BACA86-35F9-4FE5-8317-E42FE715FDEB}" id="{950F8557-5996-4272-8DF7-C040B5FBA5CC}">
    <text>rep_id (replicate id)
should be a unique number for each group
In each group the ct delta between every pairwise combination is calculated. Where ct delta &gt; 3.785 the group is flagged red to indicate replicate variability that exceeds a 30% concentration difference between at least two replicates. The same red flag is used in the ct map opposite.</text>
  </threadedComment>
  <threadedComment ref="K5" dT="2023-04-15T10:09:21.97" personId="{D5BACA86-35F9-4FE5-8317-E42FE715FDEB}" id="{2678050A-6F28-4270-87E7-D8F70BD4E130}">
    <text>dilution
value is extracted from dilution:variables map</text>
  </threadedComment>
  <threadedComment ref="L5" dT="2023-04-15T10:13:07.94" personId="{D5BACA86-35F9-4FE5-8317-E42FE715FDEB}" id="{B53AB829-45A6-4E00-ACE7-10A506486B58}">
    <text>var_1, var_2, var_3, var_4
indicates experimental variables being tested. Describe var beneath the dilution variables map or in methods section.
flag 1 = yes
flag 0 = no</text>
  </threadedComment>
  <threadedComment ref="P5" dT="2023-04-15T09:57:04.94" personId="{D5BACA86-35F9-4FE5-8317-E42FE715FDEB}" id="{F719AF0D-B4BF-4272-9537-14BAB1FD02F1}">
    <text>usr_std (user standard)
defines which standards to use
the sample_id for standards must follow the nomenclature:, i.e.
std1[8000]_progen#62008
* "std1", could also be std2,3,4 if four standards are on a single plate
* [conc], concentration in square brackets as ng/L
* _material, supplier#cat
NB: prefix "usr" indicates that a calculation has been performed in excel. When automatic report generation is performed prefix "auto" will apply. Disagreements between excel values and python calculations will be flagged.</text>
  </threadedComment>
  <threadedComment ref="S5" dT="2023-04-15T10:31:19.01" personId="{D5BACA86-35F9-4FE5-8317-E42FE715FDEB}" id="{D54820FD-2EF6-4C1A-BC44-0CC64C9AEAA1}">
    <text>usr_recovery
a recovery value will be calculated for samples of known concentration. To indicate that a sample or std concentration is known use [conc] notation in the sample_id
NB: prefix "usr" indicates that a calculation has been performed in excel. When automatic report generation is performed prefix "auto" will apply. Disagreements between excel values and python calculations will be flagged.</text>
  </threadedComment>
  <threadedComment ref="T5" dT="2023-04-15T10:13:52.76" personId="{D5BACA86-35F9-4FE5-8317-E42FE715FDEB}" id="{0ADF1989-43B7-4E0A-9472-26A31185DCB0}">
    <text>usr_ignore
ignoring a value will exclude it from calculations
flag 1 = ignore
flag 0 = keep</text>
  </threadedComment>
  <threadedComment ref="W15" dT="2023-04-15T10:37:06.12" personId="{D5BACA86-35F9-4FE5-8317-E42FE715FDEB}" id="{F13A5E04-EB39-46C8-A9C6-4D5A10740A95}">
    <text>use notation, separated by semi-colon, to define plate variables
d10 = 10x dilution
v1 = var_1 (variable 1)
define variables in methods or below plate plan</text>
  </threadedComment>
  <threadedComment ref="W30" dT="2023-04-15T10:46:31.39" personId="{D5BACA86-35F9-4FE5-8317-E42FE715FDEB}" id="{2E327502-DF03-4E0B-93EF-E0EF03E710CF}">
    <text>Plate map of ct valuesfrom column E
Colour formatting is from column J</text>
  </threadedComment>
  <threadedComment ref="W42" dT="2023-04-15T10:47:52.13" personId="{D5BACA86-35F9-4FE5-8317-E42FE715FDEB}" id="{68F98AD4-8883-4828-89C9-31A39AF1FC54}">
    <text>In excel we'll manually create our own standard curve to suit development work
In python reports this will be automated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905D-059F-4F24-A799-BDBF6DD32BEB}">
  <sheetPr>
    <pageSetUpPr fitToPage="1"/>
  </sheetPr>
  <dimension ref="A1:AP112"/>
  <sheetViews>
    <sheetView tabSelected="1" zoomScale="70" zoomScaleNormal="70" workbookViewId="0">
      <selection activeCell="Q3" sqref="Q3"/>
    </sheetView>
  </sheetViews>
  <sheetFormatPr defaultRowHeight="15" x14ac:dyDescent="0.25"/>
  <cols>
    <col min="1" max="1" width="6" style="3" customWidth="1"/>
    <col min="2" max="2" width="10.42578125" style="2" customWidth="1"/>
    <col min="3" max="3" width="37.85546875" style="3" customWidth="1"/>
    <col min="4" max="6" width="9.140625" style="2"/>
    <col min="7" max="7" width="11.85546875" style="2" customWidth="1"/>
    <col min="8" max="8" width="29.5703125" style="1" customWidth="1"/>
    <col min="9" max="9" width="10.7109375" style="1" customWidth="1"/>
    <col min="10" max="10" width="11.7109375" style="2" customWidth="1"/>
    <col min="11" max="11" width="9.140625" style="2" customWidth="1"/>
    <col min="12" max="16" width="9.140625" style="2"/>
    <col min="17" max="17" width="13.5703125" style="2" customWidth="1"/>
    <col min="18" max="18" width="15.140625" style="2" customWidth="1"/>
    <col min="19" max="19" width="12" style="2" customWidth="1"/>
    <col min="20" max="20" width="9.140625" style="2" customWidth="1"/>
    <col min="21" max="21" width="26.140625" style="1" customWidth="1"/>
    <col min="22" max="22" width="3.5703125" style="3" customWidth="1"/>
    <col min="23" max="35" width="9.140625" style="3"/>
    <col min="36" max="36" width="7.5703125" style="3" customWidth="1"/>
    <col min="37" max="16384" width="9.140625" style="3"/>
  </cols>
  <sheetData>
    <row r="1" spans="1:37" ht="15" customHeight="1" x14ac:dyDescent="0.25">
      <c r="A1" s="51" t="s">
        <v>0</v>
      </c>
      <c r="B1" s="52"/>
      <c r="C1" s="1"/>
      <c r="V1" s="2"/>
    </row>
    <row r="2" spans="1:37" ht="15" customHeight="1" x14ac:dyDescent="0.25">
      <c r="A2" s="51" t="s">
        <v>1</v>
      </c>
      <c r="B2" s="52"/>
      <c r="C2" s="1"/>
      <c r="F2" s="1"/>
      <c r="G2" s="1"/>
    </row>
    <row r="3" spans="1:37" ht="15" customHeight="1" x14ac:dyDescent="0.25">
      <c r="A3" s="51" t="s">
        <v>144</v>
      </c>
      <c r="B3" s="52"/>
      <c r="C3" s="1"/>
      <c r="F3" s="1"/>
      <c r="G3" s="1"/>
    </row>
    <row r="4" spans="1:37" ht="15" customHeight="1" x14ac:dyDescent="0.25">
      <c r="A4" s="51" t="s">
        <v>2</v>
      </c>
      <c r="B4" s="52"/>
      <c r="C4" s="1"/>
      <c r="W4" s="78" t="s">
        <v>3</v>
      </c>
      <c r="AK4" s="78" t="s">
        <v>4</v>
      </c>
    </row>
    <row r="5" spans="1:37" ht="35.25" customHeight="1" x14ac:dyDescent="0.25">
      <c r="A5" s="53" t="s">
        <v>5</v>
      </c>
      <c r="B5" s="54" t="s">
        <v>6</v>
      </c>
      <c r="C5" s="58" t="s">
        <v>7</v>
      </c>
      <c r="D5" s="54" t="s">
        <v>8</v>
      </c>
      <c r="E5" s="54" t="s">
        <v>9</v>
      </c>
      <c r="F5" s="54" t="s">
        <v>10</v>
      </c>
      <c r="G5" s="54" t="s">
        <v>11</v>
      </c>
      <c r="H5" s="59" t="s">
        <v>12</v>
      </c>
      <c r="I5" s="59" t="s">
        <v>13</v>
      </c>
      <c r="J5" s="54" t="s">
        <v>14</v>
      </c>
      <c r="K5" s="54" t="s">
        <v>15</v>
      </c>
      <c r="L5" s="54" t="s">
        <v>16</v>
      </c>
      <c r="M5" s="54" t="s">
        <v>17</v>
      </c>
      <c r="N5" s="54" t="s">
        <v>18</v>
      </c>
      <c r="O5" s="54" t="s">
        <v>19</v>
      </c>
      <c r="P5" s="60" t="s">
        <v>20</v>
      </c>
      <c r="Q5" s="61" t="s">
        <v>145</v>
      </c>
      <c r="R5" s="60" t="s">
        <v>151</v>
      </c>
      <c r="S5" s="60" t="s">
        <v>21</v>
      </c>
      <c r="T5" s="60" t="s">
        <v>22</v>
      </c>
      <c r="U5" s="62" t="s">
        <v>23</v>
      </c>
      <c r="W5" s="79" t="s">
        <v>24</v>
      </c>
      <c r="X5" s="79">
        <v>1</v>
      </c>
      <c r="Y5" s="79">
        <v>2</v>
      </c>
      <c r="Z5" s="79">
        <v>3</v>
      </c>
      <c r="AA5" s="79">
        <v>4</v>
      </c>
      <c r="AB5" s="79">
        <v>5</v>
      </c>
      <c r="AC5" s="79">
        <v>6</v>
      </c>
      <c r="AD5" s="79">
        <v>7</v>
      </c>
      <c r="AE5" s="79">
        <v>8</v>
      </c>
      <c r="AF5" s="79">
        <v>9</v>
      </c>
      <c r="AG5" s="79">
        <v>10</v>
      </c>
      <c r="AH5" s="79">
        <v>11</v>
      </c>
      <c r="AI5" s="79">
        <v>12</v>
      </c>
    </row>
    <row r="6" spans="1:37" x14ac:dyDescent="0.25">
      <c r="A6" s="55">
        <v>1</v>
      </c>
      <c r="B6" s="55" t="s">
        <v>25</v>
      </c>
      <c r="C6" s="5"/>
      <c r="D6" s="6"/>
      <c r="E6" s="7"/>
      <c r="F6" s="8"/>
      <c r="G6" s="9"/>
      <c r="H6" s="63" cm="1">
        <f t="array" ref="H6:H17">TRANSPOSE(X6:AI6)</f>
        <v>0</v>
      </c>
      <c r="I6" s="10"/>
      <c r="J6" s="11"/>
      <c r="K6" s="66" t="e" cm="1">
        <f t="array" ref="K6:K17">TRANSPOSE(RIGHT(LEFT(X17:AI17,FIND(";",X17:AI17)-1),LEN(LEFT(X17:AI17,FIND(";",X17:AI17)-1))-1))</f>
        <v>#VALUE!</v>
      </c>
      <c r="L6" s="66" cm="1">
        <f t="array" ref="L6:L17">TRANSPOSE(IF(ISNUMBER(SEARCH("v1",X17:AI17)),1,0))</f>
        <v>0</v>
      </c>
      <c r="M6" s="66" cm="1">
        <f t="array" ref="M6:M17">TRANSPOSE(IF(ISNUMBER(SEARCH("v2",X17:AI17)),1,0))</f>
        <v>0</v>
      </c>
      <c r="N6" s="66" cm="1">
        <f t="array" ref="N6:N17">TRANSPOSE(IF(ISNUMBER(SEARCH("v3",X17:AI17)),1,0))</f>
        <v>0</v>
      </c>
      <c r="O6" s="66" cm="1">
        <f t="array" ref="O6:O17">TRANSPOSE(IF(ISNUMBER(SEARCH("v4",X17:AI17)),1,0))</f>
        <v>0</v>
      </c>
      <c r="P6" s="11"/>
      <c r="Q6" s="72" t="str">
        <f t="shared" ref="Q6:Q37" si="0">IF(T6=1,"#N/A", IF(P6=1,K6*(10^((E6-$Y$54)/$Y$53)), IF(P6=2,K6*(10^((E6-$Z$54)/$Z$53)), IF(P6=3,K6*(10^((E6-$AA$54)/$AA$53)), IF(P6=4,K6*(10^((E6-$AB$54)/$AB$53)),"invalid std")))))</f>
        <v>invalid std</v>
      </c>
      <c r="R6" s="73" t="e">
        <f t="shared" ref="R6:R37" si="1">AVERAGEIF(J:J,J6,Q:Q)</f>
        <v>#DIV/0!</v>
      </c>
      <c r="S6" s="74" t="str">
        <f t="shared" ref="S6:S37" si="2">IFERROR(Q6/MID(H6,FIND("[",H6)+1,FIND("]",H6)-FIND("[",H6)-1),"")</f>
        <v/>
      </c>
      <c r="T6" s="11">
        <v>0</v>
      </c>
      <c r="U6" s="12"/>
      <c r="W6" s="79" t="s">
        <v>26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7" x14ac:dyDescent="0.25">
      <c r="A7" s="56">
        <v>2</v>
      </c>
      <c r="B7" s="56" t="s">
        <v>27</v>
      </c>
      <c r="C7" s="14"/>
      <c r="D7" s="15"/>
      <c r="E7" s="16"/>
      <c r="F7" s="17"/>
      <c r="G7" s="18"/>
      <c r="H7" s="64">
        <v>0</v>
      </c>
      <c r="I7" s="19"/>
      <c r="J7" s="20"/>
      <c r="K7" s="67" t="e">
        <v>#VALUE!</v>
      </c>
      <c r="L7" s="67">
        <v>0</v>
      </c>
      <c r="M7" s="67">
        <v>0</v>
      </c>
      <c r="N7" s="67">
        <v>0</v>
      </c>
      <c r="O7" s="67">
        <v>0</v>
      </c>
      <c r="P7" s="20"/>
      <c r="Q7" s="72" t="str">
        <f t="shared" si="0"/>
        <v>invalid std</v>
      </c>
      <c r="R7" s="72" t="e">
        <f t="shared" si="1"/>
        <v>#DIV/0!</v>
      </c>
      <c r="S7" s="75" t="str">
        <f t="shared" si="2"/>
        <v/>
      </c>
      <c r="T7" s="20">
        <v>0</v>
      </c>
      <c r="U7" s="21"/>
      <c r="W7" s="79" t="s">
        <v>28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K7" s="22"/>
    </row>
    <row r="8" spans="1:37" x14ac:dyDescent="0.25">
      <c r="A8" s="56">
        <v>3</v>
      </c>
      <c r="B8" s="56" t="s">
        <v>29</v>
      </c>
      <c r="C8" s="14"/>
      <c r="D8" s="15"/>
      <c r="E8" s="16"/>
      <c r="F8" s="17"/>
      <c r="G8" s="18"/>
      <c r="H8" s="64">
        <v>0</v>
      </c>
      <c r="I8" s="19"/>
      <c r="J8" s="20"/>
      <c r="K8" s="67" t="e">
        <v>#VALUE!</v>
      </c>
      <c r="L8" s="67">
        <v>0</v>
      </c>
      <c r="M8" s="67">
        <v>0</v>
      </c>
      <c r="N8" s="67">
        <v>0</v>
      </c>
      <c r="O8" s="67">
        <v>0</v>
      </c>
      <c r="P8" s="20"/>
      <c r="Q8" s="72" t="str">
        <f t="shared" si="0"/>
        <v>invalid std</v>
      </c>
      <c r="R8" s="72" t="e">
        <f t="shared" si="1"/>
        <v>#DIV/0!</v>
      </c>
      <c r="S8" s="75" t="str">
        <f t="shared" si="2"/>
        <v/>
      </c>
      <c r="T8" s="20">
        <v>0</v>
      </c>
      <c r="U8" s="21"/>
      <c r="W8" s="79" t="s">
        <v>30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K8" s="22"/>
    </row>
    <row r="9" spans="1:37" x14ac:dyDescent="0.25">
      <c r="A9" s="56">
        <v>4</v>
      </c>
      <c r="B9" s="56" t="s">
        <v>31</v>
      </c>
      <c r="C9" s="14"/>
      <c r="D9" s="15"/>
      <c r="E9" s="16"/>
      <c r="F9" s="17"/>
      <c r="G9" s="18"/>
      <c r="H9" s="64">
        <v>0</v>
      </c>
      <c r="I9" s="19"/>
      <c r="J9" s="20"/>
      <c r="K9" s="67" t="e">
        <v>#VALUE!</v>
      </c>
      <c r="L9" s="67">
        <v>0</v>
      </c>
      <c r="M9" s="67">
        <v>0</v>
      </c>
      <c r="N9" s="67">
        <v>0</v>
      </c>
      <c r="O9" s="67">
        <v>0</v>
      </c>
      <c r="P9" s="20"/>
      <c r="Q9" s="72" t="str">
        <f t="shared" si="0"/>
        <v>invalid std</v>
      </c>
      <c r="R9" s="72" t="e">
        <f t="shared" si="1"/>
        <v>#DIV/0!</v>
      </c>
      <c r="S9" s="75" t="str">
        <f t="shared" si="2"/>
        <v/>
      </c>
      <c r="T9" s="20">
        <v>0</v>
      </c>
      <c r="U9" s="21"/>
      <c r="W9" s="79" t="s">
        <v>32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K9" s="22"/>
    </row>
    <row r="10" spans="1:37" x14ac:dyDescent="0.25">
      <c r="A10" s="56">
        <v>5</v>
      </c>
      <c r="B10" s="56" t="s">
        <v>33</v>
      </c>
      <c r="C10" s="14"/>
      <c r="D10" s="15"/>
      <c r="E10" s="16"/>
      <c r="F10" s="17"/>
      <c r="G10" s="18"/>
      <c r="H10" s="64">
        <v>0</v>
      </c>
      <c r="I10" s="19"/>
      <c r="J10" s="20"/>
      <c r="K10" s="67" t="e">
        <v>#VALUE!</v>
      </c>
      <c r="L10" s="67">
        <v>0</v>
      </c>
      <c r="M10" s="67">
        <v>0</v>
      </c>
      <c r="N10" s="67">
        <v>0</v>
      </c>
      <c r="O10" s="67">
        <v>0</v>
      </c>
      <c r="P10" s="20"/>
      <c r="Q10" s="72" t="str">
        <f t="shared" si="0"/>
        <v>invalid std</v>
      </c>
      <c r="R10" s="72" t="e">
        <f t="shared" si="1"/>
        <v>#DIV/0!</v>
      </c>
      <c r="S10" s="75" t="str">
        <f t="shared" si="2"/>
        <v/>
      </c>
      <c r="T10" s="20">
        <v>0</v>
      </c>
      <c r="U10" s="21"/>
      <c r="W10" s="79" t="s">
        <v>34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7" x14ac:dyDescent="0.25">
      <c r="A11" s="56">
        <v>6</v>
      </c>
      <c r="B11" s="56" t="s">
        <v>35</v>
      </c>
      <c r="C11" s="14"/>
      <c r="D11" s="15"/>
      <c r="E11" s="16"/>
      <c r="F11" s="17"/>
      <c r="G11" s="18"/>
      <c r="H11" s="64">
        <v>0</v>
      </c>
      <c r="I11" s="19"/>
      <c r="J11" s="20"/>
      <c r="K11" s="67" t="e">
        <v>#VALUE!</v>
      </c>
      <c r="L11" s="67">
        <v>0</v>
      </c>
      <c r="M11" s="67">
        <v>0</v>
      </c>
      <c r="N11" s="67">
        <v>0</v>
      </c>
      <c r="O11" s="67">
        <v>0</v>
      </c>
      <c r="P11" s="20"/>
      <c r="Q11" s="72" t="str">
        <f t="shared" si="0"/>
        <v>invalid std</v>
      </c>
      <c r="R11" s="72" t="e">
        <f t="shared" si="1"/>
        <v>#DIV/0!</v>
      </c>
      <c r="S11" s="75" t="str">
        <f t="shared" si="2"/>
        <v/>
      </c>
      <c r="T11" s="20">
        <v>0</v>
      </c>
      <c r="U11" s="21"/>
      <c r="W11" s="79" t="s">
        <v>36</v>
      </c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7" x14ac:dyDescent="0.25">
      <c r="A12" s="56">
        <v>7</v>
      </c>
      <c r="B12" s="56" t="s">
        <v>37</v>
      </c>
      <c r="C12" s="14"/>
      <c r="D12" s="15"/>
      <c r="E12" s="16"/>
      <c r="F12" s="17"/>
      <c r="G12" s="18"/>
      <c r="H12" s="64">
        <v>0</v>
      </c>
      <c r="I12" s="19"/>
      <c r="J12" s="20"/>
      <c r="K12" s="67" t="e">
        <v>#VALUE!</v>
      </c>
      <c r="L12" s="67">
        <v>0</v>
      </c>
      <c r="M12" s="67">
        <v>0</v>
      </c>
      <c r="N12" s="67">
        <v>0</v>
      </c>
      <c r="O12" s="67">
        <v>0</v>
      </c>
      <c r="P12" s="20"/>
      <c r="Q12" s="72" t="str">
        <f t="shared" si="0"/>
        <v>invalid std</v>
      </c>
      <c r="R12" s="72" t="e">
        <f t="shared" si="1"/>
        <v>#DIV/0!</v>
      </c>
      <c r="S12" s="75" t="str">
        <f t="shared" si="2"/>
        <v/>
      </c>
      <c r="T12" s="20">
        <v>0</v>
      </c>
      <c r="U12" s="21"/>
      <c r="W12" s="79" t="s">
        <v>38</v>
      </c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7" x14ac:dyDescent="0.25">
      <c r="A13" s="56">
        <v>8</v>
      </c>
      <c r="B13" s="56" t="s">
        <v>39</v>
      </c>
      <c r="C13" s="14"/>
      <c r="D13" s="15"/>
      <c r="E13" s="16"/>
      <c r="F13" s="17"/>
      <c r="G13" s="18"/>
      <c r="H13" s="64">
        <v>0</v>
      </c>
      <c r="I13" s="19"/>
      <c r="J13" s="20"/>
      <c r="K13" s="67" t="e">
        <v>#VALUE!</v>
      </c>
      <c r="L13" s="67">
        <v>0</v>
      </c>
      <c r="M13" s="67">
        <v>0</v>
      </c>
      <c r="N13" s="67">
        <v>0</v>
      </c>
      <c r="O13" s="67">
        <v>0</v>
      </c>
      <c r="P13" s="20"/>
      <c r="Q13" s="72" t="str">
        <f t="shared" si="0"/>
        <v>invalid std</v>
      </c>
      <c r="R13" s="72" t="e">
        <f t="shared" si="1"/>
        <v>#DIV/0!</v>
      </c>
      <c r="S13" s="75" t="str">
        <f t="shared" si="2"/>
        <v/>
      </c>
      <c r="T13" s="20">
        <v>0</v>
      </c>
      <c r="U13" s="21"/>
      <c r="W13" s="79" t="s">
        <v>40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7" x14ac:dyDescent="0.25">
      <c r="A14" s="56">
        <v>9</v>
      </c>
      <c r="B14" s="56" t="s">
        <v>41</v>
      </c>
      <c r="C14" s="14"/>
      <c r="D14" s="15"/>
      <c r="E14" s="16"/>
      <c r="F14" s="17"/>
      <c r="G14" s="18"/>
      <c r="H14" s="64">
        <v>0</v>
      </c>
      <c r="I14" s="19"/>
      <c r="J14" s="20"/>
      <c r="K14" s="67" t="e">
        <v>#VALUE!</v>
      </c>
      <c r="L14" s="67">
        <v>0</v>
      </c>
      <c r="M14" s="67">
        <v>0</v>
      </c>
      <c r="N14" s="67">
        <v>0</v>
      </c>
      <c r="O14" s="67">
        <v>0</v>
      </c>
      <c r="P14" s="20"/>
      <c r="Q14" s="72" t="str">
        <f t="shared" si="0"/>
        <v>invalid std</v>
      </c>
      <c r="R14" s="72" t="e">
        <f t="shared" si="1"/>
        <v>#DIV/0!</v>
      </c>
      <c r="S14" s="75" t="str">
        <f t="shared" si="2"/>
        <v/>
      </c>
      <c r="T14" s="20">
        <v>0</v>
      </c>
      <c r="U14" s="21"/>
      <c r="AK14" s="4"/>
    </row>
    <row r="15" spans="1:37" x14ac:dyDescent="0.25">
      <c r="A15" s="56">
        <v>10</v>
      </c>
      <c r="B15" s="56" t="s">
        <v>42</v>
      </c>
      <c r="C15" s="14"/>
      <c r="D15" s="15"/>
      <c r="E15" s="16"/>
      <c r="F15" s="17"/>
      <c r="G15" s="18"/>
      <c r="H15" s="64">
        <v>0</v>
      </c>
      <c r="I15" s="19"/>
      <c r="J15" s="20"/>
      <c r="K15" s="67" t="e">
        <v>#VALUE!</v>
      </c>
      <c r="L15" s="67">
        <v>0</v>
      </c>
      <c r="M15" s="67">
        <v>0</v>
      </c>
      <c r="N15" s="67">
        <v>0</v>
      </c>
      <c r="O15" s="67">
        <v>0</v>
      </c>
      <c r="P15" s="20"/>
      <c r="Q15" s="72" t="str">
        <f t="shared" si="0"/>
        <v>invalid std</v>
      </c>
      <c r="R15" s="72" t="e">
        <f t="shared" si="1"/>
        <v>#DIV/0!</v>
      </c>
      <c r="S15" s="75" t="str">
        <f t="shared" si="2"/>
        <v/>
      </c>
      <c r="T15" s="20">
        <v>0</v>
      </c>
      <c r="U15" s="21"/>
      <c r="W15" s="78" t="s">
        <v>43</v>
      </c>
      <c r="AK15" s="4"/>
    </row>
    <row r="16" spans="1:37" x14ac:dyDescent="0.25">
      <c r="A16" s="56">
        <v>11</v>
      </c>
      <c r="B16" s="56" t="s">
        <v>44</v>
      </c>
      <c r="C16" s="14"/>
      <c r="D16" s="15"/>
      <c r="E16" s="16"/>
      <c r="F16" s="17"/>
      <c r="G16" s="18"/>
      <c r="H16" s="64">
        <v>0</v>
      </c>
      <c r="I16" s="19"/>
      <c r="J16" s="20"/>
      <c r="K16" s="67" t="e">
        <v>#VALUE!</v>
      </c>
      <c r="L16" s="67">
        <v>0</v>
      </c>
      <c r="M16" s="67">
        <v>0</v>
      </c>
      <c r="N16" s="67">
        <v>0</v>
      </c>
      <c r="O16" s="67">
        <v>0</v>
      </c>
      <c r="P16" s="20"/>
      <c r="Q16" s="72" t="str">
        <f t="shared" si="0"/>
        <v>invalid std</v>
      </c>
      <c r="R16" s="72" t="e">
        <f t="shared" si="1"/>
        <v>#DIV/0!</v>
      </c>
      <c r="S16" s="75" t="str">
        <f t="shared" si="2"/>
        <v/>
      </c>
      <c r="T16" s="20">
        <v>0</v>
      </c>
      <c r="U16" s="21"/>
      <c r="W16" s="80"/>
      <c r="X16" s="81">
        <v>1</v>
      </c>
      <c r="Y16" s="81">
        <v>2</v>
      </c>
      <c r="Z16" s="80">
        <v>3</v>
      </c>
      <c r="AA16" s="82">
        <v>4</v>
      </c>
      <c r="AB16" s="81">
        <v>5</v>
      </c>
      <c r="AC16" s="81">
        <v>6</v>
      </c>
      <c r="AD16" s="80">
        <v>7</v>
      </c>
      <c r="AE16" s="82">
        <v>8</v>
      </c>
      <c r="AF16" s="81">
        <v>9</v>
      </c>
      <c r="AG16" s="81">
        <v>10</v>
      </c>
      <c r="AH16" s="80">
        <v>11</v>
      </c>
      <c r="AI16" s="82">
        <v>12</v>
      </c>
      <c r="AK16" s="4"/>
    </row>
    <row r="17" spans="1:42" x14ac:dyDescent="0.25">
      <c r="A17" s="57">
        <v>12</v>
      </c>
      <c r="B17" s="57" t="s">
        <v>45</v>
      </c>
      <c r="C17" s="23"/>
      <c r="D17" s="24"/>
      <c r="E17" s="25"/>
      <c r="F17" s="26"/>
      <c r="G17" s="27"/>
      <c r="H17" s="65">
        <v>0</v>
      </c>
      <c r="I17" s="28"/>
      <c r="J17" s="29"/>
      <c r="K17" s="68" t="e">
        <v>#VALUE!</v>
      </c>
      <c r="L17" s="68">
        <v>0</v>
      </c>
      <c r="M17" s="69">
        <v>0</v>
      </c>
      <c r="N17" s="68">
        <v>0</v>
      </c>
      <c r="O17" s="70">
        <v>0</v>
      </c>
      <c r="P17" s="29"/>
      <c r="Q17" s="72" t="str">
        <f t="shared" si="0"/>
        <v>invalid std</v>
      </c>
      <c r="R17" s="76" t="e">
        <f t="shared" si="1"/>
        <v>#DIV/0!</v>
      </c>
      <c r="S17" s="77" t="str">
        <f t="shared" si="2"/>
        <v/>
      </c>
      <c r="T17" s="29">
        <v>0</v>
      </c>
      <c r="U17" s="30"/>
      <c r="W17" s="83" t="s">
        <v>26</v>
      </c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</row>
    <row r="18" spans="1:42" x14ac:dyDescent="0.25">
      <c r="A18" s="56">
        <v>13</v>
      </c>
      <c r="B18" s="56" t="s">
        <v>46</v>
      </c>
      <c r="C18" s="14"/>
      <c r="D18" s="15"/>
      <c r="E18" s="16"/>
      <c r="F18" s="17"/>
      <c r="G18" s="18"/>
      <c r="H18" s="64" cm="1">
        <f t="array" ref="H18:H29">TRANSPOSE(X7:AI7)</f>
        <v>0</v>
      </c>
      <c r="I18" s="19"/>
      <c r="J18" s="20"/>
      <c r="K18" s="67" t="e" cm="1">
        <f t="array" ref="K18:K29">TRANSPOSE(RIGHT(LEFT(X18:AI18,FIND(";",X18:AI18)-1),LEN(LEFT(X18:AI18,FIND(";",X18:AI18)-1))-1))</f>
        <v>#VALUE!</v>
      </c>
      <c r="L18" s="67" cm="1">
        <f t="array" ref="L18:L29">TRANSPOSE(IF(ISNUMBER(SEARCH("v1",X18:AI18)),1,0))</f>
        <v>0</v>
      </c>
      <c r="M18" s="67" cm="1">
        <f t="array" ref="M18:M29">TRANSPOSE(IF(ISNUMBER(SEARCH("v2",X18:AI18)),1,0))</f>
        <v>0</v>
      </c>
      <c r="N18" s="67" cm="1">
        <f t="array" ref="N18:N29">TRANSPOSE(IF(ISNUMBER(SEARCH("v3",X18:AI18)),1,0))</f>
        <v>0</v>
      </c>
      <c r="O18" s="67" cm="1">
        <f t="array" ref="O18:O29">TRANSPOSE(IF(ISNUMBER(SEARCH("v4",X18:AI18)),1,0))</f>
        <v>0</v>
      </c>
      <c r="P18" s="20"/>
      <c r="Q18" s="73" t="str">
        <f t="shared" si="0"/>
        <v>invalid std</v>
      </c>
      <c r="R18" s="72" t="e">
        <f t="shared" si="1"/>
        <v>#DIV/0!</v>
      </c>
      <c r="S18" s="75" t="str">
        <f t="shared" si="2"/>
        <v/>
      </c>
      <c r="T18" s="20">
        <v>0</v>
      </c>
      <c r="U18" s="21"/>
      <c r="W18" s="83" t="s">
        <v>28</v>
      </c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 spans="1:42" x14ac:dyDescent="0.25">
      <c r="A19" s="56">
        <v>14</v>
      </c>
      <c r="B19" s="56" t="s">
        <v>47</v>
      </c>
      <c r="C19" s="14"/>
      <c r="D19" s="15"/>
      <c r="E19" s="16"/>
      <c r="F19" s="17"/>
      <c r="G19" s="18"/>
      <c r="H19" s="64">
        <v>0</v>
      </c>
      <c r="I19" s="19"/>
      <c r="J19" s="20"/>
      <c r="K19" s="67" t="e">
        <v>#VALUE!</v>
      </c>
      <c r="L19" s="67">
        <v>0</v>
      </c>
      <c r="M19" s="67">
        <v>0</v>
      </c>
      <c r="N19" s="67">
        <v>0</v>
      </c>
      <c r="O19" s="71">
        <v>0</v>
      </c>
      <c r="P19" s="20"/>
      <c r="Q19" s="72" t="str">
        <f t="shared" si="0"/>
        <v>invalid std</v>
      </c>
      <c r="R19" s="72" t="e">
        <f t="shared" si="1"/>
        <v>#DIV/0!</v>
      </c>
      <c r="S19" s="75" t="str">
        <f t="shared" si="2"/>
        <v/>
      </c>
      <c r="T19" s="20">
        <v>0</v>
      </c>
      <c r="U19" s="21"/>
      <c r="W19" s="83" t="s">
        <v>30</v>
      </c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</row>
    <row r="20" spans="1:42" x14ac:dyDescent="0.25">
      <c r="A20" s="56">
        <v>15</v>
      </c>
      <c r="B20" s="56" t="s">
        <v>48</v>
      </c>
      <c r="C20" s="14"/>
      <c r="D20" s="15"/>
      <c r="E20" s="16"/>
      <c r="F20" s="17"/>
      <c r="G20" s="18"/>
      <c r="H20" s="64">
        <v>0</v>
      </c>
      <c r="I20" s="19"/>
      <c r="J20" s="20"/>
      <c r="K20" s="67" t="e">
        <v>#VALUE!</v>
      </c>
      <c r="L20" s="67">
        <v>0</v>
      </c>
      <c r="M20" s="67">
        <v>0</v>
      </c>
      <c r="N20" s="67">
        <v>0</v>
      </c>
      <c r="O20" s="67">
        <v>0</v>
      </c>
      <c r="P20" s="20"/>
      <c r="Q20" s="72" t="str">
        <f t="shared" si="0"/>
        <v>invalid std</v>
      </c>
      <c r="R20" s="72" t="e">
        <f t="shared" si="1"/>
        <v>#DIV/0!</v>
      </c>
      <c r="S20" s="75" t="str">
        <f t="shared" si="2"/>
        <v/>
      </c>
      <c r="T20" s="20">
        <v>0</v>
      </c>
      <c r="U20" s="21"/>
      <c r="W20" s="83" t="s">
        <v>32</v>
      </c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</row>
    <row r="21" spans="1:42" x14ac:dyDescent="0.25">
      <c r="A21" s="56">
        <v>16</v>
      </c>
      <c r="B21" s="56" t="s">
        <v>49</v>
      </c>
      <c r="C21" s="14"/>
      <c r="D21" s="15"/>
      <c r="E21" s="16"/>
      <c r="F21" s="17"/>
      <c r="G21" s="18"/>
      <c r="H21" s="64">
        <v>0</v>
      </c>
      <c r="I21" s="19"/>
      <c r="J21" s="20"/>
      <c r="K21" s="67" t="e">
        <v>#VALUE!</v>
      </c>
      <c r="L21" s="67">
        <v>0</v>
      </c>
      <c r="M21" s="67">
        <v>0</v>
      </c>
      <c r="N21" s="67">
        <v>0</v>
      </c>
      <c r="O21" s="67">
        <v>0</v>
      </c>
      <c r="P21" s="20"/>
      <c r="Q21" s="72" t="str">
        <f t="shared" si="0"/>
        <v>invalid std</v>
      </c>
      <c r="R21" s="72" t="e">
        <f t="shared" si="1"/>
        <v>#DIV/0!</v>
      </c>
      <c r="S21" s="75" t="str">
        <f t="shared" si="2"/>
        <v/>
      </c>
      <c r="T21" s="20">
        <v>0</v>
      </c>
      <c r="U21" s="21"/>
      <c r="W21" s="83" t="s">
        <v>34</v>
      </c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</row>
    <row r="22" spans="1:42" x14ac:dyDescent="0.25">
      <c r="A22" s="56">
        <v>17</v>
      </c>
      <c r="B22" s="56" t="s">
        <v>50</v>
      </c>
      <c r="C22" s="14"/>
      <c r="D22" s="15"/>
      <c r="E22" s="16"/>
      <c r="F22" s="17"/>
      <c r="G22" s="18"/>
      <c r="H22" s="64">
        <v>0</v>
      </c>
      <c r="I22" s="19"/>
      <c r="J22" s="20"/>
      <c r="K22" s="67" t="e">
        <v>#VALUE!</v>
      </c>
      <c r="L22" s="67">
        <v>0</v>
      </c>
      <c r="M22" s="67">
        <v>0</v>
      </c>
      <c r="N22" s="67">
        <v>0</v>
      </c>
      <c r="O22" s="67">
        <v>0</v>
      </c>
      <c r="P22" s="20"/>
      <c r="Q22" s="72" t="str">
        <f t="shared" si="0"/>
        <v>invalid std</v>
      </c>
      <c r="R22" s="72" t="e">
        <f t="shared" si="1"/>
        <v>#DIV/0!</v>
      </c>
      <c r="S22" s="75" t="str">
        <f t="shared" si="2"/>
        <v/>
      </c>
      <c r="T22" s="20">
        <v>0</v>
      </c>
      <c r="U22" s="21"/>
      <c r="W22" s="83" t="s">
        <v>36</v>
      </c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 spans="1:42" x14ac:dyDescent="0.25">
      <c r="A23" s="56">
        <v>18</v>
      </c>
      <c r="B23" s="56" t="s">
        <v>51</v>
      </c>
      <c r="C23" s="14"/>
      <c r="D23" s="15"/>
      <c r="E23" s="16"/>
      <c r="F23" s="17"/>
      <c r="G23" s="18"/>
      <c r="H23" s="64">
        <v>0</v>
      </c>
      <c r="I23" s="19"/>
      <c r="J23" s="20"/>
      <c r="K23" s="67" t="e">
        <v>#VALUE!</v>
      </c>
      <c r="L23" s="67">
        <v>0</v>
      </c>
      <c r="M23" s="67">
        <v>0</v>
      </c>
      <c r="N23" s="67">
        <v>0</v>
      </c>
      <c r="O23" s="67">
        <v>0</v>
      </c>
      <c r="P23" s="20"/>
      <c r="Q23" s="72" t="str">
        <f t="shared" si="0"/>
        <v>invalid std</v>
      </c>
      <c r="R23" s="72" t="e">
        <f t="shared" si="1"/>
        <v>#DIV/0!</v>
      </c>
      <c r="S23" s="75" t="str">
        <f t="shared" si="2"/>
        <v/>
      </c>
      <c r="T23" s="20">
        <v>0</v>
      </c>
      <c r="U23" s="21"/>
      <c r="W23" s="83" t="s">
        <v>38</v>
      </c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 spans="1:42" x14ac:dyDescent="0.25">
      <c r="A24" s="56">
        <v>19</v>
      </c>
      <c r="B24" s="56" t="s">
        <v>52</v>
      </c>
      <c r="C24" s="14"/>
      <c r="D24" s="15"/>
      <c r="E24" s="16"/>
      <c r="F24" s="17"/>
      <c r="G24" s="18"/>
      <c r="H24" s="64">
        <v>0</v>
      </c>
      <c r="I24" s="19"/>
      <c r="J24" s="20"/>
      <c r="K24" s="67" t="e">
        <v>#VALUE!</v>
      </c>
      <c r="L24" s="67">
        <v>0</v>
      </c>
      <c r="M24" s="67">
        <v>0</v>
      </c>
      <c r="N24" s="67">
        <v>0</v>
      </c>
      <c r="O24" s="67">
        <v>0</v>
      </c>
      <c r="P24" s="20"/>
      <c r="Q24" s="72" t="str">
        <f t="shared" si="0"/>
        <v>invalid std</v>
      </c>
      <c r="R24" s="72" t="e">
        <f t="shared" si="1"/>
        <v>#DIV/0!</v>
      </c>
      <c r="S24" s="75" t="str">
        <f t="shared" si="2"/>
        <v/>
      </c>
      <c r="T24" s="20">
        <v>0</v>
      </c>
      <c r="U24" s="21"/>
      <c r="W24" s="83" t="s">
        <v>40</v>
      </c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spans="1:42" x14ac:dyDescent="0.25">
      <c r="A25" s="56">
        <v>20</v>
      </c>
      <c r="B25" s="56" t="s">
        <v>53</v>
      </c>
      <c r="C25" s="14"/>
      <c r="D25" s="15"/>
      <c r="E25" s="16"/>
      <c r="F25" s="17"/>
      <c r="G25" s="18"/>
      <c r="H25" s="64">
        <v>0</v>
      </c>
      <c r="I25" s="19"/>
      <c r="J25" s="20"/>
      <c r="K25" s="67" t="e">
        <v>#VALUE!</v>
      </c>
      <c r="L25" s="67">
        <v>0</v>
      </c>
      <c r="M25" s="67">
        <v>0</v>
      </c>
      <c r="N25" s="67">
        <v>0</v>
      </c>
      <c r="O25" s="67">
        <v>0</v>
      </c>
      <c r="P25" s="20"/>
      <c r="Q25" s="72" t="str">
        <f t="shared" si="0"/>
        <v>invalid std</v>
      </c>
      <c r="R25" s="72" t="e">
        <f t="shared" si="1"/>
        <v>#DIV/0!</v>
      </c>
      <c r="S25" s="75" t="str">
        <f t="shared" si="2"/>
        <v/>
      </c>
      <c r="T25" s="20">
        <v>0</v>
      </c>
      <c r="U25" s="21"/>
      <c r="W25" s="84" t="s">
        <v>147</v>
      </c>
      <c r="X25" s="85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3"/>
    </row>
    <row r="26" spans="1:42" x14ac:dyDescent="0.25">
      <c r="A26" s="56">
        <v>21</v>
      </c>
      <c r="B26" s="56" t="s">
        <v>54</v>
      </c>
      <c r="C26" s="14"/>
      <c r="D26" s="15"/>
      <c r="E26" s="16"/>
      <c r="F26" s="17"/>
      <c r="G26" s="18"/>
      <c r="H26" s="64">
        <v>0</v>
      </c>
      <c r="I26" s="19"/>
      <c r="J26" s="20"/>
      <c r="K26" s="67" t="e">
        <v>#VALUE!</v>
      </c>
      <c r="L26" s="67">
        <v>0</v>
      </c>
      <c r="M26" s="67">
        <v>0</v>
      </c>
      <c r="N26" s="67">
        <v>0</v>
      </c>
      <c r="O26" s="67">
        <v>0</v>
      </c>
      <c r="P26" s="20"/>
      <c r="Q26" s="72" t="str">
        <f t="shared" si="0"/>
        <v>invalid std</v>
      </c>
      <c r="R26" s="72" t="e">
        <f t="shared" si="1"/>
        <v>#DIV/0!</v>
      </c>
      <c r="S26" s="75" t="str">
        <f t="shared" si="2"/>
        <v/>
      </c>
      <c r="T26" s="20">
        <v>0</v>
      </c>
      <c r="U26" s="21"/>
      <c r="W26" s="86" t="s">
        <v>148</v>
      </c>
      <c r="X26" s="87"/>
      <c r="AI26" s="34"/>
    </row>
    <row r="27" spans="1:42" x14ac:dyDescent="0.25">
      <c r="A27" s="56">
        <v>22</v>
      </c>
      <c r="B27" s="56" t="s">
        <v>55</v>
      </c>
      <c r="C27" s="14"/>
      <c r="D27" s="15"/>
      <c r="E27" s="16"/>
      <c r="F27" s="17"/>
      <c r="G27" s="18"/>
      <c r="H27" s="64">
        <v>0</v>
      </c>
      <c r="I27" s="19"/>
      <c r="J27" s="20"/>
      <c r="K27" s="67" t="e">
        <v>#VALUE!</v>
      </c>
      <c r="L27" s="67">
        <v>0</v>
      </c>
      <c r="M27" s="67">
        <v>0</v>
      </c>
      <c r="N27" s="67">
        <v>0</v>
      </c>
      <c r="O27" s="67">
        <v>0</v>
      </c>
      <c r="P27" s="20"/>
      <c r="Q27" s="72" t="str">
        <f t="shared" si="0"/>
        <v>invalid std</v>
      </c>
      <c r="R27" s="72" t="e">
        <f t="shared" si="1"/>
        <v>#DIV/0!</v>
      </c>
      <c r="S27" s="75" t="str">
        <f t="shared" si="2"/>
        <v/>
      </c>
      <c r="T27" s="20">
        <v>0</v>
      </c>
      <c r="U27" s="21"/>
      <c r="W27" s="86" t="s">
        <v>149</v>
      </c>
      <c r="X27" s="87"/>
      <c r="AI27" s="34"/>
    </row>
    <row r="28" spans="1:42" x14ac:dyDescent="0.25">
      <c r="A28" s="56">
        <v>23</v>
      </c>
      <c r="B28" s="56" t="s">
        <v>56</v>
      </c>
      <c r="C28" s="14"/>
      <c r="D28" s="15"/>
      <c r="E28" s="16"/>
      <c r="F28" s="17"/>
      <c r="G28" s="18"/>
      <c r="H28" s="64">
        <v>0</v>
      </c>
      <c r="I28" s="19"/>
      <c r="J28" s="20"/>
      <c r="K28" s="67" t="e">
        <v>#VALUE!</v>
      </c>
      <c r="L28" s="67">
        <v>0</v>
      </c>
      <c r="M28" s="67">
        <v>0</v>
      </c>
      <c r="N28" s="67">
        <v>0</v>
      </c>
      <c r="O28" s="67">
        <v>0</v>
      </c>
      <c r="P28" s="20"/>
      <c r="Q28" s="72" t="str">
        <f t="shared" si="0"/>
        <v>invalid std</v>
      </c>
      <c r="R28" s="72" t="e">
        <f t="shared" si="1"/>
        <v>#DIV/0!</v>
      </c>
      <c r="S28" s="75" t="str">
        <f t="shared" si="2"/>
        <v/>
      </c>
      <c r="T28" s="20">
        <v>0</v>
      </c>
      <c r="U28" s="21"/>
      <c r="W28" s="88" t="s">
        <v>150</v>
      </c>
      <c r="X28" s="89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6"/>
    </row>
    <row r="29" spans="1:42" x14ac:dyDescent="0.25">
      <c r="A29" s="56">
        <v>24</v>
      </c>
      <c r="B29" s="56" t="s">
        <v>57</v>
      </c>
      <c r="C29" s="14"/>
      <c r="D29" s="15"/>
      <c r="E29" s="16"/>
      <c r="F29" s="17"/>
      <c r="G29" s="18"/>
      <c r="H29" s="64">
        <v>0</v>
      </c>
      <c r="I29" s="19"/>
      <c r="J29" s="20"/>
      <c r="K29" s="67" t="e">
        <v>#VALUE!</v>
      </c>
      <c r="L29" s="67">
        <v>0</v>
      </c>
      <c r="M29" s="67">
        <v>0</v>
      </c>
      <c r="N29" s="67">
        <v>0</v>
      </c>
      <c r="O29" s="67">
        <v>0</v>
      </c>
      <c r="P29" s="20"/>
      <c r="Q29" s="76" t="str">
        <f t="shared" si="0"/>
        <v>invalid std</v>
      </c>
      <c r="R29" s="72" t="e">
        <f t="shared" si="1"/>
        <v>#DIV/0!</v>
      </c>
      <c r="S29" s="75" t="str">
        <f t="shared" si="2"/>
        <v/>
      </c>
      <c r="T29" s="20">
        <v>0</v>
      </c>
      <c r="U29" s="21"/>
    </row>
    <row r="30" spans="1:42" x14ac:dyDescent="0.25">
      <c r="A30" s="55">
        <v>25</v>
      </c>
      <c r="B30" s="55" t="s">
        <v>58</v>
      </c>
      <c r="C30" s="5"/>
      <c r="D30" s="6"/>
      <c r="E30" s="7"/>
      <c r="F30" s="8"/>
      <c r="G30" s="9"/>
      <c r="H30" s="63" cm="1">
        <f t="array" ref="H30:H41">TRANSPOSE(X8:AI8)</f>
        <v>0</v>
      </c>
      <c r="I30" s="10"/>
      <c r="J30" s="11"/>
      <c r="K30" s="66" t="e" cm="1">
        <f t="array" ref="K30:K41">TRANSPOSE(RIGHT(LEFT(X19:AI19,FIND(";",X19:AI19)-1),LEN(LEFT(X19:AI19,FIND(";",X19:AI19)-1))-1))</f>
        <v>#VALUE!</v>
      </c>
      <c r="L30" s="66" cm="1">
        <f t="array" ref="L30:L41">TRANSPOSE(IF(ISNUMBER(SEARCH("v1",X19:AI19)),1,0))</f>
        <v>0</v>
      </c>
      <c r="M30" s="66" cm="1">
        <f t="array" ref="M30:M41">TRANSPOSE(IF(ISNUMBER(SEARCH("v2",X19:AI19)),1,0))</f>
        <v>0</v>
      </c>
      <c r="N30" s="66" cm="1">
        <f t="array" ref="N30:N41">TRANSPOSE(IF(ISNUMBER(SEARCH("v3",X19:AI19)),1,0))</f>
        <v>0</v>
      </c>
      <c r="O30" s="66" cm="1">
        <f t="array" ref="O30:O41">TRANSPOSE(IF(ISNUMBER(SEARCH("v4",X19:AI19)),1,0))</f>
        <v>0</v>
      </c>
      <c r="P30" s="11"/>
      <c r="Q30" s="72" t="str">
        <f t="shared" si="0"/>
        <v>invalid std</v>
      </c>
      <c r="R30" s="73" t="e">
        <f t="shared" si="1"/>
        <v>#DIV/0!</v>
      </c>
      <c r="S30" s="74" t="str">
        <f t="shared" si="2"/>
        <v/>
      </c>
      <c r="T30" s="11">
        <v>0</v>
      </c>
      <c r="U30" s="12"/>
      <c r="W30" s="78" t="s">
        <v>59</v>
      </c>
    </row>
    <row r="31" spans="1:42" x14ac:dyDescent="0.25">
      <c r="A31" s="56">
        <v>26</v>
      </c>
      <c r="B31" s="56" t="s">
        <v>60</v>
      </c>
      <c r="C31" s="14"/>
      <c r="D31" s="15"/>
      <c r="E31" s="16"/>
      <c r="F31" s="17"/>
      <c r="G31" s="18"/>
      <c r="H31" s="64">
        <v>0</v>
      </c>
      <c r="I31" s="19"/>
      <c r="J31" s="20"/>
      <c r="K31" s="67" t="e">
        <v>#VALUE!</v>
      </c>
      <c r="L31" s="67">
        <v>0</v>
      </c>
      <c r="M31" s="67">
        <v>0</v>
      </c>
      <c r="N31" s="67">
        <v>0</v>
      </c>
      <c r="O31" s="67">
        <v>0</v>
      </c>
      <c r="P31" s="20"/>
      <c r="Q31" s="72" t="str">
        <f t="shared" si="0"/>
        <v>invalid std</v>
      </c>
      <c r="R31" s="72" t="e">
        <f t="shared" si="1"/>
        <v>#DIV/0!</v>
      </c>
      <c r="S31" s="75" t="str">
        <f t="shared" si="2"/>
        <v/>
      </c>
      <c r="T31" s="20">
        <v>0</v>
      </c>
      <c r="U31" s="21"/>
      <c r="W31" s="80" t="s">
        <v>61</v>
      </c>
      <c r="X31" s="81">
        <v>1</v>
      </c>
      <c r="Y31" s="81">
        <v>2</v>
      </c>
      <c r="Z31" s="80">
        <v>3</v>
      </c>
      <c r="AA31" s="82">
        <v>4</v>
      </c>
      <c r="AB31" s="81">
        <v>5</v>
      </c>
      <c r="AC31" s="81">
        <v>6</v>
      </c>
      <c r="AD31" s="80">
        <v>7</v>
      </c>
      <c r="AE31" s="82">
        <v>8</v>
      </c>
      <c r="AF31" s="81">
        <v>9</v>
      </c>
      <c r="AG31" s="81">
        <v>10</v>
      </c>
      <c r="AH31" s="80">
        <v>11</v>
      </c>
      <c r="AI31" s="82">
        <v>12</v>
      </c>
      <c r="AK31" s="37"/>
      <c r="AL31" s="37"/>
      <c r="AM31" s="37"/>
      <c r="AN31" s="37"/>
      <c r="AO31" s="37"/>
      <c r="AP31" s="37"/>
    </row>
    <row r="32" spans="1:42" x14ac:dyDescent="0.25">
      <c r="A32" s="56">
        <v>27</v>
      </c>
      <c r="B32" s="56" t="s">
        <v>62</v>
      </c>
      <c r="C32" s="14"/>
      <c r="D32" s="15"/>
      <c r="E32" s="16"/>
      <c r="F32" s="17"/>
      <c r="G32" s="18"/>
      <c r="H32" s="64">
        <v>0</v>
      </c>
      <c r="I32" s="19"/>
      <c r="J32" s="20"/>
      <c r="K32" s="67" t="e">
        <v>#VALUE!</v>
      </c>
      <c r="L32" s="67">
        <v>0</v>
      </c>
      <c r="M32" s="67">
        <v>0</v>
      </c>
      <c r="N32" s="67">
        <v>0</v>
      </c>
      <c r="O32" s="67">
        <v>0</v>
      </c>
      <c r="P32" s="20"/>
      <c r="Q32" s="72" t="str">
        <f t="shared" si="0"/>
        <v>invalid std</v>
      </c>
      <c r="R32" s="72" t="e">
        <f t="shared" si="1"/>
        <v>#DIV/0!</v>
      </c>
      <c r="S32" s="75" t="str">
        <f t="shared" si="2"/>
        <v/>
      </c>
      <c r="T32" s="20">
        <v>0</v>
      </c>
      <c r="U32" s="21"/>
      <c r="W32" s="83" t="s">
        <v>26</v>
      </c>
      <c r="X32" s="101" cm="1">
        <f t="array" ref="X32:AI32">TRANSPOSE(E6:E17)</f>
        <v>0</v>
      </c>
      <c r="Y32" s="102">
        <v>0</v>
      </c>
      <c r="Z32" s="102">
        <v>0</v>
      </c>
      <c r="AA32" s="102">
        <v>0</v>
      </c>
      <c r="AB32" s="102">
        <v>0</v>
      </c>
      <c r="AC32" s="102">
        <v>0</v>
      </c>
      <c r="AD32" s="102">
        <v>0</v>
      </c>
      <c r="AE32" s="102">
        <v>0</v>
      </c>
      <c r="AF32" s="102">
        <v>0</v>
      </c>
      <c r="AG32" s="102">
        <v>0</v>
      </c>
      <c r="AH32" s="102">
        <v>0</v>
      </c>
      <c r="AI32" s="103">
        <v>0</v>
      </c>
      <c r="AK32" s="37"/>
      <c r="AL32" s="37"/>
      <c r="AM32" s="37"/>
      <c r="AN32" s="37"/>
      <c r="AO32" s="37"/>
      <c r="AP32" s="37"/>
    </row>
    <row r="33" spans="1:42" x14ac:dyDescent="0.25">
      <c r="A33" s="56">
        <v>28</v>
      </c>
      <c r="B33" s="56" t="s">
        <v>63</v>
      </c>
      <c r="C33" s="14"/>
      <c r="D33" s="15"/>
      <c r="E33" s="16"/>
      <c r="F33" s="17"/>
      <c r="G33" s="18"/>
      <c r="H33" s="64">
        <v>0</v>
      </c>
      <c r="I33" s="19"/>
      <c r="J33" s="20"/>
      <c r="K33" s="67" t="e">
        <v>#VALUE!</v>
      </c>
      <c r="L33" s="67">
        <v>0</v>
      </c>
      <c r="M33" s="67">
        <v>0</v>
      </c>
      <c r="N33" s="67">
        <v>0</v>
      </c>
      <c r="O33" s="67">
        <v>0</v>
      </c>
      <c r="P33" s="20"/>
      <c r="Q33" s="72" t="str">
        <f t="shared" si="0"/>
        <v>invalid std</v>
      </c>
      <c r="R33" s="72" t="e">
        <f t="shared" si="1"/>
        <v>#DIV/0!</v>
      </c>
      <c r="S33" s="75" t="str">
        <f t="shared" si="2"/>
        <v/>
      </c>
      <c r="T33" s="20">
        <v>0</v>
      </c>
      <c r="U33" s="21"/>
      <c r="W33" s="90" t="s">
        <v>28</v>
      </c>
      <c r="X33" s="104" cm="1">
        <f t="array" ref="X33:AI33">TRANSPOSE(E18:E29)</f>
        <v>0</v>
      </c>
      <c r="Y33" s="105">
        <v>0</v>
      </c>
      <c r="Z33" s="105">
        <v>0</v>
      </c>
      <c r="AA33" s="105">
        <v>0</v>
      </c>
      <c r="AB33" s="105">
        <v>0</v>
      </c>
      <c r="AC33" s="105">
        <v>0</v>
      </c>
      <c r="AD33" s="105">
        <v>0</v>
      </c>
      <c r="AE33" s="105">
        <v>0</v>
      </c>
      <c r="AF33" s="105">
        <v>0</v>
      </c>
      <c r="AG33" s="105">
        <v>0</v>
      </c>
      <c r="AH33" s="105">
        <v>0</v>
      </c>
      <c r="AI33" s="106">
        <v>0</v>
      </c>
      <c r="AK33" s="37"/>
      <c r="AL33" s="37"/>
      <c r="AM33" s="37"/>
      <c r="AN33" s="37"/>
      <c r="AO33" s="37"/>
      <c r="AP33" s="37"/>
    </row>
    <row r="34" spans="1:42" x14ac:dyDescent="0.25">
      <c r="A34" s="56">
        <v>29</v>
      </c>
      <c r="B34" s="56" t="s">
        <v>64</v>
      </c>
      <c r="C34" s="14"/>
      <c r="D34" s="15"/>
      <c r="E34" s="16"/>
      <c r="F34" s="17"/>
      <c r="G34" s="18"/>
      <c r="H34" s="64">
        <v>0</v>
      </c>
      <c r="I34" s="19"/>
      <c r="J34" s="20"/>
      <c r="K34" s="67" t="e">
        <v>#VALUE!</v>
      </c>
      <c r="L34" s="67">
        <v>0</v>
      </c>
      <c r="M34" s="67">
        <v>0</v>
      </c>
      <c r="N34" s="67">
        <v>0</v>
      </c>
      <c r="O34" s="67">
        <v>0</v>
      </c>
      <c r="P34" s="20"/>
      <c r="Q34" s="72" t="str">
        <f t="shared" si="0"/>
        <v>invalid std</v>
      </c>
      <c r="R34" s="72" t="e">
        <f t="shared" si="1"/>
        <v>#DIV/0!</v>
      </c>
      <c r="S34" s="75" t="str">
        <f t="shared" si="2"/>
        <v/>
      </c>
      <c r="T34" s="20">
        <v>0</v>
      </c>
      <c r="U34" s="21"/>
      <c r="W34" s="83" t="s">
        <v>30</v>
      </c>
      <c r="X34" s="104" cm="1">
        <f t="array" ref="X34:AI34">TRANSPOSE(E30:E41)</f>
        <v>0</v>
      </c>
      <c r="Y34" s="105">
        <v>0</v>
      </c>
      <c r="Z34" s="105">
        <v>0</v>
      </c>
      <c r="AA34" s="105">
        <v>0</v>
      </c>
      <c r="AB34" s="105">
        <v>0</v>
      </c>
      <c r="AC34" s="105">
        <v>0</v>
      </c>
      <c r="AD34" s="105">
        <v>0</v>
      </c>
      <c r="AE34" s="105">
        <v>0</v>
      </c>
      <c r="AF34" s="105">
        <v>0</v>
      </c>
      <c r="AG34" s="105">
        <v>0</v>
      </c>
      <c r="AH34" s="105">
        <v>0</v>
      </c>
      <c r="AI34" s="106">
        <v>0</v>
      </c>
      <c r="AL34" s="37"/>
      <c r="AM34" s="37"/>
      <c r="AN34" s="37"/>
      <c r="AO34" s="37"/>
      <c r="AP34" s="37"/>
    </row>
    <row r="35" spans="1:42" x14ac:dyDescent="0.25">
      <c r="A35" s="56">
        <v>30</v>
      </c>
      <c r="B35" s="56" t="s">
        <v>65</v>
      </c>
      <c r="C35" s="14"/>
      <c r="D35" s="15"/>
      <c r="E35" s="16"/>
      <c r="F35" s="17"/>
      <c r="G35" s="18"/>
      <c r="H35" s="64">
        <v>0</v>
      </c>
      <c r="I35" s="19"/>
      <c r="J35" s="20"/>
      <c r="K35" s="67" t="e">
        <v>#VALUE!</v>
      </c>
      <c r="L35" s="67">
        <v>0</v>
      </c>
      <c r="M35" s="67">
        <v>0</v>
      </c>
      <c r="N35" s="67">
        <v>0</v>
      </c>
      <c r="O35" s="67">
        <v>0</v>
      </c>
      <c r="P35" s="20"/>
      <c r="Q35" s="72" t="str">
        <f t="shared" si="0"/>
        <v>invalid std</v>
      </c>
      <c r="R35" s="72" t="e">
        <f t="shared" si="1"/>
        <v>#DIV/0!</v>
      </c>
      <c r="S35" s="75" t="str">
        <f t="shared" si="2"/>
        <v/>
      </c>
      <c r="T35" s="20">
        <v>0</v>
      </c>
      <c r="U35" s="21"/>
      <c r="W35" s="90" t="s">
        <v>32</v>
      </c>
      <c r="X35" s="104" cm="1">
        <f t="array" ref="X35:AI35">TRANSPOSE(E42:E53)</f>
        <v>0</v>
      </c>
      <c r="Y35" s="105">
        <v>0</v>
      </c>
      <c r="Z35" s="105">
        <v>0</v>
      </c>
      <c r="AA35" s="105">
        <v>0</v>
      </c>
      <c r="AB35" s="105">
        <v>0</v>
      </c>
      <c r="AC35" s="105">
        <v>0</v>
      </c>
      <c r="AD35" s="105">
        <v>0</v>
      </c>
      <c r="AE35" s="105">
        <v>0</v>
      </c>
      <c r="AF35" s="105">
        <v>0</v>
      </c>
      <c r="AG35" s="105">
        <v>0</v>
      </c>
      <c r="AH35" s="105">
        <v>0</v>
      </c>
      <c r="AI35" s="106">
        <v>0</v>
      </c>
      <c r="AL35" s="37"/>
      <c r="AM35" s="37"/>
      <c r="AN35" s="37"/>
      <c r="AO35" s="37"/>
      <c r="AP35" s="37"/>
    </row>
    <row r="36" spans="1:42" x14ac:dyDescent="0.25">
      <c r="A36" s="56">
        <v>31</v>
      </c>
      <c r="B36" s="56" t="s">
        <v>66</v>
      </c>
      <c r="C36" s="14"/>
      <c r="D36" s="15"/>
      <c r="E36" s="16"/>
      <c r="F36" s="17"/>
      <c r="G36" s="18"/>
      <c r="H36" s="64">
        <v>0</v>
      </c>
      <c r="I36" s="19"/>
      <c r="J36" s="20"/>
      <c r="K36" s="67" t="e">
        <v>#VALUE!</v>
      </c>
      <c r="L36" s="67">
        <v>0</v>
      </c>
      <c r="M36" s="67">
        <v>0</v>
      </c>
      <c r="N36" s="67">
        <v>0</v>
      </c>
      <c r="O36" s="67">
        <v>0</v>
      </c>
      <c r="P36" s="20"/>
      <c r="Q36" s="72" t="str">
        <f t="shared" si="0"/>
        <v>invalid std</v>
      </c>
      <c r="R36" s="72" t="e">
        <f t="shared" si="1"/>
        <v>#DIV/0!</v>
      </c>
      <c r="S36" s="75" t="str">
        <f t="shared" si="2"/>
        <v/>
      </c>
      <c r="T36" s="20">
        <v>0</v>
      </c>
      <c r="U36" s="21"/>
      <c r="W36" s="83" t="s">
        <v>34</v>
      </c>
      <c r="X36" s="104" cm="1">
        <f t="array" ref="X36:AI36">TRANSPOSE(E54:E65)</f>
        <v>0</v>
      </c>
      <c r="Y36" s="105">
        <v>0</v>
      </c>
      <c r="Z36" s="105">
        <v>0</v>
      </c>
      <c r="AA36" s="105">
        <v>0</v>
      </c>
      <c r="AB36" s="105">
        <v>0</v>
      </c>
      <c r="AC36" s="105">
        <v>0</v>
      </c>
      <c r="AD36" s="105">
        <v>0</v>
      </c>
      <c r="AE36" s="105">
        <v>0</v>
      </c>
      <c r="AF36" s="105">
        <v>0</v>
      </c>
      <c r="AG36" s="105">
        <v>0</v>
      </c>
      <c r="AH36" s="105">
        <v>0</v>
      </c>
      <c r="AI36" s="106">
        <v>0</v>
      </c>
      <c r="AL36" s="37"/>
      <c r="AM36" s="37"/>
      <c r="AN36" s="37"/>
      <c r="AO36" s="37"/>
      <c r="AP36" s="37"/>
    </row>
    <row r="37" spans="1:42" x14ac:dyDescent="0.25">
      <c r="A37" s="56">
        <v>32</v>
      </c>
      <c r="B37" s="56" t="s">
        <v>67</v>
      </c>
      <c r="C37" s="14"/>
      <c r="D37" s="15"/>
      <c r="E37" s="16"/>
      <c r="F37" s="17"/>
      <c r="G37" s="18"/>
      <c r="H37" s="64">
        <v>0</v>
      </c>
      <c r="I37" s="19"/>
      <c r="J37" s="20"/>
      <c r="K37" s="67" t="e">
        <v>#VALUE!</v>
      </c>
      <c r="L37" s="67">
        <v>0</v>
      </c>
      <c r="M37" s="67">
        <v>0</v>
      </c>
      <c r="N37" s="67">
        <v>0</v>
      </c>
      <c r="O37" s="67">
        <v>0</v>
      </c>
      <c r="P37" s="20"/>
      <c r="Q37" s="72" t="str">
        <f t="shared" si="0"/>
        <v>invalid std</v>
      </c>
      <c r="R37" s="72" t="e">
        <f t="shared" si="1"/>
        <v>#DIV/0!</v>
      </c>
      <c r="S37" s="75" t="str">
        <f t="shared" si="2"/>
        <v/>
      </c>
      <c r="T37" s="20">
        <v>0</v>
      </c>
      <c r="U37" s="21"/>
      <c r="W37" s="90" t="s">
        <v>36</v>
      </c>
      <c r="X37" s="104" cm="1">
        <f t="array" ref="X37:AI37">TRANSPOSE(E66:E77)</f>
        <v>0</v>
      </c>
      <c r="Y37" s="105">
        <v>0</v>
      </c>
      <c r="Z37" s="105">
        <v>0</v>
      </c>
      <c r="AA37" s="105">
        <v>0</v>
      </c>
      <c r="AB37" s="105">
        <v>0</v>
      </c>
      <c r="AC37" s="105">
        <v>0</v>
      </c>
      <c r="AD37" s="105">
        <v>0</v>
      </c>
      <c r="AE37" s="105">
        <v>0</v>
      </c>
      <c r="AF37" s="105">
        <v>0</v>
      </c>
      <c r="AG37" s="105">
        <v>0</v>
      </c>
      <c r="AH37" s="105">
        <v>0</v>
      </c>
      <c r="AI37" s="106">
        <v>0</v>
      </c>
      <c r="AL37" s="37"/>
      <c r="AM37" s="37"/>
      <c r="AN37" s="37"/>
      <c r="AO37" s="37"/>
      <c r="AP37" s="37"/>
    </row>
    <row r="38" spans="1:42" x14ac:dyDescent="0.25">
      <c r="A38" s="56">
        <v>33</v>
      </c>
      <c r="B38" s="56" t="s">
        <v>68</v>
      </c>
      <c r="C38" s="14"/>
      <c r="D38" s="15"/>
      <c r="E38" s="16"/>
      <c r="F38" s="17"/>
      <c r="G38" s="18"/>
      <c r="H38" s="64">
        <v>0</v>
      </c>
      <c r="I38" s="19"/>
      <c r="J38" s="20"/>
      <c r="K38" s="67" t="e">
        <v>#VALUE!</v>
      </c>
      <c r="L38" s="67">
        <v>0</v>
      </c>
      <c r="M38" s="67">
        <v>0</v>
      </c>
      <c r="N38" s="67">
        <v>0</v>
      </c>
      <c r="O38" s="67">
        <v>0</v>
      </c>
      <c r="P38" s="20"/>
      <c r="Q38" s="72" t="str">
        <f t="shared" ref="Q38:Q69" si="3">IF(T38=1,"#N/A", IF(P38=1,K38*(10^((E38-$Y$54)/$Y$53)), IF(P38=2,K38*(10^((E38-$Z$54)/$Z$53)), IF(P38=3,K38*(10^((E38-$AA$54)/$AA$53)), IF(P38=4,K38*(10^((E38-$AB$54)/$AB$53)),"invalid std")))))</f>
        <v>invalid std</v>
      </c>
      <c r="R38" s="72" t="e">
        <f t="shared" ref="R38:R69" si="4">AVERAGEIF(J:J,J38,Q:Q)</f>
        <v>#DIV/0!</v>
      </c>
      <c r="S38" s="75" t="str">
        <f t="shared" ref="S38:S69" si="5">IFERROR(Q38/MID(H38,FIND("[",H38)+1,FIND("]",H38)-FIND("[",H38)-1),"")</f>
        <v/>
      </c>
      <c r="T38" s="20">
        <v>0</v>
      </c>
      <c r="U38" s="21"/>
      <c r="W38" s="83" t="s">
        <v>38</v>
      </c>
      <c r="X38" s="104" cm="1">
        <f t="array" ref="X38:AI38">TRANSPOSE(E78:E89)</f>
        <v>0</v>
      </c>
      <c r="Y38" s="105">
        <v>0</v>
      </c>
      <c r="Z38" s="105">
        <v>0</v>
      </c>
      <c r="AA38" s="105">
        <v>0</v>
      </c>
      <c r="AB38" s="105">
        <v>0</v>
      </c>
      <c r="AC38" s="105">
        <v>0</v>
      </c>
      <c r="AD38" s="105">
        <v>0</v>
      </c>
      <c r="AE38" s="105">
        <v>0</v>
      </c>
      <c r="AF38" s="105">
        <v>0</v>
      </c>
      <c r="AG38" s="105">
        <v>0</v>
      </c>
      <c r="AH38" s="105">
        <v>0</v>
      </c>
      <c r="AI38" s="106">
        <v>0</v>
      </c>
      <c r="AL38" s="37"/>
      <c r="AM38" s="37"/>
      <c r="AN38" s="37"/>
      <c r="AO38" s="37"/>
      <c r="AP38" s="37"/>
    </row>
    <row r="39" spans="1:42" x14ac:dyDescent="0.25">
      <c r="A39" s="56">
        <v>34</v>
      </c>
      <c r="B39" s="56" t="s">
        <v>69</v>
      </c>
      <c r="C39" s="14"/>
      <c r="D39" s="15"/>
      <c r="E39" s="16"/>
      <c r="F39" s="17"/>
      <c r="G39" s="18"/>
      <c r="H39" s="64">
        <v>0</v>
      </c>
      <c r="I39" s="19"/>
      <c r="J39" s="20"/>
      <c r="K39" s="67" t="e">
        <v>#VALUE!</v>
      </c>
      <c r="L39" s="67">
        <v>0</v>
      </c>
      <c r="M39" s="67">
        <v>0</v>
      </c>
      <c r="N39" s="67">
        <v>0</v>
      </c>
      <c r="O39" s="67">
        <v>0</v>
      </c>
      <c r="P39" s="20"/>
      <c r="Q39" s="72" t="str">
        <f t="shared" si="3"/>
        <v>invalid std</v>
      </c>
      <c r="R39" s="72" t="e">
        <f t="shared" si="4"/>
        <v>#DIV/0!</v>
      </c>
      <c r="S39" s="75" t="str">
        <f t="shared" si="5"/>
        <v/>
      </c>
      <c r="T39" s="20">
        <v>0</v>
      </c>
      <c r="U39" s="21"/>
      <c r="W39" s="90" t="s">
        <v>40</v>
      </c>
      <c r="X39" s="107" cm="1">
        <f t="array" ref="X39:AI39">TRANSPOSE(E90:E101)</f>
        <v>0</v>
      </c>
      <c r="Y39" s="108">
        <v>0</v>
      </c>
      <c r="Z39" s="108">
        <v>0</v>
      </c>
      <c r="AA39" s="108">
        <v>0</v>
      </c>
      <c r="AB39" s="108">
        <v>0</v>
      </c>
      <c r="AC39" s="108">
        <v>0</v>
      </c>
      <c r="AD39" s="108">
        <v>0</v>
      </c>
      <c r="AE39" s="108">
        <v>0</v>
      </c>
      <c r="AF39" s="108">
        <v>0</v>
      </c>
      <c r="AG39" s="108">
        <v>0</v>
      </c>
      <c r="AH39" s="108">
        <v>0</v>
      </c>
      <c r="AI39" s="109">
        <v>0</v>
      </c>
      <c r="AL39" s="37"/>
      <c r="AM39" s="37"/>
      <c r="AN39" s="37"/>
      <c r="AO39" s="37"/>
      <c r="AP39" s="37"/>
    </row>
    <row r="40" spans="1:42" x14ac:dyDescent="0.25">
      <c r="A40" s="56">
        <v>35</v>
      </c>
      <c r="B40" s="56" t="s">
        <v>70</v>
      </c>
      <c r="C40" s="14"/>
      <c r="D40" s="15"/>
      <c r="E40" s="16"/>
      <c r="F40" s="17"/>
      <c r="G40" s="18"/>
      <c r="H40" s="64">
        <v>0</v>
      </c>
      <c r="I40" s="19"/>
      <c r="J40" s="20"/>
      <c r="K40" s="67" t="e">
        <v>#VALUE!</v>
      </c>
      <c r="L40" s="67">
        <v>0</v>
      </c>
      <c r="M40" s="67">
        <v>0</v>
      </c>
      <c r="N40" s="67">
        <v>0</v>
      </c>
      <c r="O40" s="67">
        <v>0</v>
      </c>
      <c r="P40" s="20"/>
      <c r="Q40" s="72" t="str">
        <f t="shared" si="3"/>
        <v>invalid std</v>
      </c>
      <c r="R40" s="72" t="e">
        <f t="shared" si="4"/>
        <v>#DIV/0!</v>
      </c>
      <c r="S40" s="75" t="str">
        <f t="shared" si="5"/>
        <v/>
      </c>
      <c r="T40" s="20">
        <v>0</v>
      </c>
      <c r="U40" s="21"/>
      <c r="W40" s="38"/>
      <c r="AK40" s="37"/>
      <c r="AL40" s="37"/>
      <c r="AM40" s="37"/>
      <c r="AN40" s="37"/>
      <c r="AO40" s="37"/>
      <c r="AP40" s="37"/>
    </row>
    <row r="41" spans="1:42" x14ac:dyDescent="0.25">
      <c r="A41" s="57">
        <v>36</v>
      </c>
      <c r="B41" s="57" t="s">
        <v>71</v>
      </c>
      <c r="C41" s="23"/>
      <c r="D41" s="24"/>
      <c r="E41" s="25"/>
      <c r="F41" s="26"/>
      <c r="G41" s="27"/>
      <c r="H41" s="65">
        <v>0</v>
      </c>
      <c r="I41" s="28"/>
      <c r="J41" s="29"/>
      <c r="K41" s="68" t="e">
        <v>#VALUE!</v>
      </c>
      <c r="L41" s="68">
        <v>0</v>
      </c>
      <c r="M41" s="68">
        <v>0</v>
      </c>
      <c r="N41" s="68">
        <v>0</v>
      </c>
      <c r="O41" s="68">
        <v>0</v>
      </c>
      <c r="P41" s="29"/>
      <c r="Q41" s="72" t="str">
        <f t="shared" si="3"/>
        <v>invalid std</v>
      </c>
      <c r="R41" s="76" t="e">
        <f t="shared" si="4"/>
        <v>#DIV/0!</v>
      </c>
      <c r="S41" s="77" t="str">
        <f t="shared" si="5"/>
        <v/>
      </c>
      <c r="T41" s="29">
        <v>0</v>
      </c>
      <c r="U41" s="30"/>
      <c r="Y41" s="2"/>
      <c r="Z41" s="39"/>
      <c r="AK41" s="37"/>
      <c r="AL41" s="37"/>
      <c r="AM41" s="37"/>
      <c r="AN41" s="37"/>
      <c r="AO41" s="37"/>
      <c r="AP41" s="37"/>
    </row>
    <row r="42" spans="1:42" x14ac:dyDescent="0.25">
      <c r="A42" s="56">
        <v>37</v>
      </c>
      <c r="B42" s="56" t="s">
        <v>72</v>
      </c>
      <c r="C42" s="14"/>
      <c r="D42" s="15"/>
      <c r="E42" s="16"/>
      <c r="F42" s="17"/>
      <c r="G42" s="18"/>
      <c r="H42" s="64" cm="1">
        <f t="array" ref="H42:H53">TRANSPOSE(X9:AI9)</f>
        <v>0</v>
      </c>
      <c r="I42" s="19"/>
      <c r="J42" s="20"/>
      <c r="K42" s="67" t="e" cm="1">
        <f t="array" ref="K42:K53">TRANSPOSE(RIGHT(LEFT(X20:AI20,FIND(";",X20:AI20)-1),LEN(LEFT(X20:AI20,FIND(";",X20:AI20)-1))-1))</f>
        <v>#VALUE!</v>
      </c>
      <c r="L42" s="67" cm="1">
        <f t="array" ref="L42:L53">TRANSPOSE(IF(ISNUMBER(SEARCH("v1",X20:AI20)),1,0))</f>
        <v>0</v>
      </c>
      <c r="M42" s="67" cm="1">
        <f t="array" ref="M42:M53">TRANSPOSE(IF(ISNUMBER(SEARCH("v2",X20:AI20)),1,0))</f>
        <v>0</v>
      </c>
      <c r="N42" s="67" cm="1">
        <f t="array" ref="N42:N53">TRANSPOSE(IF(ISNUMBER(SEARCH("v3",X20:AI20)),1,0))</f>
        <v>0</v>
      </c>
      <c r="O42" s="67" cm="1">
        <f t="array" ref="O42:O53">TRANSPOSE(IF(ISNUMBER(SEARCH("v4",X20:AI20)),1,0))</f>
        <v>0</v>
      </c>
      <c r="P42" s="20"/>
      <c r="Q42" s="73" t="str">
        <f t="shared" si="3"/>
        <v>invalid std</v>
      </c>
      <c r="R42" s="72" t="e">
        <f t="shared" si="4"/>
        <v>#DIV/0!</v>
      </c>
      <c r="S42" s="75" t="str">
        <f t="shared" si="5"/>
        <v/>
      </c>
      <c r="T42" s="20">
        <v>0</v>
      </c>
      <c r="U42" s="21"/>
      <c r="W42" s="78" t="s">
        <v>73</v>
      </c>
      <c r="AB42" s="40"/>
      <c r="AC42" s="41"/>
      <c r="AK42" s="37"/>
      <c r="AL42" s="37"/>
      <c r="AM42" s="37"/>
      <c r="AN42" s="37"/>
      <c r="AO42" s="37"/>
      <c r="AP42" s="37"/>
    </row>
    <row r="43" spans="1:42" x14ac:dyDescent="0.25">
      <c r="A43" s="56">
        <v>38</v>
      </c>
      <c r="B43" s="56" t="s">
        <v>74</v>
      </c>
      <c r="C43" s="14"/>
      <c r="D43" s="15"/>
      <c r="E43" s="16"/>
      <c r="F43" s="17"/>
      <c r="G43" s="18"/>
      <c r="H43" s="64">
        <v>0</v>
      </c>
      <c r="I43" s="19"/>
      <c r="J43" s="20"/>
      <c r="K43" s="67" t="e">
        <v>#VALUE!</v>
      </c>
      <c r="L43" s="67">
        <v>0</v>
      </c>
      <c r="M43" s="67">
        <v>0</v>
      </c>
      <c r="N43" s="67">
        <v>0</v>
      </c>
      <c r="O43" s="67">
        <v>0</v>
      </c>
      <c r="P43" s="20"/>
      <c r="Q43" s="72" t="str">
        <f t="shared" si="3"/>
        <v>invalid std</v>
      </c>
      <c r="R43" s="72" t="e">
        <f t="shared" si="4"/>
        <v>#DIV/0!</v>
      </c>
      <c r="S43" s="75" t="str">
        <f t="shared" si="5"/>
        <v/>
      </c>
      <c r="T43" s="20">
        <v>0</v>
      </c>
      <c r="U43" s="21"/>
      <c r="W43" s="80" t="s">
        <v>75</v>
      </c>
      <c r="X43" s="91"/>
      <c r="Y43" s="80" t="s">
        <v>76</v>
      </c>
      <c r="Z43" s="82" t="s">
        <v>77</v>
      </c>
      <c r="AA43" s="82" t="s">
        <v>78</v>
      </c>
      <c r="AB43" s="82" t="s">
        <v>79</v>
      </c>
      <c r="AC43" s="2"/>
      <c r="AD43" s="2"/>
      <c r="AE43" s="2"/>
      <c r="AF43" s="2"/>
      <c r="AG43" s="2"/>
      <c r="AH43" s="2"/>
      <c r="AI43" s="2"/>
      <c r="AK43" s="37"/>
      <c r="AL43" s="37"/>
      <c r="AM43" s="37"/>
      <c r="AN43" s="37"/>
      <c r="AO43" s="37"/>
      <c r="AP43" s="37"/>
    </row>
    <row r="44" spans="1:42" x14ac:dyDescent="0.25">
      <c r="A44" s="56">
        <v>39</v>
      </c>
      <c r="B44" s="56" t="s">
        <v>80</v>
      </c>
      <c r="C44" s="14"/>
      <c r="D44" s="15"/>
      <c r="E44" s="16"/>
      <c r="F44" s="17"/>
      <c r="G44" s="18"/>
      <c r="H44" s="64">
        <v>0</v>
      </c>
      <c r="I44" s="19"/>
      <c r="J44" s="20"/>
      <c r="K44" s="67" t="e">
        <v>#VALUE!</v>
      </c>
      <c r="L44" s="67">
        <v>0</v>
      </c>
      <c r="M44" s="67">
        <v>0</v>
      </c>
      <c r="N44" s="67">
        <v>0</v>
      </c>
      <c r="O44" s="67">
        <v>0</v>
      </c>
      <c r="P44" s="20"/>
      <c r="Q44" s="72" t="str">
        <f t="shared" si="3"/>
        <v>invalid std</v>
      </c>
      <c r="R44" s="72" t="e">
        <f t="shared" si="4"/>
        <v>#DIV/0!</v>
      </c>
      <c r="S44" s="75" t="str">
        <f t="shared" si="5"/>
        <v/>
      </c>
      <c r="T44" s="20">
        <v>0</v>
      </c>
      <c r="U44" s="21"/>
      <c r="W44" s="83" t="s">
        <v>146</v>
      </c>
      <c r="X44" s="79" t="s">
        <v>81</v>
      </c>
      <c r="Y44" s="83" t="s">
        <v>82</v>
      </c>
      <c r="Z44" s="79" t="s">
        <v>82</v>
      </c>
      <c r="AA44" s="79" t="s">
        <v>82</v>
      </c>
      <c r="AB44" s="92" t="s">
        <v>82</v>
      </c>
      <c r="AC44" s="2"/>
      <c r="AD44" s="2"/>
      <c r="AE44" s="2"/>
      <c r="AF44" s="2"/>
      <c r="AG44" s="2"/>
      <c r="AH44" s="2"/>
      <c r="AI44" s="2"/>
      <c r="AK44" s="37"/>
      <c r="AL44" s="37"/>
      <c r="AM44" s="37"/>
      <c r="AN44" s="37"/>
      <c r="AO44" s="37"/>
      <c r="AP44" s="37"/>
    </row>
    <row r="45" spans="1:42" x14ac:dyDescent="0.25">
      <c r="A45" s="56">
        <v>40</v>
      </c>
      <c r="B45" s="56" t="s">
        <v>83</v>
      </c>
      <c r="C45" s="14"/>
      <c r="D45" s="15"/>
      <c r="E45" s="16"/>
      <c r="F45" s="17"/>
      <c r="G45" s="18"/>
      <c r="H45" s="64">
        <v>0</v>
      </c>
      <c r="I45" s="19"/>
      <c r="J45" s="20"/>
      <c r="K45" s="67" t="e">
        <v>#VALUE!</v>
      </c>
      <c r="L45" s="67">
        <v>0</v>
      </c>
      <c r="M45" s="67">
        <v>0</v>
      </c>
      <c r="N45" s="67">
        <v>0</v>
      </c>
      <c r="O45" s="67">
        <v>0</v>
      </c>
      <c r="P45" s="20"/>
      <c r="Q45" s="72" t="str">
        <f t="shared" si="3"/>
        <v>invalid std</v>
      </c>
      <c r="R45" s="72" t="e">
        <f t="shared" si="4"/>
        <v>#DIV/0!</v>
      </c>
      <c r="S45" s="75" t="str">
        <f t="shared" si="5"/>
        <v/>
      </c>
      <c r="T45" s="20">
        <v>0</v>
      </c>
      <c r="U45" s="21"/>
      <c r="W45" s="42"/>
      <c r="X45" s="93" t="e">
        <f>LOG10(W45)</f>
        <v>#NUM!</v>
      </c>
      <c r="Y45" s="43"/>
      <c r="Z45" s="44"/>
      <c r="AA45" s="44"/>
      <c r="AB45" s="45"/>
      <c r="AC45" s="2"/>
      <c r="AD45" s="2"/>
      <c r="AE45" s="2"/>
      <c r="AF45" s="2"/>
      <c r="AG45" s="2"/>
      <c r="AH45" s="2"/>
      <c r="AI45" s="2"/>
      <c r="AK45" s="37"/>
      <c r="AL45" s="37"/>
      <c r="AM45" s="37"/>
      <c r="AN45" s="37"/>
      <c r="AO45" s="37"/>
      <c r="AP45" s="37"/>
    </row>
    <row r="46" spans="1:42" x14ac:dyDescent="0.25">
      <c r="A46" s="56">
        <v>41</v>
      </c>
      <c r="B46" s="56" t="s">
        <v>84</v>
      </c>
      <c r="C46" s="14"/>
      <c r="D46" s="15"/>
      <c r="E46" s="16"/>
      <c r="F46" s="17"/>
      <c r="G46" s="18"/>
      <c r="H46" s="64">
        <v>0</v>
      </c>
      <c r="I46" s="19"/>
      <c r="J46" s="20"/>
      <c r="K46" s="67" t="e">
        <v>#VALUE!</v>
      </c>
      <c r="L46" s="67">
        <v>0</v>
      </c>
      <c r="M46" s="67">
        <v>0</v>
      </c>
      <c r="N46" s="67">
        <v>0</v>
      </c>
      <c r="O46" s="67">
        <v>0</v>
      </c>
      <c r="P46" s="20"/>
      <c r="Q46" s="72" t="str">
        <f t="shared" si="3"/>
        <v>invalid std</v>
      </c>
      <c r="R46" s="72" t="e">
        <f t="shared" si="4"/>
        <v>#DIV/0!</v>
      </c>
      <c r="S46" s="75" t="str">
        <f t="shared" si="5"/>
        <v/>
      </c>
      <c r="T46" s="20">
        <v>0</v>
      </c>
      <c r="U46" s="21"/>
      <c r="W46" s="42"/>
      <c r="X46" s="93" t="e">
        <f t="shared" ref="X46:X52" si="6">LOG10(W46)</f>
        <v>#NUM!</v>
      </c>
      <c r="Y46" s="43"/>
      <c r="Z46" s="44"/>
      <c r="AA46" s="44"/>
      <c r="AB46" s="45"/>
      <c r="AC46" s="2"/>
      <c r="AD46" s="2"/>
      <c r="AE46" s="2"/>
      <c r="AF46" s="2"/>
      <c r="AG46" s="2"/>
      <c r="AH46" s="2"/>
      <c r="AI46" s="2"/>
      <c r="AK46" s="37"/>
      <c r="AL46" s="37"/>
      <c r="AM46" s="37"/>
      <c r="AN46" s="37"/>
      <c r="AO46" s="37"/>
      <c r="AP46" s="37"/>
    </row>
    <row r="47" spans="1:42" x14ac:dyDescent="0.25">
      <c r="A47" s="56">
        <v>42</v>
      </c>
      <c r="B47" s="56" t="s">
        <v>85</v>
      </c>
      <c r="C47" s="14"/>
      <c r="D47" s="15"/>
      <c r="E47" s="16"/>
      <c r="F47" s="17"/>
      <c r="G47" s="18"/>
      <c r="H47" s="64">
        <v>0</v>
      </c>
      <c r="I47" s="19"/>
      <c r="J47" s="20"/>
      <c r="K47" s="67" t="e">
        <v>#VALUE!</v>
      </c>
      <c r="L47" s="67">
        <v>0</v>
      </c>
      <c r="M47" s="67">
        <v>0</v>
      </c>
      <c r="N47" s="67">
        <v>0</v>
      </c>
      <c r="O47" s="67">
        <v>0</v>
      </c>
      <c r="P47" s="20"/>
      <c r="Q47" s="72" t="str">
        <f t="shared" si="3"/>
        <v>invalid std</v>
      </c>
      <c r="R47" s="72" t="e">
        <f t="shared" si="4"/>
        <v>#DIV/0!</v>
      </c>
      <c r="S47" s="75" t="str">
        <f t="shared" si="5"/>
        <v/>
      </c>
      <c r="T47" s="20">
        <v>0</v>
      </c>
      <c r="U47" s="21"/>
      <c r="W47" s="42"/>
      <c r="X47" s="93" t="e">
        <f t="shared" si="6"/>
        <v>#NUM!</v>
      </c>
      <c r="Y47" s="43"/>
      <c r="Z47" s="44"/>
      <c r="AA47" s="44"/>
      <c r="AB47" s="45"/>
      <c r="AC47" s="2"/>
      <c r="AD47" s="2"/>
      <c r="AE47" s="2"/>
      <c r="AF47" s="2"/>
      <c r="AG47" s="2"/>
      <c r="AH47" s="2"/>
      <c r="AI47" s="2"/>
      <c r="AK47" s="37"/>
      <c r="AL47" s="37"/>
      <c r="AM47" s="37"/>
      <c r="AN47" s="37"/>
      <c r="AO47" s="37"/>
      <c r="AP47" s="37"/>
    </row>
    <row r="48" spans="1:42" x14ac:dyDescent="0.25">
      <c r="A48" s="56">
        <v>43</v>
      </c>
      <c r="B48" s="56" t="s">
        <v>86</v>
      </c>
      <c r="C48" s="14"/>
      <c r="D48" s="15"/>
      <c r="E48" s="16"/>
      <c r="F48" s="17"/>
      <c r="G48" s="18"/>
      <c r="H48" s="64">
        <v>0</v>
      </c>
      <c r="I48" s="19"/>
      <c r="J48" s="20"/>
      <c r="K48" s="67" t="e">
        <v>#VALUE!</v>
      </c>
      <c r="L48" s="67">
        <v>0</v>
      </c>
      <c r="M48" s="67">
        <v>0</v>
      </c>
      <c r="N48" s="67">
        <v>0</v>
      </c>
      <c r="O48" s="67">
        <v>0</v>
      </c>
      <c r="P48" s="20"/>
      <c r="Q48" s="72" t="str">
        <f t="shared" si="3"/>
        <v>invalid std</v>
      </c>
      <c r="R48" s="72" t="e">
        <f t="shared" si="4"/>
        <v>#DIV/0!</v>
      </c>
      <c r="S48" s="75" t="str">
        <f t="shared" si="5"/>
        <v/>
      </c>
      <c r="T48" s="20">
        <v>0</v>
      </c>
      <c r="U48" s="21"/>
      <c r="W48" s="42"/>
      <c r="X48" s="93" t="e">
        <f t="shared" si="6"/>
        <v>#NUM!</v>
      </c>
      <c r="Y48" s="43"/>
      <c r="Z48" s="44"/>
      <c r="AA48" s="44"/>
      <c r="AB48" s="45"/>
      <c r="AC48" s="2"/>
      <c r="AD48" s="2"/>
      <c r="AE48" s="2"/>
      <c r="AF48" s="2"/>
      <c r="AG48" s="2"/>
      <c r="AH48" s="2"/>
      <c r="AI48" s="2"/>
      <c r="AK48" s="37"/>
      <c r="AL48" s="37"/>
      <c r="AM48" s="37"/>
      <c r="AN48" s="37"/>
      <c r="AO48" s="37"/>
      <c r="AP48" s="37"/>
    </row>
    <row r="49" spans="1:42" x14ac:dyDescent="0.25">
      <c r="A49" s="56">
        <v>44</v>
      </c>
      <c r="B49" s="56" t="s">
        <v>87</v>
      </c>
      <c r="C49" s="14"/>
      <c r="D49" s="15"/>
      <c r="E49" s="16"/>
      <c r="F49" s="17"/>
      <c r="G49" s="18"/>
      <c r="H49" s="64">
        <v>0</v>
      </c>
      <c r="I49" s="19"/>
      <c r="J49" s="20"/>
      <c r="K49" s="67" t="e">
        <v>#VALUE!</v>
      </c>
      <c r="L49" s="67">
        <v>0</v>
      </c>
      <c r="M49" s="67">
        <v>0</v>
      </c>
      <c r="N49" s="67">
        <v>0</v>
      </c>
      <c r="O49" s="67">
        <v>0</v>
      </c>
      <c r="P49" s="20"/>
      <c r="Q49" s="72" t="str">
        <f t="shared" si="3"/>
        <v>invalid std</v>
      </c>
      <c r="R49" s="72" t="e">
        <f t="shared" si="4"/>
        <v>#DIV/0!</v>
      </c>
      <c r="S49" s="75" t="str">
        <f t="shared" si="5"/>
        <v/>
      </c>
      <c r="T49" s="20">
        <v>0</v>
      </c>
      <c r="U49" s="21"/>
      <c r="W49" s="42"/>
      <c r="X49" s="93" t="e">
        <f t="shared" si="6"/>
        <v>#NUM!</v>
      </c>
      <c r="Y49" s="43"/>
      <c r="Z49" s="44"/>
      <c r="AA49" s="44"/>
      <c r="AB49" s="45"/>
      <c r="AC49" s="2"/>
      <c r="AD49" s="2"/>
      <c r="AE49" s="2"/>
      <c r="AF49" s="2"/>
      <c r="AG49" s="2"/>
      <c r="AH49" s="2"/>
      <c r="AI49" s="2"/>
      <c r="AK49" s="37"/>
      <c r="AL49" s="37"/>
      <c r="AM49" s="37"/>
      <c r="AN49" s="37"/>
      <c r="AO49" s="37"/>
      <c r="AP49" s="37"/>
    </row>
    <row r="50" spans="1:42" x14ac:dyDescent="0.25">
      <c r="A50" s="56">
        <v>45</v>
      </c>
      <c r="B50" s="56" t="s">
        <v>88</v>
      </c>
      <c r="C50" s="14"/>
      <c r="D50" s="15"/>
      <c r="E50" s="16"/>
      <c r="F50" s="17"/>
      <c r="G50" s="18"/>
      <c r="H50" s="64">
        <v>0</v>
      </c>
      <c r="I50" s="19"/>
      <c r="J50" s="20"/>
      <c r="K50" s="67" t="e">
        <v>#VALUE!</v>
      </c>
      <c r="L50" s="67">
        <v>0</v>
      </c>
      <c r="M50" s="67">
        <v>0</v>
      </c>
      <c r="N50" s="67">
        <v>0</v>
      </c>
      <c r="O50" s="67">
        <v>0</v>
      </c>
      <c r="P50" s="20"/>
      <c r="Q50" s="72" t="str">
        <f t="shared" si="3"/>
        <v>invalid std</v>
      </c>
      <c r="R50" s="72" t="e">
        <f t="shared" si="4"/>
        <v>#DIV/0!</v>
      </c>
      <c r="S50" s="75" t="str">
        <f t="shared" si="5"/>
        <v/>
      </c>
      <c r="T50" s="20">
        <v>0</v>
      </c>
      <c r="U50" s="21"/>
      <c r="W50" s="42"/>
      <c r="X50" s="93" t="e">
        <f t="shared" si="6"/>
        <v>#NUM!</v>
      </c>
      <c r="Y50" s="43"/>
      <c r="Z50" s="44"/>
      <c r="AA50" s="44"/>
      <c r="AB50" s="45"/>
      <c r="AC50" s="2"/>
      <c r="AD50" s="46"/>
      <c r="AE50" s="2"/>
      <c r="AF50" s="2"/>
      <c r="AG50" s="2"/>
      <c r="AH50" s="2"/>
      <c r="AI50" s="2"/>
      <c r="AK50" s="37"/>
      <c r="AL50" s="37"/>
      <c r="AM50" s="37"/>
      <c r="AN50" s="37"/>
      <c r="AO50" s="37"/>
      <c r="AP50" s="37"/>
    </row>
    <row r="51" spans="1:42" x14ac:dyDescent="0.25">
      <c r="A51" s="56">
        <v>46</v>
      </c>
      <c r="B51" s="56" t="s">
        <v>89</v>
      </c>
      <c r="C51" s="14"/>
      <c r="D51" s="15"/>
      <c r="E51" s="16"/>
      <c r="F51" s="17"/>
      <c r="G51" s="18"/>
      <c r="H51" s="64">
        <v>0</v>
      </c>
      <c r="I51" s="19"/>
      <c r="J51" s="20"/>
      <c r="K51" s="67" t="e">
        <v>#VALUE!</v>
      </c>
      <c r="L51" s="67">
        <v>0</v>
      </c>
      <c r="M51" s="67">
        <v>0</v>
      </c>
      <c r="N51" s="67">
        <v>0</v>
      </c>
      <c r="O51" s="67">
        <v>0</v>
      </c>
      <c r="P51" s="20"/>
      <c r="Q51" s="72" t="str">
        <f t="shared" si="3"/>
        <v>invalid std</v>
      </c>
      <c r="R51" s="72" t="e">
        <f t="shared" si="4"/>
        <v>#DIV/0!</v>
      </c>
      <c r="S51" s="75" t="str">
        <f t="shared" si="5"/>
        <v/>
      </c>
      <c r="T51" s="20">
        <v>0</v>
      </c>
      <c r="U51" s="21"/>
      <c r="W51" s="42"/>
      <c r="X51" s="93" t="e">
        <f t="shared" si="6"/>
        <v>#NUM!</v>
      </c>
      <c r="Y51" s="43"/>
      <c r="Z51" s="44"/>
      <c r="AA51" s="44"/>
      <c r="AB51" s="45"/>
      <c r="AC51" s="2"/>
      <c r="AD51" s="46"/>
      <c r="AE51" s="2"/>
      <c r="AF51" s="2"/>
      <c r="AG51" s="2"/>
      <c r="AH51" s="2"/>
      <c r="AI51" s="2"/>
      <c r="AK51" s="37"/>
      <c r="AL51" s="37"/>
      <c r="AM51" s="37"/>
      <c r="AN51" s="37"/>
      <c r="AO51" s="37"/>
      <c r="AP51" s="37"/>
    </row>
    <row r="52" spans="1:42" x14ac:dyDescent="0.25">
      <c r="A52" s="56">
        <v>47</v>
      </c>
      <c r="B52" s="56" t="s">
        <v>90</v>
      </c>
      <c r="C52" s="14"/>
      <c r="D52" s="15"/>
      <c r="E52" s="16"/>
      <c r="F52" s="17"/>
      <c r="G52" s="18"/>
      <c r="H52" s="64">
        <v>0</v>
      </c>
      <c r="I52" s="19"/>
      <c r="J52" s="20"/>
      <c r="K52" s="67" t="e">
        <v>#VALUE!</v>
      </c>
      <c r="L52" s="67">
        <v>0</v>
      </c>
      <c r="M52" s="67">
        <v>0</v>
      </c>
      <c r="N52" s="67">
        <v>0</v>
      </c>
      <c r="O52" s="67">
        <v>0</v>
      </c>
      <c r="P52" s="20"/>
      <c r="Q52" s="72" t="str">
        <f t="shared" si="3"/>
        <v>invalid std</v>
      </c>
      <c r="R52" s="72" t="e">
        <f t="shared" si="4"/>
        <v>#DIV/0!</v>
      </c>
      <c r="S52" s="75" t="str">
        <f t="shared" si="5"/>
        <v/>
      </c>
      <c r="T52" s="20">
        <v>0</v>
      </c>
      <c r="U52" s="21"/>
      <c r="W52" s="47"/>
      <c r="X52" s="93" t="e">
        <f t="shared" si="6"/>
        <v>#NUM!</v>
      </c>
      <c r="Y52" s="43"/>
      <c r="Z52" s="44"/>
      <c r="AA52" s="44"/>
      <c r="AB52" s="45"/>
      <c r="AC52" s="2"/>
      <c r="AD52" s="46"/>
      <c r="AE52" s="2"/>
      <c r="AF52" s="2"/>
      <c r="AG52" s="2"/>
      <c r="AH52" s="2"/>
      <c r="AI52" s="2"/>
      <c r="AK52" s="37"/>
      <c r="AL52" s="37"/>
      <c r="AM52" s="37"/>
      <c r="AN52" s="37"/>
      <c r="AO52" s="37"/>
      <c r="AP52" s="37"/>
    </row>
    <row r="53" spans="1:42" x14ac:dyDescent="0.25">
      <c r="A53" s="56">
        <v>48</v>
      </c>
      <c r="B53" s="56" t="s">
        <v>91</v>
      </c>
      <c r="C53" s="14"/>
      <c r="D53" s="15"/>
      <c r="E53" s="16"/>
      <c r="F53" s="17"/>
      <c r="G53" s="18"/>
      <c r="H53" s="64">
        <v>0</v>
      </c>
      <c r="I53" s="19"/>
      <c r="J53" s="20"/>
      <c r="K53" s="67" t="e">
        <v>#VALUE!</v>
      </c>
      <c r="L53" s="67">
        <v>0</v>
      </c>
      <c r="M53" s="67">
        <v>0</v>
      </c>
      <c r="N53" s="67">
        <v>0</v>
      </c>
      <c r="O53" s="67">
        <v>0</v>
      </c>
      <c r="P53" s="20"/>
      <c r="Q53" s="76" t="str">
        <f t="shared" si="3"/>
        <v>invalid std</v>
      </c>
      <c r="R53" s="72" t="e">
        <f t="shared" si="4"/>
        <v>#DIV/0!</v>
      </c>
      <c r="S53" s="75" t="str">
        <f t="shared" si="5"/>
        <v/>
      </c>
      <c r="T53" s="20">
        <v>0</v>
      </c>
      <c r="U53" s="21"/>
      <c r="W53" s="55"/>
      <c r="X53" s="94" t="s">
        <v>92</v>
      </c>
      <c r="Y53" s="48"/>
      <c r="Z53" s="48"/>
      <c r="AA53" s="48"/>
      <c r="AB53" s="49"/>
      <c r="AC53" s="2"/>
      <c r="AD53" s="2"/>
      <c r="AE53" s="2"/>
      <c r="AF53" s="2"/>
      <c r="AG53" s="2"/>
      <c r="AH53" s="2"/>
      <c r="AI53" s="2"/>
      <c r="AK53" s="37"/>
      <c r="AL53" s="37"/>
      <c r="AM53" s="37"/>
      <c r="AN53" s="37"/>
      <c r="AO53" s="37"/>
      <c r="AP53" s="37"/>
    </row>
    <row r="54" spans="1:42" x14ac:dyDescent="0.25">
      <c r="A54" s="55">
        <v>49</v>
      </c>
      <c r="B54" s="55" t="s">
        <v>93</v>
      </c>
      <c r="C54" s="5"/>
      <c r="D54" s="6"/>
      <c r="E54" s="7"/>
      <c r="F54" s="8"/>
      <c r="G54" s="9"/>
      <c r="H54" s="63" cm="1">
        <f t="array" ref="H54:H65">TRANSPOSE(X10:AI10)</f>
        <v>0</v>
      </c>
      <c r="I54" s="10"/>
      <c r="J54" s="11"/>
      <c r="K54" s="66" t="e" cm="1">
        <f t="array" ref="K54:K65">TRANSPOSE(RIGHT(LEFT(X21:AI21,FIND(";",X21:AI21)-1),LEN(LEFT(X21:AI21,FIND(";",X21:AI21)-1))-1))</f>
        <v>#VALUE!</v>
      </c>
      <c r="L54" s="66" cm="1">
        <f t="array" ref="L54:L65">TRANSPOSE(IF(ISNUMBER(SEARCH("v1",X21:AI21)),1,0))</f>
        <v>0</v>
      </c>
      <c r="M54" s="66" cm="1">
        <f t="array" ref="M54:M65">TRANSPOSE(IF(ISNUMBER(SEARCH("v2",X21:AI21)),1,0))</f>
        <v>0</v>
      </c>
      <c r="N54" s="66" cm="1">
        <f t="array" ref="N54:N65">TRANSPOSE(IF(ISNUMBER(SEARCH("v3",X21:AI21)),1,0))</f>
        <v>0</v>
      </c>
      <c r="O54" s="66" cm="1">
        <f t="array" ref="O54:O65">TRANSPOSE(IF(ISNUMBER(SEARCH("v4",X21:AI21)),1,0))</f>
        <v>0</v>
      </c>
      <c r="P54" s="11"/>
      <c r="Q54" s="72" t="str">
        <f t="shared" si="3"/>
        <v>invalid std</v>
      </c>
      <c r="R54" s="73" t="e">
        <f t="shared" si="4"/>
        <v>#DIV/0!</v>
      </c>
      <c r="S54" s="74" t="str">
        <f t="shared" si="5"/>
        <v/>
      </c>
      <c r="T54" s="11">
        <v>0</v>
      </c>
      <c r="U54" s="12"/>
      <c r="W54" s="97"/>
      <c r="X54" s="95" t="s">
        <v>94</v>
      </c>
      <c r="Y54" s="31"/>
      <c r="Z54" s="31"/>
      <c r="AA54" s="31"/>
      <c r="AB54" s="50"/>
      <c r="AC54" s="2"/>
      <c r="AD54" s="2"/>
      <c r="AE54" s="2"/>
      <c r="AF54" s="2"/>
      <c r="AG54" s="2"/>
      <c r="AH54" s="2"/>
      <c r="AI54" s="2"/>
      <c r="AK54" s="37"/>
      <c r="AL54" s="37"/>
      <c r="AM54" s="37"/>
      <c r="AN54" s="37"/>
      <c r="AO54" s="37"/>
      <c r="AP54" s="37"/>
    </row>
    <row r="55" spans="1:42" x14ac:dyDescent="0.25">
      <c r="A55" s="56">
        <v>50</v>
      </c>
      <c r="B55" s="56" t="s">
        <v>95</v>
      </c>
      <c r="C55" s="14"/>
      <c r="D55" s="15"/>
      <c r="E55" s="16"/>
      <c r="F55" s="17"/>
      <c r="G55" s="18"/>
      <c r="H55" s="64">
        <v>0</v>
      </c>
      <c r="I55" s="19"/>
      <c r="J55" s="20"/>
      <c r="K55" s="67" t="e">
        <v>#VALUE!</v>
      </c>
      <c r="L55" s="67">
        <v>0</v>
      </c>
      <c r="M55" s="67">
        <v>0</v>
      </c>
      <c r="N55" s="67">
        <v>0</v>
      </c>
      <c r="O55" s="67">
        <v>0</v>
      </c>
      <c r="P55" s="20"/>
      <c r="Q55" s="72" t="str">
        <f t="shared" si="3"/>
        <v>invalid std</v>
      </c>
      <c r="R55" s="72" t="e">
        <f t="shared" si="4"/>
        <v>#DIV/0!</v>
      </c>
      <c r="S55" s="75" t="str">
        <f t="shared" si="5"/>
        <v/>
      </c>
      <c r="T55" s="20">
        <v>0</v>
      </c>
      <c r="U55" s="21"/>
      <c r="W55" s="97"/>
      <c r="X55" s="95" t="s">
        <v>96</v>
      </c>
      <c r="Y55" s="31"/>
      <c r="Z55" s="31"/>
      <c r="AA55" s="31"/>
      <c r="AB55" s="50"/>
      <c r="AC55" s="2"/>
      <c r="AD55" s="2"/>
      <c r="AE55" s="2"/>
      <c r="AF55" s="2"/>
      <c r="AG55" s="2"/>
      <c r="AH55" s="2"/>
      <c r="AI55" s="2"/>
      <c r="AO55" s="37"/>
      <c r="AP55" s="37"/>
    </row>
    <row r="56" spans="1:42" x14ac:dyDescent="0.25">
      <c r="A56" s="56">
        <v>51</v>
      </c>
      <c r="B56" s="56" t="s">
        <v>97</v>
      </c>
      <c r="C56" s="14"/>
      <c r="D56" s="15"/>
      <c r="E56" s="16"/>
      <c r="F56" s="17"/>
      <c r="G56" s="18"/>
      <c r="H56" s="64">
        <v>0</v>
      </c>
      <c r="I56" s="19"/>
      <c r="J56" s="20"/>
      <c r="K56" s="67" t="e">
        <v>#VALUE!</v>
      </c>
      <c r="L56" s="67">
        <v>0</v>
      </c>
      <c r="M56" s="67">
        <v>0</v>
      </c>
      <c r="N56" s="67">
        <v>0</v>
      </c>
      <c r="O56" s="67">
        <v>0</v>
      </c>
      <c r="P56" s="20"/>
      <c r="Q56" s="72" t="str">
        <f t="shared" si="3"/>
        <v>invalid std</v>
      </c>
      <c r="R56" s="72" t="e">
        <f t="shared" si="4"/>
        <v>#DIV/0!</v>
      </c>
      <c r="S56" s="75" t="str">
        <f t="shared" si="5"/>
        <v/>
      </c>
      <c r="T56" s="20">
        <v>0</v>
      </c>
      <c r="U56" s="21"/>
      <c r="W56" s="98"/>
      <c r="X56" s="96" t="s">
        <v>98</v>
      </c>
      <c r="Y56" s="99" t="e">
        <f>(10^(-1/Y53))-1</f>
        <v>#DIV/0!</v>
      </c>
      <c r="Z56" s="99" t="e">
        <f>(10^(-1/Z53))-1</f>
        <v>#DIV/0!</v>
      </c>
      <c r="AA56" s="99"/>
      <c r="AB56" s="100"/>
      <c r="AC56" s="2"/>
      <c r="AD56" s="2"/>
      <c r="AE56" s="2"/>
      <c r="AF56" s="2"/>
      <c r="AG56" s="2"/>
      <c r="AH56" s="2"/>
      <c r="AI56" s="2"/>
      <c r="AO56" s="37"/>
      <c r="AP56" s="37"/>
    </row>
    <row r="57" spans="1:42" x14ac:dyDescent="0.25">
      <c r="A57" s="56">
        <v>52</v>
      </c>
      <c r="B57" s="56" t="s">
        <v>99</v>
      </c>
      <c r="C57" s="14"/>
      <c r="D57" s="15"/>
      <c r="E57" s="16"/>
      <c r="F57" s="17"/>
      <c r="G57" s="18"/>
      <c r="H57" s="64">
        <v>0</v>
      </c>
      <c r="I57" s="19"/>
      <c r="J57" s="20"/>
      <c r="K57" s="67" t="e">
        <v>#VALUE!</v>
      </c>
      <c r="L57" s="67">
        <v>0</v>
      </c>
      <c r="M57" s="67">
        <v>0</v>
      </c>
      <c r="N57" s="67">
        <v>0</v>
      </c>
      <c r="O57" s="67">
        <v>0</v>
      </c>
      <c r="P57" s="20"/>
      <c r="Q57" s="72" t="str">
        <f t="shared" si="3"/>
        <v>invalid std</v>
      </c>
      <c r="R57" s="72" t="e">
        <f t="shared" si="4"/>
        <v>#DIV/0!</v>
      </c>
      <c r="S57" s="75" t="str">
        <f t="shared" si="5"/>
        <v/>
      </c>
      <c r="T57" s="20">
        <v>0</v>
      </c>
      <c r="U57" s="21"/>
      <c r="W57" s="2"/>
      <c r="X57" s="2"/>
      <c r="Y57" s="2"/>
      <c r="AA57" s="2"/>
      <c r="AB57" s="40"/>
      <c r="AC57" s="2"/>
      <c r="AD57" s="2"/>
      <c r="AE57" s="2"/>
      <c r="AF57" s="2"/>
      <c r="AG57" s="2"/>
      <c r="AH57" s="2"/>
      <c r="AI57" s="2"/>
      <c r="AO57" s="37"/>
      <c r="AP57" s="37"/>
    </row>
    <row r="58" spans="1:42" x14ac:dyDescent="0.25">
      <c r="A58" s="56">
        <v>53</v>
      </c>
      <c r="B58" s="56" t="s">
        <v>100</v>
      </c>
      <c r="C58" s="14"/>
      <c r="D58" s="15"/>
      <c r="E58" s="16"/>
      <c r="F58" s="17"/>
      <c r="G58" s="18"/>
      <c r="H58" s="64">
        <v>0</v>
      </c>
      <c r="I58" s="19"/>
      <c r="J58" s="20"/>
      <c r="K58" s="67" t="e">
        <v>#VALUE!</v>
      </c>
      <c r="L58" s="67">
        <v>0</v>
      </c>
      <c r="M58" s="67">
        <v>0</v>
      </c>
      <c r="N58" s="67">
        <v>0</v>
      </c>
      <c r="O58" s="67">
        <v>0</v>
      </c>
      <c r="P58" s="20"/>
      <c r="Q58" s="72" t="str">
        <f t="shared" si="3"/>
        <v>invalid std</v>
      </c>
      <c r="R58" s="72" t="e">
        <f t="shared" si="4"/>
        <v>#DIV/0!</v>
      </c>
      <c r="S58" s="75" t="str">
        <f t="shared" si="5"/>
        <v/>
      </c>
      <c r="T58" s="20">
        <v>0</v>
      </c>
      <c r="U58" s="21"/>
      <c r="W58" s="4"/>
      <c r="X58" s="2"/>
      <c r="Y58" s="2"/>
      <c r="AA58" s="2"/>
      <c r="AB58" s="2"/>
      <c r="AC58" s="2"/>
      <c r="AD58" s="2"/>
      <c r="AE58" s="2"/>
      <c r="AF58" s="2"/>
      <c r="AG58" s="2"/>
      <c r="AH58" s="2"/>
      <c r="AI58" s="2"/>
      <c r="AO58" s="37"/>
      <c r="AP58" s="37"/>
    </row>
    <row r="59" spans="1:42" x14ac:dyDescent="0.25">
      <c r="A59" s="56">
        <v>54</v>
      </c>
      <c r="B59" s="56" t="s">
        <v>101</v>
      </c>
      <c r="C59" s="14"/>
      <c r="D59" s="15"/>
      <c r="E59" s="16"/>
      <c r="F59" s="17"/>
      <c r="G59" s="18"/>
      <c r="H59" s="64">
        <v>0</v>
      </c>
      <c r="I59" s="19"/>
      <c r="J59" s="20"/>
      <c r="K59" s="67" t="e">
        <v>#VALUE!</v>
      </c>
      <c r="L59" s="67">
        <v>0</v>
      </c>
      <c r="M59" s="67">
        <v>0</v>
      </c>
      <c r="N59" s="67">
        <v>0</v>
      </c>
      <c r="O59" s="67">
        <v>0</v>
      </c>
      <c r="P59" s="20"/>
      <c r="Q59" s="72" t="str">
        <f t="shared" si="3"/>
        <v>invalid std</v>
      </c>
      <c r="R59" s="72" t="e">
        <f t="shared" si="4"/>
        <v>#DIV/0!</v>
      </c>
      <c r="S59" s="75" t="str">
        <f t="shared" si="5"/>
        <v/>
      </c>
      <c r="T59" s="20">
        <v>0</v>
      </c>
      <c r="U59" s="21"/>
      <c r="W59" s="2"/>
      <c r="X59" s="110"/>
      <c r="Y59" s="2"/>
      <c r="AA59" s="2"/>
      <c r="AB59" s="2"/>
      <c r="AC59" s="2"/>
      <c r="AD59" s="2"/>
      <c r="AE59" s="2"/>
      <c r="AF59" s="2"/>
      <c r="AG59" s="2"/>
      <c r="AH59" s="2"/>
      <c r="AI59" s="2"/>
      <c r="AO59" s="37"/>
      <c r="AP59" s="37"/>
    </row>
    <row r="60" spans="1:42" x14ac:dyDescent="0.25">
      <c r="A60" s="56">
        <v>55</v>
      </c>
      <c r="B60" s="56" t="s">
        <v>102</v>
      </c>
      <c r="C60" s="14"/>
      <c r="D60" s="15"/>
      <c r="E60" s="16"/>
      <c r="F60" s="17"/>
      <c r="G60" s="18"/>
      <c r="H60" s="64">
        <v>0</v>
      </c>
      <c r="I60" s="19"/>
      <c r="J60" s="20"/>
      <c r="K60" s="67" t="e">
        <v>#VALUE!</v>
      </c>
      <c r="L60" s="67">
        <v>0</v>
      </c>
      <c r="M60" s="67">
        <v>0</v>
      </c>
      <c r="N60" s="67">
        <v>0</v>
      </c>
      <c r="O60" s="67">
        <v>0</v>
      </c>
      <c r="P60" s="20"/>
      <c r="Q60" s="72" t="str">
        <f t="shared" si="3"/>
        <v>invalid std</v>
      </c>
      <c r="R60" s="72" t="e">
        <f t="shared" si="4"/>
        <v>#DIV/0!</v>
      </c>
      <c r="S60" s="75" t="str">
        <f t="shared" si="5"/>
        <v/>
      </c>
      <c r="T60" s="20">
        <v>0</v>
      </c>
      <c r="U60" s="21"/>
      <c r="AO60" s="37"/>
      <c r="AP60" s="37"/>
    </row>
    <row r="61" spans="1:42" x14ac:dyDescent="0.25">
      <c r="A61" s="56">
        <v>56</v>
      </c>
      <c r="B61" s="56" t="s">
        <v>103</v>
      </c>
      <c r="C61" s="14"/>
      <c r="D61" s="15"/>
      <c r="E61" s="16"/>
      <c r="F61" s="17"/>
      <c r="G61" s="18"/>
      <c r="H61" s="64">
        <v>0</v>
      </c>
      <c r="I61" s="19"/>
      <c r="J61" s="20"/>
      <c r="K61" s="67" t="e">
        <v>#VALUE!</v>
      </c>
      <c r="L61" s="67">
        <v>0</v>
      </c>
      <c r="M61" s="67">
        <v>0</v>
      </c>
      <c r="N61" s="67">
        <v>0</v>
      </c>
      <c r="O61" s="67">
        <v>0</v>
      </c>
      <c r="P61" s="20"/>
      <c r="Q61" s="72" t="str">
        <f t="shared" si="3"/>
        <v>invalid std</v>
      </c>
      <c r="R61" s="72" t="e">
        <f t="shared" si="4"/>
        <v>#DIV/0!</v>
      </c>
      <c r="S61" s="75" t="str">
        <f t="shared" si="5"/>
        <v/>
      </c>
      <c r="T61" s="20">
        <v>0</v>
      </c>
      <c r="U61" s="21"/>
      <c r="AO61" s="37"/>
      <c r="AP61" s="37"/>
    </row>
    <row r="62" spans="1:42" x14ac:dyDescent="0.25">
      <c r="A62" s="56">
        <v>57</v>
      </c>
      <c r="B62" s="56" t="s">
        <v>104</v>
      </c>
      <c r="C62" s="14"/>
      <c r="D62" s="15"/>
      <c r="E62" s="16"/>
      <c r="F62" s="17"/>
      <c r="G62" s="18"/>
      <c r="H62" s="64">
        <v>0</v>
      </c>
      <c r="I62" s="19"/>
      <c r="J62" s="20"/>
      <c r="K62" s="67" t="e">
        <v>#VALUE!</v>
      </c>
      <c r="L62" s="67">
        <v>0</v>
      </c>
      <c r="M62" s="67">
        <v>0</v>
      </c>
      <c r="N62" s="67">
        <v>0</v>
      </c>
      <c r="O62" s="67">
        <v>0</v>
      </c>
      <c r="P62" s="20"/>
      <c r="Q62" s="72" t="str">
        <f t="shared" si="3"/>
        <v>invalid std</v>
      </c>
      <c r="R62" s="72" t="e">
        <f t="shared" si="4"/>
        <v>#DIV/0!</v>
      </c>
      <c r="S62" s="75" t="str">
        <f t="shared" si="5"/>
        <v/>
      </c>
      <c r="T62" s="20">
        <v>0</v>
      </c>
      <c r="U62" s="21"/>
      <c r="W62" s="41"/>
      <c r="AO62" s="37"/>
      <c r="AP62" s="37"/>
    </row>
    <row r="63" spans="1:42" x14ac:dyDescent="0.25">
      <c r="A63" s="56">
        <v>58</v>
      </c>
      <c r="B63" s="56" t="s">
        <v>105</v>
      </c>
      <c r="C63" s="14"/>
      <c r="D63" s="15"/>
      <c r="E63" s="16"/>
      <c r="F63" s="17"/>
      <c r="G63" s="18"/>
      <c r="H63" s="64">
        <v>0</v>
      </c>
      <c r="I63" s="19"/>
      <c r="J63" s="20"/>
      <c r="K63" s="67" t="e">
        <v>#VALUE!</v>
      </c>
      <c r="L63" s="67">
        <v>0</v>
      </c>
      <c r="M63" s="67">
        <v>0</v>
      </c>
      <c r="N63" s="67">
        <v>0</v>
      </c>
      <c r="O63" s="67">
        <v>0</v>
      </c>
      <c r="P63" s="20"/>
      <c r="Q63" s="72" t="str">
        <f t="shared" si="3"/>
        <v>invalid std</v>
      </c>
      <c r="R63" s="72" t="e">
        <f t="shared" si="4"/>
        <v>#DIV/0!</v>
      </c>
      <c r="S63" s="75" t="str">
        <f t="shared" si="5"/>
        <v/>
      </c>
      <c r="T63" s="20">
        <v>0</v>
      </c>
      <c r="U63" s="21"/>
      <c r="AO63" s="37"/>
      <c r="AP63" s="37"/>
    </row>
    <row r="64" spans="1:42" x14ac:dyDescent="0.25">
      <c r="A64" s="56">
        <v>59</v>
      </c>
      <c r="B64" s="56" t="s">
        <v>106</v>
      </c>
      <c r="C64" s="14"/>
      <c r="D64" s="15"/>
      <c r="E64" s="16"/>
      <c r="F64" s="17"/>
      <c r="G64" s="18"/>
      <c r="H64" s="64">
        <v>0</v>
      </c>
      <c r="I64" s="19"/>
      <c r="J64" s="20"/>
      <c r="K64" s="67" t="e">
        <v>#VALUE!</v>
      </c>
      <c r="L64" s="67">
        <v>0</v>
      </c>
      <c r="M64" s="67">
        <v>0</v>
      </c>
      <c r="N64" s="67">
        <v>0</v>
      </c>
      <c r="O64" s="67">
        <v>0</v>
      </c>
      <c r="P64" s="20"/>
      <c r="Q64" s="72" t="str">
        <f t="shared" si="3"/>
        <v>invalid std</v>
      </c>
      <c r="R64" s="72" t="e">
        <f t="shared" si="4"/>
        <v>#DIV/0!</v>
      </c>
      <c r="S64" s="75" t="str">
        <f t="shared" si="5"/>
        <v/>
      </c>
      <c r="T64" s="20">
        <v>0</v>
      </c>
      <c r="U64" s="21"/>
      <c r="AO64" s="37"/>
      <c r="AP64" s="37"/>
    </row>
    <row r="65" spans="1:42" x14ac:dyDescent="0.25">
      <c r="A65" s="57">
        <v>60</v>
      </c>
      <c r="B65" s="57" t="s">
        <v>107</v>
      </c>
      <c r="C65" s="23"/>
      <c r="D65" s="24"/>
      <c r="E65" s="25"/>
      <c r="F65" s="26"/>
      <c r="G65" s="27"/>
      <c r="H65" s="65">
        <v>0</v>
      </c>
      <c r="I65" s="28"/>
      <c r="J65" s="29"/>
      <c r="K65" s="68" t="e">
        <v>#VALUE!</v>
      </c>
      <c r="L65" s="68">
        <v>0</v>
      </c>
      <c r="M65" s="68">
        <v>0</v>
      </c>
      <c r="N65" s="68">
        <v>0</v>
      </c>
      <c r="O65" s="68">
        <v>0</v>
      </c>
      <c r="P65" s="29"/>
      <c r="Q65" s="72" t="str">
        <f t="shared" si="3"/>
        <v>invalid std</v>
      </c>
      <c r="R65" s="76" t="e">
        <f t="shared" si="4"/>
        <v>#DIV/0!</v>
      </c>
      <c r="S65" s="77" t="str">
        <f t="shared" si="5"/>
        <v/>
      </c>
      <c r="T65" s="29">
        <v>0</v>
      </c>
      <c r="U65" s="30"/>
      <c r="AO65" s="37"/>
      <c r="AP65" s="37"/>
    </row>
    <row r="66" spans="1:42" x14ac:dyDescent="0.25">
      <c r="A66" s="56">
        <v>61</v>
      </c>
      <c r="B66" s="56" t="s">
        <v>108</v>
      </c>
      <c r="C66" s="14"/>
      <c r="D66" s="15"/>
      <c r="E66" s="16"/>
      <c r="F66" s="17"/>
      <c r="G66" s="18"/>
      <c r="H66" s="64" cm="1">
        <f t="array" ref="H66:H77">TRANSPOSE(X11:AI11)</f>
        <v>0</v>
      </c>
      <c r="I66" s="19"/>
      <c r="J66" s="20"/>
      <c r="K66" s="67" t="e" cm="1">
        <f t="array" ref="K66:K77">TRANSPOSE(RIGHT(LEFT(X22:AI22,FIND(";",X22:AI22)-1),LEN(LEFT(X22:AI22,FIND(";",X22:AI22)-1))-1))</f>
        <v>#VALUE!</v>
      </c>
      <c r="L66" s="67" cm="1">
        <f t="array" ref="L66:L77">TRANSPOSE(IF(ISNUMBER(SEARCH("v1",X22:AI22)),1,0))</f>
        <v>0</v>
      </c>
      <c r="M66" s="67" cm="1">
        <f t="array" ref="M66:M77">TRANSPOSE(IF(ISNUMBER(SEARCH("v2",X22:AI22)),1,0))</f>
        <v>0</v>
      </c>
      <c r="N66" s="67" cm="1">
        <f t="array" ref="N66:N77">TRANSPOSE(IF(ISNUMBER(SEARCH("v3",X22:AI22)),1,0))</f>
        <v>0</v>
      </c>
      <c r="O66" s="67" cm="1">
        <f t="array" ref="O66:O77">TRANSPOSE(IF(ISNUMBER(SEARCH("v4",X22:AI22)),1,0))</f>
        <v>0</v>
      </c>
      <c r="P66" s="20"/>
      <c r="Q66" s="73" t="str">
        <f t="shared" si="3"/>
        <v>invalid std</v>
      </c>
      <c r="R66" s="72" t="e">
        <f t="shared" si="4"/>
        <v>#DIV/0!</v>
      </c>
      <c r="S66" s="75" t="str">
        <f t="shared" si="5"/>
        <v/>
      </c>
      <c r="T66" s="20">
        <v>0</v>
      </c>
      <c r="U66" s="21"/>
      <c r="AO66" s="37"/>
      <c r="AP66" s="37"/>
    </row>
    <row r="67" spans="1:42" x14ac:dyDescent="0.25">
      <c r="A67" s="56">
        <v>62</v>
      </c>
      <c r="B67" s="56" t="s">
        <v>109</v>
      </c>
      <c r="C67" s="14"/>
      <c r="D67" s="15"/>
      <c r="E67" s="16"/>
      <c r="F67" s="17"/>
      <c r="G67" s="18"/>
      <c r="H67" s="64">
        <v>0</v>
      </c>
      <c r="I67" s="19"/>
      <c r="J67" s="20"/>
      <c r="K67" s="67" t="e">
        <v>#VALUE!</v>
      </c>
      <c r="L67" s="67">
        <v>0</v>
      </c>
      <c r="M67" s="67">
        <v>0</v>
      </c>
      <c r="N67" s="67">
        <v>0</v>
      </c>
      <c r="O67" s="67">
        <v>0</v>
      </c>
      <c r="P67" s="20"/>
      <c r="Q67" s="72" t="str">
        <f t="shared" si="3"/>
        <v>invalid std</v>
      </c>
      <c r="R67" s="72" t="e">
        <f t="shared" si="4"/>
        <v>#DIV/0!</v>
      </c>
      <c r="S67" s="75" t="str">
        <f t="shared" si="5"/>
        <v/>
      </c>
      <c r="T67" s="20">
        <v>0</v>
      </c>
      <c r="U67" s="21"/>
      <c r="AO67" s="37"/>
      <c r="AP67" s="37"/>
    </row>
    <row r="68" spans="1:42" x14ac:dyDescent="0.25">
      <c r="A68" s="56">
        <v>63</v>
      </c>
      <c r="B68" s="56" t="s">
        <v>110</v>
      </c>
      <c r="C68" s="14"/>
      <c r="D68" s="15"/>
      <c r="E68" s="16"/>
      <c r="F68" s="17"/>
      <c r="G68" s="18"/>
      <c r="H68" s="64">
        <v>0</v>
      </c>
      <c r="I68" s="19"/>
      <c r="J68" s="20"/>
      <c r="K68" s="67" t="e">
        <v>#VALUE!</v>
      </c>
      <c r="L68" s="67">
        <v>0</v>
      </c>
      <c r="M68" s="67">
        <v>0</v>
      </c>
      <c r="N68" s="67">
        <v>0</v>
      </c>
      <c r="O68" s="67">
        <v>0</v>
      </c>
      <c r="P68" s="20"/>
      <c r="Q68" s="72" t="str">
        <f t="shared" si="3"/>
        <v>invalid std</v>
      </c>
      <c r="R68" s="72" t="e">
        <f t="shared" si="4"/>
        <v>#DIV/0!</v>
      </c>
      <c r="S68" s="75" t="str">
        <f t="shared" si="5"/>
        <v/>
      </c>
      <c r="T68" s="20">
        <v>0</v>
      </c>
      <c r="U68" s="21"/>
      <c r="AO68" s="37"/>
      <c r="AP68" s="37"/>
    </row>
    <row r="69" spans="1:42" x14ac:dyDescent="0.25">
      <c r="A69" s="56">
        <v>64</v>
      </c>
      <c r="B69" s="56" t="s">
        <v>111</v>
      </c>
      <c r="C69" s="14"/>
      <c r="D69" s="15"/>
      <c r="E69" s="16"/>
      <c r="F69" s="17"/>
      <c r="G69" s="18"/>
      <c r="H69" s="64">
        <v>0</v>
      </c>
      <c r="I69" s="19"/>
      <c r="J69" s="20"/>
      <c r="K69" s="67" t="e">
        <v>#VALUE!</v>
      </c>
      <c r="L69" s="67">
        <v>0</v>
      </c>
      <c r="M69" s="67">
        <v>0</v>
      </c>
      <c r="N69" s="67">
        <v>0</v>
      </c>
      <c r="O69" s="67">
        <v>0</v>
      </c>
      <c r="P69" s="20"/>
      <c r="Q69" s="72" t="str">
        <f t="shared" si="3"/>
        <v>invalid std</v>
      </c>
      <c r="R69" s="72" t="e">
        <f t="shared" si="4"/>
        <v>#DIV/0!</v>
      </c>
      <c r="S69" s="75" t="str">
        <f t="shared" si="5"/>
        <v/>
      </c>
      <c r="T69" s="20">
        <v>0</v>
      </c>
      <c r="U69" s="21"/>
      <c r="AO69" s="37"/>
      <c r="AP69" s="37"/>
    </row>
    <row r="70" spans="1:42" x14ac:dyDescent="0.25">
      <c r="A70" s="56">
        <v>65</v>
      </c>
      <c r="B70" s="56" t="s">
        <v>112</v>
      </c>
      <c r="C70" s="14"/>
      <c r="D70" s="15"/>
      <c r="E70" s="16"/>
      <c r="F70" s="17"/>
      <c r="G70" s="18"/>
      <c r="H70" s="64">
        <v>0</v>
      </c>
      <c r="I70" s="19"/>
      <c r="J70" s="20"/>
      <c r="K70" s="67" t="e">
        <v>#VALUE!</v>
      </c>
      <c r="L70" s="67">
        <v>0</v>
      </c>
      <c r="M70" s="67">
        <v>0</v>
      </c>
      <c r="N70" s="67">
        <v>0</v>
      </c>
      <c r="O70" s="67">
        <v>0</v>
      </c>
      <c r="P70" s="20"/>
      <c r="Q70" s="72" t="str">
        <f t="shared" ref="Q70" si="7">IF(T70=1,"#N/A", IF(P70=1,K70*(10^((E70-$Y$54)/$Y$53)), IF(P70=2,K70*(10^((E70-$Z$54)/$Z$53)), IF(P70=3,K70*(10^((E70-$AA$54)/$AA$53)), IF(P70=4,K70*(10^((E70-$AB$54)/$AB$53)),"invalid std")))))</f>
        <v>invalid std</v>
      </c>
      <c r="R70" s="72" t="e">
        <f t="shared" ref="R70:R101" si="8">AVERAGEIF(J:J,J70,Q:Q)</f>
        <v>#DIV/0!</v>
      </c>
      <c r="S70" s="75" t="str">
        <f t="shared" ref="S70:S101" si="9">IFERROR(Q70/MID(H70,FIND("[",H70)+1,FIND("]",H70)-FIND("[",H70)-1),"")</f>
        <v/>
      </c>
      <c r="T70" s="20">
        <v>0</v>
      </c>
      <c r="U70" s="21"/>
      <c r="AO70" s="37"/>
      <c r="AP70" s="37"/>
    </row>
    <row r="71" spans="1:42" x14ac:dyDescent="0.25">
      <c r="A71" s="56">
        <v>66</v>
      </c>
      <c r="B71" s="56" t="s">
        <v>113</v>
      </c>
      <c r="C71" s="14"/>
      <c r="D71" s="15"/>
      <c r="E71" s="16"/>
      <c r="F71" s="17"/>
      <c r="G71" s="18"/>
      <c r="H71" s="64">
        <v>0</v>
      </c>
      <c r="I71" s="19"/>
      <c r="J71" s="20"/>
      <c r="K71" s="67" t="e">
        <v>#VALUE!</v>
      </c>
      <c r="L71" s="67">
        <v>0</v>
      </c>
      <c r="M71" s="67">
        <v>0</v>
      </c>
      <c r="N71" s="67">
        <v>0</v>
      </c>
      <c r="O71" s="67">
        <v>0</v>
      </c>
      <c r="P71" s="20"/>
      <c r="Q71" s="72" t="str">
        <f t="shared" ref="Q71:Q101" si="10">IF(T71=1,"#N/A", IF(P71=1,K71*(10^((E71-$Y$54)/$Y$53)), IF(P71=2,K71*(10^((E71-$Z$54)/$Z$53)), IF(P71=3,K71*(10^((E71-$AA$54)/$AA$53)), IF(P71=4,K71*(10^((E71-$AB$54)/$AB$53)),"invalid std")))))</f>
        <v>invalid std</v>
      </c>
      <c r="R71" s="72" t="e">
        <f t="shared" si="8"/>
        <v>#DIV/0!</v>
      </c>
      <c r="S71" s="75" t="str">
        <f t="shared" si="9"/>
        <v/>
      </c>
      <c r="T71" s="20">
        <v>0</v>
      </c>
      <c r="U71" s="21"/>
      <c r="AO71" s="37"/>
      <c r="AP71" s="37"/>
    </row>
    <row r="72" spans="1:42" x14ac:dyDescent="0.25">
      <c r="A72" s="56">
        <v>67</v>
      </c>
      <c r="B72" s="56" t="s">
        <v>114</v>
      </c>
      <c r="C72" s="14"/>
      <c r="D72" s="15"/>
      <c r="E72" s="16"/>
      <c r="F72" s="17"/>
      <c r="G72" s="18"/>
      <c r="H72" s="64">
        <v>0</v>
      </c>
      <c r="I72" s="19"/>
      <c r="J72" s="20"/>
      <c r="K72" s="67" t="e">
        <v>#VALUE!</v>
      </c>
      <c r="L72" s="67">
        <v>0</v>
      </c>
      <c r="M72" s="67">
        <v>0</v>
      </c>
      <c r="N72" s="67">
        <v>0</v>
      </c>
      <c r="O72" s="67">
        <v>0</v>
      </c>
      <c r="P72" s="20"/>
      <c r="Q72" s="72" t="str">
        <f t="shared" si="10"/>
        <v>invalid std</v>
      </c>
      <c r="R72" s="72" t="e">
        <f t="shared" si="8"/>
        <v>#DIV/0!</v>
      </c>
      <c r="S72" s="75" t="str">
        <f t="shared" si="9"/>
        <v/>
      </c>
      <c r="T72" s="20">
        <v>0</v>
      </c>
      <c r="U72" s="21"/>
      <c r="AO72" s="37"/>
      <c r="AP72" s="37"/>
    </row>
    <row r="73" spans="1:42" x14ac:dyDescent="0.25">
      <c r="A73" s="56">
        <v>68</v>
      </c>
      <c r="B73" s="56" t="s">
        <v>115</v>
      </c>
      <c r="C73" s="14"/>
      <c r="D73" s="15"/>
      <c r="E73" s="16"/>
      <c r="F73" s="17"/>
      <c r="G73" s="18"/>
      <c r="H73" s="64">
        <v>0</v>
      </c>
      <c r="I73" s="19"/>
      <c r="J73" s="20"/>
      <c r="K73" s="67" t="e">
        <v>#VALUE!</v>
      </c>
      <c r="L73" s="67">
        <v>0</v>
      </c>
      <c r="M73" s="67">
        <v>0</v>
      </c>
      <c r="N73" s="67">
        <v>0</v>
      </c>
      <c r="O73" s="67">
        <v>0</v>
      </c>
      <c r="P73" s="20"/>
      <c r="Q73" s="72" t="str">
        <f t="shared" si="10"/>
        <v>invalid std</v>
      </c>
      <c r="R73" s="72" t="e">
        <f t="shared" si="8"/>
        <v>#DIV/0!</v>
      </c>
      <c r="S73" s="75" t="str">
        <f t="shared" si="9"/>
        <v/>
      </c>
      <c r="T73" s="20">
        <v>0</v>
      </c>
      <c r="U73" s="21"/>
      <c r="AO73" s="37"/>
      <c r="AP73" s="37"/>
    </row>
    <row r="74" spans="1:42" x14ac:dyDescent="0.25">
      <c r="A74" s="56">
        <v>69</v>
      </c>
      <c r="B74" s="56" t="s">
        <v>116</v>
      </c>
      <c r="C74" s="14"/>
      <c r="D74" s="15"/>
      <c r="E74" s="16"/>
      <c r="F74" s="17"/>
      <c r="G74" s="18"/>
      <c r="H74" s="64">
        <v>0</v>
      </c>
      <c r="I74" s="19"/>
      <c r="J74" s="20"/>
      <c r="K74" s="67" t="e">
        <v>#VALUE!</v>
      </c>
      <c r="L74" s="67">
        <v>0</v>
      </c>
      <c r="M74" s="67">
        <v>0</v>
      </c>
      <c r="N74" s="67">
        <v>0</v>
      </c>
      <c r="O74" s="67">
        <v>0</v>
      </c>
      <c r="P74" s="20"/>
      <c r="Q74" s="72" t="str">
        <f t="shared" si="10"/>
        <v>invalid std</v>
      </c>
      <c r="R74" s="72" t="e">
        <f t="shared" si="8"/>
        <v>#DIV/0!</v>
      </c>
      <c r="S74" s="75" t="str">
        <f t="shared" si="9"/>
        <v/>
      </c>
      <c r="T74" s="20">
        <v>0</v>
      </c>
      <c r="U74" s="21"/>
      <c r="AO74" s="37"/>
      <c r="AP74" s="37"/>
    </row>
    <row r="75" spans="1:42" x14ac:dyDescent="0.25">
      <c r="A75" s="56">
        <v>70</v>
      </c>
      <c r="B75" s="56" t="s">
        <v>117</v>
      </c>
      <c r="C75" s="14"/>
      <c r="D75" s="15"/>
      <c r="E75" s="16"/>
      <c r="F75" s="17"/>
      <c r="G75" s="18"/>
      <c r="H75" s="64">
        <v>0</v>
      </c>
      <c r="I75" s="19"/>
      <c r="J75" s="20"/>
      <c r="K75" s="67" t="e">
        <v>#VALUE!</v>
      </c>
      <c r="L75" s="67">
        <v>0</v>
      </c>
      <c r="M75" s="67">
        <v>0</v>
      </c>
      <c r="N75" s="67">
        <v>0</v>
      </c>
      <c r="O75" s="67">
        <v>0</v>
      </c>
      <c r="P75" s="20"/>
      <c r="Q75" s="72" t="str">
        <f t="shared" si="10"/>
        <v>invalid std</v>
      </c>
      <c r="R75" s="72" t="e">
        <f t="shared" si="8"/>
        <v>#DIV/0!</v>
      </c>
      <c r="S75" s="75" t="str">
        <f t="shared" si="9"/>
        <v/>
      </c>
      <c r="T75" s="20">
        <v>0</v>
      </c>
      <c r="U75" s="21"/>
      <c r="AO75" s="37"/>
      <c r="AP75" s="37"/>
    </row>
    <row r="76" spans="1:42" x14ac:dyDescent="0.25">
      <c r="A76" s="56">
        <v>71</v>
      </c>
      <c r="B76" s="56" t="s">
        <v>118</v>
      </c>
      <c r="C76" s="14"/>
      <c r="D76" s="15"/>
      <c r="E76" s="16"/>
      <c r="F76" s="17"/>
      <c r="G76" s="18"/>
      <c r="H76" s="64">
        <v>0</v>
      </c>
      <c r="I76" s="19"/>
      <c r="J76" s="20"/>
      <c r="K76" s="67" t="e">
        <v>#VALUE!</v>
      </c>
      <c r="L76" s="67">
        <v>0</v>
      </c>
      <c r="M76" s="67">
        <v>0</v>
      </c>
      <c r="N76" s="67">
        <v>0</v>
      </c>
      <c r="O76" s="67">
        <v>0</v>
      </c>
      <c r="P76" s="20"/>
      <c r="Q76" s="72" t="str">
        <f t="shared" si="10"/>
        <v>invalid std</v>
      </c>
      <c r="R76" s="72" t="e">
        <f t="shared" si="8"/>
        <v>#DIV/0!</v>
      </c>
      <c r="S76" s="75" t="str">
        <f t="shared" si="9"/>
        <v/>
      </c>
      <c r="T76" s="20">
        <v>0</v>
      </c>
      <c r="U76" s="21"/>
      <c r="AO76" s="37"/>
      <c r="AP76" s="37"/>
    </row>
    <row r="77" spans="1:42" x14ac:dyDescent="0.25">
      <c r="A77" s="56">
        <v>72</v>
      </c>
      <c r="B77" s="56" t="s">
        <v>119</v>
      </c>
      <c r="C77" s="14"/>
      <c r="D77" s="15"/>
      <c r="E77" s="16"/>
      <c r="F77" s="17"/>
      <c r="G77" s="18"/>
      <c r="H77" s="64">
        <v>0</v>
      </c>
      <c r="I77" s="19"/>
      <c r="J77" s="20"/>
      <c r="K77" s="67" t="e">
        <v>#VALUE!</v>
      </c>
      <c r="L77" s="67">
        <v>0</v>
      </c>
      <c r="M77" s="67">
        <v>0</v>
      </c>
      <c r="N77" s="67">
        <v>0</v>
      </c>
      <c r="O77" s="67">
        <v>0</v>
      </c>
      <c r="P77" s="20"/>
      <c r="Q77" s="76" t="str">
        <f t="shared" si="10"/>
        <v>invalid std</v>
      </c>
      <c r="R77" s="72" t="e">
        <f t="shared" si="8"/>
        <v>#DIV/0!</v>
      </c>
      <c r="S77" s="75" t="str">
        <f t="shared" si="9"/>
        <v/>
      </c>
      <c r="T77" s="20">
        <v>0</v>
      </c>
      <c r="U77" s="21"/>
      <c r="AO77" s="37"/>
      <c r="AP77" s="37"/>
    </row>
    <row r="78" spans="1:42" x14ac:dyDescent="0.25">
      <c r="A78" s="55">
        <v>73</v>
      </c>
      <c r="B78" s="55" t="s">
        <v>120</v>
      </c>
      <c r="C78" s="5"/>
      <c r="D78" s="6"/>
      <c r="E78" s="7"/>
      <c r="F78" s="8"/>
      <c r="G78" s="9"/>
      <c r="H78" s="63" cm="1">
        <f t="array" ref="H78:H89">TRANSPOSE(X12:AI12)</f>
        <v>0</v>
      </c>
      <c r="I78" s="10"/>
      <c r="J78" s="11"/>
      <c r="K78" s="66" t="e" cm="1">
        <f t="array" ref="K78:K89">TRANSPOSE(RIGHT(LEFT(X23:AI23,FIND(";",X23:AI23)-1),LEN(LEFT(X23:AI23,FIND(";",X23:AI23)-1))-1))</f>
        <v>#VALUE!</v>
      </c>
      <c r="L78" s="66" cm="1">
        <f t="array" ref="L78:L89">TRANSPOSE(IF(ISNUMBER(SEARCH("v1",X23:AI23)),1,0))</f>
        <v>0</v>
      </c>
      <c r="M78" s="66" cm="1">
        <f t="array" ref="M78:M89">TRANSPOSE(IF(ISNUMBER(SEARCH("v2",X23:AI23)),1,0))</f>
        <v>0</v>
      </c>
      <c r="N78" s="66" cm="1">
        <f t="array" ref="N78:N89">TRANSPOSE(IF(ISNUMBER(SEARCH("v3",X23:AI23)),1,0))</f>
        <v>0</v>
      </c>
      <c r="O78" s="66" cm="1">
        <f t="array" ref="O78:O89">TRANSPOSE(IF(ISNUMBER(SEARCH("v4",X23:AI23)),1,0))</f>
        <v>0</v>
      </c>
      <c r="P78" s="11"/>
      <c r="Q78" s="72" t="str">
        <f t="shared" si="10"/>
        <v>invalid std</v>
      </c>
      <c r="R78" s="73" t="e">
        <f t="shared" si="8"/>
        <v>#DIV/0!</v>
      </c>
      <c r="S78" s="74" t="str">
        <f t="shared" si="9"/>
        <v/>
      </c>
      <c r="T78" s="11">
        <v>0</v>
      </c>
      <c r="U78" s="12"/>
      <c r="AO78" s="37"/>
      <c r="AP78" s="37"/>
    </row>
    <row r="79" spans="1:42" x14ac:dyDescent="0.25">
      <c r="A79" s="56">
        <v>74</v>
      </c>
      <c r="B79" s="56" t="s">
        <v>121</v>
      </c>
      <c r="C79" s="14"/>
      <c r="D79" s="15"/>
      <c r="E79" s="16"/>
      <c r="F79" s="17"/>
      <c r="G79" s="18"/>
      <c r="H79" s="64">
        <v>0</v>
      </c>
      <c r="I79" s="19"/>
      <c r="J79" s="20"/>
      <c r="K79" s="67" t="e">
        <v>#VALUE!</v>
      </c>
      <c r="L79" s="67">
        <v>0</v>
      </c>
      <c r="M79" s="67">
        <v>0</v>
      </c>
      <c r="N79" s="67">
        <v>0</v>
      </c>
      <c r="O79" s="67">
        <v>0</v>
      </c>
      <c r="P79" s="20"/>
      <c r="Q79" s="72" t="str">
        <f t="shared" si="10"/>
        <v>invalid std</v>
      </c>
      <c r="R79" s="72" t="e">
        <f t="shared" si="8"/>
        <v>#DIV/0!</v>
      </c>
      <c r="S79" s="75" t="str">
        <f t="shared" si="9"/>
        <v/>
      </c>
      <c r="T79" s="20">
        <v>0</v>
      </c>
      <c r="U79" s="21"/>
      <c r="AO79" s="37"/>
      <c r="AP79" s="37"/>
    </row>
    <row r="80" spans="1:42" x14ac:dyDescent="0.25">
      <c r="A80" s="56">
        <v>75</v>
      </c>
      <c r="B80" s="56" t="s">
        <v>122</v>
      </c>
      <c r="C80" s="14"/>
      <c r="D80" s="15"/>
      <c r="E80" s="16"/>
      <c r="F80" s="17"/>
      <c r="G80" s="18"/>
      <c r="H80" s="64">
        <v>0</v>
      </c>
      <c r="I80" s="19"/>
      <c r="J80" s="20"/>
      <c r="K80" s="67" t="e">
        <v>#VALUE!</v>
      </c>
      <c r="L80" s="67">
        <v>0</v>
      </c>
      <c r="M80" s="67">
        <v>0</v>
      </c>
      <c r="N80" s="67">
        <v>0</v>
      </c>
      <c r="O80" s="67">
        <v>0</v>
      </c>
      <c r="P80" s="20"/>
      <c r="Q80" s="72" t="str">
        <f t="shared" si="10"/>
        <v>invalid std</v>
      </c>
      <c r="R80" s="72" t="e">
        <f t="shared" si="8"/>
        <v>#DIV/0!</v>
      </c>
      <c r="S80" s="75" t="str">
        <f t="shared" si="9"/>
        <v/>
      </c>
      <c r="T80" s="20">
        <v>0</v>
      </c>
      <c r="U80" s="21"/>
    </row>
    <row r="81" spans="1:21" x14ac:dyDescent="0.25">
      <c r="A81" s="56">
        <v>76</v>
      </c>
      <c r="B81" s="56" t="s">
        <v>123</v>
      </c>
      <c r="C81" s="14"/>
      <c r="D81" s="15"/>
      <c r="E81" s="16"/>
      <c r="F81" s="17"/>
      <c r="G81" s="18"/>
      <c r="H81" s="64">
        <v>0</v>
      </c>
      <c r="I81" s="19"/>
      <c r="J81" s="20"/>
      <c r="K81" s="67" t="e">
        <v>#VALUE!</v>
      </c>
      <c r="L81" s="67">
        <v>0</v>
      </c>
      <c r="M81" s="67">
        <v>0</v>
      </c>
      <c r="N81" s="67">
        <v>0</v>
      </c>
      <c r="O81" s="67">
        <v>0</v>
      </c>
      <c r="P81" s="20"/>
      <c r="Q81" s="72" t="str">
        <f t="shared" si="10"/>
        <v>invalid std</v>
      </c>
      <c r="R81" s="72" t="e">
        <f t="shared" si="8"/>
        <v>#DIV/0!</v>
      </c>
      <c r="S81" s="75" t="str">
        <f t="shared" si="9"/>
        <v/>
      </c>
      <c r="T81" s="20">
        <v>0</v>
      </c>
      <c r="U81" s="21"/>
    </row>
    <row r="82" spans="1:21" x14ac:dyDescent="0.25">
      <c r="A82" s="56">
        <v>77</v>
      </c>
      <c r="B82" s="56" t="s">
        <v>124</v>
      </c>
      <c r="C82" s="14"/>
      <c r="D82" s="15"/>
      <c r="E82" s="16"/>
      <c r="F82" s="17"/>
      <c r="G82" s="18"/>
      <c r="H82" s="64">
        <v>0</v>
      </c>
      <c r="I82" s="19"/>
      <c r="J82" s="20"/>
      <c r="K82" s="67" t="e">
        <v>#VALUE!</v>
      </c>
      <c r="L82" s="67">
        <v>0</v>
      </c>
      <c r="M82" s="67">
        <v>0</v>
      </c>
      <c r="N82" s="67">
        <v>0</v>
      </c>
      <c r="O82" s="67">
        <v>0</v>
      </c>
      <c r="P82" s="20"/>
      <c r="Q82" s="72" t="str">
        <f t="shared" si="10"/>
        <v>invalid std</v>
      </c>
      <c r="R82" s="72" t="e">
        <f t="shared" si="8"/>
        <v>#DIV/0!</v>
      </c>
      <c r="S82" s="75" t="str">
        <f t="shared" si="9"/>
        <v/>
      </c>
      <c r="T82" s="20">
        <v>0</v>
      </c>
      <c r="U82" s="21"/>
    </row>
    <row r="83" spans="1:21" x14ac:dyDescent="0.25">
      <c r="A83" s="56">
        <v>78</v>
      </c>
      <c r="B83" s="56" t="s">
        <v>125</v>
      </c>
      <c r="C83" s="14"/>
      <c r="D83" s="15"/>
      <c r="E83" s="16"/>
      <c r="F83" s="17"/>
      <c r="G83" s="18"/>
      <c r="H83" s="64">
        <v>0</v>
      </c>
      <c r="I83" s="19"/>
      <c r="J83" s="20"/>
      <c r="K83" s="67" t="e">
        <v>#VALUE!</v>
      </c>
      <c r="L83" s="67">
        <v>0</v>
      </c>
      <c r="M83" s="67">
        <v>0</v>
      </c>
      <c r="N83" s="67">
        <v>0</v>
      </c>
      <c r="O83" s="67">
        <v>0</v>
      </c>
      <c r="P83" s="20"/>
      <c r="Q83" s="72" t="str">
        <f t="shared" si="10"/>
        <v>invalid std</v>
      </c>
      <c r="R83" s="72" t="e">
        <f t="shared" si="8"/>
        <v>#DIV/0!</v>
      </c>
      <c r="S83" s="75" t="str">
        <f t="shared" si="9"/>
        <v/>
      </c>
      <c r="T83" s="20">
        <v>0</v>
      </c>
      <c r="U83" s="21"/>
    </row>
    <row r="84" spans="1:21" x14ac:dyDescent="0.25">
      <c r="A84" s="56">
        <v>79</v>
      </c>
      <c r="B84" s="56" t="s">
        <v>126</v>
      </c>
      <c r="C84" s="14"/>
      <c r="D84" s="15"/>
      <c r="E84" s="16"/>
      <c r="F84" s="17"/>
      <c r="G84" s="18"/>
      <c r="H84" s="64">
        <v>0</v>
      </c>
      <c r="I84" s="19"/>
      <c r="J84" s="20"/>
      <c r="K84" s="67" t="e">
        <v>#VALUE!</v>
      </c>
      <c r="L84" s="67">
        <v>0</v>
      </c>
      <c r="M84" s="67">
        <v>0</v>
      </c>
      <c r="N84" s="67">
        <v>0</v>
      </c>
      <c r="O84" s="67">
        <v>0</v>
      </c>
      <c r="P84" s="20"/>
      <c r="Q84" s="72" t="str">
        <f t="shared" si="10"/>
        <v>invalid std</v>
      </c>
      <c r="R84" s="72" t="e">
        <f t="shared" si="8"/>
        <v>#DIV/0!</v>
      </c>
      <c r="S84" s="75" t="str">
        <f t="shared" si="9"/>
        <v/>
      </c>
      <c r="T84" s="20">
        <v>0</v>
      </c>
      <c r="U84" s="21"/>
    </row>
    <row r="85" spans="1:21" x14ac:dyDescent="0.25">
      <c r="A85" s="56">
        <v>80</v>
      </c>
      <c r="B85" s="56" t="s">
        <v>127</v>
      </c>
      <c r="C85" s="14"/>
      <c r="D85" s="15"/>
      <c r="E85" s="16"/>
      <c r="F85" s="17"/>
      <c r="G85" s="18"/>
      <c r="H85" s="64">
        <v>0</v>
      </c>
      <c r="I85" s="19"/>
      <c r="J85" s="20"/>
      <c r="K85" s="67" t="e">
        <v>#VALUE!</v>
      </c>
      <c r="L85" s="67">
        <v>0</v>
      </c>
      <c r="M85" s="67">
        <v>0</v>
      </c>
      <c r="N85" s="67">
        <v>0</v>
      </c>
      <c r="O85" s="67">
        <v>0</v>
      </c>
      <c r="P85" s="20"/>
      <c r="Q85" s="72" t="str">
        <f t="shared" si="10"/>
        <v>invalid std</v>
      </c>
      <c r="R85" s="72" t="e">
        <f t="shared" si="8"/>
        <v>#DIV/0!</v>
      </c>
      <c r="S85" s="75" t="str">
        <f t="shared" si="9"/>
        <v/>
      </c>
      <c r="T85" s="20">
        <v>0</v>
      </c>
      <c r="U85" s="21"/>
    </row>
    <row r="86" spans="1:21" x14ac:dyDescent="0.25">
      <c r="A86" s="56">
        <v>81</v>
      </c>
      <c r="B86" s="56" t="s">
        <v>128</v>
      </c>
      <c r="C86" s="14"/>
      <c r="D86" s="15"/>
      <c r="E86" s="16"/>
      <c r="F86" s="17"/>
      <c r="G86" s="18"/>
      <c r="H86" s="64">
        <v>0</v>
      </c>
      <c r="I86" s="19"/>
      <c r="J86" s="20"/>
      <c r="K86" s="67" t="e">
        <v>#VALUE!</v>
      </c>
      <c r="L86" s="67">
        <v>0</v>
      </c>
      <c r="M86" s="67">
        <v>0</v>
      </c>
      <c r="N86" s="67">
        <v>0</v>
      </c>
      <c r="O86" s="67">
        <v>0</v>
      </c>
      <c r="P86" s="20"/>
      <c r="Q86" s="72" t="str">
        <f t="shared" si="10"/>
        <v>invalid std</v>
      </c>
      <c r="R86" s="72" t="e">
        <f t="shared" si="8"/>
        <v>#DIV/0!</v>
      </c>
      <c r="S86" s="75" t="str">
        <f t="shared" si="9"/>
        <v/>
      </c>
      <c r="T86" s="20">
        <v>0</v>
      </c>
      <c r="U86" s="21"/>
    </row>
    <row r="87" spans="1:21" x14ac:dyDescent="0.25">
      <c r="A87" s="56">
        <v>82</v>
      </c>
      <c r="B87" s="56" t="s">
        <v>129</v>
      </c>
      <c r="C87" s="14"/>
      <c r="D87" s="15"/>
      <c r="E87" s="16"/>
      <c r="F87" s="17"/>
      <c r="G87" s="18"/>
      <c r="H87" s="64">
        <v>0</v>
      </c>
      <c r="I87" s="19"/>
      <c r="J87" s="20"/>
      <c r="K87" s="67" t="e">
        <v>#VALUE!</v>
      </c>
      <c r="L87" s="67">
        <v>0</v>
      </c>
      <c r="M87" s="67">
        <v>0</v>
      </c>
      <c r="N87" s="67">
        <v>0</v>
      </c>
      <c r="O87" s="67">
        <v>0</v>
      </c>
      <c r="P87" s="20"/>
      <c r="Q87" s="72" t="str">
        <f t="shared" si="10"/>
        <v>invalid std</v>
      </c>
      <c r="R87" s="72" t="e">
        <f t="shared" si="8"/>
        <v>#DIV/0!</v>
      </c>
      <c r="S87" s="75" t="str">
        <f t="shared" si="9"/>
        <v/>
      </c>
      <c r="T87" s="20">
        <v>0</v>
      </c>
      <c r="U87" s="21"/>
    </row>
    <row r="88" spans="1:21" x14ac:dyDescent="0.25">
      <c r="A88" s="56">
        <v>83</v>
      </c>
      <c r="B88" s="56" t="s">
        <v>130</v>
      </c>
      <c r="C88" s="14"/>
      <c r="D88" s="15"/>
      <c r="E88" s="16"/>
      <c r="F88" s="17"/>
      <c r="G88" s="18"/>
      <c r="H88" s="64">
        <v>0</v>
      </c>
      <c r="I88" s="19"/>
      <c r="J88" s="20"/>
      <c r="K88" s="67" t="e">
        <v>#VALUE!</v>
      </c>
      <c r="L88" s="67">
        <v>0</v>
      </c>
      <c r="M88" s="67">
        <v>0</v>
      </c>
      <c r="N88" s="67">
        <v>0</v>
      </c>
      <c r="O88" s="67">
        <v>0</v>
      </c>
      <c r="P88" s="20"/>
      <c r="Q88" s="72" t="str">
        <f t="shared" si="10"/>
        <v>invalid std</v>
      </c>
      <c r="R88" s="72" t="e">
        <f t="shared" si="8"/>
        <v>#DIV/0!</v>
      </c>
      <c r="S88" s="75" t="str">
        <f t="shared" si="9"/>
        <v/>
      </c>
      <c r="T88" s="20">
        <v>0</v>
      </c>
      <c r="U88" s="21"/>
    </row>
    <row r="89" spans="1:21" x14ac:dyDescent="0.25">
      <c r="A89" s="57">
        <v>84</v>
      </c>
      <c r="B89" s="57" t="s">
        <v>131</v>
      </c>
      <c r="C89" s="23"/>
      <c r="D89" s="24"/>
      <c r="E89" s="25"/>
      <c r="F89" s="26"/>
      <c r="G89" s="27"/>
      <c r="H89" s="65">
        <v>0</v>
      </c>
      <c r="I89" s="28"/>
      <c r="J89" s="29"/>
      <c r="K89" s="68" t="e">
        <v>#VALUE!</v>
      </c>
      <c r="L89" s="68">
        <v>0</v>
      </c>
      <c r="M89" s="68">
        <v>0</v>
      </c>
      <c r="N89" s="68">
        <v>0</v>
      </c>
      <c r="O89" s="68">
        <v>0</v>
      </c>
      <c r="P89" s="29"/>
      <c r="Q89" s="72" t="str">
        <f t="shared" si="10"/>
        <v>invalid std</v>
      </c>
      <c r="R89" s="76" t="e">
        <f t="shared" si="8"/>
        <v>#DIV/0!</v>
      </c>
      <c r="S89" s="77" t="str">
        <f t="shared" si="9"/>
        <v/>
      </c>
      <c r="T89" s="29">
        <v>0</v>
      </c>
      <c r="U89" s="30"/>
    </row>
    <row r="90" spans="1:21" x14ac:dyDescent="0.25">
      <c r="A90" s="56">
        <v>85</v>
      </c>
      <c r="B90" s="56" t="s">
        <v>132</v>
      </c>
      <c r="C90" s="14"/>
      <c r="D90" s="15"/>
      <c r="E90" s="16"/>
      <c r="F90" s="17"/>
      <c r="G90" s="18"/>
      <c r="H90" s="64" cm="1">
        <f t="array" ref="H90:H101">TRANSPOSE(X13:AI13)</f>
        <v>0</v>
      </c>
      <c r="I90" s="19"/>
      <c r="J90" s="20"/>
      <c r="K90" s="67" t="e" cm="1">
        <f t="array" ref="K90:K101">TRANSPOSE(RIGHT(LEFT(X24:AI24,FIND(";",X24:AI24)-1),LEN(LEFT(X24:AI24,FIND(";",X24:AI24)-1))-1))</f>
        <v>#VALUE!</v>
      </c>
      <c r="L90" s="67" cm="1">
        <f t="array" ref="L90:L101">TRANSPOSE(IF(ISNUMBER(SEARCH("v1",X24:AI24)),1,0))</f>
        <v>0</v>
      </c>
      <c r="M90" s="67" cm="1">
        <f t="array" ref="M90:M101">TRANSPOSE(IF(ISNUMBER(SEARCH("v2",X24:AI24)),1,0))</f>
        <v>0</v>
      </c>
      <c r="N90" s="67" cm="1">
        <f t="array" ref="N90:N101">TRANSPOSE(IF(ISNUMBER(SEARCH("v3",X24:AI24)),1,0))</f>
        <v>0</v>
      </c>
      <c r="O90" s="67" cm="1">
        <f t="array" ref="O90:O101">TRANSPOSE(IF(ISNUMBER(SEARCH("v4",X24:AI24)),1,0))</f>
        <v>0</v>
      </c>
      <c r="P90" s="20"/>
      <c r="Q90" s="73" t="str">
        <f t="shared" si="10"/>
        <v>invalid std</v>
      </c>
      <c r="R90" s="72" t="e">
        <f t="shared" si="8"/>
        <v>#DIV/0!</v>
      </c>
      <c r="S90" s="75" t="str">
        <f t="shared" si="9"/>
        <v/>
      </c>
      <c r="T90" s="20">
        <v>0</v>
      </c>
      <c r="U90" s="21"/>
    </row>
    <row r="91" spans="1:21" x14ac:dyDescent="0.25">
      <c r="A91" s="56">
        <v>86</v>
      </c>
      <c r="B91" s="56" t="s">
        <v>133</v>
      </c>
      <c r="C91" s="14"/>
      <c r="D91" s="15"/>
      <c r="E91" s="16"/>
      <c r="F91" s="17"/>
      <c r="G91" s="18"/>
      <c r="H91" s="64">
        <v>0</v>
      </c>
      <c r="I91" s="19"/>
      <c r="J91" s="20"/>
      <c r="K91" s="67" t="e">
        <v>#VALUE!</v>
      </c>
      <c r="L91" s="67">
        <v>0</v>
      </c>
      <c r="M91" s="67">
        <v>0</v>
      </c>
      <c r="N91" s="67">
        <v>0</v>
      </c>
      <c r="O91" s="67">
        <v>0</v>
      </c>
      <c r="P91" s="20"/>
      <c r="Q91" s="72" t="str">
        <f t="shared" si="10"/>
        <v>invalid std</v>
      </c>
      <c r="R91" s="72" t="e">
        <f t="shared" si="8"/>
        <v>#DIV/0!</v>
      </c>
      <c r="S91" s="75" t="str">
        <f t="shared" si="9"/>
        <v/>
      </c>
      <c r="T91" s="20">
        <v>0</v>
      </c>
      <c r="U91" s="21"/>
    </row>
    <row r="92" spans="1:21" x14ac:dyDescent="0.25">
      <c r="A92" s="56">
        <v>87</v>
      </c>
      <c r="B92" s="56" t="s">
        <v>134</v>
      </c>
      <c r="C92" s="14"/>
      <c r="D92" s="15"/>
      <c r="E92" s="16"/>
      <c r="F92" s="17"/>
      <c r="G92" s="18"/>
      <c r="H92" s="64">
        <v>0</v>
      </c>
      <c r="I92" s="19"/>
      <c r="J92" s="20"/>
      <c r="K92" s="67" t="e">
        <v>#VALUE!</v>
      </c>
      <c r="L92" s="67">
        <v>0</v>
      </c>
      <c r="M92" s="67">
        <v>0</v>
      </c>
      <c r="N92" s="67">
        <v>0</v>
      </c>
      <c r="O92" s="67">
        <v>0</v>
      </c>
      <c r="P92" s="20"/>
      <c r="Q92" s="72" t="str">
        <f t="shared" si="10"/>
        <v>invalid std</v>
      </c>
      <c r="R92" s="72" t="e">
        <f t="shared" si="8"/>
        <v>#DIV/0!</v>
      </c>
      <c r="S92" s="75" t="str">
        <f t="shared" si="9"/>
        <v/>
      </c>
      <c r="T92" s="20">
        <v>0</v>
      </c>
      <c r="U92" s="21"/>
    </row>
    <row r="93" spans="1:21" x14ac:dyDescent="0.25">
      <c r="A93" s="56">
        <v>88</v>
      </c>
      <c r="B93" s="56" t="s">
        <v>135</v>
      </c>
      <c r="C93" s="14"/>
      <c r="D93" s="15"/>
      <c r="E93" s="16"/>
      <c r="F93" s="17"/>
      <c r="G93" s="18"/>
      <c r="H93" s="64">
        <v>0</v>
      </c>
      <c r="I93" s="19"/>
      <c r="J93" s="20"/>
      <c r="K93" s="67" t="e">
        <v>#VALUE!</v>
      </c>
      <c r="L93" s="67">
        <v>0</v>
      </c>
      <c r="M93" s="67">
        <v>0</v>
      </c>
      <c r="N93" s="67">
        <v>0</v>
      </c>
      <c r="O93" s="67">
        <v>0</v>
      </c>
      <c r="P93" s="20"/>
      <c r="Q93" s="72" t="str">
        <f t="shared" si="10"/>
        <v>invalid std</v>
      </c>
      <c r="R93" s="72" t="e">
        <f t="shared" si="8"/>
        <v>#DIV/0!</v>
      </c>
      <c r="S93" s="75" t="str">
        <f t="shared" si="9"/>
        <v/>
      </c>
      <c r="T93" s="20">
        <v>0</v>
      </c>
      <c r="U93" s="21"/>
    </row>
    <row r="94" spans="1:21" x14ac:dyDescent="0.25">
      <c r="A94" s="56">
        <v>89</v>
      </c>
      <c r="B94" s="56" t="s">
        <v>136</v>
      </c>
      <c r="C94" s="14"/>
      <c r="D94" s="15"/>
      <c r="E94" s="16"/>
      <c r="F94" s="17"/>
      <c r="G94" s="18"/>
      <c r="H94" s="64">
        <v>0</v>
      </c>
      <c r="I94" s="19"/>
      <c r="J94" s="20"/>
      <c r="K94" s="67" t="e">
        <v>#VALUE!</v>
      </c>
      <c r="L94" s="67">
        <v>0</v>
      </c>
      <c r="M94" s="67">
        <v>0</v>
      </c>
      <c r="N94" s="67">
        <v>0</v>
      </c>
      <c r="O94" s="67">
        <v>0</v>
      </c>
      <c r="P94" s="20"/>
      <c r="Q94" s="72" t="str">
        <f t="shared" si="10"/>
        <v>invalid std</v>
      </c>
      <c r="R94" s="72" t="e">
        <f t="shared" si="8"/>
        <v>#DIV/0!</v>
      </c>
      <c r="S94" s="75" t="str">
        <f t="shared" si="9"/>
        <v/>
      </c>
      <c r="T94" s="20">
        <v>0</v>
      </c>
      <c r="U94" s="21"/>
    </row>
    <row r="95" spans="1:21" x14ac:dyDescent="0.25">
      <c r="A95" s="56">
        <v>90</v>
      </c>
      <c r="B95" s="56" t="s">
        <v>137</v>
      </c>
      <c r="C95" s="14"/>
      <c r="D95" s="15"/>
      <c r="E95" s="16"/>
      <c r="F95" s="17"/>
      <c r="G95" s="18"/>
      <c r="H95" s="64">
        <v>0</v>
      </c>
      <c r="I95" s="19"/>
      <c r="J95" s="20"/>
      <c r="K95" s="67" t="e">
        <v>#VALUE!</v>
      </c>
      <c r="L95" s="67">
        <v>0</v>
      </c>
      <c r="M95" s="67">
        <v>0</v>
      </c>
      <c r="N95" s="67">
        <v>0</v>
      </c>
      <c r="O95" s="67">
        <v>0</v>
      </c>
      <c r="P95" s="20"/>
      <c r="Q95" s="72" t="str">
        <f t="shared" si="10"/>
        <v>invalid std</v>
      </c>
      <c r="R95" s="72" t="e">
        <f t="shared" si="8"/>
        <v>#DIV/0!</v>
      </c>
      <c r="S95" s="75" t="str">
        <f t="shared" si="9"/>
        <v/>
      </c>
      <c r="T95" s="20">
        <v>0</v>
      </c>
      <c r="U95" s="21"/>
    </row>
    <row r="96" spans="1:21" x14ac:dyDescent="0.25">
      <c r="A96" s="56">
        <v>91</v>
      </c>
      <c r="B96" s="56" t="s">
        <v>138</v>
      </c>
      <c r="C96" s="14"/>
      <c r="D96" s="15"/>
      <c r="E96" s="16"/>
      <c r="F96" s="17"/>
      <c r="G96" s="18"/>
      <c r="H96" s="64">
        <v>0</v>
      </c>
      <c r="I96" s="19"/>
      <c r="J96" s="20"/>
      <c r="K96" s="67" t="e">
        <v>#VALUE!</v>
      </c>
      <c r="L96" s="67">
        <v>0</v>
      </c>
      <c r="M96" s="67">
        <v>0</v>
      </c>
      <c r="N96" s="67">
        <v>0</v>
      </c>
      <c r="O96" s="67">
        <v>0</v>
      </c>
      <c r="P96" s="20"/>
      <c r="Q96" s="72" t="str">
        <f t="shared" si="10"/>
        <v>invalid std</v>
      </c>
      <c r="R96" s="72" t="e">
        <f t="shared" si="8"/>
        <v>#DIV/0!</v>
      </c>
      <c r="S96" s="75" t="str">
        <f t="shared" si="9"/>
        <v/>
      </c>
      <c r="T96" s="20">
        <v>0</v>
      </c>
      <c r="U96" s="21"/>
    </row>
    <row r="97" spans="1:21" x14ac:dyDescent="0.25">
      <c r="A97" s="56">
        <v>92</v>
      </c>
      <c r="B97" s="56" t="s">
        <v>139</v>
      </c>
      <c r="C97" s="14"/>
      <c r="D97" s="15"/>
      <c r="E97" s="16"/>
      <c r="F97" s="17"/>
      <c r="G97" s="18"/>
      <c r="H97" s="64">
        <v>0</v>
      </c>
      <c r="I97" s="19"/>
      <c r="J97" s="20"/>
      <c r="K97" s="67" t="e">
        <v>#VALUE!</v>
      </c>
      <c r="L97" s="67">
        <v>0</v>
      </c>
      <c r="M97" s="67">
        <v>0</v>
      </c>
      <c r="N97" s="67">
        <v>0</v>
      </c>
      <c r="O97" s="67">
        <v>0</v>
      </c>
      <c r="P97" s="20"/>
      <c r="Q97" s="72" t="str">
        <f t="shared" si="10"/>
        <v>invalid std</v>
      </c>
      <c r="R97" s="72" t="e">
        <f t="shared" si="8"/>
        <v>#DIV/0!</v>
      </c>
      <c r="S97" s="75" t="str">
        <f t="shared" si="9"/>
        <v/>
      </c>
      <c r="T97" s="20">
        <v>0</v>
      </c>
      <c r="U97" s="21"/>
    </row>
    <row r="98" spans="1:21" x14ac:dyDescent="0.25">
      <c r="A98" s="56">
        <v>93</v>
      </c>
      <c r="B98" s="56" t="s">
        <v>140</v>
      </c>
      <c r="C98" s="14"/>
      <c r="D98" s="15"/>
      <c r="E98" s="16"/>
      <c r="F98" s="17"/>
      <c r="G98" s="18"/>
      <c r="H98" s="64">
        <v>0</v>
      </c>
      <c r="I98" s="19"/>
      <c r="J98" s="20"/>
      <c r="K98" s="67" t="e">
        <v>#VALUE!</v>
      </c>
      <c r="L98" s="67">
        <v>0</v>
      </c>
      <c r="M98" s="67">
        <v>0</v>
      </c>
      <c r="N98" s="67">
        <v>0</v>
      </c>
      <c r="O98" s="67">
        <v>0</v>
      </c>
      <c r="P98" s="20"/>
      <c r="Q98" s="72" t="str">
        <f t="shared" si="10"/>
        <v>invalid std</v>
      </c>
      <c r="R98" s="72" t="e">
        <f t="shared" si="8"/>
        <v>#DIV/0!</v>
      </c>
      <c r="S98" s="75" t="str">
        <f t="shared" si="9"/>
        <v/>
      </c>
      <c r="T98" s="20">
        <v>0</v>
      </c>
      <c r="U98" s="21"/>
    </row>
    <row r="99" spans="1:21" x14ac:dyDescent="0.25">
      <c r="A99" s="56">
        <v>94</v>
      </c>
      <c r="B99" s="56" t="s">
        <v>141</v>
      </c>
      <c r="C99" s="14"/>
      <c r="D99" s="15"/>
      <c r="E99" s="16"/>
      <c r="F99" s="17"/>
      <c r="G99" s="18"/>
      <c r="H99" s="64">
        <v>0</v>
      </c>
      <c r="I99" s="19"/>
      <c r="J99" s="20"/>
      <c r="K99" s="67" t="e">
        <v>#VALUE!</v>
      </c>
      <c r="L99" s="67">
        <v>0</v>
      </c>
      <c r="M99" s="67">
        <v>0</v>
      </c>
      <c r="N99" s="67">
        <v>0</v>
      </c>
      <c r="O99" s="67">
        <v>0</v>
      </c>
      <c r="P99" s="20"/>
      <c r="Q99" s="72" t="str">
        <f t="shared" si="10"/>
        <v>invalid std</v>
      </c>
      <c r="R99" s="72" t="e">
        <f t="shared" si="8"/>
        <v>#DIV/0!</v>
      </c>
      <c r="S99" s="75" t="str">
        <f t="shared" si="9"/>
        <v/>
      </c>
      <c r="T99" s="20">
        <v>0</v>
      </c>
      <c r="U99" s="21"/>
    </row>
    <row r="100" spans="1:21" x14ac:dyDescent="0.25">
      <c r="A100" s="56">
        <v>95</v>
      </c>
      <c r="B100" s="56" t="s">
        <v>142</v>
      </c>
      <c r="C100" s="14"/>
      <c r="D100" s="15"/>
      <c r="E100" s="16"/>
      <c r="F100" s="17"/>
      <c r="G100" s="18"/>
      <c r="H100" s="64">
        <v>0</v>
      </c>
      <c r="I100" s="19"/>
      <c r="J100" s="20"/>
      <c r="K100" s="67" t="e">
        <v>#VALUE!</v>
      </c>
      <c r="L100" s="67">
        <v>0</v>
      </c>
      <c r="M100" s="67">
        <v>0</v>
      </c>
      <c r="N100" s="67">
        <v>0</v>
      </c>
      <c r="O100" s="67">
        <v>0</v>
      </c>
      <c r="P100" s="20"/>
      <c r="Q100" s="72" t="str">
        <f t="shared" si="10"/>
        <v>invalid std</v>
      </c>
      <c r="R100" s="72" t="e">
        <f t="shared" si="8"/>
        <v>#DIV/0!</v>
      </c>
      <c r="S100" s="75" t="str">
        <f t="shared" si="9"/>
        <v/>
      </c>
      <c r="T100" s="20">
        <v>0</v>
      </c>
      <c r="U100" s="21"/>
    </row>
    <row r="101" spans="1:21" x14ac:dyDescent="0.25">
      <c r="A101" s="57">
        <v>96</v>
      </c>
      <c r="B101" s="57" t="s">
        <v>143</v>
      </c>
      <c r="C101" s="23"/>
      <c r="D101" s="24"/>
      <c r="E101" s="25"/>
      <c r="F101" s="26"/>
      <c r="G101" s="27"/>
      <c r="H101" s="65">
        <v>0</v>
      </c>
      <c r="I101" s="28"/>
      <c r="J101" s="29"/>
      <c r="K101" s="68" t="e">
        <v>#VALUE!</v>
      </c>
      <c r="L101" s="68">
        <v>0</v>
      </c>
      <c r="M101" s="68">
        <v>0</v>
      </c>
      <c r="N101" s="68">
        <v>0</v>
      </c>
      <c r="O101" s="68">
        <v>0</v>
      </c>
      <c r="P101" s="29"/>
      <c r="Q101" s="76" t="str">
        <f t="shared" si="10"/>
        <v>invalid std</v>
      </c>
      <c r="R101" s="76" t="e">
        <f t="shared" si="8"/>
        <v>#DIV/0!</v>
      </c>
      <c r="S101" s="77" t="str">
        <f t="shared" si="9"/>
        <v/>
      </c>
      <c r="T101" s="29">
        <v>0</v>
      </c>
      <c r="U101" s="30"/>
    </row>
    <row r="108" spans="1:21" x14ac:dyDescent="0.25">
      <c r="E108" s="1"/>
    </row>
    <row r="109" spans="1:21" x14ac:dyDescent="0.25">
      <c r="E109" s="1"/>
    </row>
    <row r="110" spans="1:21" x14ac:dyDescent="0.25">
      <c r="E110" s="1"/>
    </row>
    <row r="111" spans="1:21" x14ac:dyDescent="0.25">
      <c r="E111" s="1"/>
    </row>
    <row r="112" spans="1:21" x14ac:dyDescent="0.25">
      <c r="E112" s="1"/>
    </row>
  </sheetData>
  <sheetProtection algorithmName="SHA-512" hashValue="+IYoGl9IrY41lXNsDxYKecYy2nnpRUcIw+U3xbZwHIT7jWQRMfkzBH9it9CHroKgxxXFaBam3ZNGqNTlU9d78w==" saltValue="goSmO78xvvZApjBialr2jA==" spinCount="100000" sheet="1" objects="1" scenarios="1"/>
  <conditionalFormatting sqref="J6:J101">
    <cfRule type="expression" dxfId="100" priority="105">
      <formula>_xlfn.MAXIFS(E:E,J:J,J6)-_xlfn.MINIFS(E:E,J:J,J6)&gt;0.3785</formula>
    </cfRule>
  </conditionalFormatting>
  <conditionalFormatting sqref="L6:O101">
    <cfRule type="cellIs" dxfId="99" priority="108" operator="equal">
      <formula>0</formula>
    </cfRule>
  </conditionalFormatting>
  <conditionalFormatting sqref="Q6:Q101">
    <cfRule type="containsText" dxfId="98" priority="2" operator="containsText" text="#N/A">
      <formula>NOT(ISERROR(SEARCH("#N/A",Q6)))</formula>
    </cfRule>
  </conditionalFormatting>
  <conditionalFormatting sqref="S6:S101">
    <cfRule type="cellIs" dxfId="97" priority="106" operator="between">
      <formula>1.3</formula>
      <formula>9999999999999990</formula>
    </cfRule>
    <cfRule type="cellIs" dxfId="96" priority="107" operator="between">
      <formula>0.01</formula>
      <formula>0.7</formula>
    </cfRule>
  </conditionalFormatting>
  <conditionalFormatting sqref="T6:T101">
    <cfRule type="cellIs" dxfId="95" priority="1" operator="equal">
      <formula>1</formula>
    </cfRule>
  </conditionalFormatting>
  <conditionalFormatting sqref="X32">
    <cfRule type="expression" dxfId="94" priority="98">
      <formula>_xlfn.MAXIFS(E:E,J:J,J6)-_xlfn.MINIFS(E:E,J:J,J6)&gt;0.3785</formula>
    </cfRule>
  </conditionalFormatting>
  <conditionalFormatting sqref="X33">
    <cfRule type="expression" dxfId="93" priority="97">
      <formula>_xlfn.MAXIFS(E:E,J:J,J18)-_xlfn.MINIFS(E:E,J:J,J18)&gt;0.3785</formula>
    </cfRule>
  </conditionalFormatting>
  <conditionalFormatting sqref="X34">
    <cfRule type="expression" dxfId="92" priority="74">
      <formula>_xlfn.MAXIFS(E:E,J:J,J30)-_xlfn.MINIFS(E:E,J:J,J30)&gt;0.3785</formula>
    </cfRule>
  </conditionalFormatting>
  <conditionalFormatting sqref="X35">
    <cfRule type="expression" dxfId="91" priority="62">
      <formula>_xlfn.MAXIFS(E:E,J:J,J42)-_xlfn.MINIFS(E:E,J:J,J42)&gt;0.3785</formula>
    </cfRule>
  </conditionalFormatting>
  <conditionalFormatting sqref="X36">
    <cfRule type="expression" dxfId="90" priority="50">
      <formula>_xlfn.MAXIFS(E:E,J:J,J54)-_xlfn.MINIFS(E:E,J:J,J54)&gt;0.3785</formula>
    </cfRule>
  </conditionalFormatting>
  <conditionalFormatting sqref="X37">
    <cfRule type="expression" dxfId="89" priority="38">
      <formula>_xlfn.MAXIFS(E:E,J:J,J66)-_xlfn.MINIFS(E:E,J:J,J66)&gt;0.3785</formula>
    </cfRule>
  </conditionalFormatting>
  <conditionalFormatting sqref="X38">
    <cfRule type="expression" dxfId="88" priority="26">
      <formula>_xlfn.MAXIFS(E:E,J:J,J78)-_xlfn.MINIFS(E:E,J:J,J78)&gt;0.3785</formula>
    </cfRule>
  </conditionalFormatting>
  <conditionalFormatting sqref="X39">
    <cfRule type="expression" dxfId="87" priority="14">
      <formula>_xlfn.MAXIFS(E:E,J:J,J90)-_xlfn.MINIFS(E:E,J:J,J90)&gt;0.3785</formula>
    </cfRule>
  </conditionalFormatting>
  <conditionalFormatting sqref="Y32">
    <cfRule type="expression" dxfId="86" priority="96">
      <formula>_xlfn.MAXIFS(E:E,J:J,J7)-_xlfn.MINIFS(E:E,J:J,J7)&gt;0.3785</formula>
    </cfRule>
  </conditionalFormatting>
  <conditionalFormatting sqref="Y33">
    <cfRule type="expression" dxfId="85" priority="85">
      <formula>_xlfn.MAXIFS(E:E,J:J,J19)-_xlfn.MINIFS(E:E,J:J,J19)&gt;0.3785</formula>
    </cfRule>
  </conditionalFormatting>
  <conditionalFormatting sqref="Y34">
    <cfRule type="expression" dxfId="84" priority="73">
      <formula>_xlfn.MAXIFS(E:E,J:J,J31)-_xlfn.MINIFS(E:E,J:J,J31)&gt;0.3785</formula>
    </cfRule>
  </conditionalFormatting>
  <conditionalFormatting sqref="Y35">
    <cfRule type="expression" dxfId="83" priority="61">
      <formula>_xlfn.MAXIFS(E:E,J:J,J43)-_xlfn.MINIFS(E:E,J:J,J43)&gt;0.3785</formula>
    </cfRule>
  </conditionalFormatting>
  <conditionalFormatting sqref="Y36">
    <cfRule type="expression" dxfId="82" priority="49">
      <formula>_xlfn.MAXIFS(E:E,J:J,J55)-_xlfn.MINIFS(E:E,J:J,J55)&gt;0.3785</formula>
    </cfRule>
  </conditionalFormatting>
  <conditionalFormatting sqref="Y37">
    <cfRule type="expression" dxfId="81" priority="37">
      <formula>_xlfn.MAXIFS(E:E,J:J,J67)-_xlfn.MINIFS(E:E,J:J,J67)&gt;0.3785</formula>
    </cfRule>
  </conditionalFormatting>
  <conditionalFormatting sqref="Y38">
    <cfRule type="expression" dxfId="80" priority="25">
      <formula>_xlfn.MAXIFS(E:E,J:J,J79)-_xlfn.MINIFS(E:E,J:J,J79)&gt;0.3785</formula>
    </cfRule>
  </conditionalFormatting>
  <conditionalFormatting sqref="Y39">
    <cfRule type="expression" dxfId="79" priority="13">
      <formula>_xlfn.MAXIFS(E:E,J:J,J91)-_xlfn.MINIFS(E:E,J:J,J91)&gt;0.3785</formula>
    </cfRule>
  </conditionalFormatting>
  <conditionalFormatting sqref="Z32">
    <cfRule type="expression" dxfId="78" priority="95">
      <formula>_xlfn.MAXIFS(E:E,J:J,J8)-_xlfn.MINIFS(E:E,J:J,J8)&gt;0.3785</formula>
    </cfRule>
  </conditionalFormatting>
  <conditionalFormatting sqref="Z33">
    <cfRule type="expression" dxfId="77" priority="84">
      <formula>_xlfn.MAXIFS(E:E,J:J,J20)-_xlfn.MINIFS(E:E,J:J,J20)&gt;0.3785</formula>
    </cfRule>
  </conditionalFormatting>
  <conditionalFormatting sqref="Z34">
    <cfRule type="expression" dxfId="76" priority="72">
      <formula>_xlfn.MAXIFS(E:E,J:J,J32)-_xlfn.MINIFS(E:E,J:J,J32)&gt;0.3785</formula>
    </cfRule>
  </conditionalFormatting>
  <conditionalFormatting sqref="Z35">
    <cfRule type="expression" dxfId="75" priority="60">
      <formula>_xlfn.MAXIFS(E:E,J:J,J44)-_xlfn.MINIFS(E:E,J:J,J44)&gt;0.3785</formula>
    </cfRule>
  </conditionalFormatting>
  <conditionalFormatting sqref="Z36">
    <cfRule type="expression" dxfId="74" priority="48">
      <formula>_xlfn.MAXIFS(E:E,J:J,J56)-_xlfn.MINIFS(E:E,J:J,J56)&gt;0.3785</formula>
    </cfRule>
  </conditionalFormatting>
  <conditionalFormatting sqref="Z37">
    <cfRule type="expression" dxfId="73" priority="36">
      <formula>_xlfn.MAXIFS(E:E,J:J,J68)-_xlfn.MINIFS(E:E,J:J,J68)&gt;0.3785</formula>
    </cfRule>
  </conditionalFormatting>
  <conditionalFormatting sqref="Z38">
    <cfRule type="expression" dxfId="72" priority="24">
      <formula>_xlfn.MAXIFS(E:E,J:J,J80)-_xlfn.MINIFS(E:E,J:J,J80)&gt;0.3785</formula>
    </cfRule>
  </conditionalFormatting>
  <conditionalFormatting sqref="Z39">
    <cfRule type="expression" dxfId="71" priority="12">
      <formula>_xlfn.MAXIFS(E:E,J:J,J92)-_xlfn.MINIFS(E:E,J:J,J92)&gt;0.3785</formula>
    </cfRule>
  </conditionalFormatting>
  <conditionalFormatting sqref="AA32">
    <cfRule type="expression" dxfId="70" priority="94">
      <formula>_xlfn.MAXIFS(E:E,J:J,J9)-_xlfn.MINIFS(E:E,J:J,J9)&gt;0.3785</formula>
    </cfRule>
  </conditionalFormatting>
  <conditionalFormatting sqref="AA33">
    <cfRule type="expression" dxfId="69" priority="83">
      <formula>_xlfn.MAXIFS(E:E,J:J,J21)-_xlfn.MINIFS(E:E,J:J,J21)&gt;0.3785</formula>
    </cfRule>
  </conditionalFormatting>
  <conditionalFormatting sqref="AA34">
    <cfRule type="expression" dxfId="68" priority="71">
      <formula>_xlfn.MAXIFS(E:E,J:J,J33)-_xlfn.MINIFS(E:E,J:J,J33)&gt;0.3785</formula>
    </cfRule>
  </conditionalFormatting>
  <conditionalFormatting sqref="AA35">
    <cfRule type="expression" dxfId="67" priority="59">
      <formula>_xlfn.MAXIFS(E:E,J:J,J45)-_xlfn.MINIFS(E:E,J:J,J45)&gt;0.3785</formula>
    </cfRule>
  </conditionalFormatting>
  <conditionalFormatting sqref="AA36">
    <cfRule type="expression" dxfId="66" priority="47">
      <formula>_xlfn.MAXIFS(E:E,J:J,J57)-_xlfn.MINIFS(E:E,J:J,J57)&gt;0.3785</formula>
    </cfRule>
  </conditionalFormatting>
  <conditionalFormatting sqref="AA37">
    <cfRule type="expression" dxfId="65" priority="35">
      <formula>_xlfn.MAXIFS(E:E,J:J,J69)-_xlfn.MINIFS(E:E,J:J,J69)&gt;0.3785</formula>
    </cfRule>
  </conditionalFormatting>
  <conditionalFormatting sqref="AA38">
    <cfRule type="expression" dxfId="64" priority="23">
      <formula>_xlfn.MAXIFS(E:E,J:J,J81)-_xlfn.MINIFS(E:E,J:J,J81)&gt;0.3785</formula>
    </cfRule>
  </conditionalFormatting>
  <conditionalFormatting sqref="AA39">
    <cfRule type="expression" dxfId="63" priority="11">
      <formula>_xlfn.MAXIFS(E:E,J:J,J93)-_xlfn.MINIFS(E:E,J:J,J93)&gt;0.3785</formula>
    </cfRule>
  </conditionalFormatting>
  <conditionalFormatting sqref="AB32">
    <cfRule type="expression" dxfId="62" priority="93">
      <formula>_xlfn.MAXIFS(E:E,J:J,J10)-_xlfn.MINIFS(E:E,J:J,J10)&gt;0.3785</formula>
    </cfRule>
  </conditionalFormatting>
  <conditionalFormatting sqref="AB33">
    <cfRule type="expression" dxfId="61" priority="82">
      <formula>_xlfn.MAXIFS(E:E,J:J,J22)-_xlfn.MINIFS(E:E,J:J,J22)&gt;0.3785</formula>
    </cfRule>
  </conditionalFormatting>
  <conditionalFormatting sqref="AB34">
    <cfRule type="expression" dxfId="60" priority="70">
      <formula>_xlfn.MAXIFS(E:E,J:J,J34)-_xlfn.MINIFS(E:E,J:J,J34)&gt;0.3785</formula>
    </cfRule>
  </conditionalFormatting>
  <conditionalFormatting sqref="AB35">
    <cfRule type="expression" dxfId="59" priority="58">
      <formula>_xlfn.MAXIFS(E:E,J:J,J46)-_xlfn.MINIFS(E:E,J:J,J46)&gt;0.3785</formula>
    </cfRule>
  </conditionalFormatting>
  <conditionalFormatting sqref="AB36">
    <cfRule type="expression" dxfId="58" priority="46">
      <formula>_xlfn.MAXIFS(E:E,J:J,J58)-_xlfn.MINIFS(E:E,J:J,J58)&gt;0.3785</formula>
    </cfRule>
  </conditionalFormatting>
  <conditionalFormatting sqref="AB37">
    <cfRule type="expression" dxfId="57" priority="34">
      <formula>_xlfn.MAXIFS(E:E,J:J,J70)-_xlfn.MINIFS(E:E,J:J,J70)&gt;0.3785</formula>
    </cfRule>
  </conditionalFormatting>
  <conditionalFormatting sqref="AB38">
    <cfRule type="expression" dxfId="56" priority="22">
      <formula>_xlfn.MAXIFS(E:E,J:J,J82)-_xlfn.MINIFS(E:E,J:J,J82)&gt;0.3785</formula>
    </cfRule>
  </conditionalFormatting>
  <conditionalFormatting sqref="AB39">
    <cfRule type="expression" dxfId="55" priority="10">
      <formula>_xlfn.MAXIFS(E:E,J:J,J94)-_xlfn.MINIFS(E:E,J:J,J94)&gt;0.3785</formula>
    </cfRule>
  </conditionalFormatting>
  <conditionalFormatting sqref="AC32">
    <cfRule type="expression" dxfId="54" priority="92">
      <formula>_xlfn.MAXIFS(E:E,J:J,J11)-_xlfn.MINIFS(E:E,J:J,J11)&gt;0.3785</formula>
    </cfRule>
  </conditionalFormatting>
  <conditionalFormatting sqref="AC33">
    <cfRule type="expression" dxfId="53" priority="81">
      <formula>_xlfn.MAXIFS(E:E,J:J,J23)-_xlfn.MINIFS(E:E,J:J,J23)&gt;0.3785</formula>
    </cfRule>
  </conditionalFormatting>
  <conditionalFormatting sqref="AC34">
    <cfRule type="expression" dxfId="52" priority="69">
      <formula>_xlfn.MAXIFS(E:E,J:J,J35)-_xlfn.MINIFS(E:E,J:J,J35)&gt;0.3785</formula>
    </cfRule>
  </conditionalFormatting>
  <conditionalFormatting sqref="AC35">
    <cfRule type="expression" dxfId="51" priority="57">
      <formula>_xlfn.MAXIFS(E:E,J:J,J47)-_xlfn.MINIFS(E:E,J:J,J47)&gt;0.3785</formula>
    </cfRule>
  </conditionalFormatting>
  <conditionalFormatting sqref="AC36">
    <cfRule type="expression" dxfId="50" priority="45">
      <formula>_xlfn.MAXIFS(E:E,J:J,J59)-_xlfn.MINIFS(E:E,J:J,J59)&gt;0.3785</formula>
    </cfRule>
  </conditionalFormatting>
  <conditionalFormatting sqref="AC37">
    <cfRule type="expression" dxfId="49" priority="33">
      <formula>_xlfn.MAXIFS(E:E,J:J,J71)-_xlfn.MINIFS(E:E,J:J,J71)&gt;0.3785</formula>
    </cfRule>
  </conditionalFormatting>
  <conditionalFormatting sqref="AC38">
    <cfRule type="expression" dxfId="48" priority="21">
      <formula>_xlfn.MAXIFS(E:E,J:J,J83)-_xlfn.MINIFS(E:E,J:J,J83)&gt;0.3785</formula>
    </cfRule>
  </conditionalFormatting>
  <conditionalFormatting sqref="AC39">
    <cfRule type="expression" dxfId="47" priority="9">
      <formula>_xlfn.MAXIFS(E:E,J:J,J95)-_xlfn.MINIFS(E:E,J:J,J95)&gt;0.3785</formula>
    </cfRule>
  </conditionalFormatting>
  <conditionalFormatting sqref="AD33">
    <cfRule type="expression" dxfId="46" priority="80">
      <formula>_xlfn.MAXIFS(E:E,J:J,J24)-_xlfn.MINIFS(E:E,J:J,J24)&gt;0.3785</formula>
    </cfRule>
  </conditionalFormatting>
  <conditionalFormatting sqref="AD34">
    <cfRule type="expression" dxfId="45" priority="68">
      <formula>_xlfn.MAXIFS(E:E,J:J,J36)-_xlfn.MINIFS(E:E,J:J,J36)&gt;0.3785</formula>
    </cfRule>
  </conditionalFormatting>
  <conditionalFormatting sqref="AD35">
    <cfRule type="expression" dxfId="44" priority="56">
      <formula>_xlfn.MAXIFS(E:E,J:J,J48)-_xlfn.MINIFS(E:E,J:J,J48)&gt;0.3785</formula>
    </cfRule>
  </conditionalFormatting>
  <conditionalFormatting sqref="AD36">
    <cfRule type="expression" dxfId="43" priority="44">
      <formula>_xlfn.MAXIFS(E:E,J:J,J60)-_xlfn.MINIFS(E:E,J:J,J60)&gt;0.3785</formula>
    </cfRule>
  </conditionalFormatting>
  <conditionalFormatting sqref="AD37">
    <cfRule type="expression" dxfId="42" priority="32">
      <formula>_xlfn.MAXIFS(E:E,J:J,J72)-_xlfn.MINIFS(E:E,J:J,J72)&gt;0.3785</formula>
    </cfRule>
  </conditionalFormatting>
  <conditionalFormatting sqref="AD38">
    <cfRule type="expression" dxfId="41" priority="20">
      <formula>_xlfn.MAXIFS(E:E,J:J,J84)-_xlfn.MINIFS(E:E,J:J,J84)&gt;0.3785</formula>
    </cfRule>
  </conditionalFormatting>
  <conditionalFormatting sqref="AD39">
    <cfRule type="expression" dxfId="40" priority="8">
      <formula>_xlfn.MAXIFS(E:E,J:J,J96)-_xlfn.MINIFS(E:E,J:J,J96)&gt;0.3785</formula>
    </cfRule>
  </conditionalFormatting>
  <conditionalFormatting sqref="AE32">
    <cfRule type="expression" dxfId="39" priority="90">
      <formula>_xlfn.MAXIFS(E:E,J:J,J13)-_xlfn.MINIFS(E:E,J:J,J13)&gt;0.3785</formula>
    </cfRule>
  </conditionalFormatting>
  <conditionalFormatting sqref="AE33">
    <cfRule type="expression" dxfId="38" priority="79">
      <formula>_xlfn.MAXIFS(E:E,J:J,J25)-_xlfn.MINIFS(E:E,J:J,J25)&gt;0.3785</formula>
    </cfRule>
  </conditionalFormatting>
  <conditionalFormatting sqref="AE34">
    <cfRule type="expression" dxfId="37" priority="67">
      <formula>_xlfn.MAXIFS(E:E,J:J,J37)-_xlfn.MINIFS(E:E,J:J,J37)&gt;0.3785</formula>
    </cfRule>
  </conditionalFormatting>
  <conditionalFormatting sqref="AE35">
    <cfRule type="expression" dxfId="36" priority="55">
      <formula>_xlfn.MAXIFS(E:E,J:J,J49)-_xlfn.MINIFS(E:E,J:J,J49)&gt;0.3785</formula>
    </cfRule>
  </conditionalFormatting>
  <conditionalFormatting sqref="AE36">
    <cfRule type="expression" dxfId="35" priority="43">
      <formula>_xlfn.MAXIFS(E:E,J:J,J61)-_xlfn.MINIFS(E:E,J:J,J61)&gt;0.3785</formula>
    </cfRule>
  </conditionalFormatting>
  <conditionalFormatting sqref="AE37">
    <cfRule type="expression" dxfId="34" priority="31">
      <formula>_xlfn.MAXIFS(E:E,J:J,J73)-_xlfn.MINIFS(E:E,J:J,J73)&gt;0.3785</formula>
    </cfRule>
  </conditionalFormatting>
  <conditionalFormatting sqref="AE38">
    <cfRule type="expression" dxfId="33" priority="19">
      <formula>_xlfn.MAXIFS(E:E,J:J,J85)-_xlfn.MINIFS(E:E,J:J,J85)&gt;0.3785</formula>
    </cfRule>
  </conditionalFormatting>
  <conditionalFormatting sqref="AE39">
    <cfRule type="expression" dxfId="32" priority="7">
      <formula>_xlfn.MAXIFS(E:E,J:J,J97)-_xlfn.MINIFS(E:E,J:J,J97)&gt;0.3785</formula>
    </cfRule>
  </conditionalFormatting>
  <conditionalFormatting sqref="AF32">
    <cfRule type="expression" dxfId="31" priority="89">
      <formula>"MAXIFS(E:E,J:J,J13)-MINIFS(E:E,J:J,J13)&gt;0.3785"</formula>
    </cfRule>
  </conditionalFormatting>
  <conditionalFormatting sqref="AF33">
    <cfRule type="expression" dxfId="30" priority="78">
      <formula>_xlfn.MAXIFS(E:E,J:J,J26)-_xlfn.MINIFS(E:E,J:J,J26)&gt;0.3785</formula>
    </cfRule>
  </conditionalFormatting>
  <conditionalFormatting sqref="AF34">
    <cfRule type="expression" dxfId="29" priority="66">
      <formula>_xlfn.MAXIFS(E:E,J:J,J38)-_xlfn.MINIFS(E:E,J:J,J38)&gt;0.3785</formula>
    </cfRule>
  </conditionalFormatting>
  <conditionalFormatting sqref="AF35">
    <cfRule type="expression" dxfId="28" priority="54">
      <formula>_xlfn.MAXIFS(E:E,J:J,J50)-_xlfn.MINIFS(E:E,J:J,J50)&gt;0.3785</formula>
    </cfRule>
  </conditionalFormatting>
  <conditionalFormatting sqref="AF36">
    <cfRule type="expression" dxfId="27" priority="42">
      <formula>_xlfn.MAXIFS(E:E,J:J,J62)-_xlfn.MINIFS(E:E,J:J,J62)&gt;0.3785</formula>
    </cfRule>
  </conditionalFormatting>
  <conditionalFormatting sqref="AF37">
    <cfRule type="expression" dxfId="26" priority="30">
      <formula>_xlfn.MAXIFS(E:E,J:J,J74)-_xlfn.MINIFS(E:E,J:J,J74)&gt;0.3785</formula>
    </cfRule>
  </conditionalFormatting>
  <conditionalFormatting sqref="AF38">
    <cfRule type="expression" dxfId="25" priority="18">
      <formula>_xlfn.MAXIFS(E:E,J:J,J86)-_xlfn.MINIFS(E:E,J:J,J86)&gt;0.3785</formula>
    </cfRule>
  </conditionalFormatting>
  <conditionalFormatting sqref="AF39">
    <cfRule type="expression" dxfId="24" priority="6">
      <formula>_xlfn.MAXIFS(E:E,J:J,J98)-_xlfn.MINIFS(E:E,J:J,J98)&gt;0.3785</formula>
    </cfRule>
  </conditionalFormatting>
  <conditionalFormatting sqref="AG32">
    <cfRule type="expression" dxfId="23" priority="88">
      <formula>_xlfn.MAXIFS(E:E,J:J,J15)-_xlfn.MINIFS(E:E,J:J,J15)&gt;0.3785</formula>
    </cfRule>
  </conditionalFormatting>
  <conditionalFormatting sqref="AG33">
    <cfRule type="expression" dxfId="22" priority="77">
      <formula>_xlfn.MAXIFS(E:E,J:J,J27)-_xlfn.MINIFS(E:E,J:J,J27)&gt;0.3785</formula>
    </cfRule>
  </conditionalFormatting>
  <conditionalFormatting sqref="AG34">
    <cfRule type="expression" dxfId="21" priority="65">
      <formula>_xlfn.MAXIFS(E:E,J:J,J39)-_xlfn.MINIFS(E:E,J:J,J39)&gt;0.3785</formula>
    </cfRule>
  </conditionalFormatting>
  <conditionalFormatting sqref="AG35">
    <cfRule type="expression" dxfId="20" priority="53">
      <formula>_xlfn.MAXIFS(E:E,J:J,J51)-_xlfn.MINIFS(E:E,J:J,J51)&gt;0.3785</formula>
    </cfRule>
  </conditionalFormatting>
  <conditionalFormatting sqref="AG36">
    <cfRule type="expression" dxfId="19" priority="41">
      <formula>_xlfn.MAXIFS(E:E,J:J,J63)-_xlfn.MINIFS(E:E,J:J,J63)&gt;0.3785</formula>
    </cfRule>
  </conditionalFormatting>
  <conditionalFormatting sqref="AG37">
    <cfRule type="expression" dxfId="18" priority="29">
      <formula>_xlfn.MAXIFS(E:E,J:J,J75)-_xlfn.MINIFS(E:E,J:J,J75)&gt;0.3785</formula>
    </cfRule>
  </conditionalFormatting>
  <conditionalFormatting sqref="AG38">
    <cfRule type="expression" dxfId="17" priority="17">
      <formula>_xlfn.MAXIFS(E:E,J:J,J87)-_xlfn.MINIFS(E:E,J:J,J87)&gt;0.3785</formula>
    </cfRule>
  </conditionalFormatting>
  <conditionalFormatting sqref="AG39">
    <cfRule type="expression" dxfId="16" priority="5">
      <formula>_xlfn.MAXIFS(E:E,J:J,J99)-_xlfn.MINIFS(E:E,J:J,J99)&gt;0.3785</formula>
    </cfRule>
  </conditionalFormatting>
  <conditionalFormatting sqref="AH32">
    <cfRule type="expression" dxfId="15" priority="87">
      <formula>_xlfn.MAXIFS(E:E,J:J,J16)-_xlfn.MINIFS(E:E,J:J,J16)&gt;0.3785</formula>
    </cfRule>
  </conditionalFormatting>
  <conditionalFormatting sqref="AH33">
    <cfRule type="expression" dxfId="14" priority="76">
      <formula>_xlfn.MAXIFS(E:E,J:J,J28)-_xlfn.MINIFS(E:E,J:J,J28)&gt;0.3785</formula>
    </cfRule>
  </conditionalFormatting>
  <conditionalFormatting sqref="AH34">
    <cfRule type="expression" dxfId="13" priority="64">
      <formula>_xlfn.MAXIFS(E:E,J:J,J40)-_xlfn.MINIFS(E:E,J:J,J40)&gt;0.3785</formula>
    </cfRule>
  </conditionalFormatting>
  <conditionalFormatting sqref="AH35">
    <cfRule type="expression" dxfId="12" priority="52">
      <formula>_xlfn.MAXIFS(E:E,J:J,J52)-_xlfn.MINIFS(E:E,J:J,J52)&gt;0.3785</formula>
    </cfRule>
  </conditionalFormatting>
  <conditionalFormatting sqref="AH36">
    <cfRule type="expression" dxfId="11" priority="40">
      <formula>_xlfn.MAXIFS(E:E,J:J,J64)-_xlfn.MINIFS(E:E,J:J,J64)&gt;0.3785</formula>
    </cfRule>
  </conditionalFormatting>
  <conditionalFormatting sqref="AH37">
    <cfRule type="expression" dxfId="10" priority="28">
      <formula>_xlfn.MAXIFS(E:E,J:J,J76)-_xlfn.MINIFS(E:E,J:J,J76)&gt;0.3785</formula>
    </cfRule>
  </conditionalFormatting>
  <conditionalFormatting sqref="AH38">
    <cfRule type="expression" dxfId="9" priority="16">
      <formula>_xlfn.MAXIFS(E:E,J:J,J88)-_xlfn.MINIFS(E:E,J:J,J88)&gt;0.3785</formula>
    </cfRule>
  </conditionalFormatting>
  <conditionalFormatting sqref="AH39">
    <cfRule type="expression" dxfId="8" priority="4">
      <formula>_xlfn.MAXIFS(E:E,J:J,J100)-_xlfn.MINIFS(E:E,J:J,J100)&gt;0.3785</formula>
    </cfRule>
  </conditionalFormatting>
  <conditionalFormatting sqref="AI32">
    <cfRule type="expression" dxfId="7" priority="86">
      <formula>_xlfn.MAXIFS(E:E,J:J,J17)-_xlfn.MINIFS(E:E,J:J,J17)&gt;0.3785</formula>
    </cfRule>
  </conditionalFormatting>
  <conditionalFormatting sqref="AI33">
    <cfRule type="expression" dxfId="6" priority="75">
      <formula>_xlfn.MAXIFS(E:E,J:J,J29)-_xlfn.MINIFS(E:E,J:J,J29)&gt;0.3785</formula>
    </cfRule>
  </conditionalFormatting>
  <conditionalFormatting sqref="AI34">
    <cfRule type="expression" dxfId="5" priority="63">
      <formula>_xlfn.MAXIFS(E:E,J:J,J41)-_xlfn.MINIFS(E:E,J:J,J41)&gt;0.3785</formula>
    </cfRule>
  </conditionalFormatting>
  <conditionalFormatting sqref="AI35">
    <cfRule type="expression" dxfId="4" priority="51">
      <formula>_xlfn.MAXIFS(E:E,J:J,J53)-_xlfn.MINIFS(E:E,J:J,J53)&gt;0.3785</formula>
    </cfRule>
  </conditionalFormatting>
  <conditionalFormatting sqref="AI36">
    <cfRule type="expression" dxfId="3" priority="39">
      <formula>_xlfn.MAXIFS(E:E,J:J,J65)-_xlfn.MINIFS(E:E,J:J,J65)&gt;0.3785</formula>
    </cfRule>
  </conditionalFormatting>
  <conditionalFormatting sqref="AI37">
    <cfRule type="expression" dxfId="2" priority="27">
      <formula>_xlfn.MAXIFS(E:E,J:J,J77)-_xlfn.MINIFS(E:E,J:J,J77)&gt;0.3785</formula>
    </cfRule>
  </conditionalFormatting>
  <conditionalFormatting sqref="AI38">
    <cfRule type="expression" dxfId="1" priority="15">
      <formula>_xlfn.MAXIFS(E:E,J:J,J89)-_xlfn.MINIFS(E:E,J:J,J89)&gt;0.3785</formula>
    </cfRule>
  </conditionalFormatting>
  <conditionalFormatting sqref="AI39">
    <cfRule type="expression" dxfId="0" priority="3">
      <formula>_xlfn.MAXIFS(E:E,J:J,J101)-_xlfn.MINIFS(E:E,J:J,J101)&gt;0.3785</formula>
    </cfRule>
  </conditionalFormatting>
  <pageMargins left="0.7" right="0.7" top="0.75" bottom="0.75" header="0.3" footer="0.3"/>
  <pageSetup paperSize="9" scale="2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Smith</dc:creator>
  <cp:lastModifiedBy>Jeffrey Smith</cp:lastModifiedBy>
  <dcterms:created xsi:type="dcterms:W3CDTF">2023-04-14T08:00:29Z</dcterms:created>
  <dcterms:modified xsi:type="dcterms:W3CDTF">2023-05-10T06:40:13Z</dcterms:modified>
</cp:coreProperties>
</file>