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dy\Downloads\"/>
    </mc:Choice>
  </mc:AlternateContent>
  <xr:revisionPtr revIDLastSave="0" documentId="13_ncr:1_{7B1F14F0-D369-48F9-8D0D-3F8CF92836DE}" xr6:coauthVersionLast="47" xr6:coauthVersionMax="47" xr10:uidLastSave="{00000000-0000-0000-0000-000000000000}"/>
  <bookViews>
    <workbookView xWindow="-120" yWindow="-120" windowWidth="20730" windowHeight="11040" firstSheet="1" activeTab="4" xr2:uid="{00000000-000D-0000-FFFF-FFFF00000000}"/>
  </bookViews>
  <sheets>
    <sheet name="STOCK ACTUALES" sheetId="7" r:id="rId1"/>
    <sheet name="CONTROL PRESTAMO" sheetId="8" r:id="rId2"/>
    <sheet name="Hoja9" sheetId="17" state="hidden" r:id="rId3"/>
    <sheet name="Hoja1" sheetId="18" r:id="rId4"/>
    <sheet name="Hoja5" sheetId="22" r:id="rId5"/>
    <sheet name="KARDEX" sheetId="1" r:id="rId6"/>
    <sheet name="BASE DATOS" sheetId="2" r:id="rId7"/>
    <sheet name="BASE ANTERIOR" sheetId="5" state="hidden" r:id="rId8"/>
    <sheet name="GRAMAJE" sheetId="6" state="hidden" r:id="rId9"/>
  </sheets>
  <externalReferences>
    <externalReference r:id="rId10"/>
  </externalReferences>
  <definedNames>
    <definedName name="_xlnm._FilterDatabase" localSheetId="6" hidden="1">'BASE DATOS'!$A$1:$G$161</definedName>
    <definedName name="_xlnm._FilterDatabase" localSheetId="2" hidden="1">Hoja9!$B$1:$H$339</definedName>
    <definedName name="_xlnm._FilterDatabase" localSheetId="5" hidden="1">KARDEX!$A$1:$S$484</definedName>
    <definedName name="BASEDATOS">'[1]BASE DE DATOS-STOCK MINIMO'!$1:$1048576</definedName>
    <definedName name="KARDEX">KARDEX!$1:$1048576</definedName>
    <definedName name="MAESTRO">'BASE DATOS'!$A$142</definedName>
    <definedName name="rango">+OFFSET('BASE DATOS'!$J$6,1,0,COUNTIF('BASE DATOS'!$J$7:$J$161,"*"))</definedName>
    <definedName name="RANGO1">OFFSET('BASE DATOS'!$J$6,1,0,COUNTIF('BASE DATOS'!$J$7:$J$161,"*"))</definedName>
    <definedName name="RANGOFINAL">OFFSET('BASE DATOS'!$J$8,0,0,COUNTIF('BASE DATOS'!$J$8:$J$167,"?*"))</definedName>
    <definedName name="SegmentaciónDeDatos_ESTADO">#N/A</definedName>
    <definedName name="SegmentaciónDeDatos_ESTADO1">#N/A</definedName>
    <definedName name="SegmentaciónDeDatos_ESTADO11">#N/A</definedName>
    <definedName name="SegmentaciónDeDatos_MANTENIMIENTO">#N/A</definedName>
    <definedName name="SegmentaciónDeDatos_MATERIAL">#N/A</definedName>
  </definedNames>
  <calcPr calcId="191029"/>
  <pivotCaches>
    <pivotCache cacheId="170" r:id="rId11"/>
  </pivotCaches>
  <extLst>
    <ext xmlns:x14="http://schemas.microsoft.com/office/spreadsheetml/2009/9/main" uri="{BBE1A952-AA13-448e-AADC-164F8A28A991}">
      <x14:slicerCaches>
        <x14:slicerCache r:id="rId12"/>
        <x14:slicerCache r:id="rId13"/>
        <x14:slicerCache r:id="rId14"/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8" i="22" l="1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4" i="22"/>
  <c r="F470" i="1" l="1"/>
  <c r="E484" i="1"/>
  <c r="D484" i="1"/>
  <c r="C484" i="1"/>
  <c r="E483" i="1"/>
  <c r="D483" i="1"/>
  <c r="C483" i="1"/>
  <c r="F484" i="1"/>
  <c r="Q484" i="1"/>
  <c r="F483" i="1"/>
  <c r="Q483" i="1"/>
  <c r="E482" i="1"/>
  <c r="D482" i="1"/>
  <c r="C482" i="1"/>
  <c r="E481" i="1"/>
  <c r="D481" i="1"/>
  <c r="C481" i="1"/>
  <c r="E480" i="1"/>
  <c r="D480" i="1"/>
  <c r="C480" i="1"/>
  <c r="E479" i="1"/>
  <c r="D479" i="1"/>
  <c r="C479" i="1"/>
  <c r="E478" i="1"/>
  <c r="D478" i="1"/>
  <c r="C478" i="1"/>
  <c r="E477" i="1"/>
  <c r="D477" i="1"/>
  <c r="C477" i="1"/>
  <c r="F482" i="1"/>
  <c r="Q482" i="1"/>
  <c r="F481" i="1"/>
  <c r="Q481" i="1"/>
  <c r="F480" i="1"/>
  <c r="Q480" i="1"/>
  <c r="F479" i="1"/>
  <c r="Q479" i="1"/>
  <c r="F478" i="1"/>
  <c r="Q478" i="1"/>
  <c r="F477" i="1"/>
  <c r="Q477" i="1"/>
  <c r="E476" i="1"/>
  <c r="D476" i="1"/>
  <c r="C476" i="1"/>
  <c r="E475" i="1"/>
  <c r="D475" i="1"/>
  <c r="C475" i="1"/>
  <c r="E474" i="1"/>
  <c r="D474" i="1"/>
  <c r="C474" i="1"/>
  <c r="E473" i="1"/>
  <c r="D473" i="1"/>
  <c r="C473" i="1"/>
  <c r="E472" i="1"/>
  <c r="D472" i="1"/>
  <c r="C472" i="1"/>
  <c r="E471" i="1"/>
  <c r="D471" i="1"/>
  <c r="C471" i="1"/>
  <c r="E470" i="1"/>
  <c r="D470" i="1"/>
  <c r="C470" i="1"/>
  <c r="E469" i="1"/>
  <c r="D469" i="1"/>
  <c r="C469" i="1"/>
  <c r="E468" i="1"/>
  <c r="D468" i="1"/>
  <c r="C468" i="1"/>
  <c r="E467" i="1"/>
  <c r="D467" i="1"/>
  <c r="C467" i="1"/>
  <c r="E466" i="1"/>
  <c r="D466" i="1"/>
  <c r="C466" i="1"/>
  <c r="F476" i="1"/>
  <c r="Q476" i="1"/>
  <c r="F475" i="1"/>
  <c r="Q475" i="1"/>
  <c r="F474" i="1"/>
  <c r="Q474" i="1"/>
  <c r="F473" i="1"/>
  <c r="Q473" i="1"/>
  <c r="F472" i="1"/>
  <c r="Q472" i="1"/>
  <c r="F471" i="1"/>
  <c r="Q471" i="1"/>
  <c r="Q470" i="1"/>
  <c r="F469" i="1"/>
  <c r="Q469" i="1"/>
  <c r="F468" i="1"/>
  <c r="Q468" i="1"/>
  <c r="F467" i="1"/>
  <c r="Q467" i="1"/>
  <c r="F466" i="1"/>
  <c r="Q466" i="1"/>
  <c r="E465" i="1"/>
  <c r="D465" i="1"/>
  <c r="C465" i="1"/>
  <c r="E464" i="1"/>
  <c r="D464" i="1"/>
  <c r="C464" i="1"/>
  <c r="E463" i="1"/>
  <c r="D463" i="1"/>
  <c r="C463" i="1"/>
  <c r="E462" i="1"/>
  <c r="D462" i="1"/>
  <c r="C462" i="1"/>
  <c r="E461" i="1"/>
  <c r="D461" i="1"/>
  <c r="C461" i="1"/>
  <c r="E460" i="1"/>
  <c r="D460" i="1"/>
  <c r="C460" i="1"/>
  <c r="F465" i="1"/>
  <c r="Q465" i="1"/>
  <c r="F464" i="1"/>
  <c r="Q464" i="1"/>
  <c r="F463" i="1"/>
  <c r="Q463" i="1"/>
  <c r="F462" i="1"/>
  <c r="Q462" i="1"/>
  <c r="F461" i="1"/>
  <c r="Q461" i="1"/>
  <c r="F460" i="1"/>
  <c r="Q460" i="1"/>
  <c r="E459" i="1"/>
  <c r="D459" i="1"/>
  <c r="C459" i="1"/>
  <c r="E458" i="1"/>
  <c r="D458" i="1"/>
  <c r="C458" i="1"/>
  <c r="E457" i="1"/>
  <c r="D457" i="1"/>
  <c r="C457" i="1"/>
  <c r="E456" i="1"/>
  <c r="D456" i="1"/>
  <c r="C456" i="1"/>
  <c r="E455" i="1"/>
  <c r="D455" i="1"/>
  <c r="C455" i="1"/>
  <c r="F459" i="1"/>
  <c r="Q459" i="1"/>
  <c r="F458" i="1"/>
  <c r="Q458" i="1"/>
  <c r="F457" i="1"/>
  <c r="Q457" i="1"/>
  <c r="F456" i="1"/>
  <c r="Q456" i="1"/>
  <c r="F455" i="1"/>
  <c r="Q455" i="1"/>
  <c r="E454" i="1" l="1"/>
  <c r="D454" i="1"/>
  <c r="C454" i="1"/>
  <c r="F454" i="1"/>
  <c r="Q454" i="1"/>
  <c r="E453" i="1"/>
  <c r="D453" i="1"/>
  <c r="C453" i="1"/>
  <c r="F453" i="1"/>
  <c r="Q453" i="1"/>
  <c r="E452" i="1"/>
  <c r="D452" i="1"/>
  <c r="C452" i="1"/>
  <c r="F452" i="1"/>
  <c r="Q452" i="1"/>
  <c r="E451" i="1"/>
  <c r="D451" i="1"/>
  <c r="C451" i="1"/>
  <c r="F451" i="1"/>
  <c r="Q451" i="1"/>
  <c r="E450" i="1"/>
  <c r="D450" i="1"/>
  <c r="C450" i="1"/>
  <c r="F450" i="1"/>
  <c r="Q450" i="1"/>
  <c r="E449" i="1" l="1"/>
  <c r="D449" i="1"/>
  <c r="C449" i="1"/>
  <c r="E448" i="1"/>
  <c r="D448" i="1"/>
  <c r="C448" i="1"/>
  <c r="E447" i="1"/>
  <c r="D447" i="1"/>
  <c r="C447" i="1"/>
  <c r="F449" i="1"/>
  <c r="Q449" i="1"/>
  <c r="F448" i="1"/>
  <c r="Q448" i="1"/>
  <c r="F447" i="1"/>
  <c r="Q447" i="1"/>
  <c r="E446" i="1" l="1"/>
  <c r="D446" i="1"/>
  <c r="C446" i="1"/>
  <c r="E445" i="1"/>
  <c r="D445" i="1"/>
  <c r="C445" i="1"/>
  <c r="E444" i="1"/>
  <c r="D444" i="1"/>
  <c r="C444" i="1"/>
  <c r="E443" i="1"/>
  <c r="D443" i="1"/>
  <c r="C443" i="1"/>
  <c r="E442" i="1"/>
  <c r="D442" i="1"/>
  <c r="C442" i="1"/>
  <c r="E441" i="1"/>
  <c r="D441" i="1"/>
  <c r="C441" i="1"/>
  <c r="E440" i="1"/>
  <c r="D440" i="1"/>
  <c r="C440" i="1"/>
  <c r="E439" i="1"/>
  <c r="D439" i="1"/>
  <c r="C439" i="1"/>
  <c r="E438" i="1"/>
  <c r="D438" i="1"/>
  <c r="C438" i="1"/>
  <c r="E437" i="1"/>
  <c r="D437" i="1"/>
  <c r="C437" i="1"/>
  <c r="E436" i="1"/>
  <c r="D436" i="1"/>
  <c r="C436" i="1"/>
  <c r="E435" i="1"/>
  <c r="D435" i="1"/>
  <c r="C435" i="1"/>
  <c r="E434" i="1"/>
  <c r="D434" i="1"/>
  <c r="C434" i="1"/>
  <c r="E433" i="1"/>
  <c r="D433" i="1"/>
  <c r="C433" i="1"/>
  <c r="E432" i="1"/>
  <c r="D432" i="1"/>
  <c r="C432" i="1"/>
  <c r="E431" i="1"/>
  <c r="D431" i="1"/>
  <c r="C431" i="1"/>
  <c r="E430" i="1"/>
  <c r="D430" i="1"/>
  <c r="C430" i="1"/>
  <c r="E429" i="1"/>
  <c r="D429" i="1"/>
  <c r="C429" i="1"/>
  <c r="E428" i="1"/>
  <c r="D428" i="1"/>
  <c r="C428" i="1"/>
  <c r="F446" i="1"/>
  <c r="Q446" i="1"/>
  <c r="F445" i="1"/>
  <c r="Q445" i="1"/>
  <c r="F444" i="1"/>
  <c r="Q444" i="1"/>
  <c r="F443" i="1"/>
  <c r="Q443" i="1"/>
  <c r="F442" i="1"/>
  <c r="Q442" i="1"/>
  <c r="F441" i="1"/>
  <c r="Q441" i="1"/>
  <c r="F440" i="1"/>
  <c r="Q440" i="1"/>
  <c r="F439" i="1"/>
  <c r="Q439" i="1"/>
  <c r="F438" i="1"/>
  <c r="Q438" i="1"/>
  <c r="F437" i="1"/>
  <c r="Q437" i="1"/>
  <c r="F436" i="1"/>
  <c r="Q436" i="1"/>
  <c r="F435" i="1"/>
  <c r="Q435" i="1"/>
  <c r="F434" i="1"/>
  <c r="Q434" i="1"/>
  <c r="F433" i="1"/>
  <c r="Q433" i="1"/>
  <c r="F432" i="1"/>
  <c r="Q432" i="1"/>
  <c r="F431" i="1"/>
  <c r="Q431" i="1"/>
  <c r="F430" i="1"/>
  <c r="Q430" i="1"/>
  <c r="F429" i="1"/>
  <c r="Q429" i="1"/>
  <c r="F428" i="1"/>
  <c r="Q428" i="1"/>
  <c r="E427" i="1"/>
  <c r="D427" i="1"/>
  <c r="C427" i="1"/>
  <c r="E426" i="1"/>
  <c r="D426" i="1"/>
  <c r="C426" i="1"/>
  <c r="E425" i="1"/>
  <c r="D425" i="1"/>
  <c r="C425" i="1"/>
  <c r="E424" i="1"/>
  <c r="D424" i="1"/>
  <c r="C424" i="1"/>
  <c r="E423" i="1"/>
  <c r="D423" i="1"/>
  <c r="C423" i="1"/>
  <c r="E422" i="1"/>
  <c r="D422" i="1"/>
  <c r="C422" i="1"/>
  <c r="F427" i="1"/>
  <c r="Q427" i="1"/>
  <c r="F426" i="1"/>
  <c r="Q426" i="1"/>
  <c r="F425" i="1"/>
  <c r="Q425" i="1"/>
  <c r="F424" i="1"/>
  <c r="Q424" i="1"/>
  <c r="F423" i="1"/>
  <c r="Q423" i="1"/>
  <c r="F422" i="1"/>
  <c r="Q422" i="1"/>
  <c r="E421" i="1"/>
  <c r="D421" i="1"/>
  <c r="C421" i="1"/>
  <c r="E420" i="1"/>
  <c r="D420" i="1"/>
  <c r="C420" i="1"/>
  <c r="F421" i="1"/>
  <c r="Q421" i="1"/>
  <c r="F420" i="1"/>
  <c r="Q420" i="1"/>
  <c r="E419" i="1"/>
  <c r="D419" i="1"/>
  <c r="C419" i="1"/>
  <c r="E418" i="1"/>
  <c r="D418" i="1"/>
  <c r="C418" i="1"/>
  <c r="E417" i="1"/>
  <c r="D417" i="1"/>
  <c r="C417" i="1"/>
  <c r="E416" i="1"/>
  <c r="D416" i="1"/>
  <c r="C416" i="1"/>
  <c r="F419" i="1"/>
  <c r="Q419" i="1"/>
  <c r="F418" i="1"/>
  <c r="Q418" i="1"/>
  <c r="F417" i="1"/>
  <c r="Q417" i="1"/>
  <c r="F416" i="1"/>
  <c r="Q416" i="1"/>
  <c r="C361" i="1" l="1"/>
  <c r="D361" i="1"/>
  <c r="E361" i="1"/>
  <c r="F361" i="1"/>
  <c r="C362" i="1"/>
  <c r="D362" i="1"/>
  <c r="E362" i="1"/>
  <c r="F362" i="1"/>
  <c r="C363" i="1"/>
  <c r="D363" i="1"/>
  <c r="E363" i="1"/>
  <c r="F363" i="1"/>
  <c r="C364" i="1"/>
  <c r="D364" i="1"/>
  <c r="E364" i="1"/>
  <c r="F364" i="1"/>
  <c r="C365" i="1"/>
  <c r="D365" i="1"/>
  <c r="E365" i="1"/>
  <c r="F365" i="1"/>
  <c r="C366" i="1"/>
  <c r="D366" i="1"/>
  <c r="E366" i="1"/>
  <c r="F366" i="1"/>
  <c r="C367" i="1"/>
  <c r="D367" i="1"/>
  <c r="E367" i="1"/>
  <c r="F367" i="1"/>
  <c r="C368" i="1"/>
  <c r="D368" i="1"/>
  <c r="E368" i="1"/>
  <c r="F368" i="1"/>
  <c r="C369" i="1"/>
  <c r="D369" i="1"/>
  <c r="E369" i="1"/>
  <c r="F369" i="1"/>
  <c r="C370" i="1"/>
  <c r="D370" i="1"/>
  <c r="E370" i="1"/>
  <c r="F370" i="1"/>
  <c r="C371" i="1"/>
  <c r="D371" i="1"/>
  <c r="E371" i="1"/>
  <c r="F371" i="1"/>
  <c r="C372" i="1"/>
  <c r="D372" i="1"/>
  <c r="E372" i="1"/>
  <c r="F372" i="1"/>
  <c r="C373" i="1"/>
  <c r="D373" i="1"/>
  <c r="E373" i="1"/>
  <c r="F373" i="1"/>
  <c r="C374" i="1"/>
  <c r="D374" i="1"/>
  <c r="E374" i="1"/>
  <c r="F374" i="1"/>
  <c r="C375" i="1"/>
  <c r="D375" i="1"/>
  <c r="E375" i="1"/>
  <c r="F375" i="1"/>
  <c r="C376" i="1"/>
  <c r="D376" i="1"/>
  <c r="E376" i="1"/>
  <c r="F376" i="1"/>
  <c r="C377" i="1"/>
  <c r="D377" i="1"/>
  <c r="E377" i="1"/>
  <c r="F377" i="1"/>
  <c r="C378" i="1"/>
  <c r="D378" i="1"/>
  <c r="E378" i="1"/>
  <c r="F378" i="1"/>
  <c r="C379" i="1"/>
  <c r="D379" i="1"/>
  <c r="E379" i="1"/>
  <c r="F379" i="1"/>
  <c r="C380" i="1"/>
  <c r="D380" i="1"/>
  <c r="E380" i="1"/>
  <c r="F380" i="1"/>
  <c r="C381" i="1"/>
  <c r="D381" i="1"/>
  <c r="E381" i="1"/>
  <c r="F381" i="1"/>
  <c r="C382" i="1"/>
  <c r="D382" i="1"/>
  <c r="E382" i="1"/>
  <c r="F382" i="1"/>
  <c r="C383" i="1"/>
  <c r="D383" i="1"/>
  <c r="E383" i="1"/>
  <c r="F383" i="1"/>
  <c r="C384" i="1"/>
  <c r="D384" i="1"/>
  <c r="E384" i="1"/>
  <c r="F384" i="1"/>
  <c r="C385" i="1"/>
  <c r="D385" i="1"/>
  <c r="E385" i="1"/>
  <c r="F385" i="1"/>
  <c r="C386" i="1"/>
  <c r="D386" i="1"/>
  <c r="E386" i="1"/>
  <c r="F386" i="1"/>
  <c r="C387" i="1"/>
  <c r="D387" i="1"/>
  <c r="E387" i="1"/>
  <c r="F387" i="1"/>
  <c r="C388" i="1"/>
  <c r="D388" i="1"/>
  <c r="E388" i="1"/>
  <c r="F388" i="1"/>
  <c r="C389" i="1"/>
  <c r="D389" i="1"/>
  <c r="E389" i="1"/>
  <c r="F389" i="1"/>
  <c r="C390" i="1"/>
  <c r="D390" i="1"/>
  <c r="E390" i="1"/>
  <c r="F390" i="1"/>
  <c r="C391" i="1"/>
  <c r="D391" i="1"/>
  <c r="E391" i="1"/>
  <c r="F391" i="1"/>
  <c r="C392" i="1"/>
  <c r="D392" i="1"/>
  <c r="E392" i="1"/>
  <c r="F392" i="1"/>
  <c r="C393" i="1"/>
  <c r="D393" i="1"/>
  <c r="E393" i="1"/>
  <c r="F393" i="1"/>
  <c r="C394" i="1"/>
  <c r="D394" i="1"/>
  <c r="E394" i="1"/>
  <c r="F394" i="1"/>
  <c r="C395" i="1"/>
  <c r="D395" i="1"/>
  <c r="E395" i="1"/>
  <c r="F395" i="1"/>
  <c r="C396" i="1"/>
  <c r="D396" i="1"/>
  <c r="E396" i="1"/>
  <c r="F396" i="1"/>
  <c r="C397" i="1"/>
  <c r="D397" i="1"/>
  <c r="E397" i="1"/>
  <c r="F397" i="1"/>
  <c r="C398" i="1"/>
  <c r="D398" i="1"/>
  <c r="E398" i="1"/>
  <c r="F398" i="1"/>
  <c r="C399" i="1"/>
  <c r="D399" i="1"/>
  <c r="E399" i="1"/>
  <c r="F399" i="1"/>
  <c r="C400" i="1"/>
  <c r="D400" i="1"/>
  <c r="E400" i="1"/>
  <c r="F400" i="1"/>
  <c r="C401" i="1"/>
  <c r="D401" i="1"/>
  <c r="E401" i="1"/>
  <c r="F401" i="1"/>
  <c r="C402" i="1"/>
  <c r="D402" i="1"/>
  <c r="E402" i="1"/>
  <c r="F402" i="1"/>
  <c r="C403" i="1"/>
  <c r="D403" i="1"/>
  <c r="E403" i="1"/>
  <c r="F403" i="1"/>
  <c r="C404" i="1"/>
  <c r="D404" i="1"/>
  <c r="E404" i="1"/>
  <c r="F404" i="1"/>
  <c r="C405" i="1"/>
  <c r="D405" i="1"/>
  <c r="E405" i="1"/>
  <c r="F405" i="1"/>
  <c r="C406" i="1"/>
  <c r="D406" i="1"/>
  <c r="E406" i="1"/>
  <c r="F406" i="1"/>
  <c r="C407" i="1"/>
  <c r="D407" i="1"/>
  <c r="E407" i="1"/>
  <c r="F407" i="1"/>
  <c r="C408" i="1"/>
  <c r="D408" i="1"/>
  <c r="E408" i="1"/>
  <c r="F408" i="1"/>
  <c r="C409" i="1"/>
  <c r="D409" i="1"/>
  <c r="E409" i="1"/>
  <c r="F409" i="1"/>
  <c r="C410" i="1"/>
  <c r="D410" i="1"/>
  <c r="E410" i="1"/>
  <c r="F410" i="1"/>
  <c r="C411" i="1"/>
  <c r="D411" i="1"/>
  <c r="E411" i="1"/>
  <c r="F411" i="1"/>
  <c r="C412" i="1"/>
  <c r="D412" i="1"/>
  <c r="E412" i="1"/>
  <c r="F412" i="1"/>
  <c r="C413" i="1"/>
  <c r="D413" i="1"/>
  <c r="E413" i="1"/>
  <c r="F413" i="1"/>
  <c r="C414" i="1"/>
  <c r="D414" i="1"/>
  <c r="E414" i="1"/>
  <c r="F414" i="1"/>
  <c r="C415" i="1"/>
  <c r="D415" i="1"/>
  <c r="E415" i="1"/>
  <c r="F415" i="1"/>
  <c r="E360" i="1" l="1"/>
  <c r="D360" i="1"/>
  <c r="C360" i="1"/>
  <c r="F360" i="1"/>
  <c r="Q360" i="1"/>
  <c r="E359" i="1" l="1"/>
  <c r="D359" i="1"/>
  <c r="C359" i="1"/>
  <c r="F359" i="1"/>
  <c r="Q359" i="1"/>
  <c r="E358" i="1"/>
  <c r="D358" i="1"/>
  <c r="C358" i="1"/>
  <c r="F358" i="1"/>
  <c r="Q358" i="1"/>
  <c r="E357" i="1"/>
  <c r="D357" i="1"/>
  <c r="C357" i="1"/>
  <c r="F357" i="1"/>
  <c r="Q357" i="1"/>
  <c r="E356" i="1"/>
  <c r="D356" i="1"/>
  <c r="C356" i="1"/>
  <c r="F356" i="1"/>
  <c r="Q356" i="1"/>
  <c r="E355" i="1"/>
  <c r="D355" i="1"/>
  <c r="C355" i="1"/>
  <c r="E354" i="1"/>
  <c r="D354" i="1"/>
  <c r="C354" i="1"/>
  <c r="E353" i="1"/>
  <c r="D353" i="1"/>
  <c r="C353" i="1"/>
  <c r="E352" i="1"/>
  <c r="D352" i="1"/>
  <c r="C352" i="1"/>
  <c r="E351" i="1"/>
  <c r="D351" i="1"/>
  <c r="C351" i="1"/>
  <c r="F355" i="1"/>
  <c r="Q355" i="1"/>
  <c r="F351" i="1"/>
  <c r="F352" i="1"/>
  <c r="F353" i="1"/>
  <c r="F354" i="1"/>
  <c r="Q351" i="1"/>
  <c r="Q352" i="1"/>
  <c r="Q353" i="1"/>
  <c r="Q354" i="1"/>
  <c r="E350" i="1"/>
  <c r="D350" i="1"/>
  <c r="C350" i="1"/>
  <c r="E349" i="1"/>
  <c r="D349" i="1"/>
  <c r="C349" i="1"/>
  <c r="E348" i="1"/>
  <c r="D348" i="1"/>
  <c r="C348" i="1"/>
  <c r="E347" i="1"/>
  <c r="D347" i="1"/>
  <c r="C347" i="1"/>
  <c r="E346" i="1"/>
  <c r="D346" i="1"/>
  <c r="C346" i="1"/>
  <c r="E345" i="1"/>
  <c r="D345" i="1"/>
  <c r="C345" i="1"/>
  <c r="E344" i="1"/>
  <c r="D344" i="1"/>
  <c r="C344" i="1"/>
  <c r="E343" i="1"/>
  <c r="D343" i="1"/>
  <c r="C343" i="1"/>
  <c r="E342" i="1"/>
  <c r="D342" i="1"/>
  <c r="C342" i="1"/>
  <c r="E341" i="1"/>
  <c r="D341" i="1"/>
  <c r="C341" i="1"/>
  <c r="E340" i="1"/>
  <c r="D340" i="1"/>
  <c r="C340" i="1"/>
  <c r="E339" i="1"/>
  <c r="D339" i="1"/>
  <c r="C339" i="1"/>
  <c r="E338" i="1"/>
  <c r="D338" i="1"/>
  <c r="C338" i="1"/>
  <c r="E337" i="1"/>
  <c r="D337" i="1"/>
  <c r="C337" i="1"/>
  <c r="E336" i="1"/>
  <c r="D336" i="1"/>
  <c r="C336" i="1"/>
  <c r="E335" i="1"/>
  <c r="D335" i="1"/>
  <c r="C335" i="1"/>
  <c r="E334" i="1"/>
  <c r="D334" i="1"/>
  <c r="C334" i="1"/>
  <c r="E333" i="1"/>
  <c r="D333" i="1"/>
  <c r="C333" i="1"/>
  <c r="E332" i="1"/>
  <c r="D332" i="1"/>
  <c r="C332" i="1"/>
  <c r="E331" i="1"/>
  <c r="D331" i="1"/>
  <c r="C331" i="1"/>
  <c r="E330" i="1"/>
  <c r="D330" i="1"/>
  <c r="C330" i="1"/>
  <c r="E329" i="1"/>
  <c r="D329" i="1"/>
  <c r="C329" i="1"/>
  <c r="E328" i="1"/>
  <c r="D328" i="1"/>
  <c r="C328" i="1"/>
  <c r="E327" i="1"/>
  <c r="D327" i="1"/>
  <c r="C327" i="1"/>
  <c r="E326" i="1"/>
  <c r="D326" i="1"/>
  <c r="C326" i="1"/>
  <c r="E325" i="1"/>
  <c r="D325" i="1"/>
  <c r="C325" i="1"/>
  <c r="E324" i="1"/>
  <c r="D324" i="1"/>
  <c r="C324" i="1"/>
  <c r="E323" i="1"/>
  <c r="D323" i="1"/>
  <c r="C323" i="1"/>
  <c r="E322" i="1"/>
  <c r="D322" i="1"/>
  <c r="C322" i="1"/>
  <c r="E321" i="1"/>
  <c r="D321" i="1"/>
  <c r="C321" i="1"/>
  <c r="E320" i="1"/>
  <c r="D320" i="1"/>
  <c r="C320" i="1"/>
  <c r="E319" i="1"/>
  <c r="D319" i="1"/>
  <c r="C319" i="1"/>
  <c r="E318" i="1"/>
  <c r="D318" i="1"/>
  <c r="C318" i="1"/>
  <c r="E317" i="1"/>
  <c r="D317" i="1"/>
  <c r="C317" i="1"/>
  <c r="E316" i="1"/>
  <c r="D316" i="1"/>
  <c r="C316" i="1"/>
  <c r="E315" i="1"/>
  <c r="D315" i="1"/>
  <c r="C315" i="1"/>
  <c r="E314" i="1"/>
  <c r="D314" i="1"/>
  <c r="C314" i="1"/>
  <c r="E313" i="1"/>
  <c r="D313" i="1"/>
  <c r="C313" i="1"/>
  <c r="E312" i="1"/>
  <c r="D312" i="1"/>
  <c r="C312" i="1"/>
  <c r="E311" i="1"/>
  <c r="D311" i="1"/>
  <c r="C311" i="1"/>
  <c r="E310" i="1"/>
  <c r="D310" i="1"/>
  <c r="C310" i="1"/>
  <c r="E309" i="1"/>
  <c r="D309" i="1"/>
  <c r="C309" i="1"/>
  <c r="E308" i="1"/>
  <c r="D308" i="1"/>
  <c r="C308" i="1"/>
  <c r="E307" i="1"/>
  <c r="D307" i="1"/>
  <c r="C307" i="1"/>
  <c r="E306" i="1"/>
  <c r="D306" i="1"/>
  <c r="C306" i="1"/>
  <c r="E305" i="1"/>
  <c r="D305" i="1"/>
  <c r="C305" i="1"/>
  <c r="E304" i="1"/>
  <c r="D304" i="1"/>
  <c r="C304" i="1"/>
  <c r="E303" i="1"/>
  <c r="D303" i="1"/>
  <c r="C303" i="1"/>
  <c r="E302" i="1"/>
  <c r="D302" i="1"/>
  <c r="C302" i="1"/>
  <c r="E301" i="1"/>
  <c r="D301" i="1"/>
  <c r="C301" i="1"/>
  <c r="E300" i="1"/>
  <c r="D300" i="1"/>
  <c r="C300" i="1"/>
  <c r="E299" i="1"/>
  <c r="D299" i="1"/>
  <c r="C299" i="1"/>
  <c r="E298" i="1"/>
  <c r="D298" i="1"/>
  <c r="C298" i="1"/>
  <c r="E297" i="1"/>
  <c r="D297" i="1"/>
  <c r="C297" i="1"/>
  <c r="E296" i="1"/>
  <c r="D296" i="1"/>
  <c r="C296" i="1"/>
  <c r="E295" i="1"/>
  <c r="D295" i="1"/>
  <c r="C295" i="1"/>
  <c r="E294" i="1"/>
  <c r="D294" i="1"/>
  <c r="C294" i="1"/>
  <c r="E293" i="1"/>
  <c r="D293" i="1"/>
  <c r="C293" i="1"/>
  <c r="E292" i="1"/>
  <c r="D292" i="1"/>
  <c r="C292" i="1"/>
  <c r="E291" i="1"/>
  <c r="D291" i="1"/>
  <c r="C291" i="1"/>
  <c r="E290" i="1"/>
  <c r="D290" i="1"/>
  <c r="C290" i="1"/>
  <c r="E289" i="1"/>
  <c r="D289" i="1"/>
  <c r="C289" i="1"/>
  <c r="E288" i="1"/>
  <c r="D288" i="1"/>
  <c r="C288" i="1"/>
  <c r="E287" i="1"/>
  <c r="D287" i="1"/>
  <c r="C287" i="1"/>
  <c r="E286" i="1"/>
  <c r="D286" i="1"/>
  <c r="C286" i="1"/>
  <c r="E285" i="1"/>
  <c r="D285" i="1"/>
  <c r="C285" i="1"/>
  <c r="E284" i="1"/>
  <c r="D284" i="1"/>
  <c r="C284" i="1"/>
  <c r="E283" i="1"/>
  <c r="D283" i="1"/>
  <c r="C283" i="1"/>
  <c r="E282" i="1"/>
  <c r="D282" i="1"/>
  <c r="C282" i="1"/>
  <c r="E281" i="1"/>
  <c r="D281" i="1"/>
  <c r="C281" i="1"/>
  <c r="E280" i="1"/>
  <c r="D280" i="1"/>
  <c r="C280" i="1"/>
  <c r="E279" i="1"/>
  <c r="D279" i="1"/>
  <c r="C279" i="1"/>
  <c r="E278" i="1"/>
  <c r="D278" i="1"/>
  <c r="C278" i="1"/>
  <c r="E277" i="1"/>
  <c r="D277" i="1"/>
  <c r="C277" i="1"/>
  <c r="E276" i="1"/>
  <c r="D276" i="1"/>
  <c r="C276" i="1"/>
  <c r="E275" i="1"/>
  <c r="D275" i="1"/>
  <c r="C275" i="1"/>
  <c r="E274" i="1"/>
  <c r="D274" i="1"/>
  <c r="C274" i="1"/>
  <c r="E273" i="1"/>
  <c r="D273" i="1"/>
  <c r="C273" i="1"/>
  <c r="E272" i="1"/>
  <c r="D272" i="1"/>
  <c r="C272" i="1"/>
  <c r="E271" i="1"/>
  <c r="D271" i="1"/>
  <c r="C271" i="1"/>
  <c r="E270" i="1"/>
  <c r="D270" i="1"/>
  <c r="C270" i="1"/>
  <c r="E269" i="1"/>
  <c r="D269" i="1"/>
  <c r="C269" i="1"/>
  <c r="E268" i="1"/>
  <c r="D268" i="1"/>
  <c r="C268" i="1"/>
  <c r="E267" i="1"/>
  <c r="D267" i="1"/>
  <c r="C267" i="1"/>
  <c r="E266" i="1"/>
  <c r="D266" i="1"/>
  <c r="C266" i="1"/>
  <c r="E265" i="1"/>
  <c r="D265" i="1"/>
  <c r="C265" i="1"/>
  <c r="E264" i="1"/>
  <c r="D264" i="1"/>
  <c r="C264" i="1"/>
  <c r="E263" i="1"/>
  <c r="D263" i="1"/>
  <c r="C263" i="1"/>
  <c r="E262" i="1"/>
  <c r="D262" i="1"/>
  <c r="C262" i="1"/>
  <c r="E261" i="1"/>
  <c r="D261" i="1"/>
  <c r="C261" i="1"/>
  <c r="F350" i="1"/>
  <c r="Q350" i="1"/>
  <c r="F348" i="1"/>
  <c r="F349" i="1"/>
  <c r="Q348" i="1"/>
  <c r="Q349" i="1"/>
  <c r="F346" i="1"/>
  <c r="F347" i="1"/>
  <c r="Q346" i="1"/>
  <c r="Q347" i="1"/>
  <c r="F345" i="1"/>
  <c r="Q345" i="1"/>
  <c r="F344" i="1"/>
  <c r="Q344" i="1"/>
  <c r="F341" i="1"/>
  <c r="F342" i="1"/>
  <c r="F343" i="1"/>
  <c r="Q341" i="1"/>
  <c r="Q342" i="1"/>
  <c r="Q343" i="1"/>
  <c r="F340" i="1"/>
  <c r="Q340" i="1"/>
  <c r="F339" i="1"/>
  <c r="Q339" i="1"/>
  <c r="F338" i="1"/>
  <c r="Q338" i="1"/>
  <c r="F335" i="1"/>
  <c r="F336" i="1"/>
  <c r="F337" i="1"/>
  <c r="Q335" i="1"/>
  <c r="Q336" i="1"/>
  <c r="Q337" i="1"/>
  <c r="F334" i="1"/>
  <c r="Q334" i="1"/>
  <c r="F333" i="1"/>
  <c r="Q333" i="1"/>
  <c r="F332" i="1"/>
  <c r="Q332" i="1"/>
  <c r="F331" i="1"/>
  <c r="Q331" i="1"/>
  <c r="F330" i="1"/>
  <c r="Q330" i="1"/>
  <c r="F325" i="1"/>
  <c r="F326" i="1"/>
  <c r="F327" i="1"/>
  <c r="F328" i="1"/>
  <c r="F329" i="1"/>
  <c r="Q325" i="1"/>
  <c r="Q326" i="1"/>
  <c r="Q327" i="1"/>
  <c r="Q328" i="1"/>
  <c r="Q329" i="1"/>
  <c r="F324" i="1"/>
  <c r="Q324" i="1"/>
  <c r="F323" i="1"/>
  <c r="Q323" i="1"/>
  <c r="F322" i="1"/>
  <c r="Q322" i="1"/>
  <c r="F319" i="1"/>
  <c r="F320" i="1"/>
  <c r="F321" i="1"/>
  <c r="Q319" i="1"/>
  <c r="Q320" i="1"/>
  <c r="Q321" i="1"/>
  <c r="F316" i="1"/>
  <c r="F317" i="1"/>
  <c r="F318" i="1"/>
  <c r="Q316" i="1"/>
  <c r="Q317" i="1"/>
  <c r="Q318" i="1"/>
  <c r="F314" i="1"/>
  <c r="F315" i="1"/>
  <c r="Q314" i="1"/>
  <c r="Q315" i="1"/>
  <c r="F313" i="1"/>
  <c r="Q313" i="1"/>
  <c r="F309" i="1"/>
  <c r="F310" i="1"/>
  <c r="F311" i="1"/>
  <c r="F312" i="1"/>
  <c r="Q309" i="1"/>
  <c r="Q310" i="1"/>
  <c r="Q311" i="1"/>
  <c r="Q312" i="1"/>
  <c r="F307" i="1"/>
  <c r="F308" i="1"/>
  <c r="Q307" i="1"/>
  <c r="Q308" i="1"/>
  <c r="F306" i="1"/>
  <c r="Q306" i="1"/>
  <c r="F303" i="1"/>
  <c r="F304" i="1"/>
  <c r="F305" i="1"/>
  <c r="Q303" i="1"/>
  <c r="Q304" i="1"/>
  <c r="Q305" i="1"/>
  <c r="F301" i="1"/>
  <c r="F302" i="1"/>
  <c r="Q301" i="1"/>
  <c r="Q302" i="1"/>
  <c r="F296" i="1"/>
  <c r="F297" i="1"/>
  <c r="F298" i="1"/>
  <c r="F299" i="1"/>
  <c r="F300" i="1"/>
  <c r="Q296" i="1"/>
  <c r="Q297" i="1"/>
  <c r="Q298" i="1"/>
  <c r="Q299" i="1"/>
  <c r="Q300" i="1"/>
  <c r="F295" i="1"/>
  <c r="Q295" i="1"/>
  <c r="F293" i="1"/>
  <c r="F294" i="1"/>
  <c r="Q293" i="1"/>
  <c r="Q294" i="1"/>
  <c r="F290" i="1"/>
  <c r="F291" i="1"/>
  <c r="F292" i="1"/>
  <c r="Q290" i="1"/>
  <c r="Q291" i="1"/>
  <c r="Q292" i="1"/>
  <c r="E339" i="17"/>
  <c r="D339" i="1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125" i="17"/>
  <c r="E126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E165" i="17"/>
  <c r="E166" i="17"/>
  <c r="E167" i="17"/>
  <c r="E168" i="17"/>
  <c r="E169" i="17"/>
  <c r="E170" i="17"/>
  <c r="E171" i="17"/>
  <c r="E172" i="17"/>
  <c r="E173" i="17"/>
  <c r="E174" i="17"/>
  <c r="E175" i="17"/>
  <c r="E176" i="17"/>
  <c r="E177" i="17"/>
  <c r="E178" i="17"/>
  <c r="E179" i="17"/>
  <c r="E180" i="17"/>
  <c r="E181" i="17"/>
  <c r="E182" i="17"/>
  <c r="E183" i="17"/>
  <c r="E184" i="17"/>
  <c r="E185" i="17"/>
  <c r="E186" i="17"/>
  <c r="E187" i="17"/>
  <c r="E188" i="17"/>
  <c r="E189" i="17"/>
  <c r="E190" i="17"/>
  <c r="E191" i="17"/>
  <c r="E192" i="17"/>
  <c r="E193" i="17"/>
  <c r="E194" i="17"/>
  <c r="E195" i="17"/>
  <c r="E196" i="17"/>
  <c r="E197" i="17"/>
  <c r="E198" i="17"/>
  <c r="E199" i="17"/>
  <c r="E200" i="17"/>
  <c r="E201" i="17"/>
  <c r="E202" i="17"/>
  <c r="E203" i="17"/>
  <c r="E204" i="17"/>
  <c r="E205" i="17"/>
  <c r="E206" i="17"/>
  <c r="E207" i="17"/>
  <c r="E208" i="17"/>
  <c r="E209" i="17"/>
  <c r="E210" i="17"/>
  <c r="E211" i="17"/>
  <c r="E212" i="17"/>
  <c r="E213" i="17"/>
  <c r="E214" i="17"/>
  <c r="E215" i="17"/>
  <c r="E216" i="17"/>
  <c r="E217" i="17"/>
  <c r="E218" i="17"/>
  <c r="E219" i="17"/>
  <c r="E220" i="17"/>
  <c r="E221" i="17"/>
  <c r="E222" i="17"/>
  <c r="E223" i="17"/>
  <c r="E224" i="17"/>
  <c r="E225" i="17"/>
  <c r="E226" i="17"/>
  <c r="E227" i="17"/>
  <c r="E228" i="17"/>
  <c r="E229" i="17"/>
  <c r="E230" i="17"/>
  <c r="E231" i="17"/>
  <c r="E232" i="17"/>
  <c r="E233" i="17"/>
  <c r="E234" i="17"/>
  <c r="E235" i="17"/>
  <c r="E236" i="17"/>
  <c r="E237" i="17"/>
  <c r="E238" i="17"/>
  <c r="E239" i="17"/>
  <c r="E240" i="17"/>
  <c r="E241" i="17"/>
  <c r="E242" i="17"/>
  <c r="E243" i="17"/>
  <c r="E244" i="17"/>
  <c r="E245" i="17"/>
  <c r="E246" i="17"/>
  <c r="E247" i="17"/>
  <c r="E248" i="17"/>
  <c r="E249" i="17"/>
  <c r="E250" i="17"/>
  <c r="E251" i="17"/>
  <c r="E252" i="17"/>
  <c r="E253" i="17"/>
  <c r="E254" i="17"/>
  <c r="E255" i="17"/>
  <c r="E256" i="17"/>
  <c r="E257" i="17"/>
  <c r="E258" i="17"/>
  <c r="E259" i="17"/>
  <c r="E260" i="17"/>
  <c r="E261" i="17"/>
  <c r="E262" i="17"/>
  <c r="E263" i="17"/>
  <c r="E264" i="17"/>
  <c r="E265" i="17"/>
  <c r="E266" i="17"/>
  <c r="E267" i="17"/>
  <c r="E268" i="17"/>
  <c r="E269" i="17"/>
  <c r="E270" i="17"/>
  <c r="E271" i="17"/>
  <c r="E272" i="17"/>
  <c r="E273" i="17"/>
  <c r="E274" i="17"/>
  <c r="E275" i="17"/>
  <c r="E276" i="17"/>
  <c r="E277" i="17"/>
  <c r="E278" i="17"/>
  <c r="E279" i="17"/>
  <c r="E280" i="17"/>
  <c r="E281" i="17"/>
  <c r="E282" i="17"/>
  <c r="E283" i="17"/>
  <c r="E284" i="17"/>
  <c r="E285" i="17"/>
  <c r="E286" i="17"/>
  <c r="E287" i="17"/>
  <c r="E288" i="17"/>
  <c r="E289" i="17"/>
  <c r="E290" i="17"/>
  <c r="E291" i="17"/>
  <c r="E292" i="17"/>
  <c r="E293" i="17"/>
  <c r="E294" i="17"/>
  <c r="E295" i="17"/>
  <c r="E296" i="17"/>
  <c r="E297" i="17"/>
  <c r="E298" i="17"/>
  <c r="E299" i="17"/>
  <c r="E300" i="17"/>
  <c r="E301" i="17"/>
  <c r="E302" i="17"/>
  <c r="E303" i="17"/>
  <c r="E304" i="17"/>
  <c r="E305" i="17"/>
  <c r="E306" i="17"/>
  <c r="E307" i="17"/>
  <c r="E308" i="17"/>
  <c r="E309" i="17"/>
  <c r="E310" i="17"/>
  <c r="E311" i="17"/>
  <c r="E312" i="17"/>
  <c r="E313" i="17"/>
  <c r="E314" i="17"/>
  <c r="E315" i="17"/>
  <c r="E316" i="17"/>
  <c r="E317" i="17"/>
  <c r="E318" i="17"/>
  <c r="E319" i="17"/>
  <c r="E320" i="17"/>
  <c r="E321" i="17"/>
  <c r="E322" i="17"/>
  <c r="E323" i="17"/>
  <c r="E324" i="17"/>
  <c r="E325" i="17"/>
  <c r="E326" i="17"/>
  <c r="E327" i="17"/>
  <c r="E328" i="17"/>
  <c r="E329" i="17"/>
  <c r="E330" i="17"/>
  <c r="E331" i="17"/>
  <c r="E332" i="17"/>
  <c r="E333" i="17"/>
  <c r="E334" i="17"/>
  <c r="E335" i="17"/>
  <c r="E336" i="17"/>
  <c r="E337" i="17"/>
  <c r="E338" i="17"/>
  <c r="E2" i="17"/>
  <c r="D337" i="17"/>
  <c r="D338" i="17"/>
  <c r="D333" i="17"/>
  <c r="D334" i="17"/>
  <c r="D335" i="17"/>
  <c r="D336" i="17"/>
  <c r="D322" i="17"/>
  <c r="D323" i="17"/>
  <c r="D324" i="17"/>
  <c r="D325" i="17"/>
  <c r="D326" i="17"/>
  <c r="D327" i="17"/>
  <c r="D328" i="17"/>
  <c r="D329" i="17"/>
  <c r="D330" i="17"/>
  <c r="D331" i="17"/>
  <c r="D332" i="17"/>
  <c r="D313" i="17"/>
  <c r="D314" i="17"/>
  <c r="D315" i="17"/>
  <c r="D316" i="17"/>
  <c r="D317" i="17"/>
  <c r="D318" i="17"/>
  <c r="D319" i="17"/>
  <c r="D320" i="17"/>
  <c r="D321" i="17"/>
  <c r="D308" i="17"/>
  <c r="D309" i="17"/>
  <c r="D310" i="17"/>
  <c r="D311" i="17"/>
  <c r="D312" i="17"/>
  <c r="D298" i="17"/>
  <c r="D299" i="17"/>
  <c r="D300" i="17"/>
  <c r="D301" i="17"/>
  <c r="D302" i="17"/>
  <c r="D303" i="17"/>
  <c r="D304" i="17"/>
  <c r="D305" i="17"/>
  <c r="D306" i="17"/>
  <c r="D307" i="17"/>
  <c r="D297" i="17"/>
  <c r="D292" i="17"/>
  <c r="D293" i="17"/>
  <c r="D294" i="17"/>
  <c r="D295" i="17"/>
  <c r="D296" i="17"/>
  <c r="D290" i="17"/>
  <c r="D291" i="17"/>
  <c r="D288" i="17"/>
  <c r="D289" i="17"/>
  <c r="D278" i="17"/>
  <c r="D279" i="17"/>
  <c r="D280" i="17"/>
  <c r="D281" i="17"/>
  <c r="D282" i="17"/>
  <c r="D283" i="17"/>
  <c r="D284" i="17"/>
  <c r="D285" i="17"/>
  <c r="D286" i="17"/>
  <c r="D287" i="17"/>
  <c r="D274" i="17"/>
  <c r="D275" i="17"/>
  <c r="D276" i="17"/>
  <c r="D277" i="17"/>
  <c r="D268" i="17"/>
  <c r="D269" i="17"/>
  <c r="D270" i="17"/>
  <c r="D271" i="17"/>
  <c r="D272" i="17"/>
  <c r="D273" i="17"/>
  <c r="D265" i="17"/>
  <c r="D266" i="17"/>
  <c r="D267" i="17"/>
  <c r="D257" i="17"/>
  <c r="D258" i="17"/>
  <c r="D259" i="17"/>
  <c r="D260" i="17"/>
  <c r="D261" i="17"/>
  <c r="D262" i="17"/>
  <c r="D263" i="17"/>
  <c r="D264" i="17"/>
  <c r="D254" i="17"/>
  <c r="D255" i="17"/>
  <c r="D256" i="17"/>
  <c r="D252" i="17"/>
  <c r="D253" i="17"/>
  <c r="D246" i="17"/>
  <c r="D247" i="17"/>
  <c r="D248" i="17"/>
  <c r="D249" i="17"/>
  <c r="D250" i="17"/>
  <c r="D251" i="17"/>
  <c r="D244" i="17"/>
  <c r="D245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21" i="17"/>
  <c r="D222" i="17"/>
  <c r="D223" i="17"/>
  <c r="D224" i="17"/>
  <c r="D225" i="17"/>
  <c r="D226" i="17"/>
  <c r="D227" i="17"/>
  <c r="D228" i="17"/>
  <c r="D229" i="17"/>
  <c r="D230" i="17"/>
  <c r="D217" i="17"/>
  <c r="D218" i="17"/>
  <c r="D219" i="17"/>
  <c r="D220" i="17"/>
  <c r="D216" i="17"/>
  <c r="D213" i="17"/>
  <c r="D214" i="17"/>
  <c r="D215" i="17"/>
  <c r="D209" i="17"/>
  <c r="D210" i="17"/>
  <c r="D211" i="17"/>
  <c r="D212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191" i="17"/>
  <c r="D192" i="17"/>
  <c r="D193" i="17"/>
  <c r="D189" i="17"/>
  <c r="D190" i="17"/>
  <c r="D184" i="17"/>
  <c r="D185" i="17"/>
  <c r="D186" i="17"/>
  <c r="D187" i="17"/>
  <c r="D188" i="17"/>
  <c r="D178" i="17"/>
  <c r="D179" i="17"/>
  <c r="D180" i="17"/>
  <c r="D181" i="17"/>
  <c r="D182" i="17"/>
  <c r="D183" i="17"/>
  <c r="D176" i="17"/>
  <c r="D177" i="17"/>
  <c r="D165" i="17"/>
  <c r="D166" i="17"/>
  <c r="D167" i="17"/>
  <c r="D168" i="17"/>
  <c r="D169" i="17"/>
  <c r="D170" i="17"/>
  <c r="D171" i="17"/>
  <c r="D172" i="17"/>
  <c r="D173" i="17"/>
  <c r="D174" i="17"/>
  <c r="D175" i="17"/>
  <c r="D158" i="17"/>
  <c r="D159" i="17"/>
  <c r="D160" i="17"/>
  <c r="D161" i="17"/>
  <c r="D162" i="17"/>
  <c r="D163" i="17"/>
  <c r="D164" i="17"/>
  <c r="D155" i="17"/>
  <c r="D156" i="17"/>
  <c r="D157" i="17"/>
  <c r="D149" i="17"/>
  <c r="D150" i="17"/>
  <c r="D151" i="17"/>
  <c r="D152" i="17"/>
  <c r="D153" i="17"/>
  <c r="D154" i="17"/>
  <c r="D147" i="17"/>
  <c r="D148" i="17"/>
  <c r="D144" i="17"/>
  <c r="D145" i="17"/>
  <c r="D146" i="17"/>
  <c r="D140" i="17"/>
  <c r="D141" i="17"/>
  <c r="D142" i="17"/>
  <c r="D143" i="17"/>
  <c r="D132" i="17"/>
  <c r="D133" i="17"/>
  <c r="D134" i="17"/>
  <c r="D135" i="17"/>
  <c r="D136" i="17"/>
  <c r="D137" i="17"/>
  <c r="D138" i="17"/>
  <c r="D139" i="17"/>
  <c r="D121" i="17"/>
  <c r="D122" i="17"/>
  <c r="D123" i="17"/>
  <c r="D124" i="17"/>
  <c r="D125" i="17"/>
  <c r="D126" i="17"/>
  <c r="D127" i="17"/>
  <c r="D128" i="17"/>
  <c r="D129" i="17"/>
  <c r="D130" i="17"/>
  <c r="D131" i="17"/>
  <c r="D115" i="17"/>
  <c r="D116" i="17"/>
  <c r="D117" i="17"/>
  <c r="D118" i="17"/>
  <c r="D119" i="17"/>
  <c r="D120" i="17"/>
  <c r="D112" i="17"/>
  <c r="D113" i="17"/>
  <c r="D114" i="17"/>
  <c r="D101" i="17"/>
  <c r="D102" i="17"/>
  <c r="D103" i="17"/>
  <c r="D104" i="17"/>
  <c r="D105" i="17"/>
  <c r="D106" i="17"/>
  <c r="D107" i="17"/>
  <c r="D108" i="17"/>
  <c r="D109" i="17"/>
  <c r="D110" i="17"/>
  <c r="D111" i="17"/>
  <c r="D99" i="17"/>
  <c r="D100" i="17"/>
  <c r="D96" i="17"/>
  <c r="D97" i="17"/>
  <c r="D98" i="17"/>
  <c r="D91" i="17"/>
  <c r="D92" i="17"/>
  <c r="D93" i="17"/>
  <c r="D94" i="17"/>
  <c r="D95" i="17"/>
  <c r="D87" i="17"/>
  <c r="D88" i="17"/>
  <c r="D89" i="17"/>
  <c r="D90" i="17"/>
  <c r="D83" i="17"/>
  <c r="D84" i="17"/>
  <c r="D85" i="17"/>
  <c r="D86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59" i="17"/>
  <c r="D60" i="17"/>
  <c r="D50" i="17"/>
  <c r="D51" i="17"/>
  <c r="D52" i="17"/>
  <c r="D53" i="17"/>
  <c r="D54" i="17"/>
  <c r="D55" i="17"/>
  <c r="D56" i="17"/>
  <c r="D57" i="17"/>
  <c r="D58" i="17"/>
  <c r="D45" i="17"/>
  <c r="D46" i="17"/>
  <c r="D47" i="17"/>
  <c r="D48" i="17"/>
  <c r="D49" i="17"/>
  <c r="D41" i="17"/>
  <c r="D42" i="17"/>
  <c r="D43" i="17"/>
  <c r="D44" i="17"/>
  <c r="D36" i="17"/>
  <c r="D37" i="17"/>
  <c r="D38" i="17"/>
  <c r="D39" i="17"/>
  <c r="D40" i="17"/>
  <c r="D29" i="17"/>
  <c r="D30" i="17"/>
  <c r="D31" i="17"/>
  <c r="D32" i="17"/>
  <c r="D33" i="17"/>
  <c r="D34" i="17"/>
  <c r="D35" i="17"/>
  <c r="D26" i="17"/>
  <c r="D27" i="17"/>
  <c r="D28" i="17"/>
  <c r="D15" i="17"/>
  <c r="D16" i="17"/>
  <c r="D17" i="17"/>
  <c r="D18" i="17"/>
  <c r="D19" i="17"/>
  <c r="D20" i="17"/>
  <c r="D21" i="17"/>
  <c r="D22" i="17"/>
  <c r="D23" i="17"/>
  <c r="D24" i="17"/>
  <c r="D25" i="17"/>
  <c r="D9" i="17"/>
  <c r="D10" i="17"/>
  <c r="D11" i="17"/>
  <c r="D12" i="17"/>
  <c r="D13" i="17"/>
  <c r="D14" i="17"/>
  <c r="D3" i="17"/>
  <c r="D4" i="17"/>
  <c r="D5" i="17"/>
  <c r="D6" i="17"/>
  <c r="D7" i="17"/>
  <c r="D8" i="17"/>
  <c r="D2" i="17"/>
  <c r="E260" i="1" l="1"/>
  <c r="D260" i="1"/>
  <c r="C260" i="1"/>
  <c r="E259" i="1"/>
  <c r="D259" i="1"/>
  <c r="C259" i="1"/>
  <c r="E258" i="1"/>
  <c r="D258" i="1"/>
  <c r="C258" i="1"/>
  <c r="E257" i="1"/>
  <c r="D257" i="1"/>
  <c r="C257" i="1"/>
  <c r="E256" i="1"/>
  <c r="D256" i="1"/>
  <c r="C256" i="1"/>
  <c r="E255" i="1"/>
  <c r="D255" i="1"/>
  <c r="C255" i="1"/>
  <c r="E254" i="1"/>
  <c r="D254" i="1"/>
  <c r="C254" i="1"/>
  <c r="E253" i="1"/>
  <c r="D253" i="1"/>
  <c r="C253" i="1"/>
  <c r="E252" i="1"/>
  <c r="D252" i="1"/>
  <c r="C252" i="1"/>
  <c r="E251" i="1"/>
  <c r="D251" i="1"/>
  <c r="C251" i="1"/>
  <c r="F252" i="1"/>
  <c r="Q252" i="1"/>
  <c r="F253" i="1"/>
  <c r="Q253" i="1"/>
  <c r="F254" i="1"/>
  <c r="Q254" i="1"/>
  <c r="F255" i="1"/>
  <c r="Q255" i="1"/>
  <c r="F256" i="1"/>
  <c r="Q256" i="1"/>
  <c r="F257" i="1"/>
  <c r="Q257" i="1"/>
  <c r="F258" i="1"/>
  <c r="Q258" i="1"/>
  <c r="F259" i="1"/>
  <c r="Q259" i="1"/>
  <c r="F260" i="1"/>
  <c r="Q260" i="1"/>
  <c r="F261" i="1"/>
  <c r="Q261" i="1"/>
  <c r="F262" i="1"/>
  <c r="Q262" i="1"/>
  <c r="F263" i="1"/>
  <c r="Q263" i="1"/>
  <c r="F264" i="1"/>
  <c r="Q264" i="1"/>
  <c r="F265" i="1"/>
  <c r="Q265" i="1"/>
  <c r="F266" i="1"/>
  <c r="Q266" i="1"/>
  <c r="F267" i="1"/>
  <c r="Q267" i="1"/>
  <c r="F268" i="1"/>
  <c r="Q268" i="1"/>
  <c r="F269" i="1"/>
  <c r="Q269" i="1"/>
  <c r="F270" i="1"/>
  <c r="Q270" i="1"/>
  <c r="F271" i="1"/>
  <c r="Q271" i="1"/>
  <c r="F272" i="1"/>
  <c r="Q272" i="1"/>
  <c r="F273" i="1"/>
  <c r="Q273" i="1"/>
  <c r="F274" i="1"/>
  <c r="Q274" i="1"/>
  <c r="F275" i="1"/>
  <c r="Q275" i="1"/>
  <c r="F276" i="1"/>
  <c r="Q276" i="1"/>
  <c r="F277" i="1"/>
  <c r="Q277" i="1"/>
  <c r="F278" i="1"/>
  <c r="Q278" i="1"/>
  <c r="F279" i="1"/>
  <c r="Q279" i="1"/>
  <c r="F280" i="1"/>
  <c r="Q280" i="1"/>
  <c r="F281" i="1"/>
  <c r="Q281" i="1"/>
  <c r="F282" i="1"/>
  <c r="Q282" i="1"/>
  <c r="E250" i="1"/>
  <c r="D250" i="1"/>
  <c r="C250" i="1"/>
  <c r="E249" i="1"/>
  <c r="D249" i="1"/>
  <c r="C249" i="1"/>
  <c r="E248" i="1"/>
  <c r="D248" i="1"/>
  <c r="C248" i="1"/>
  <c r="E247" i="1"/>
  <c r="D247" i="1"/>
  <c r="C247" i="1"/>
  <c r="E246" i="1"/>
  <c r="D246" i="1"/>
  <c r="C246" i="1"/>
  <c r="E245" i="1"/>
  <c r="D245" i="1"/>
  <c r="C245" i="1"/>
  <c r="E244" i="1"/>
  <c r="D244" i="1"/>
  <c r="C244" i="1"/>
  <c r="E243" i="1"/>
  <c r="D243" i="1"/>
  <c r="C243" i="1"/>
  <c r="E242" i="1"/>
  <c r="D242" i="1"/>
  <c r="C242" i="1"/>
  <c r="E241" i="1"/>
  <c r="D241" i="1"/>
  <c r="C241" i="1"/>
  <c r="E240" i="1"/>
  <c r="D240" i="1"/>
  <c r="C240" i="1"/>
  <c r="E239" i="1"/>
  <c r="D239" i="1"/>
  <c r="C239" i="1"/>
  <c r="C238" i="1" l="1"/>
  <c r="C237" i="1"/>
  <c r="C236" i="1"/>
  <c r="E238" i="1"/>
  <c r="D238" i="1"/>
  <c r="E237" i="1"/>
  <c r="D237" i="1"/>
  <c r="E236" i="1"/>
  <c r="D236" i="1"/>
  <c r="Q289" i="1" l="1"/>
  <c r="Q288" i="1"/>
  <c r="Q287" i="1"/>
  <c r="Q286" i="1"/>
  <c r="Q285" i="1"/>
  <c r="Q284" i="1"/>
  <c r="Q283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E235" i="1" l="1"/>
  <c r="D235" i="1"/>
  <c r="C235" i="1"/>
  <c r="E234" i="1"/>
  <c r="D234" i="1"/>
  <c r="C234" i="1"/>
  <c r="E233" i="1" l="1"/>
  <c r="D233" i="1"/>
  <c r="C233" i="1"/>
  <c r="E232" i="1"/>
  <c r="D232" i="1"/>
  <c r="C232" i="1"/>
  <c r="E231" i="1"/>
  <c r="D231" i="1"/>
  <c r="C231" i="1"/>
  <c r="E230" i="1"/>
  <c r="D230" i="1"/>
  <c r="C230" i="1"/>
  <c r="C229" i="1" l="1"/>
  <c r="C228" i="1"/>
  <c r="E229" i="1"/>
  <c r="D229" i="1"/>
  <c r="E228" i="1"/>
  <c r="D228" i="1"/>
  <c r="E227" i="1"/>
  <c r="D227" i="1"/>
  <c r="C227" i="1"/>
  <c r="E226" i="1"/>
  <c r="D226" i="1"/>
  <c r="C226" i="1"/>
  <c r="E225" i="1"/>
  <c r="D225" i="1"/>
  <c r="C225" i="1"/>
  <c r="E224" i="1"/>
  <c r="D224" i="1"/>
  <c r="C224" i="1"/>
  <c r="E223" i="1"/>
  <c r="D223" i="1"/>
  <c r="C223" i="1"/>
  <c r="F223" i="1" l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83" i="1"/>
  <c r="F284" i="1"/>
  <c r="F285" i="1"/>
  <c r="E222" i="1"/>
  <c r="D222" i="1"/>
  <c r="C222" i="1"/>
  <c r="E221" i="1"/>
  <c r="D221" i="1"/>
  <c r="C221" i="1"/>
  <c r="C220" i="1"/>
  <c r="E220" i="1"/>
  <c r="D220" i="1"/>
  <c r="E219" i="1"/>
  <c r="D219" i="1"/>
  <c r="C219" i="1"/>
  <c r="E218" i="1"/>
  <c r="D218" i="1"/>
  <c r="C218" i="1"/>
  <c r="C213" i="1"/>
  <c r="C212" i="1"/>
  <c r="C211" i="1"/>
  <c r="C210" i="1"/>
  <c r="C209" i="1"/>
  <c r="C208" i="1"/>
  <c r="C207" i="1"/>
  <c r="E213" i="1"/>
  <c r="D213" i="1"/>
  <c r="E212" i="1"/>
  <c r="D212" i="1"/>
  <c r="E211" i="1"/>
  <c r="D211" i="1"/>
  <c r="E210" i="1"/>
  <c r="D210" i="1"/>
  <c r="E209" i="1"/>
  <c r="D209" i="1"/>
  <c r="E208" i="1"/>
  <c r="D208" i="1"/>
  <c r="E207" i="1"/>
  <c r="D207" i="1"/>
  <c r="F207" i="1"/>
  <c r="F208" i="1"/>
  <c r="F209" i="1"/>
  <c r="F210" i="1"/>
  <c r="F211" i="1"/>
  <c r="F212" i="1"/>
  <c r="F213" i="1"/>
  <c r="E206" i="1"/>
  <c r="D206" i="1"/>
  <c r="C206" i="1"/>
  <c r="E205" i="1"/>
  <c r="D205" i="1"/>
  <c r="C205" i="1"/>
  <c r="F205" i="1"/>
  <c r="F206" i="1"/>
  <c r="C216" i="1"/>
  <c r="C215" i="1"/>
  <c r="F217" i="1" l="1"/>
  <c r="E217" i="1"/>
  <c r="D217" i="1"/>
  <c r="C217" i="1"/>
  <c r="F216" i="1"/>
  <c r="E216" i="1"/>
  <c r="D216" i="1"/>
  <c r="F215" i="1"/>
  <c r="E215" i="1"/>
  <c r="D215" i="1"/>
  <c r="C214" i="1"/>
  <c r="F214" i="1"/>
  <c r="E214" i="1"/>
  <c r="D214" i="1"/>
  <c r="F218" i="1" l="1"/>
  <c r="F219" i="1"/>
  <c r="F220" i="1"/>
  <c r="F221" i="1"/>
  <c r="F222" i="1"/>
  <c r="F286" i="1"/>
  <c r="F287" i="1"/>
  <c r="F288" i="1"/>
  <c r="F289" i="1"/>
  <c r="C204" i="1" l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F204" i="1"/>
  <c r="E204" i="1"/>
  <c r="D204" i="1"/>
  <c r="F203" i="1"/>
  <c r="E203" i="1"/>
  <c r="D203" i="1"/>
  <c r="F202" i="1"/>
  <c r="E202" i="1"/>
  <c r="D202" i="1"/>
  <c r="F201" i="1"/>
  <c r="E201" i="1"/>
  <c r="D201" i="1"/>
  <c r="F200" i="1"/>
  <c r="E200" i="1"/>
  <c r="D200" i="1"/>
  <c r="F199" i="1"/>
  <c r="E199" i="1"/>
  <c r="D199" i="1"/>
  <c r="F198" i="1"/>
  <c r="E198" i="1"/>
  <c r="D198" i="1"/>
  <c r="F197" i="1"/>
  <c r="E197" i="1"/>
  <c r="D197" i="1"/>
  <c r="F196" i="1"/>
  <c r="E196" i="1"/>
  <c r="D196" i="1"/>
  <c r="F195" i="1"/>
  <c r="E195" i="1"/>
  <c r="D195" i="1"/>
  <c r="F194" i="1"/>
  <c r="E194" i="1"/>
  <c r="D194" i="1"/>
  <c r="F193" i="1"/>
  <c r="E193" i="1"/>
  <c r="D193" i="1"/>
  <c r="F192" i="1"/>
  <c r="E192" i="1"/>
  <c r="D192" i="1"/>
  <c r="F191" i="1"/>
  <c r="E191" i="1"/>
  <c r="D191" i="1"/>
  <c r="F190" i="1"/>
  <c r="E190" i="1"/>
  <c r="D190" i="1"/>
  <c r="F189" i="1"/>
  <c r="E189" i="1"/>
  <c r="D189" i="1"/>
  <c r="F188" i="1"/>
  <c r="E188" i="1"/>
  <c r="D188" i="1"/>
  <c r="F187" i="1"/>
  <c r="E187" i="1"/>
  <c r="D187" i="1"/>
  <c r="F186" i="1"/>
  <c r="E186" i="1"/>
  <c r="D186" i="1"/>
  <c r="F185" i="1"/>
  <c r="E185" i="1"/>
  <c r="D185" i="1"/>
  <c r="F184" i="1"/>
  <c r="E184" i="1"/>
  <c r="D184" i="1"/>
  <c r="F183" i="1"/>
  <c r="E183" i="1"/>
  <c r="D183" i="1"/>
  <c r="F182" i="1"/>
  <c r="E182" i="1"/>
  <c r="D182" i="1"/>
  <c r="F181" i="1"/>
  <c r="E181" i="1"/>
  <c r="D181" i="1"/>
  <c r="F180" i="1"/>
  <c r="E180" i="1"/>
  <c r="D180" i="1"/>
  <c r="F179" i="1"/>
  <c r="E179" i="1"/>
  <c r="D179" i="1"/>
  <c r="F178" i="1"/>
  <c r="E178" i="1"/>
  <c r="D178" i="1"/>
  <c r="F177" i="1"/>
  <c r="E177" i="1"/>
  <c r="D177" i="1"/>
  <c r="F176" i="1"/>
  <c r="E176" i="1"/>
  <c r="D176" i="1"/>
  <c r="F175" i="1"/>
  <c r="E175" i="1"/>
  <c r="D175" i="1"/>
  <c r="F174" i="1"/>
  <c r="E174" i="1"/>
  <c r="D174" i="1"/>
  <c r="F173" i="1"/>
  <c r="E173" i="1"/>
  <c r="D173" i="1"/>
  <c r="F172" i="1"/>
  <c r="E172" i="1"/>
  <c r="D172" i="1"/>
  <c r="F171" i="1"/>
  <c r="E171" i="1"/>
  <c r="D171" i="1"/>
  <c r="F170" i="1"/>
  <c r="E170" i="1"/>
  <c r="D170" i="1"/>
  <c r="F169" i="1"/>
  <c r="E169" i="1"/>
  <c r="D169" i="1"/>
  <c r="F168" i="1"/>
  <c r="E168" i="1"/>
  <c r="D168" i="1"/>
  <c r="F167" i="1"/>
  <c r="E167" i="1"/>
  <c r="D167" i="1"/>
  <c r="F166" i="1"/>
  <c r="E166" i="1"/>
  <c r="D166" i="1"/>
  <c r="F165" i="1"/>
  <c r="E165" i="1"/>
  <c r="D165" i="1"/>
  <c r="F164" i="1"/>
  <c r="E164" i="1"/>
  <c r="D164" i="1"/>
  <c r="F163" i="1"/>
  <c r="E163" i="1"/>
  <c r="D163" i="1"/>
  <c r="F162" i="1"/>
  <c r="E162" i="1"/>
  <c r="D162" i="1"/>
  <c r="F161" i="1"/>
  <c r="E161" i="1"/>
  <c r="D161" i="1"/>
  <c r="F160" i="1"/>
  <c r="E160" i="1"/>
  <c r="D160" i="1"/>
  <c r="F159" i="1"/>
  <c r="E159" i="1"/>
  <c r="D159" i="1"/>
  <c r="F158" i="1"/>
  <c r="E158" i="1"/>
  <c r="D158" i="1"/>
  <c r="F157" i="1"/>
  <c r="E157" i="1"/>
  <c r="D157" i="1"/>
  <c r="F156" i="1"/>
  <c r="E156" i="1"/>
  <c r="D156" i="1"/>
  <c r="F155" i="1"/>
  <c r="E155" i="1"/>
  <c r="D155" i="1"/>
  <c r="F154" i="1"/>
  <c r="E154" i="1"/>
  <c r="D154" i="1"/>
  <c r="F153" i="1"/>
  <c r="E153" i="1"/>
  <c r="D153" i="1"/>
  <c r="F152" i="1"/>
  <c r="E152" i="1"/>
  <c r="D152" i="1"/>
  <c r="F151" i="1"/>
  <c r="E151" i="1"/>
  <c r="D151" i="1"/>
  <c r="F150" i="1"/>
  <c r="E150" i="1"/>
  <c r="D150" i="1"/>
  <c r="F149" i="1"/>
  <c r="E149" i="1"/>
  <c r="D149" i="1"/>
  <c r="F148" i="1"/>
  <c r="E148" i="1"/>
  <c r="D148" i="1"/>
  <c r="F147" i="1"/>
  <c r="E147" i="1"/>
  <c r="D147" i="1"/>
  <c r="F146" i="1"/>
  <c r="E146" i="1"/>
  <c r="D146" i="1"/>
  <c r="F145" i="1"/>
  <c r="E145" i="1"/>
  <c r="D145" i="1"/>
  <c r="F144" i="1"/>
  <c r="E144" i="1"/>
  <c r="D144" i="1"/>
  <c r="F143" i="1"/>
  <c r="E143" i="1"/>
  <c r="D143" i="1"/>
  <c r="F142" i="1"/>
  <c r="E142" i="1"/>
  <c r="D142" i="1"/>
  <c r="F141" i="1"/>
  <c r="E141" i="1"/>
  <c r="D141" i="1"/>
  <c r="F140" i="1"/>
  <c r="E140" i="1"/>
  <c r="D140" i="1"/>
  <c r="F139" i="1"/>
  <c r="E139" i="1"/>
  <c r="D139" i="1"/>
  <c r="F138" i="1"/>
  <c r="E138" i="1"/>
  <c r="D138" i="1"/>
  <c r="F137" i="1"/>
  <c r="E137" i="1"/>
  <c r="D137" i="1"/>
  <c r="F136" i="1"/>
  <c r="E136" i="1"/>
  <c r="D136" i="1"/>
  <c r="F135" i="1"/>
  <c r="E135" i="1"/>
  <c r="D135" i="1"/>
  <c r="F134" i="1"/>
  <c r="E134" i="1"/>
  <c r="D134" i="1"/>
  <c r="F133" i="1"/>
  <c r="E133" i="1"/>
  <c r="D133" i="1"/>
  <c r="F132" i="1"/>
  <c r="E132" i="1"/>
  <c r="D132" i="1"/>
  <c r="F131" i="1"/>
  <c r="E131" i="1"/>
  <c r="D131" i="1"/>
  <c r="F130" i="1"/>
  <c r="E130" i="1"/>
  <c r="D130" i="1"/>
  <c r="F129" i="1"/>
  <c r="E129" i="1"/>
  <c r="D129" i="1"/>
  <c r="F128" i="1"/>
  <c r="E128" i="1"/>
  <c r="D128" i="1"/>
  <c r="F127" i="1"/>
  <c r="E127" i="1"/>
  <c r="D127" i="1"/>
  <c r="F126" i="1"/>
  <c r="E126" i="1"/>
  <c r="D126" i="1"/>
  <c r="F125" i="1"/>
  <c r="E125" i="1"/>
  <c r="D125" i="1"/>
  <c r="F124" i="1"/>
  <c r="E124" i="1"/>
  <c r="D124" i="1"/>
  <c r="F123" i="1"/>
  <c r="E123" i="1"/>
  <c r="D123" i="1"/>
  <c r="F122" i="1"/>
  <c r="E122" i="1"/>
  <c r="D122" i="1"/>
  <c r="F121" i="1"/>
  <c r="E121" i="1"/>
  <c r="D121" i="1"/>
  <c r="F120" i="1"/>
  <c r="E120" i="1"/>
  <c r="D120" i="1"/>
  <c r="F119" i="1"/>
  <c r="E119" i="1"/>
  <c r="D119" i="1"/>
  <c r="F118" i="1"/>
  <c r="E118" i="1"/>
  <c r="D118" i="1"/>
  <c r="F117" i="1"/>
  <c r="E117" i="1"/>
  <c r="D117" i="1"/>
  <c r="F116" i="1"/>
  <c r="E116" i="1"/>
  <c r="D116" i="1"/>
  <c r="F115" i="1"/>
  <c r="E115" i="1"/>
  <c r="D115" i="1"/>
  <c r="F114" i="1"/>
  <c r="E114" i="1"/>
  <c r="D114" i="1"/>
  <c r="F113" i="1"/>
  <c r="E113" i="1"/>
  <c r="D113" i="1"/>
  <c r="F112" i="1"/>
  <c r="E112" i="1"/>
  <c r="D112" i="1"/>
  <c r="F111" i="1"/>
  <c r="E111" i="1"/>
  <c r="D111" i="1"/>
  <c r="F110" i="1"/>
  <c r="E110" i="1"/>
  <c r="D110" i="1"/>
  <c r="F109" i="1"/>
  <c r="E109" i="1"/>
  <c r="D109" i="1"/>
  <c r="F108" i="1"/>
  <c r="E108" i="1"/>
  <c r="D108" i="1"/>
  <c r="F107" i="1"/>
  <c r="E107" i="1"/>
  <c r="D107" i="1"/>
  <c r="F106" i="1"/>
  <c r="E106" i="1"/>
  <c r="D106" i="1"/>
  <c r="F105" i="1"/>
  <c r="E105" i="1"/>
  <c r="D105" i="1"/>
  <c r="F104" i="1"/>
  <c r="E104" i="1"/>
  <c r="D104" i="1"/>
  <c r="F103" i="1"/>
  <c r="E103" i="1"/>
  <c r="D103" i="1"/>
  <c r="F102" i="1"/>
  <c r="E102" i="1"/>
  <c r="D102" i="1"/>
  <c r="F101" i="1"/>
  <c r="E101" i="1"/>
  <c r="D101" i="1"/>
  <c r="F100" i="1"/>
  <c r="E100" i="1"/>
  <c r="D100" i="1"/>
  <c r="F99" i="1"/>
  <c r="E99" i="1"/>
  <c r="D99" i="1"/>
  <c r="F98" i="1"/>
  <c r="E98" i="1"/>
  <c r="D98" i="1"/>
  <c r="F97" i="1"/>
  <c r="E97" i="1"/>
  <c r="D97" i="1"/>
  <c r="F96" i="1"/>
  <c r="E96" i="1"/>
  <c r="D96" i="1"/>
  <c r="F95" i="1"/>
  <c r="E95" i="1"/>
  <c r="D95" i="1"/>
  <c r="F94" i="1"/>
  <c r="E94" i="1"/>
  <c r="D94" i="1"/>
  <c r="F93" i="1"/>
  <c r="E93" i="1"/>
  <c r="D93" i="1"/>
  <c r="F92" i="1"/>
  <c r="E92" i="1"/>
  <c r="D92" i="1"/>
  <c r="F91" i="1"/>
  <c r="E91" i="1"/>
  <c r="D91" i="1"/>
  <c r="F90" i="1"/>
  <c r="E90" i="1"/>
  <c r="D90" i="1"/>
  <c r="F89" i="1"/>
  <c r="E89" i="1"/>
  <c r="D89" i="1"/>
  <c r="F88" i="1"/>
  <c r="E88" i="1"/>
  <c r="D88" i="1"/>
  <c r="F87" i="1"/>
  <c r="E87" i="1"/>
  <c r="D87" i="1"/>
  <c r="F86" i="1"/>
  <c r="E86" i="1"/>
  <c r="D86" i="1"/>
  <c r="F85" i="1"/>
  <c r="E85" i="1"/>
  <c r="D85" i="1"/>
  <c r="F84" i="1"/>
  <c r="E84" i="1"/>
  <c r="D84" i="1"/>
  <c r="F83" i="1"/>
  <c r="E83" i="1"/>
  <c r="D83" i="1"/>
  <c r="F82" i="1"/>
  <c r="E82" i="1"/>
  <c r="D82" i="1"/>
  <c r="F81" i="1"/>
  <c r="E81" i="1"/>
  <c r="D81" i="1"/>
  <c r="F80" i="1"/>
  <c r="E80" i="1"/>
  <c r="D80" i="1"/>
  <c r="F79" i="1"/>
  <c r="E79" i="1"/>
  <c r="D79" i="1"/>
  <c r="F78" i="1"/>
  <c r="E78" i="1"/>
  <c r="D78" i="1"/>
  <c r="F77" i="1"/>
  <c r="E77" i="1"/>
  <c r="D77" i="1"/>
  <c r="F76" i="1"/>
  <c r="E76" i="1"/>
  <c r="D76" i="1"/>
  <c r="F75" i="1"/>
  <c r="E75" i="1"/>
  <c r="D75" i="1"/>
  <c r="F74" i="1"/>
  <c r="E74" i="1"/>
  <c r="D74" i="1"/>
  <c r="F73" i="1"/>
  <c r="E73" i="1"/>
  <c r="D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F66" i="1"/>
  <c r="E66" i="1"/>
  <c r="D66" i="1"/>
  <c r="F65" i="1"/>
  <c r="E65" i="1"/>
  <c r="D65" i="1"/>
  <c r="F64" i="1"/>
  <c r="E64" i="1"/>
  <c r="D64" i="1"/>
  <c r="F63" i="1"/>
  <c r="E63" i="1"/>
  <c r="D63" i="1"/>
  <c r="F62" i="1"/>
  <c r="E62" i="1"/>
  <c r="D62" i="1"/>
  <c r="F61" i="1"/>
  <c r="E61" i="1"/>
  <c r="D61" i="1"/>
  <c r="F60" i="1"/>
  <c r="E60" i="1"/>
  <c r="D60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F19" i="1"/>
  <c r="E19" i="1"/>
  <c r="D19" i="1"/>
  <c r="F18" i="1"/>
  <c r="E18" i="1"/>
  <c r="D18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F2" i="1"/>
  <c r="E2" i="1"/>
  <c r="D2" i="1"/>
  <c r="J310" i="2" a="1"/>
  <c r="J310" i="2" s="1"/>
  <c r="J251" i="2" a="1"/>
  <c r="J251" i="2" s="1"/>
  <c r="J240" i="2" a="1"/>
  <c r="J240" i="2" s="1"/>
  <c r="J255" i="2" a="1"/>
  <c r="J255" i="2" s="1"/>
  <c r="J95" i="2" a="1"/>
  <c r="J95" i="2" s="1"/>
  <c r="J283" i="2" a="1"/>
  <c r="J283" i="2" s="1"/>
  <c r="J232" i="2" a="1"/>
  <c r="J232" i="2" s="1"/>
  <c r="J172" i="2" a="1"/>
  <c r="J172" i="2" s="1"/>
  <c r="J234" i="2" a="1"/>
  <c r="J234" i="2" s="1"/>
  <c r="J257" i="2" a="1"/>
  <c r="J257" i="2" s="1"/>
  <c r="J392" i="2" a="1"/>
  <c r="J392" i="2" s="1"/>
  <c r="J374" i="2" a="1"/>
  <c r="J374" i="2" s="1"/>
  <c r="J309" i="2" a="1"/>
  <c r="J309" i="2" s="1"/>
  <c r="J57" i="2" a="1"/>
  <c r="J57" i="2" s="1"/>
  <c r="J159" i="2" a="1"/>
  <c r="J159" i="2" s="1"/>
  <c r="J126" i="2" a="1"/>
  <c r="J126" i="2" s="1"/>
  <c r="J241" i="2" a="1"/>
  <c r="J241" i="2" s="1"/>
  <c r="J412" i="2" a="1"/>
  <c r="J412" i="2" s="1"/>
  <c r="J132" i="2" a="1"/>
  <c r="J132" i="2" s="1"/>
  <c r="J134" i="2" a="1"/>
  <c r="J134" i="2" s="1"/>
  <c r="J173" i="2" a="1"/>
  <c r="J173" i="2" s="1"/>
  <c r="J247" i="2" a="1"/>
  <c r="J247" i="2" s="1"/>
  <c r="J359" i="2" a="1"/>
  <c r="J359" i="2" s="1"/>
  <c r="J139" i="2" a="1"/>
  <c r="J139" i="2" s="1"/>
  <c r="J26" i="2" a="1"/>
  <c r="J26" i="2" s="1"/>
  <c r="J305" i="2" a="1"/>
  <c r="J305" i="2" s="1"/>
  <c r="J259" i="2" a="1"/>
  <c r="J259" i="2" s="1"/>
  <c r="J45" i="2" a="1"/>
  <c r="J45" i="2" s="1"/>
  <c r="J205" i="2" a="1"/>
  <c r="J205" i="2" s="1"/>
  <c r="J167" i="2" a="1"/>
  <c r="J167" i="2" s="1"/>
  <c r="J70" i="2" a="1"/>
  <c r="J70" i="2" s="1"/>
  <c r="J327" i="2" a="1"/>
  <c r="J327" i="2" s="1"/>
  <c r="J87" i="2" a="1"/>
  <c r="J87" i="2" s="1"/>
  <c r="J146" i="2" a="1"/>
  <c r="J146" i="2" s="1"/>
  <c r="J274" i="2" a="1"/>
  <c r="J274" i="2" s="1"/>
  <c r="J216" i="2" a="1"/>
  <c r="J216" i="2" s="1"/>
  <c r="J409" i="2" a="1"/>
  <c r="J409" i="2" s="1"/>
  <c r="J353" i="2" a="1"/>
  <c r="J353" i="2" s="1"/>
  <c r="J62" i="2" a="1"/>
  <c r="J62" i="2" s="1"/>
  <c r="J364" i="2" a="1"/>
  <c r="J364" i="2" s="1"/>
  <c r="J375" i="2" a="1"/>
  <c r="J375" i="2" s="1"/>
  <c r="J11" i="2" a="1"/>
  <c r="J11" i="2" s="1"/>
  <c r="J182" i="2" a="1"/>
  <c r="J182" i="2" s="1"/>
  <c r="J176" i="2" a="1"/>
  <c r="J176" i="2" s="1"/>
  <c r="J393" i="2" a="1"/>
  <c r="J393" i="2" s="1"/>
  <c r="J46" i="2" a="1"/>
  <c r="J46" i="2" s="1"/>
  <c r="J48" i="2" a="1"/>
  <c r="J48" i="2" s="1"/>
  <c r="J272" i="2" a="1"/>
  <c r="J272" i="2" s="1"/>
  <c r="J202" i="2" a="1"/>
  <c r="J202" i="2" s="1"/>
  <c r="J235" i="2" a="1"/>
  <c r="J235" i="2" s="1"/>
  <c r="J170" i="2" a="1"/>
  <c r="J170" i="2" s="1"/>
  <c r="J150" i="2" a="1"/>
  <c r="J150" i="2" s="1"/>
  <c r="J280" i="2" a="1"/>
  <c r="J280" i="2" s="1"/>
  <c r="J369" i="2" a="1"/>
  <c r="J369" i="2" s="1"/>
  <c r="J432" i="2" a="1"/>
  <c r="J432" i="2" s="1"/>
  <c r="J354" i="2" a="1"/>
  <c r="J354" i="2" s="1"/>
  <c r="J243" i="2" a="1"/>
  <c r="J243" i="2" s="1"/>
  <c r="J276" i="2" a="1"/>
  <c r="J276" i="2" s="1"/>
  <c r="J285" i="2" a="1"/>
  <c r="J285" i="2" s="1"/>
  <c r="J302" i="2" a="1"/>
  <c r="J302" i="2" s="1"/>
  <c r="J333" i="2" a="1"/>
  <c r="J333" i="2" s="1"/>
  <c r="J80" i="2" a="1"/>
  <c r="J80" i="2" s="1"/>
  <c r="J19" i="2" a="1"/>
  <c r="J19" i="2" s="1"/>
  <c r="J319" i="2" a="1"/>
  <c r="J319" i="2" s="1"/>
  <c r="J313" i="2" a="1"/>
  <c r="J313" i="2" s="1"/>
  <c r="J219" i="2" a="1"/>
  <c r="J219" i="2" s="1"/>
  <c r="J14" i="2" a="1"/>
  <c r="J14" i="2" s="1"/>
  <c r="J273" i="2" a="1"/>
  <c r="J273" i="2" s="1"/>
  <c r="J316" i="2" a="1"/>
  <c r="J316" i="2" s="1"/>
  <c r="J27" i="2" a="1"/>
  <c r="J27" i="2" s="1"/>
  <c r="J94" i="2" a="1"/>
  <c r="J94" i="2" s="1"/>
  <c r="J190" i="2" a="1"/>
  <c r="J190" i="2" s="1"/>
  <c r="J386" i="2" a="1"/>
  <c r="J386" i="2" s="1"/>
  <c r="J194" i="2" a="1"/>
  <c r="J194" i="2" s="1"/>
  <c r="J185" i="2" a="1"/>
  <c r="J185" i="2" s="1"/>
  <c r="J366" i="2" a="1"/>
  <c r="J366" i="2" s="1"/>
  <c r="J298" i="2" a="1"/>
  <c r="J298" i="2" s="1"/>
  <c r="J168" i="2" a="1"/>
  <c r="J168" i="2" s="1"/>
  <c r="J155" i="2" a="1"/>
  <c r="J155" i="2" s="1"/>
  <c r="J184" i="2" a="1"/>
  <c r="J184" i="2" s="1"/>
  <c r="J416" i="2" a="1"/>
  <c r="J416" i="2" s="1"/>
  <c r="J127" i="2" a="1"/>
  <c r="J127" i="2" s="1"/>
  <c r="J156" i="2" a="1"/>
  <c r="J156" i="2" s="1"/>
  <c r="J428" i="2" a="1"/>
  <c r="J428" i="2" s="1"/>
  <c r="J430" i="2" a="1"/>
  <c r="J430" i="2" s="1"/>
  <c r="J361" i="2" a="1"/>
  <c r="J361" i="2" s="1"/>
  <c r="J420" i="2" a="1"/>
  <c r="J420" i="2" s="1"/>
  <c r="J65" i="2" a="1"/>
  <c r="J65" i="2" s="1"/>
  <c r="J196" i="2" l="1" a="1"/>
  <c r="J196" i="2" s="1"/>
  <c r="J121" i="2" a="1"/>
  <c r="J121" i="2" s="1"/>
  <c r="J264" i="2" a="1"/>
  <c r="J264" i="2" s="1"/>
  <c r="J220" i="2" a="1"/>
  <c r="J220" i="2" s="1"/>
  <c r="J88" i="2" a="1"/>
  <c r="J88" i="2" s="1"/>
  <c r="J107" i="2" a="1"/>
  <c r="J107" i="2" s="1"/>
  <c r="J16" i="2" a="1"/>
  <c r="J16" i="2" s="1"/>
  <c r="J282" i="2" a="1"/>
  <c r="J282" i="2" s="1"/>
  <c r="J342" i="2" a="1"/>
  <c r="J342" i="2" s="1"/>
  <c r="J287" i="2" a="1"/>
  <c r="J287" i="2" s="1"/>
  <c r="J64" i="2" a="1"/>
  <c r="J64" i="2" s="1"/>
  <c r="J338" i="2" a="1"/>
  <c r="J338" i="2" s="1"/>
  <c r="J60" i="2" a="1"/>
  <c r="J60" i="2" s="1"/>
  <c r="J426" i="2" a="1"/>
  <c r="J426" i="2" s="1"/>
  <c r="J278" i="2" a="1"/>
  <c r="J278" i="2" s="1"/>
  <c r="J308" i="2" a="1"/>
  <c r="J308" i="2" s="1"/>
  <c r="J329" i="2" a="1"/>
  <c r="J329" i="2" s="1"/>
  <c r="J408" i="2" a="1"/>
  <c r="J408" i="2" s="1"/>
  <c r="J36" i="2" a="1"/>
  <c r="J36" i="2" s="1"/>
  <c r="J174" i="2" a="1"/>
  <c r="J174" i="2" s="1"/>
  <c r="J304" i="2" a="1"/>
  <c r="J304" i="2" s="1"/>
  <c r="J157" i="2" a="1"/>
  <c r="J157" i="2" s="1"/>
  <c r="J292" i="2" a="1"/>
  <c r="J292" i="2" s="1"/>
  <c r="J97" i="2" a="1"/>
  <c r="J97" i="2" s="1"/>
  <c r="J425" i="2" a="1"/>
  <c r="J425" i="2" s="1"/>
  <c r="J92" i="2" a="1"/>
  <c r="J92" i="2" s="1"/>
  <c r="J365" i="2" a="1"/>
  <c r="J365" i="2" s="1"/>
  <c r="J109" i="2" a="1"/>
  <c r="J109" i="2" s="1"/>
  <c r="J9" i="2" a="1"/>
  <c r="J9" i="2" s="1"/>
  <c r="J113" i="2" a="1"/>
  <c r="J113" i="2" s="1"/>
  <c r="J271" i="2" a="1"/>
  <c r="J271" i="2" s="1"/>
  <c r="J63" i="2" a="1"/>
  <c r="J63" i="2" s="1"/>
  <c r="J407" i="2" a="1"/>
  <c r="J407" i="2" s="1"/>
  <c r="J225" i="2" a="1"/>
  <c r="J225" i="2" s="1"/>
  <c r="J125" i="2" a="1"/>
  <c r="J125" i="2" s="1"/>
  <c r="J315" i="2" a="1"/>
  <c r="J315" i="2" s="1"/>
  <c r="J96" i="2" a="1"/>
  <c r="J96" i="2" s="1"/>
  <c r="J154" i="2" a="1"/>
  <c r="J154" i="2" s="1"/>
  <c r="J117" i="2" a="1"/>
  <c r="J117" i="2" s="1"/>
  <c r="J244" i="2" a="1"/>
  <c r="J244" i="2" s="1"/>
  <c r="J161" i="2" a="1"/>
  <c r="J161" i="2" s="1"/>
  <c r="J76" i="2" a="1"/>
  <c r="J76" i="2" s="1"/>
  <c r="J323" i="2" a="1"/>
  <c r="J323" i="2" s="1"/>
  <c r="J398" i="2" a="1"/>
  <c r="J398" i="2" s="1"/>
  <c r="J25" i="2" a="1"/>
  <c r="J25" i="2" s="1"/>
  <c r="J256" i="2" a="1"/>
  <c r="J256" i="2" s="1"/>
  <c r="J129" i="2" a="1"/>
  <c r="J129" i="2" s="1"/>
  <c r="J79" i="2" a="1"/>
  <c r="J79" i="2" s="1"/>
  <c r="J242" i="2" a="1"/>
  <c r="J242" i="2" s="1"/>
  <c r="J391" i="2" a="1"/>
  <c r="J391" i="2" s="1"/>
  <c r="J49" i="2" a="1"/>
  <c r="J49" i="2" s="1"/>
  <c r="J178" i="2" a="1"/>
  <c r="J178" i="2" s="1"/>
  <c r="J248" i="2" a="1"/>
  <c r="J248" i="2" s="1"/>
  <c r="J394" i="2" a="1"/>
  <c r="J394" i="2" s="1"/>
  <c r="J380" i="2" a="1"/>
  <c r="J380" i="2" s="1"/>
  <c r="J86" i="2" a="1"/>
  <c r="J86" i="2" s="1"/>
  <c r="J422" i="2" a="1"/>
  <c r="J422" i="2" s="1"/>
  <c r="J326" i="2" a="1"/>
  <c r="J326" i="2" s="1"/>
  <c r="J336" i="2" a="1"/>
  <c r="J336" i="2" s="1"/>
  <c r="J239" i="2" a="1"/>
  <c r="J239" i="2" s="1"/>
  <c r="J300" i="2" a="1"/>
  <c r="J300" i="2" s="1"/>
  <c r="J71" i="2" a="1"/>
  <c r="J71" i="2" s="1"/>
  <c r="J269" i="2" a="1"/>
  <c r="J269" i="2" s="1"/>
  <c r="J343" i="2" a="1"/>
  <c r="J343" i="2" s="1"/>
  <c r="J218" i="2" a="1"/>
  <c r="J218" i="2" s="1"/>
  <c r="J371" i="2" a="1"/>
  <c r="J371" i="2" s="1"/>
  <c r="J213" i="2" a="1"/>
  <c r="J213" i="2" s="1"/>
  <c r="J175" i="2" a="1"/>
  <c r="J175" i="2" s="1"/>
  <c r="J191" i="2" a="1"/>
  <c r="J191" i="2" s="1"/>
  <c r="J299" i="2" a="1"/>
  <c r="J299" i="2" s="1"/>
  <c r="J187" i="2" a="1"/>
  <c r="J187" i="2" s="1"/>
  <c r="J340" i="2" a="1"/>
  <c r="J340" i="2" s="1"/>
  <c r="J324" i="2" a="1"/>
  <c r="J324" i="2" s="1"/>
  <c r="J378" i="2" a="1"/>
  <c r="J378" i="2" s="1"/>
  <c r="J266" i="2" a="1"/>
  <c r="J266" i="2" s="1"/>
  <c r="J334" i="2" a="1"/>
  <c r="J334" i="2" s="1"/>
  <c r="J427" i="2" a="1"/>
  <c r="J427" i="2" s="1"/>
  <c r="J195" i="2" a="1"/>
  <c r="J195" i="2" s="1"/>
  <c r="J311" i="2" a="1"/>
  <c r="J311" i="2" s="1"/>
  <c r="J193" i="2" a="1"/>
  <c r="J193" i="2" s="1"/>
  <c r="J114" i="2" a="1"/>
  <c r="J114" i="2" s="1"/>
  <c r="J189" i="2" a="1"/>
  <c r="J189" i="2" s="1"/>
  <c r="J128" i="2" a="1"/>
  <c r="J128" i="2" s="1"/>
  <c r="J303" i="2" a="1"/>
  <c r="J303" i="2" s="1"/>
  <c r="J56" i="2" a="1"/>
  <c r="J56" i="2" s="1"/>
  <c r="J212" i="2" a="1"/>
  <c r="J212" i="2" s="1"/>
  <c r="J312" i="2" a="1"/>
  <c r="J312" i="2" s="1"/>
  <c r="J12" i="2" a="1"/>
  <c r="J12" i="2" s="1"/>
  <c r="J258" i="2" a="1"/>
  <c r="J258" i="2" s="1"/>
  <c r="J356" i="2" a="1"/>
  <c r="J356" i="2" s="1"/>
  <c r="J208" i="2" a="1"/>
  <c r="J208" i="2" s="1"/>
  <c r="J115" i="2" a="1"/>
  <c r="J115" i="2" s="1"/>
  <c r="J339" i="2" a="1"/>
  <c r="J339" i="2" s="1"/>
  <c r="J286" i="2" a="1"/>
  <c r="J286" i="2" s="1"/>
  <c r="J136" i="2" a="1"/>
  <c r="J136" i="2" s="1"/>
  <c r="J165" i="2" a="1"/>
  <c r="J165" i="2" s="1"/>
  <c r="J294" i="2" a="1"/>
  <c r="J294" i="2" s="1"/>
  <c r="J118" i="2" a="1"/>
  <c r="J118" i="2" s="1"/>
  <c r="J421" i="2" a="1"/>
  <c r="J421" i="2" s="1"/>
  <c r="J183" i="2" a="1"/>
  <c r="J183" i="2" s="1"/>
  <c r="J28" i="2" a="1"/>
  <c r="J28" i="2" s="1"/>
  <c r="J78" i="2" a="1"/>
  <c r="J78" i="2" s="1"/>
  <c r="J22" i="2" a="1"/>
  <c r="J22" i="2" s="1"/>
  <c r="J124" i="2" a="1"/>
  <c r="J124" i="2" s="1"/>
  <c r="J403" i="2" a="1"/>
  <c r="J403" i="2" s="1"/>
  <c r="J200" i="2" a="1"/>
  <c r="J200" i="2" s="1"/>
  <c r="J81" i="2" a="1"/>
  <c r="J81" i="2" s="1"/>
  <c r="J30" i="2" a="1"/>
  <c r="J30" i="2" s="1"/>
  <c r="J402" i="2" a="1"/>
  <c r="J402" i="2" s="1"/>
  <c r="J153" i="2" a="1"/>
  <c r="J153" i="2" s="1"/>
  <c r="J330" i="2" a="1"/>
  <c r="J330" i="2" s="1"/>
  <c r="J91" i="2" a="1"/>
  <c r="J91" i="2" s="1"/>
  <c r="J254" i="2" a="1"/>
  <c r="J254" i="2" s="1"/>
  <c r="J404" i="2" a="1"/>
  <c r="J404" i="2" s="1"/>
  <c r="J207" i="2" a="1"/>
  <c r="J207" i="2" s="1"/>
  <c r="J15" i="2" a="1"/>
  <c r="J15" i="2" s="1"/>
  <c r="J102" i="2" a="1"/>
  <c r="J102" i="2" s="1"/>
  <c r="J61" i="2" a="1"/>
  <c r="J61" i="2" s="1"/>
  <c r="J10" i="2" a="1"/>
  <c r="J10" i="2" s="1"/>
  <c r="J55" i="2" a="1"/>
  <c r="J55" i="2" s="1"/>
  <c r="J224" i="2" a="1"/>
  <c r="J224" i="2" s="1"/>
  <c r="J411" i="2" a="1"/>
  <c r="J411" i="2" s="1"/>
  <c r="J111" i="2" a="1"/>
  <c r="J111" i="2" s="1"/>
  <c r="J151" i="2" a="1"/>
  <c r="J151" i="2" s="1"/>
  <c r="J306" i="2" a="1"/>
  <c r="J306" i="2" s="1"/>
  <c r="J34" i="2" a="1"/>
  <c r="J34" i="2" s="1"/>
  <c r="J67" i="2" a="1"/>
  <c r="J67" i="2" s="1"/>
  <c r="J21" i="2" a="1"/>
  <c r="J21" i="2" s="1"/>
  <c r="J362" i="2" a="1"/>
  <c r="J362" i="2" s="1"/>
  <c r="J32" i="2" a="1"/>
  <c r="J32" i="2" s="1"/>
  <c r="J144" i="2" a="1"/>
  <c r="J144" i="2" s="1"/>
  <c r="J20" i="2" a="1"/>
  <c r="J20" i="2" s="1"/>
  <c r="J171" i="2" a="1"/>
  <c r="J171" i="2" s="1"/>
  <c r="J169" i="2" a="1"/>
  <c r="J169" i="2" s="1"/>
  <c r="J352" i="2" a="1"/>
  <c r="J352" i="2" s="1"/>
  <c r="J90" i="2" a="1"/>
  <c r="J90" i="2" s="1"/>
  <c r="J275" i="2" a="1"/>
  <c r="J275" i="2" s="1"/>
  <c r="J140" i="2" a="1"/>
  <c r="J140" i="2" s="1"/>
  <c r="J296" i="2" a="1"/>
  <c r="J296" i="2" s="1"/>
  <c r="J110" i="2" a="1"/>
  <c r="J110" i="2" s="1"/>
  <c r="J123" i="2" a="1"/>
  <c r="J123" i="2" s="1"/>
  <c r="J385" i="2" a="1"/>
  <c r="J385" i="2" s="1"/>
  <c r="J382" i="2" a="1"/>
  <c r="J382" i="2" s="1"/>
  <c r="J72" i="2" a="1"/>
  <c r="J72" i="2" s="1"/>
  <c r="J105" i="2" a="1"/>
  <c r="J105" i="2" s="1"/>
  <c r="J370" i="2" a="1"/>
  <c r="J370" i="2" s="1"/>
  <c r="J349" i="2" a="1"/>
  <c r="J349" i="2" s="1"/>
  <c r="J74" i="2" a="1"/>
  <c r="J74" i="2" s="1"/>
  <c r="J288" i="2" a="1"/>
  <c r="J288" i="2" s="1"/>
  <c r="J85" i="2" a="1"/>
  <c r="J85" i="2" s="1"/>
  <c r="J321" i="2" a="1"/>
  <c r="J321" i="2" s="1"/>
  <c r="J265" i="2" a="1"/>
  <c r="J265" i="2" s="1"/>
  <c r="J367" i="2" a="1"/>
  <c r="J367" i="2" s="1"/>
  <c r="J103" i="2" a="1"/>
  <c r="J103" i="2" s="1"/>
  <c r="J141" i="2" a="1"/>
  <c r="J141" i="2" s="1"/>
  <c r="J267" i="2" a="1"/>
  <c r="J267" i="2" s="1"/>
  <c r="J229" i="2" a="1"/>
  <c r="J229" i="2" s="1"/>
  <c r="J236" i="2" a="1"/>
  <c r="J236" i="2" s="1"/>
  <c r="J277" i="2" a="1"/>
  <c r="J277" i="2" s="1"/>
  <c r="J66" i="2" a="1"/>
  <c r="J66" i="2" s="1"/>
  <c r="J284" i="2" a="1"/>
  <c r="J284" i="2" s="1"/>
  <c r="J119" i="2" a="1"/>
  <c r="J119" i="2" s="1"/>
  <c r="J281" i="2" a="1"/>
  <c r="J281" i="2" s="1"/>
  <c r="J228" i="2" a="1"/>
  <c r="J228" i="2" s="1"/>
  <c r="J252" i="2" a="1"/>
  <c r="J252" i="2" s="1"/>
  <c r="J337" i="2" a="1"/>
  <c r="J337" i="2" s="1"/>
  <c r="J73" i="2" a="1"/>
  <c r="J73" i="2" s="1"/>
  <c r="J250" i="2" a="1"/>
  <c r="J250" i="2" s="1"/>
  <c r="J268" i="2" a="1"/>
  <c r="J268" i="2" s="1"/>
  <c r="J179" i="2" a="1"/>
  <c r="J179" i="2" s="1"/>
  <c r="J279" i="2" a="1"/>
  <c r="J279" i="2" s="1"/>
  <c r="J120" i="2" a="1"/>
  <c r="J120" i="2" s="1"/>
  <c r="J44" i="2" a="1"/>
  <c r="J44" i="2" s="1"/>
  <c r="J166" i="2" a="1"/>
  <c r="J166" i="2" s="1"/>
  <c r="J210" i="2" a="1"/>
  <c r="J210" i="2" s="1"/>
  <c r="J52" i="2" a="1"/>
  <c r="J52" i="2" s="1"/>
  <c r="J29" i="2" a="1"/>
  <c r="J29" i="2" s="1"/>
  <c r="J246" i="2" a="1"/>
  <c r="J246" i="2" s="1"/>
  <c r="J130" i="2" a="1"/>
  <c r="J130" i="2" s="1"/>
  <c r="J221" i="2" a="1"/>
  <c r="J221" i="2" s="1"/>
  <c r="J108" i="2" a="1"/>
  <c r="J108" i="2" s="1"/>
  <c r="J347" i="2" a="1"/>
  <c r="J347" i="2" s="1"/>
  <c r="J43" i="2" a="1"/>
  <c r="J43" i="2" s="1"/>
  <c r="J293" i="2" a="1"/>
  <c r="J293" i="2" s="1"/>
  <c r="J433" i="2" a="1"/>
  <c r="J433" i="2" s="1"/>
  <c r="J358" i="2" a="1"/>
  <c r="J358" i="2" s="1"/>
  <c r="J395" i="2" a="1"/>
  <c r="J395" i="2" s="1"/>
  <c r="J147" i="2" a="1"/>
  <c r="J147" i="2" s="1"/>
  <c r="J418" i="2" a="1"/>
  <c r="J418" i="2" s="1"/>
  <c r="J37" i="2" a="1"/>
  <c r="J37" i="2" s="1"/>
  <c r="J253" i="2" a="1"/>
  <c r="J253" i="2" s="1"/>
  <c r="J217" i="2" a="1"/>
  <c r="J217" i="2" s="1"/>
  <c r="J357" i="2" a="1"/>
  <c r="J357" i="2" s="1"/>
  <c r="J322" i="2" a="1"/>
  <c r="J322" i="2" s="1"/>
  <c r="J429" i="2" a="1"/>
  <c r="J429" i="2" s="1"/>
  <c r="J211" i="2" a="1"/>
  <c r="J211" i="2" s="1"/>
  <c r="J58" i="2" a="1"/>
  <c r="J58" i="2" s="1"/>
  <c r="J230" i="2" a="1"/>
  <c r="J230" i="2" s="1"/>
  <c r="J201" i="2" a="1"/>
  <c r="J201" i="2" s="1"/>
  <c r="J344" i="2" a="1"/>
  <c r="J344" i="2" s="1"/>
  <c r="J260" i="2" a="1"/>
  <c r="J260" i="2" s="1"/>
  <c r="J351" i="2" a="1"/>
  <c r="J351" i="2" s="1"/>
  <c r="J69" i="2" a="1"/>
  <c r="J69" i="2" s="1"/>
  <c r="J206" i="2" a="1"/>
  <c r="J206" i="2" s="1"/>
  <c r="J188" i="2" a="1"/>
  <c r="J188" i="2" s="1"/>
  <c r="J397" i="2" a="1"/>
  <c r="J397" i="2" s="1"/>
  <c r="J59" i="2" a="1"/>
  <c r="J59" i="2" s="1"/>
  <c r="J131" i="2" a="1"/>
  <c r="J131" i="2" s="1"/>
  <c r="J38" i="2" a="1"/>
  <c r="J38" i="2" s="1"/>
  <c r="J384" i="2" a="1"/>
  <c r="J384" i="2" s="1"/>
  <c r="J13" i="2" a="1"/>
  <c r="J13" i="2" s="1"/>
  <c r="J238" i="2" a="1"/>
  <c r="J238" i="2" s="1"/>
  <c r="J335" i="2" a="1"/>
  <c r="J335" i="2" s="1"/>
  <c r="J355" i="2" a="1"/>
  <c r="J355" i="2" s="1"/>
  <c r="J341" i="2" a="1"/>
  <c r="J341" i="2" s="1"/>
  <c r="J348" i="2" a="1"/>
  <c r="J348" i="2" s="1"/>
  <c r="J138" i="2" a="1"/>
  <c r="J138" i="2" s="1"/>
  <c r="J192" i="2" a="1"/>
  <c r="J192" i="2" s="1"/>
  <c r="J227" i="2" a="1"/>
  <c r="J227" i="2" s="1"/>
  <c r="J328" i="2" a="1"/>
  <c r="J328" i="2" s="1"/>
  <c r="J414" i="2" a="1"/>
  <c r="J414" i="2" s="1"/>
  <c r="J417" i="2" a="1"/>
  <c r="J417" i="2" s="1"/>
  <c r="J387" i="2" a="1"/>
  <c r="J387" i="2" s="1"/>
  <c r="J373" i="2" a="1"/>
  <c r="J373" i="2" s="1"/>
  <c r="J164" i="2" a="1"/>
  <c r="J164" i="2" s="1"/>
  <c r="J199" i="2" a="1"/>
  <c r="J199" i="2" s="1"/>
  <c r="J24" i="2" a="1"/>
  <c r="J24" i="2" s="1"/>
  <c r="J50" i="2" a="1"/>
  <c r="J50" i="2" s="1"/>
  <c r="J390" i="2" a="1"/>
  <c r="J390" i="2" s="1"/>
  <c r="J198" i="2" a="1"/>
  <c r="J198" i="2" s="1"/>
  <c r="J291" i="2" a="1"/>
  <c r="J291" i="2" s="1"/>
  <c r="J98" i="2" a="1"/>
  <c r="J98" i="2" s="1"/>
  <c r="J89" i="2" a="1"/>
  <c r="J89" i="2" s="1"/>
  <c r="J23" i="2" a="1"/>
  <c r="J23" i="2" s="1"/>
  <c r="J68" i="2" a="1"/>
  <c r="J68" i="2" s="1"/>
  <c r="J122" i="2" a="1"/>
  <c r="J122" i="2" s="1"/>
  <c r="J263" i="2" a="1"/>
  <c r="J263" i="2" s="1"/>
  <c r="J376" i="2" a="1"/>
  <c r="J376" i="2" s="1"/>
  <c r="J226" i="2" a="1"/>
  <c r="J226" i="2" s="1"/>
  <c r="J223" i="2" a="1"/>
  <c r="J223" i="2" s="1"/>
  <c r="J270" i="2" a="1"/>
  <c r="J270" i="2" s="1"/>
  <c r="J345" i="2" a="1"/>
  <c r="J345" i="2" s="1"/>
  <c r="J431" i="2" a="1"/>
  <c r="J431" i="2" s="1"/>
  <c r="J381" i="2" a="1"/>
  <c r="J381" i="2" s="1"/>
  <c r="J297" i="2" a="1"/>
  <c r="J297" i="2" s="1"/>
  <c r="J116" i="2" a="1"/>
  <c r="J116" i="2" s="1"/>
  <c r="J106" i="2" a="1"/>
  <c r="J106" i="2" s="1"/>
  <c r="J360" i="2" a="1"/>
  <c r="J360" i="2" s="1"/>
  <c r="J424" i="2" a="1"/>
  <c r="J424" i="2" s="1"/>
  <c r="J214" i="2" a="1"/>
  <c r="J214" i="2" s="1"/>
  <c r="J8" i="2" a="1"/>
  <c r="J8" i="2" s="1"/>
  <c r="J209" i="2" a="1"/>
  <c r="J209" i="2" s="1"/>
  <c r="J162" i="2" a="1"/>
  <c r="J162" i="2" s="1"/>
  <c r="J249" i="2" a="1"/>
  <c r="J249" i="2" s="1"/>
  <c r="J41" i="2" a="1"/>
  <c r="J41" i="2" s="1"/>
  <c r="J204" i="2" a="1"/>
  <c r="J204" i="2" s="1"/>
  <c r="J388" i="2" a="1"/>
  <c r="J388" i="2" s="1"/>
  <c r="J42" i="2" a="1"/>
  <c r="J42" i="2" s="1"/>
  <c r="J82" i="2" a="1"/>
  <c r="J82" i="2" s="1"/>
  <c r="J383" i="2" a="1"/>
  <c r="J383" i="2" s="1"/>
  <c r="J197" i="2" a="1"/>
  <c r="J197" i="2" s="1"/>
  <c r="J419" i="2" a="1"/>
  <c r="J419" i="2" s="1"/>
  <c r="J33" i="2" a="1"/>
  <c r="J33" i="2" s="1"/>
  <c r="J104" i="2" a="1"/>
  <c r="J104" i="2" s="1"/>
  <c r="J39" i="2" a="1"/>
  <c r="J39" i="2" s="1"/>
  <c r="J18" i="2" a="1"/>
  <c r="J18" i="2" s="1"/>
  <c r="J314" i="2" a="1"/>
  <c r="J314" i="2" s="1"/>
  <c r="J158" i="2" a="1"/>
  <c r="J158" i="2" s="1"/>
  <c r="J261" i="2" a="1"/>
  <c r="J261" i="2" s="1"/>
  <c r="J301" i="2" a="1"/>
  <c r="J301" i="2" s="1"/>
  <c r="J148" i="2" a="1"/>
  <c r="J148" i="2" s="1"/>
  <c r="J53" i="2" a="1"/>
  <c r="J53" i="2" s="1"/>
  <c r="J295" i="2" a="1"/>
  <c r="J295" i="2" s="1"/>
  <c r="J149" i="2" a="1"/>
  <c r="J149" i="2" s="1"/>
  <c r="J133" i="2" a="1"/>
  <c r="J133" i="2" s="1"/>
  <c r="J101" i="2" a="1"/>
  <c r="J101" i="2" s="1"/>
  <c r="J410" i="2" a="1"/>
  <c r="J410" i="2" s="1"/>
  <c r="J181" i="2" a="1"/>
  <c r="J181" i="2" s="1"/>
  <c r="J396" i="2" a="1"/>
  <c r="J396" i="2" s="1"/>
  <c r="J99" i="2" a="1"/>
  <c r="J99" i="2" s="1"/>
  <c r="J100" i="2" a="1"/>
  <c r="J100" i="2" s="1"/>
  <c r="J332" i="2" a="1"/>
  <c r="J332" i="2" s="1"/>
  <c r="J203" i="2" a="1"/>
  <c r="J203" i="2" s="1"/>
  <c r="J405" i="2" a="1"/>
  <c r="J405" i="2" s="1"/>
  <c r="J233" i="2" a="1"/>
  <c r="J233" i="2" s="1"/>
  <c r="J434" i="2" a="1"/>
  <c r="J434" i="2" s="1"/>
  <c r="J413" i="2" a="1"/>
  <c r="J413" i="2" s="1"/>
  <c r="J389" i="2" a="1"/>
  <c r="J389" i="2" s="1"/>
  <c r="J289" i="2" a="1"/>
  <c r="J289" i="2" s="1"/>
  <c r="J186" i="2" a="1"/>
  <c r="J186" i="2" s="1"/>
  <c r="J231" i="2" a="1"/>
  <c r="J231" i="2" s="1"/>
  <c r="J222" i="2" a="1"/>
  <c r="J222" i="2" s="1"/>
  <c r="J379" i="2" a="1"/>
  <c r="J379" i="2" s="1"/>
  <c r="J112" i="2" a="1"/>
  <c r="J112" i="2" s="1"/>
  <c r="J415" i="2" a="1"/>
  <c r="J415" i="2" s="1"/>
  <c r="J399" i="2" a="1"/>
  <c r="J399" i="2" s="1"/>
  <c r="J331" i="2" a="1"/>
  <c r="J331" i="2" s="1"/>
  <c r="J152" i="2" a="1"/>
  <c r="J152" i="2" s="1"/>
  <c r="J406" i="2" a="1"/>
  <c r="J406" i="2" s="1"/>
  <c r="J84" i="2" a="1"/>
  <c r="J84" i="2" s="1"/>
  <c r="J245" i="2" a="1"/>
  <c r="J245" i="2" s="1"/>
  <c r="J290" i="2" a="1"/>
  <c r="J290" i="2" s="1"/>
  <c r="J318" i="2" a="1"/>
  <c r="J318" i="2" s="1"/>
  <c r="J423" i="2" a="1"/>
  <c r="J423" i="2" s="1"/>
  <c r="J363" i="2" a="1"/>
  <c r="J363" i="2" s="1"/>
  <c r="J401" i="2" a="1"/>
  <c r="J401" i="2" s="1"/>
  <c r="J142" i="2" a="1"/>
  <c r="J142" i="2" s="1"/>
  <c r="J40" i="2" a="1"/>
  <c r="J40" i="2" s="1"/>
  <c r="J350" i="2" a="1"/>
  <c r="J350" i="2" s="1"/>
  <c r="J160" i="2" a="1"/>
  <c r="J160" i="2" s="1"/>
  <c r="J143" i="2" a="1"/>
  <c r="J143" i="2" s="1"/>
  <c r="J400" i="2" a="1"/>
  <c r="J400" i="2" s="1"/>
  <c r="J54" i="2" a="1"/>
  <c r="J54" i="2" s="1"/>
  <c r="J137" i="2" a="1"/>
  <c r="J137" i="2" s="1"/>
  <c r="J346" i="2" a="1"/>
  <c r="J346" i="2" s="1"/>
  <c r="J31" i="2" a="1"/>
  <c r="J31" i="2" s="1"/>
  <c r="J435" i="2" a="1"/>
  <c r="J435" i="2" s="1"/>
  <c r="J320" i="2" a="1"/>
  <c r="J320" i="2" s="1"/>
  <c r="J77" i="2" a="1"/>
  <c r="J77" i="2" s="1"/>
  <c r="J215" i="2" a="1"/>
  <c r="J215" i="2" s="1"/>
  <c r="J93" i="2" a="1"/>
  <c r="J93" i="2" s="1"/>
  <c r="J47" i="2" a="1"/>
  <c r="J47" i="2" s="1"/>
  <c r="J262" i="2" a="1"/>
  <c r="J262" i="2" s="1"/>
  <c r="J51" i="2" a="1"/>
  <c r="J51" i="2" s="1"/>
  <c r="J307" i="2" a="1"/>
  <c r="J307" i="2" s="1"/>
  <c r="J35" i="2" a="1"/>
  <c r="J35" i="2" s="1"/>
  <c r="J163" i="2" a="1"/>
  <c r="J163" i="2" s="1"/>
  <c r="J17" i="2" a="1"/>
  <c r="J17" i="2" s="1"/>
  <c r="J368" i="2" a="1"/>
  <c r="J368" i="2" s="1"/>
  <c r="J83" i="2" a="1"/>
  <c r="J83" i="2" s="1"/>
  <c r="J177" i="2" a="1"/>
  <c r="J177" i="2" s="1"/>
  <c r="J372" i="2" a="1"/>
  <c r="J372" i="2" s="1"/>
  <c r="J325" i="2" a="1"/>
  <c r="J325" i="2" s="1"/>
  <c r="J317" i="2" a="1"/>
  <c r="J317" i="2" s="1"/>
  <c r="J237" i="2" a="1"/>
  <c r="J237" i="2" s="1"/>
  <c r="J377" i="2" a="1"/>
  <c r="J377" i="2" s="1"/>
  <c r="J135" i="2" a="1"/>
  <c r="J135" i="2" s="1"/>
  <c r="J145" i="2" a="1"/>
  <c r="J145" i="2" s="1"/>
  <c r="J180" i="2" a="1"/>
  <c r="J180" i="2" s="1"/>
  <c r="J75" i="2" a="1"/>
  <c r="J7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Alvaro</author>
  </authors>
  <commentList>
    <comment ref="B31" authorId="0" shapeId="0" xr:uid="{1A8E488F-68A9-48F9-8CE7-7AE5CBDB739F}">
      <text>
        <r>
          <rPr>
            <b/>
            <sz val="9"/>
            <color indexed="81"/>
            <rFont val="Tahoma"/>
            <family val="2"/>
          </rPr>
          <t>Alvaro:</t>
        </r>
        <r>
          <rPr>
            <sz val="9"/>
            <color indexed="81"/>
            <rFont val="Tahoma"/>
            <family val="2"/>
          </rPr>
          <t xml:space="preserve">
CADUCIDAD 10/2022
</t>
        </r>
      </text>
    </comment>
    <comment ref="B32" authorId="0" shapeId="0" xr:uid="{212764BB-0473-4D76-8420-7E1F0B37C9D1}">
      <text>
        <r>
          <rPr>
            <b/>
            <sz val="9"/>
            <color indexed="81"/>
            <rFont val="Tahoma"/>
            <family val="2"/>
          </rPr>
          <t>Alvaro:</t>
        </r>
        <r>
          <rPr>
            <sz val="9"/>
            <color indexed="81"/>
            <rFont val="Tahoma"/>
            <family val="2"/>
          </rPr>
          <t xml:space="preserve">
CADUCIDAD 12/2025
</t>
        </r>
      </text>
    </comment>
    <comment ref="B35" authorId="0" shapeId="0" xr:uid="{FE1A4275-76E8-4246-AD5A-1D0C2CEB0123}">
      <text>
        <r>
          <rPr>
            <b/>
            <sz val="9"/>
            <color indexed="81"/>
            <rFont val="Tahoma"/>
            <family val="2"/>
          </rPr>
          <t>Alvaro:</t>
        </r>
        <r>
          <rPr>
            <sz val="9"/>
            <color indexed="81"/>
            <rFont val="Tahoma"/>
            <family val="2"/>
          </rPr>
          <t xml:space="preserve">
CADUCADOS
</t>
        </r>
      </text>
    </comment>
    <comment ref="B60" authorId="0" shapeId="0" xr:uid="{E98684B5-01AA-443F-A4A0-E3293C3A2744}">
      <text>
        <r>
          <rPr>
            <b/>
            <sz val="9"/>
            <color indexed="81"/>
            <rFont val="Tahoma"/>
            <family val="2"/>
          </rPr>
          <t>Alvaro:</t>
        </r>
        <r>
          <rPr>
            <sz val="9"/>
            <color indexed="81"/>
            <rFont val="Tahoma"/>
            <family val="2"/>
          </rPr>
          <t xml:space="preserve">
CADUCAN
08/2022
</t>
        </r>
      </text>
    </comment>
    <comment ref="B111" authorId="0" shapeId="0" xr:uid="{AB57FA54-8E88-4D73-8164-AA0A24DD94F7}">
      <text>
        <r>
          <rPr>
            <b/>
            <sz val="9"/>
            <color indexed="81"/>
            <rFont val="Tahoma"/>
            <family val="2"/>
          </rPr>
          <t>Alvaro:</t>
        </r>
        <r>
          <rPr>
            <sz val="9"/>
            <color indexed="81"/>
            <rFont val="Tahoma"/>
            <family val="2"/>
          </rPr>
          <t xml:space="preserve">
CADUCAN 
01/2023
</t>
        </r>
      </text>
    </comment>
    <comment ref="B122" authorId="0" shapeId="0" xr:uid="{4078295C-9183-48CA-B7D9-AFC0DA7DE3AF}">
      <text>
        <r>
          <rPr>
            <b/>
            <sz val="9"/>
            <color indexed="81"/>
            <rFont val="Tahoma"/>
            <family val="2"/>
          </rPr>
          <t>Alvaro:</t>
        </r>
        <r>
          <rPr>
            <sz val="9"/>
            <color indexed="81"/>
            <rFont val="Tahoma"/>
            <family val="2"/>
          </rPr>
          <t xml:space="preserve">
CADUCAN 
03/2024</t>
        </r>
      </text>
    </comment>
    <comment ref="B123" authorId="0" shapeId="0" xr:uid="{36D5688D-9A27-46E2-8080-991726DA00CD}">
      <text>
        <r>
          <rPr>
            <b/>
            <sz val="9"/>
            <color indexed="81"/>
            <rFont val="Tahoma"/>
            <family val="2"/>
          </rPr>
          <t>Alvaro:</t>
        </r>
        <r>
          <rPr>
            <sz val="9"/>
            <color indexed="81"/>
            <rFont val="Tahoma"/>
            <family val="2"/>
          </rPr>
          <t xml:space="preserve">
CADUCAN
03/2024</t>
        </r>
      </text>
    </comment>
    <comment ref="B126" authorId="0" shapeId="0" xr:uid="{CD89C1F7-1ED9-45DB-AFE6-096565E1E584}">
      <text>
        <r>
          <rPr>
            <b/>
            <sz val="9"/>
            <color indexed="81"/>
            <rFont val="Tahoma"/>
            <family val="2"/>
          </rPr>
          <t>Alvaro:</t>
        </r>
        <r>
          <rPr>
            <sz val="9"/>
            <color indexed="81"/>
            <rFont val="Tahoma"/>
            <family val="2"/>
          </rPr>
          <t xml:space="preserve">
CADUCIDAD
04/2023 - 02/2024</t>
        </r>
      </text>
    </comment>
    <comment ref="B127" authorId="0" shapeId="0" xr:uid="{66C87A2E-B61C-4CBE-B08A-FAD7DBED908D}">
      <text>
        <r>
          <rPr>
            <b/>
            <sz val="9"/>
            <color indexed="81"/>
            <rFont val="Tahoma"/>
            <family val="2"/>
          </rPr>
          <t>Alvaro:</t>
        </r>
        <r>
          <rPr>
            <sz val="9"/>
            <color indexed="81"/>
            <rFont val="Tahoma"/>
            <family val="2"/>
          </rPr>
          <t xml:space="preserve">
CADUCAN 
02/2025</t>
        </r>
      </text>
    </comment>
    <comment ref="B128" authorId="0" shapeId="0" xr:uid="{5698A009-8A61-487D-BB57-4C22D829CA13}">
      <text>
        <r>
          <rPr>
            <b/>
            <sz val="9"/>
            <color indexed="81"/>
            <rFont val="Tahoma"/>
            <family val="2"/>
          </rPr>
          <t>Alvaro:</t>
        </r>
        <r>
          <rPr>
            <sz val="9"/>
            <color indexed="81"/>
            <rFont val="Tahoma"/>
            <family val="2"/>
          </rPr>
          <t xml:space="preserve">
CADUCAN 
03/2024</t>
        </r>
      </text>
    </comment>
    <comment ref="B129" authorId="0" shapeId="0" xr:uid="{AC04A4B2-6760-4944-ADFD-79BE2F6F97A0}">
      <text>
        <r>
          <rPr>
            <b/>
            <sz val="9"/>
            <color indexed="81"/>
            <rFont val="Tahoma"/>
            <family val="2"/>
          </rPr>
          <t>Alvaro:</t>
        </r>
        <r>
          <rPr>
            <sz val="9"/>
            <color indexed="81"/>
            <rFont val="Tahoma"/>
            <family val="2"/>
          </rPr>
          <t xml:space="preserve">
CADUCAN 
06/2024</t>
        </r>
      </text>
    </comment>
    <comment ref="B130" authorId="0" shapeId="0" xr:uid="{57A146C2-2F34-40FA-AED4-8AD4F26CB2B5}">
      <text>
        <r>
          <rPr>
            <b/>
            <sz val="9"/>
            <color indexed="81"/>
            <rFont val="Tahoma"/>
            <family val="2"/>
          </rPr>
          <t>Alvaro:</t>
        </r>
        <r>
          <rPr>
            <sz val="9"/>
            <color indexed="81"/>
            <rFont val="Tahoma"/>
            <family val="2"/>
          </rPr>
          <t xml:space="preserve">
CADUCAN 
11/2023
</t>
        </r>
      </text>
    </comment>
    <comment ref="B131" authorId="0" shapeId="0" xr:uid="{A00AB568-A8C7-4869-B309-162C70EC5E4B}">
      <text>
        <r>
          <rPr>
            <b/>
            <sz val="9"/>
            <color indexed="81"/>
            <rFont val="Tahoma"/>
            <family val="2"/>
          </rPr>
          <t>Alvaro:</t>
        </r>
        <r>
          <rPr>
            <sz val="9"/>
            <color indexed="81"/>
            <rFont val="Tahoma"/>
            <family val="2"/>
          </rPr>
          <t xml:space="preserve">
CADUCAN
03/2024</t>
        </r>
      </text>
    </comment>
    <comment ref="B133" authorId="0" shapeId="0" xr:uid="{8FC4E71D-E060-49A5-BAC1-470C38826726}">
      <text>
        <r>
          <rPr>
            <b/>
            <sz val="9"/>
            <color indexed="81"/>
            <rFont val="Tahoma"/>
            <family val="2"/>
          </rPr>
          <t>Alvaro:</t>
        </r>
        <r>
          <rPr>
            <sz val="9"/>
            <color indexed="81"/>
            <rFont val="Tahoma"/>
            <family val="2"/>
          </rPr>
          <t xml:space="preserve">
04/2025</t>
        </r>
      </text>
    </comment>
    <comment ref="B134" authorId="0" shapeId="0" xr:uid="{A4E2D319-543F-4D61-9D73-362B09C0CEFF}">
      <text>
        <r>
          <rPr>
            <b/>
            <sz val="9"/>
            <color indexed="81"/>
            <rFont val="Tahoma"/>
            <family val="2"/>
          </rPr>
          <t>Alvaro:</t>
        </r>
        <r>
          <rPr>
            <sz val="9"/>
            <color indexed="81"/>
            <rFont val="Tahoma"/>
            <family val="2"/>
          </rPr>
          <t xml:space="preserve">
CADUCIDAD 03/2025
</t>
        </r>
      </text>
    </comment>
    <comment ref="B147" authorId="0" shapeId="0" xr:uid="{BA3D7F09-E91B-4D81-8B9A-CC82BD74D551}">
      <text>
        <r>
          <rPr>
            <b/>
            <sz val="9"/>
            <color indexed="81"/>
            <rFont val="Tahoma"/>
            <family val="2"/>
          </rPr>
          <t>Alvaro:</t>
        </r>
        <r>
          <rPr>
            <sz val="9"/>
            <color indexed="81"/>
            <rFont val="Tahoma"/>
            <family val="2"/>
          </rPr>
          <t xml:space="preserve">
CADUCAN 30/11/22
</t>
        </r>
      </text>
    </comment>
    <comment ref="B148" authorId="0" shapeId="0" xr:uid="{2786B372-C4C7-4EFE-9697-9212F7AD13B5}">
      <text>
        <r>
          <rPr>
            <b/>
            <sz val="9"/>
            <color indexed="81"/>
            <rFont val="Tahoma"/>
            <family val="2"/>
          </rPr>
          <t>Alvaro:</t>
        </r>
        <r>
          <rPr>
            <sz val="9"/>
            <color indexed="81"/>
            <rFont val="Tahoma"/>
            <family val="2"/>
          </rPr>
          <t xml:space="preserve">
CADUCIDAD 10/2022
</t>
        </r>
      </text>
    </comment>
    <comment ref="B149" authorId="0" shapeId="0" xr:uid="{67FE6E8B-F56E-4FB4-A49E-CC8D3ADD51EA}">
      <text>
        <r>
          <rPr>
            <b/>
            <sz val="9"/>
            <color indexed="81"/>
            <rFont val="Tahoma"/>
            <family val="2"/>
          </rPr>
          <t xml:space="preserve">Alvaro:
CADUCAN
</t>
        </r>
        <r>
          <rPr>
            <sz val="9"/>
            <color indexed="81"/>
            <rFont val="Tahoma"/>
            <family val="2"/>
          </rPr>
          <t xml:space="preserve">21/02/2023
</t>
        </r>
      </text>
    </comment>
    <comment ref="B150" authorId="0" shapeId="0" xr:uid="{C4B34016-F474-401A-8980-FDE748A2A35B}">
      <text>
        <r>
          <rPr>
            <b/>
            <sz val="9"/>
            <color indexed="81"/>
            <rFont val="Tahoma"/>
            <family val="2"/>
          </rPr>
          <t>Alvaro:</t>
        </r>
        <r>
          <rPr>
            <sz val="9"/>
            <color indexed="81"/>
            <rFont val="Tahoma"/>
            <family val="2"/>
          </rPr>
          <t xml:space="preserve">
CADUCAN 24/3/23</t>
        </r>
      </text>
    </comment>
    <comment ref="B152" authorId="0" shapeId="0" xr:uid="{68E8EAC0-D062-4B10-85B8-C92EBE942B7F}">
      <text>
        <r>
          <rPr>
            <b/>
            <sz val="9"/>
            <color indexed="81"/>
            <rFont val="Tahoma"/>
            <family val="2"/>
          </rPr>
          <t>Alvaro:</t>
        </r>
        <r>
          <rPr>
            <sz val="9"/>
            <color indexed="81"/>
            <rFont val="Tahoma"/>
            <family val="2"/>
          </rPr>
          <t xml:space="preserve">
CADUCAN
26/1/2024
</t>
        </r>
      </text>
    </comment>
    <comment ref="B153" authorId="0" shapeId="0" xr:uid="{8740E7A7-ECCD-4A50-A366-FBB6778C36B8}">
      <text>
        <r>
          <rPr>
            <b/>
            <sz val="9"/>
            <color indexed="81"/>
            <rFont val="Tahoma"/>
            <family val="2"/>
          </rPr>
          <t>Alvaro:</t>
        </r>
        <r>
          <rPr>
            <sz val="9"/>
            <color indexed="81"/>
            <rFont val="Tahoma"/>
            <family val="2"/>
          </rPr>
          <t xml:space="preserve">
CADUCAN
 25/12/2024
</t>
        </r>
      </text>
    </comment>
    <comment ref="B154" authorId="0" shapeId="0" xr:uid="{C2813730-9944-4B17-9F32-9089D983FA90}">
      <text>
        <r>
          <rPr>
            <b/>
            <sz val="9"/>
            <color indexed="81"/>
            <rFont val="Tahoma"/>
            <family val="2"/>
          </rPr>
          <t>Alvaro:</t>
        </r>
        <r>
          <rPr>
            <sz val="9"/>
            <color indexed="81"/>
            <rFont val="Tahoma"/>
            <family val="2"/>
          </rPr>
          <t xml:space="preserve">
CADUCAN
17/03/2024
</t>
        </r>
      </text>
    </comment>
    <comment ref="B155" authorId="0" shapeId="0" xr:uid="{63493315-C122-492B-BBFE-51573440F425}">
      <text>
        <r>
          <rPr>
            <b/>
            <sz val="9"/>
            <color indexed="81"/>
            <rFont val="Tahoma"/>
            <family val="2"/>
          </rPr>
          <t>Alvaro:</t>
        </r>
        <r>
          <rPr>
            <sz val="9"/>
            <color indexed="81"/>
            <rFont val="Tahoma"/>
            <family val="2"/>
          </rPr>
          <t xml:space="preserve">
CADUCAN
12/04/2024</t>
        </r>
      </text>
    </comment>
    <comment ref="B156" authorId="0" shapeId="0" xr:uid="{444F36D2-4ABB-48F0-8607-65B115C07C7A}">
      <text>
        <r>
          <rPr>
            <b/>
            <sz val="9"/>
            <color indexed="81"/>
            <rFont val="Tahoma"/>
            <family val="2"/>
          </rPr>
          <t>Alvaro:</t>
        </r>
        <r>
          <rPr>
            <sz val="9"/>
            <color indexed="81"/>
            <rFont val="Tahoma"/>
            <family val="2"/>
          </rPr>
          <t xml:space="preserve">
CADUCAN
02/12/2023
</t>
        </r>
      </text>
    </comment>
    <comment ref="B157" authorId="0" shapeId="0" xr:uid="{62AE39F5-23EE-4195-A2F2-FE64CED70428}">
      <text>
        <r>
          <rPr>
            <b/>
            <sz val="9"/>
            <color indexed="81"/>
            <rFont val="Tahoma"/>
            <family val="2"/>
          </rPr>
          <t>Alvaro:</t>
        </r>
        <r>
          <rPr>
            <sz val="9"/>
            <color indexed="81"/>
            <rFont val="Tahoma"/>
            <family val="2"/>
          </rPr>
          <t xml:space="preserve">
CADUCAN
 01/03/2025
</t>
        </r>
      </text>
    </comment>
    <comment ref="B158" authorId="0" shapeId="0" xr:uid="{C6C1E782-9767-4C39-BBE9-E202F78EF003}">
      <text>
        <r>
          <rPr>
            <b/>
            <sz val="9"/>
            <color indexed="81"/>
            <rFont val="Tahoma"/>
            <family val="2"/>
          </rPr>
          <t>Alvaro:</t>
        </r>
        <r>
          <rPr>
            <sz val="9"/>
            <color indexed="81"/>
            <rFont val="Tahoma"/>
            <family val="2"/>
          </rPr>
          <t xml:space="preserve">
CADUCAN
07/02/2023
</t>
        </r>
      </text>
    </comment>
    <comment ref="B159" authorId="0" shapeId="0" xr:uid="{859C200F-6CFD-42B0-8F59-4467A9D87FE4}">
      <text>
        <r>
          <rPr>
            <b/>
            <sz val="9"/>
            <color indexed="81"/>
            <rFont val="Tahoma"/>
            <family val="2"/>
          </rPr>
          <t>Alvaro:</t>
        </r>
        <r>
          <rPr>
            <sz val="9"/>
            <color indexed="81"/>
            <rFont val="Tahoma"/>
            <family val="2"/>
          </rPr>
          <t xml:space="preserve">
CADUCAN
10/08/2024
</t>
        </r>
      </text>
    </comment>
    <comment ref="B160" authorId="0" shapeId="0" xr:uid="{F4FD2A4F-2A24-43A1-A41A-881C50842503}">
      <text>
        <r>
          <rPr>
            <b/>
            <sz val="9"/>
            <color indexed="81"/>
            <rFont val="Tahoma"/>
            <family val="2"/>
          </rPr>
          <t>Alvaro:</t>
        </r>
        <r>
          <rPr>
            <sz val="9"/>
            <color indexed="81"/>
            <rFont val="Tahoma"/>
            <family val="2"/>
          </rPr>
          <t xml:space="preserve">
CADUCAN
14/02/2024
</t>
        </r>
      </text>
    </comment>
  </commentList>
</comments>
</file>

<file path=xl/sharedStrings.xml><?xml version="1.0" encoding="utf-8"?>
<sst xmlns="http://schemas.openxmlformats.org/spreadsheetml/2006/main" count="8504" uniqueCount="1167">
  <si>
    <t>CODIGO</t>
  </si>
  <si>
    <t>MARCA</t>
  </si>
  <si>
    <t>MATERIAL</t>
  </si>
  <si>
    <t>ESTADO</t>
  </si>
  <si>
    <t>Suma de INGRESOS</t>
  </si>
  <si>
    <t>Suma de EGRESOS</t>
  </si>
  <si>
    <t>Suma de SALDOS</t>
  </si>
  <si>
    <t>MANTENIMIENTO</t>
  </si>
  <si>
    <t>BE-BTL-001</t>
  </si>
  <si>
    <t>BECKS</t>
  </si>
  <si>
    <t>Hoodies Becks</t>
  </si>
  <si>
    <t>BUENO</t>
  </si>
  <si>
    <t>BE-BTL-002</t>
  </si>
  <si>
    <t>Trajes Jdc Becks</t>
  </si>
  <si>
    <t>REGULAR</t>
  </si>
  <si>
    <t>NO NECESITA</t>
  </si>
  <si>
    <t>BE-BTL-006</t>
  </si>
  <si>
    <t>Totem Luz 1 Becks</t>
  </si>
  <si>
    <t>MALO</t>
  </si>
  <si>
    <t>SI NECESITA</t>
  </si>
  <si>
    <t>BU-BTL-002</t>
  </si>
  <si>
    <t>BUDWEISER</t>
  </si>
  <si>
    <t>Mesa Budweiser</t>
  </si>
  <si>
    <t>BE-BTL-003</t>
  </si>
  <si>
    <t>Mascara Jdc Becks</t>
  </si>
  <si>
    <t>BE-BTL-007</t>
  </si>
  <si>
    <t>Totem Luz 2 Becks</t>
  </si>
  <si>
    <t>BU-BTL-020</t>
  </si>
  <si>
    <t>Banderines de 14 metros Budweiser</t>
  </si>
  <si>
    <t>BE-BTL-004</t>
  </si>
  <si>
    <t>Columna grande Becks</t>
  </si>
  <si>
    <t>BE-BTL-013</t>
  </si>
  <si>
    <t>Caja De Luz 1 Becks</t>
  </si>
  <si>
    <t>CO-BTL-003</t>
  </si>
  <si>
    <t>CORONA</t>
  </si>
  <si>
    <t>Limonero Corona</t>
  </si>
  <si>
    <t>BE-BTL-005</t>
  </si>
  <si>
    <t>Pizarra Becks</t>
  </si>
  <si>
    <t>BU-BTL-003</t>
  </si>
  <si>
    <t>Cuadro Budweiser</t>
  </si>
  <si>
    <t>CO-BTL-024</t>
  </si>
  <si>
    <t>Counter Madera café 1 Corona</t>
  </si>
  <si>
    <t>BE-BTL-008</t>
  </si>
  <si>
    <t>Banco Becks</t>
  </si>
  <si>
    <t>BU-BTL-011</t>
  </si>
  <si>
    <t>Estructura backing bud Budweiser</t>
  </si>
  <si>
    <t>MI-BTL-001</t>
  </si>
  <si>
    <t>MICHELOB</t>
  </si>
  <si>
    <t>Televisor De 43 Pulgadas + Base +Control Y Cable Michelob</t>
  </si>
  <si>
    <t>BE-BTL-009</t>
  </si>
  <si>
    <t>Columna pequeña Becks</t>
  </si>
  <si>
    <t>BU-BTL-015</t>
  </si>
  <si>
    <t>Tiras De Luz Budweiser</t>
  </si>
  <si>
    <t>MI-BTL-002</t>
  </si>
  <si>
    <t>Camisetas L Michelob</t>
  </si>
  <si>
    <t>BE-BTL-010</t>
  </si>
  <si>
    <t>Counter-Barra Becks</t>
  </si>
  <si>
    <t>BU-BTL-017</t>
  </si>
  <si>
    <t>Tapa De Madera Bud Budweiser</t>
  </si>
  <si>
    <t>CO-BTL-061</t>
  </si>
  <si>
    <t>Letrero punto de encuentro Corona</t>
  </si>
  <si>
    <t>BE-BTL-011</t>
  </si>
  <si>
    <t>Estructura Becks</t>
  </si>
  <si>
    <t>BU-BTL-018</t>
  </si>
  <si>
    <t>Juegos De Tacos Madera Budweiser</t>
  </si>
  <si>
    <t>ST-BTL-001</t>
  </si>
  <si>
    <t>STELLA</t>
  </si>
  <si>
    <t>Camisa Polo Stella</t>
  </si>
  <si>
    <t>BE-BTL-012</t>
  </si>
  <si>
    <t>Totem Becks</t>
  </si>
  <si>
    <t>CL-BTL-004</t>
  </si>
  <si>
    <t>CLUB</t>
  </si>
  <si>
    <t>Letrero Metalico Club Premium Club</t>
  </si>
  <si>
    <t>ST-BTL-004</t>
  </si>
  <si>
    <t>Cajones Con Follaje Stella</t>
  </si>
  <si>
    <t>BE-BTL-014</t>
  </si>
  <si>
    <t>Cajas De Luz 2 Becks</t>
  </si>
  <si>
    <t>CL-BTL-012</t>
  </si>
  <si>
    <t>Mesas Tripode 2 Club</t>
  </si>
  <si>
    <t>ST-BTL-005</t>
  </si>
  <si>
    <t>Six Pack 223+ Jaba 6 X 12 Botellas + 3 Unidad  Artois Stella</t>
  </si>
  <si>
    <t>BU-BTL-001</t>
  </si>
  <si>
    <t>Estructura Bud 1 Budweiser</t>
  </si>
  <si>
    <t>CL-BTL-013</t>
  </si>
  <si>
    <t>Arco De Metal Club</t>
  </si>
  <si>
    <t>ST-BTL-012</t>
  </si>
  <si>
    <t>Counter Stella 1 Stella</t>
  </si>
  <si>
    <t>BU-BTL-004</t>
  </si>
  <si>
    <t>Pizarra Budweiser</t>
  </si>
  <si>
    <t>CL-BTL-014</t>
  </si>
  <si>
    <t>Vasijas barro Club</t>
  </si>
  <si>
    <t>ST-BTL-024</t>
  </si>
  <si>
    <t>Exhibidor Stela 1 Stella</t>
  </si>
  <si>
    <t>BU-BTL-005</t>
  </si>
  <si>
    <t>Backing Budweiser</t>
  </si>
  <si>
    <t>CL-BTL-015</t>
  </si>
  <si>
    <t>Retazos de Yute Club</t>
  </si>
  <si>
    <t>ST-BTL-027</t>
  </si>
  <si>
    <t>Dagas Cortador De Espuma Stella</t>
  </si>
  <si>
    <t>BU-BTL-006</t>
  </si>
  <si>
    <t>Bancos Budweiser</t>
  </si>
  <si>
    <t>CL-BTL-023</t>
  </si>
  <si>
    <t>Separadores De Madera Negro Club</t>
  </si>
  <si>
    <t>ST-BTL-028</t>
  </si>
  <si>
    <t>Bolsos calices  Stella</t>
  </si>
  <si>
    <t>BU-BTL-007</t>
  </si>
  <si>
    <t>Totem 1 Budweiser</t>
  </si>
  <si>
    <t>CL-BTL-024</t>
  </si>
  <si>
    <t>Separadores De Madera Cafe Club</t>
  </si>
  <si>
    <t>ST-BTL-029</t>
  </si>
  <si>
    <t>Bandejas Stella</t>
  </si>
  <si>
    <t>BU-BTL-008</t>
  </si>
  <si>
    <t>Tanque rojo Budweiser</t>
  </si>
  <si>
    <t>CL-BTL-025</t>
  </si>
  <si>
    <t>Logo Picnic Club</t>
  </si>
  <si>
    <t>ST-BTL-030</t>
  </si>
  <si>
    <t>Almohada roja Stella</t>
  </si>
  <si>
    <t>BU-BTL-009</t>
  </si>
  <si>
    <t>Tanque negro Budweiser</t>
  </si>
  <si>
    <t>CL-BTL-034</t>
  </si>
  <si>
    <t>Podium Club</t>
  </si>
  <si>
    <t>ST-BTL-031</t>
  </si>
  <si>
    <t>Almohada blanca Stella</t>
  </si>
  <si>
    <t>BU-BTL-013</t>
  </si>
  <si>
    <t>Planchas Playwood Budweiser</t>
  </si>
  <si>
    <t>CO-BTL-002</t>
  </si>
  <si>
    <t>Tabla De Surf Corona</t>
  </si>
  <si>
    <t>ST-BTL-032</t>
  </si>
  <si>
    <t>Cerca Stella Stella</t>
  </si>
  <si>
    <t>BU-BTL-016</t>
  </si>
  <si>
    <t>Caja Grande Budweiser</t>
  </si>
  <si>
    <t>CO-BTL-005</t>
  </si>
  <si>
    <t>Parantes Corona Corona</t>
  </si>
  <si>
    <t>ST-BTL-033</t>
  </si>
  <si>
    <t>Calices Holiday 2020 - 330 Ml Stella</t>
  </si>
  <si>
    <t>BU-BTL-019</t>
  </si>
  <si>
    <t>Backing lateral Budweiser</t>
  </si>
  <si>
    <t>CO-BTL-010</t>
  </si>
  <si>
    <t>Bases exagonales Corona</t>
  </si>
  <si>
    <t>ST-BTL-034</t>
  </si>
  <si>
    <t>Calices Holiday 2019 - 330Ml Stella</t>
  </si>
  <si>
    <t>CL-BTL-001</t>
  </si>
  <si>
    <t>Counter Club</t>
  </si>
  <si>
    <t>CO-BTL-011</t>
  </si>
  <si>
    <t>Bases cuadrada Corona</t>
  </si>
  <si>
    <t>ST-BTL-035</t>
  </si>
  <si>
    <t>Calices Grandes Grabados Con Nombre Stella</t>
  </si>
  <si>
    <t>CL-BTL-002</t>
  </si>
  <si>
    <t>Banco Club</t>
  </si>
  <si>
    <t>CO-BTL-013</t>
  </si>
  <si>
    <t>Tablero para meson Corona</t>
  </si>
  <si>
    <t>ST-BTL-036</t>
  </si>
  <si>
    <t>Casas Tipo Bélgica Navidad Stella</t>
  </si>
  <si>
    <t>CL-BTL-003</t>
  </si>
  <si>
    <t>Macetas Club</t>
  </si>
  <si>
    <t>CO-BTL-015</t>
  </si>
  <si>
    <t>Letrero con luces 84cm Corona</t>
  </si>
  <si>
    <t>ST-BTL-060</t>
  </si>
  <si>
    <t>Candelabros Stella</t>
  </si>
  <si>
    <t>CL-BTL-005</t>
  </si>
  <si>
    <t>Moneda Gigante Club</t>
  </si>
  <si>
    <t>CO-BTL-016</t>
  </si>
  <si>
    <t>Letrero con luces 226cm Corona</t>
  </si>
  <si>
    <t>ST-BTL-063</t>
  </si>
  <si>
    <t>Copa 1 Stella</t>
  </si>
  <si>
    <t>CL-BTL-011</t>
  </si>
  <si>
    <t>Mesas Tripode 1 Club</t>
  </si>
  <si>
    <t>CO-BTL-020</t>
  </si>
  <si>
    <t>Aviso Corona</t>
  </si>
  <si>
    <t>ST-BTL-064</t>
  </si>
  <si>
    <t>Copa 2 Stella</t>
  </si>
  <si>
    <t>CL-BTL-016</t>
  </si>
  <si>
    <t>Afiche De Staff Club</t>
  </si>
  <si>
    <t>CO-BTL-021</t>
  </si>
  <si>
    <t>Silla Barra 1 Corona</t>
  </si>
  <si>
    <t>ST-BTL-066</t>
  </si>
  <si>
    <t>Uniforme pantalon y camisa Stella</t>
  </si>
  <si>
    <t>CL-BTL-017</t>
  </si>
  <si>
    <t>Afiche De Prensa Club</t>
  </si>
  <si>
    <t>ST-BTL-079</t>
  </si>
  <si>
    <t>Plantas artificiales Stella</t>
  </si>
  <si>
    <t>CL-BTL-018</t>
  </si>
  <si>
    <t>Afiche De Artista Club</t>
  </si>
  <si>
    <t>CO-BTL-025</t>
  </si>
  <si>
    <t>Counter Madera gris Corona</t>
  </si>
  <si>
    <t>CL-BTL-089</t>
  </si>
  <si>
    <t>Backing metalico con lona impresa de '' nosotras parrillamos '' CLUB</t>
  </si>
  <si>
    <t>CL-BTL-019</t>
  </si>
  <si>
    <t>Afiche De All Access Club</t>
  </si>
  <si>
    <t>CO-BTL-027</t>
  </si>
  <si>
    <t>Tacho Madera Corona</t>
  </si>
  <si>
    <t>Total general</t>
  </si>
  <si>
    <t>CL-BTL-020</t>
  </si>
  <si>
    <t>Bandeja Plastica Club</t>
  </si>
  <si>
    <t>CO-BTL-029</t>
  </si>
  <si>
    <t>Banco de madera grabado café Corona</t>
  </si>
  <si>
    <t>CL-BTL-021</t>
  </si>
  <si>
    <t>Charola Plastica Club</t>
  </si>
  <si>
    <t>CO-BTL-030</t>
  </si>
  <si>
    <t>Banco de 6 maderas Corona</t>
  </si>
  <si>
    <t>CL-BTL-022</t>
  </si>
  <si>
    <t>Rollo De Tira Led 1M Club</t>
  </si>
  <si>
    <t>CO-BTL-031</t>
  </si>
  <si>
    <t>Banco de madera grabado Corona</t>
  </si>
  <si>
    <t>CL-BTL-026</t>
  </si>
  <si>
    <t>Moneda Plateada Logo Club Club</t>
  </si>
  <si>
    <t>CO-BTL-032</t>
  </si>
  <si>
    <t>Banco de madera sin grabado Corona</t>
  </si>
  <si>
    <t>CL-BTL-027</t>
  </si>
  <si>
    <t>Logotipo circular Club</t>
  </si>
  <si>
    <t>CO-BTL-034</t>
  </si>
  <si>
    <t>Banco de madera 2 grabados café Corona</t>
  </si>
  <si>
    <t>CL-BTL-028</t>
  </si>
  <si>
    <t>Tableros Con Luces Club</t>
  </si>
  <si>
    <t>CO-BTL-043</t>
  </si>
  <si>
    <t>Rejillas Ruzadas Corona</t>
  </si>
  <si>
    <t>CL-BTL-029</t>
  </si>
  <si>
    <t>Tablero De Madera Mariscos Club</t>
  </si>
  <si>
    <t>CO-BTL-044</t>
  </si>
  <si>
    <t>Sillas De Madera Corona</t>
  </si>
  <si>
    <t>CL-BTL-030</t>
  </si>
  <si>
    <t>Tablero De Madera Tradicional Club</t>
  </si>
  <si>
    <t>CO-BTL-045</t>
  </si>
  <si>
    <t>Medias Luna Corona</t>
  </si>
  <si>
    <t>CL-BTL-031</t>
  </si>
  <si>
    <t>Tablero De Madera Carnes Club</t>
  </si>
  <si>
    <t>CO-BTL-047</t>
  </si>
  <si>
    <t>Letrero con luces 230CM 2 Corona</t>
  </si>
  <si>
    <t>CL-BTL-032</t>
  </si>
  <si>
    <t>Tablero De Madera Fusion Club</t>
  </si>
  <si>
    <t>CO-BTL-048</t>
  </si>
  <si>
    <t>Letrero amarillo 1 Corona</t>
  </si>
  <si>
    <t>CL-BTL-033</t>
  </si>
  <si>
    <t>Estructura De Lona Platinium Negra Club</t>
  </si>
  <si>
    <t>CO-BTL-023</t>
  </si>
  <si>
    <t>Stand De Corona Pequeño Corona</t>
  </si>
  <si>
    <t>CL-BTL-035</t>
  </si>
  <si>
    <t>Manteles rojos Club</t>
  </si>
  <si>
    <t>CO-BTL-028</t>
  </si>
  <si>
    <t>Banco de madera grabado gris Corona</t>
  </si>
  <si>
    <t>CL-BTL-036</t>
  </si>
  <si>
    <t>Manteles verdes Club</t>
  </si>
  <si>
    <t>CO-BTL-042</t>
  </si>
  <si>
    <t>Rejillas Cruzadas con flores Corona</t>
  </si>
  <si>
    <t>CL-BTL-037</t>
  </si>
  <si>
    <t>Manteles azules Club</t>
  </si>
  <si>
    <t>CO-BTL-058</t>
  </si>
  <si>
    <t>Cojines Azules Corona</t>
  </si>
  <si>
    <t>CO-BTL-001</t>
  </si>
  <si>
    <t>Carrito Corona Sin Parasoles Corona</t>
  </si>
  <si>
    <t>ST-BTL-007</t>
  </si>
  <si>
    <t>Punta De Arbol Stela 1 Stella</t>
  </si>
  <si>
    <t>CO-BTL-004</t>
  </si>
  <si>
    <t>Letrero Corona Corona</t>
  </si>
  <si>
    <t>ST-BTL-009</t>
  </si>
  <si>
    <t>Punta De Arbol Stela 3 Stella</t>
  </si>
  <si>
    <t>ST-BTL-010</t>
  </si>
  <si>
    <t>Punta De Arbol Stela 4 Stella</t>
  </si>
  <si>
    <t>CO-BTL-006</t>
  </si>
  <si>
    <t>Columnas De Madera Corona</t>
  </si>
  <si>
    <t>CO-BTL-007</t>
  </si>
  <si>
    <t>Meson Con Labavo Corona</t>
  </si>
  <si>
    <t>ST-BTL-017</t>
  </si>
  <si>
    <t>Pizarra 1 Stella</t>
  </si>
  <si>
    <t>CO-BTL-008</t>
  </si>
  <si>
    <t>Columnas V Corona</t>
  </si>
  <si>
    <t>ST-BTL-019</t>
  </si>
  <si>
    <t>Lampara 1 Stella</t>
  </si>
  <si>
    <t>CO-BTL-009</t>
  </si>
  <si>
    <t>Piezas De Columna Para Marco Corona</t>
  </si>
  <si>
    <t>ST-BTL-020</t>
  </si>
  <si>
    <t>Lampara 2 Stella</t>
  </si>
  <si>
    <t>CO-BTL-012</t>
  </si>
  <si>
    <t>Base Para Cuadro Corona</t>
  </si>
  <si>
    <t>ST-BTL-021</t>
  </si>
  <si>
    <t>Lampara 3 Stella</t>
  </si>
  <si>
    <t>CO-BTL-014</t>
  </si>
  <si>
    <t>Columpio Corona Corona</t>
  </si>
  <si>
    <t>ST-BTL-022</t>
  </si>
  <si>
    <t>Lampara 4 Stella</t>
  </si>
  <si>
    <t>ST-BTL-026</t>
  </si>
  <si>
    <t>Maquina Draf  Stella</t>
  </si>
  <si>
    <t>CO-BTL-017</t>
  </si>
  <si>
    <t>Mural Corona Natural Lounge Corona</t>
  </si>
  <si>
    <t>ST-BTL-037</t>
  </si>
  <si>
    <t>Caja De Luz roja Stella Stella</t>
  </si>
  <si>
    <t>CO-BTL-018</t>
  </si>
  <si>
    <t>Podium Madera Corona</t>
  </si>
  <si>
    <t>ST-BTL-038</t>
  </si>
  <si>
    <t>Caja De Luz blanca Stella Stella</t>
  </si>
  <si>
    <t>CO-BTL-019</t>
  </si>
  <si>
    <t>Backing Corona</t>
  </si>
  <si>
    <t>ST-BTL-045</t>
  </si>
  <si>
    <t>Carrito movil 1 Stella</t>
  </si>
  <si>
    <t>CO-BTL-022</t>
  </si>
  <si>
    <t>Silla Barra 2 Corona</t>
  </si>
  <si>
    <t>ST-BTL-054</t>
  </si>
  <si>
    <t>Media Luna Mediana Stella</t>
  </si>
  <si>
    <t>CO-BTL-026</t>
  </si>
  <si>
    <t>Counter Madera café 2 Corona</t>
  </si>
  <si>
    <t>CL-BTL-043</t>
  </si>
  <si>
    <t>Backing metálico con lona impresa de ladrillos Club</t>
  </si>
  <si>
    <t>CO-BTL-033</t>
  </si>
  <si>
    <t>Cajon de madera sin grabar Corona</t>
  </si>
  <si>
    <t>CO-BTL-076</t>
  </si>
  <si>
    <t>Banqueta asiento largo rectangular con cojin Corona</t>
  </si>
  <si>
    <t>CO-BTL-035</t>
  </si>
  <si>
    <t>Backing Madera Corona</t>
  </si>
  <si>
    <t>CO-BTL-036</t>
  </si>
  <si>
    <t>Tablero Corona</t>
  </si>
  <si>
    <t>CO-BTL-037</t>
  </si>
  <si>
    <t>Cajon de 3 maderas Corona</t>
  </si>
  <si>
    <t>CO-BTL-038</t>
  </si>
  <si>
    <t>Cajon de madera Corona</t>
  </si>
  <si>
    <t>CO-BTL-039</t>
  </si>
  <si>
    <t>Rejillas Horizontales café oscuro Corona</t>
  </si>
  <si>
    <t>CO-BTL-040</t>
  </si>
  <si>
    <t>Piezas De Backing Corona</t>
  </si>
  <si>
    <t>CO-BTL-041</t>
  </si>
  <si>
    <t>Animales De Madera Corona</t>
  </si>
  <si>
    <t>CO-BTL-046</t>
  </si>
  <si>
    <t>Letrero con luces 230CM 1 Corona</t>
  </si>
  <si>
    <t>CO-BTL-049</t>
  </si>
  <si>
    <t>Letrero amarillo 2 Corona</t>
  </si>
  <si>
    <t>CO-BTL-050</t>
  </si>
  <si>
    <t>Tablero Llano Corona</t>
  </si>
  <si>
    <t>CO-BTL-051</t>
  </si>
  <si>
    <t>Tableros Finos Corona</t>
  </si>
  <si>
    <t>CO-BTL-052</t>
  </si>
  <si>
    <t>Tableros Anchos Corona</t>
  </si>
  <si>
    <t>CO-BTL-053</t>
  </si>
  <si>
    <t>Juego de Tubos Corona</t>
  </si>
  <si>
    <t>CO-BTL-054</t>
  </si>
  <si>
    <t>Cojines cierre central Corona</t>
  </si>
  <si>
    <t>CO-BTL-055</t>
  </si>
  <si>
    <t>Cojines cierre lateral Corona</t>
  </si>
  <si>
    <t>BE-BTL-015</t>
  </si>
  <si>
    <t>Stand Distrito Becks Becks</t>
  </si>
  <si>
    <t>BE-BTL-016</t>
  </si>
  <si>
    <t>Tops Becks</t>
  </si>
  <si>
    <t>BU-BTL-010</t>
  </si>
  <si>
    <t>Cartel Publicitario Budweiser</t>
  </si>
  <si>
    <t>BU-BTL-012</t>
  </si>
  <si>
    <t>Tablero Budweiser Budweiser</t>
  </si>
  <si>
    <t>BU-BTL-014</t>
  </si>
  <si>
    <t>Perfil Budweiser Budweiser</t>
  </si>
  <si>
    <t>CL-BTL-038</t>
  </si>
  <si>
    <t>Estructura De Lona Negra Club</t>
  </si>
  <si>
    <t>CL-BTL-039</t>
  </si>
  <si>
    <t>Separadores con soga CLUB</t>
  </si>
  <si>
    <t>CL-BTL-040</t>
  </si>
  <si>
    <t>Alfombra de cesped en rollos CLUB</t>
  </si>
  <si>
    <t>CL-BTL-041</t>
  </si>
  <si>
    <t>Hielera metálica fija verde con beige 1 CLUB</t>
  </si>
  <si>
    <t>CO-BTL-056</t>
  </si>
  <si>
    <t>Cojines Medianos Corona</t>
  </si>
  <si>
    <t>CO-BTL-057</t>
  </si>
  <si>
    <t>Cojines Largos Corona</t>
  </si>
  <si>
    <t>CO-BTL-059</t>
  </si>
  <si>
    <t>Parantes De Madera Corona</t>
  </si>
  <si>
    <t>CO-BTL-060</t>
  </si>
  <si>
    <t>Tablero De Madera Corona</t>
  </si>
  <si>
    <t>CO-BTL-062</t>
  </si>
  <si>
    <t>Letrero publitario corona 75x46 corona</t>
  </si>
  <si>
    <t>CO-BTL-063</t>
  </si>
  <si>
    <t>Letrero publitario corona 78x46 Corona</t>
  </si>
  <si>
    <t>CO-BTL-064</t>
  </si>
  <si>
    <t>Tableros de playwood azul Corona</t>
  </si>
  <si>
    <t>CO-BTL-065</t>
  </si>
  <si>
    <t>Parasol Corona</t>
  </si>
  <si>
    <t>CO-BTL-066</t>
  </si>
  <si>
    <t>Silla con cojin corona</t>
  </si>
  <si>
    <t>ST-BTL-002</t>
  </si>
  <si>
    <t>Delantal usado Stella</t>
  </si>
  <si>
    <t>ST-BTL-003</t>
  </si>
  <si>
    <t>Pantalon usado Stella</t>
  </si>
  <si>
    <t>ST-BTL-006</t>
  </si>
  <si>
    <t>Patas De Arbol Stela Stella</t>
  </si>
  <si>
    <t>ST-BTL-008</t>
  </si>
  <si>
    <t>Punta De Arbol Stela 2 Stella</t>
  </si>
  <si>
    <t>ST-BTL-011</t>
  </si>
  <si>
    <t>Letras Stella Artois Stella</t>
  </si>
  <si>
    <t>ST-BTL-013</t>
  </si>
  <si>
    <t>Counter Stella 2 Stella</t>
  </si>
  <si>
    <t>ST-BTL-014</t>
  </si>
  <si>
    <t>Repisa  Stella</t>
  </si>
  <si>
    <t>ST-BTL-015</t>
  </si>
  <si>
    <t>Caballete 1 Stella</t>
  </si>
  <si>
    <t>ST-BTL-016</t>
  </si>
  <si>
    <t>Caballete 2 Stella</t>
  </si>
  <si>
    <t>ST-BTL-018</t>
  </si>
  <si>
    <t>Pizarra 2 Stella</t>
  </si>
  <si>
    <t>ST-BTL-023</t>
  </si>
  <si>
    <t>Luces Estela Stella</t>
  </si>
  <si>
    <t>ST-BTL-025</t>
  </si>
  <si>
    <t>Letrero Stella Stella</t>
  </si>
  <si>
    <t>ST-BTL-039</t>
  </si>
  <si>
    <t>Caja De Luz Stella Belgica Stella</t>
  </si>
  <si>
    <t>ST-BTL-040</t>
  </si>
  <si>
    <t>Estructura Y Base Para Piso Stella Stella</t>
  </si>
  <si>
    <t>ST-BTL-041</t>
  </si>
  <si>
    <t>Bote draft 1  Stella</t>
  </si>
  <si>
    <t>ST-BTL-042</t>
  </si>
  <si>
    <t>Bote draft 2  Stella</t>
  </si>
  <si>
    <t>ST-BTL-043</t>
  </si>
  <si>
    <t>Bote draft con 2 remos Stella</t>
  </si>
  <si>
    <t>ST-BTL-044</t>
  </si>
  <si>
    <t>Bote draft 3 Stella</t>
  </si>
  <si>
    <t>ST-BTL-046</t>
  </si>
  <si>
    <t>Carrito movil 2 Stella</t>
  </si>
  <si>
    <t>ST-BTL-047</t>
  </si>
  <si>
    <t>Mini arbol  Stella</t>
  </si>
  <si>
    <t>ST-BTL-048</t>
  </si>
  <si>
    <t>Pieza de metal para casa Stella</t>
  </si>
  <si>
    <t>ST-BTL-049</t>
  </si>
  <si>
    <t>Pieza cuadrada para casa Stella</t>
  </si>
  <si>
    <t>ST-BTL-050</t>
  </si>
  <si>
    <t>Techos Rojos De Quiosco Stella</t>
  </si>
  <si>
    <t>ST-BTL-051</t>
  </si>
  <si>
    <t>Techos Rojos Central Stella</t>
  </si>
  <si>
    <t>ST-BTL-052</t>
  </si>
  <si>
    <t>Correas Stella</t>
  </si>
  <si>
    <t>ST-BTL-053</t>
  </si>
  <si>
    <t>Media Luna Pequeña  Stella</t>
  </si>
  <si>
    <t>ST-BTL-055</t>
  </si>
  <si>
    <t>Media Luna Grande Stella</t>
  </si>
  <si>
    <t>ST-BTL-056</t>
  </si>
  <si>
    <t>Circulos De Luz Stella Stella</t>
  </si>
  <si>
    <t>ST-BTL-057</t>
  </si>
  <si>
    <t>Parasoles Stella Stella</t>
  </si>
  <si>
    <t>ST-BTL-058</t>
  </si>
  <si>
    <t>Paquete De Palos Stella Stella</t>
  </si>
  <si>
    <t>ST-BTL-059</t>
  </si>
  <si>
    <t>Fundas De Luces Para Arbol De Navidad. Stella</t>
  </si>
  <si>
    <t>ST-BTL-061</t>
  </si>
  <si>
    <t>Silla Trono Exhibicion Stella</t>
  </si>
  <si>
    <t>ST-BTL-062</t>
  </si>
  <si>
    <t>Meson Stella</t>
  </si>
  <si>
    <t>ST-BTL-065</t>
  </si>
  <si>
    <t>Pizarra 3  Stella</t>
  </si>
  <si>
    <t>ST-BTL-080</t>
  </si>
  <si>
    <t>Estructura MDF tipo copa Stella</t>
  </si>
  <si>
    <t>CL-BTL-046</t>
  </si>
  <si>
    <t>Parrillas asador color negro con ruedas sin tapa CLUB</t>
  </si>
  <si>
    <t>CL-BTL-047</t>
  </si>
  <si>
    <t>Letrero Totem madera 10 mandamientos Club</t>
  </si>
  <si>
    <t>CL-BTL-056</t>
  </si>
  <si>
    <t>Base en L metálica negra Club</t>
  </si>
  <si>
    <t>CL-BTL-044</t>
  </si>
  <si>
    <t>Backing mapa de madera con luces "nuestra parrillada" CLUB</t>
  </si>
  <si>
    <t>CL-BTL-053</t>
  </si>
  <si>
    <t>Meson Bar madera + impresión en vinil y sintra con puertas 195 cms ancho Club</t>
  </si>
  <si>
    <t>CL-BTL-090</t>
  </si>
  <si>
    <t>Stand de vidrio de Club</t>
  </si>
  <si>
    <t>CO-BTL-105</t>
  </si>
  <si>
    <t>Piso de madera Corona</t>
  </si>
  <si>
    <t>CL-BTL-082</t>
  </si>
  <si>
    <t>Alfombra de minbre Club</t>
  </si>
  <si>
    <t>CO-BTL-067</t>
  </si>
  <si>
    <t>Antorchas tipo de caña y mimbre Corona</t>
  </si>
  <si>
    <t>CO-BTL-078</t>
  </si>
  <si>
    <t>Archivador con repisas tipo pallet Corona</t>
  </si>
  <si>
    <t>CO-BTL-089</t>
  </si>
  <si>
    <t>Arco de entrada en forma de C metal+carton prensado con vinil lona amarilla Corona</t>
  </si>
  <si>
    <t>ST-BTL-077</t>
  </si>
  <si>
    <t>Arco metalico blanco con lona Celebrate Stella</t>
  </si>
  <si>
    <t>CO-BTL-088</t>
  </si>
  <si>
    <t>Asiento base madera + puff color blanco Corona</t>
  </si>
  <si>
    <t>CO-BTL-084</t>
  </si>
  <si>
    <t>Asientos para columpios Corona</t>
  </si>
  <si>
    <t>CO-BTL-104</t>
  </si>
  <si>
    <t>Banco largo de madera color blanco Corona</t>
  </si>
  <si>
    <t>CO-BTL-073</t>
  </si>
  <si>
    <t>Bancos altos de madera color blanco Corona</t>
  </si>
  <si>
    <t>CO-BTL-072</t>
  </si>
  <si>
    <t>Bancos altos de madera color café claro Corona</t>
  </si>
  <si>
    <t>CO-BTL-079</t>
  </si>
  <si>
    <t>Bancos pequeños tipo pallet café claro 3 tablas Corona</t>
  </si>
  <si>
    <t>CO-BTL-080</t>
  </si>
  <si>
    <t>Bancos pequeños tipo pallet café claro 4 tablas Corona</t>
  </si>
  <si>
    <t>CO-BTL-081</t>
  </si>
  <si>
    <t>Bancos pequeños tipo pallet color mostaza 5 tablas Corona</t>
  </si>
  <si>
    <t>CL-BTL-055</t>
  </si>
  <si>
    <t>Base en U metálica negra Club</t>
  </si>
  <si>
    <t>CL-BTL-062</t>
  </si>
  <si>
    <t>Base metalica color cafe para 1 parante Club</t>
  </si>
  <si>
    <t>CO-BTL-103</t>
  </si>
  <si>
    <t>Cañas medidas varias Corona</t>
  </si>
  <si>
    <t>CL-BTL-077</t>
  </si>
  <si>
    <t>Cartones pequeños con piedras blancas Club</t>
  </si>
  <si>
    <t>ST-BTL-078</t>
  </si>
  <si>
    <t>Casa remolque blanca con ruedas Stella</t>
  </si>
  <si>
    <t>ST-BTL-069</t>
  </si>
  <si>
    <t>Casita 4 planchas zinc rojo, 2 estructura metalica con apoyavasos, 2 estructura metálica de cuadros, 2 bases largas metalicas blancas</t>
  </si>
  <si>
    <t>CO-BTL-094</t>
  </si>
  <si>
    <t xml:space="preserve">Circulo de madera llano color claro Corona </t>
  </si>
  <si>
    <t>CL-BTL-057</t>
  </si>
  <si>
    <t>Clasificador de cerveza de madera premiun, roja, platino color café Club</t>
  </si>
  <si>
    <t>ST-BTL-076</t>
  </si>
  <si>
    <t>Conos de cartulina gruesa con logo Stella</t>
  </si>
  <si>
    <t>CL-BTL-058</t>
  </si>
  <si>
    <t>Copas Club</t>
  </si>
  <si>
    <t>CL-BTL-072</t>
  </si>
  <si>
    <t>Copas con firmas en vinilo Club</t>
  </si>
  <si>
    <t>CL-BTL-069</t>
  </si>
  <si>
    <t>Copas curvas transparentes verdes Club</t>
  </si>
  <si>
    <t>CL-BTL-059</t>
  </si>
  <si>
    <t>Copas en mal estado Club</t>
  </si>
  <si>
    <t>CL-BTL-060</t>
  </si>
  <si>
    <t>Estructura de madera contiene 9 cuadrados parantes, 12 largos, 12 tubos cuadrados, 1 base de 3 palos Club</t>
  </si>
  <si>
    <t>CO-BTL-093</t>
  </si>
  <si>
    <t>Estructura de tablas de madera color blanco semicirculo tipo rejas Corona</t>
  </si>
  <si>
    <t>ST-BTL-068</t>
  </si>
  <si>
    <t>Estructura madera para colocar flores con silueta Stella</t>
  </si>
  <si>
    <t>CL-BTL-087</t>
  </si>
  <si>
    <t>Estructura metalica negra Club</t>
  </si>
  <si>
    <t>CO-BTL-097</t>
  </si>
  <si>
    <t>Estructura rombo de madera y metal con lonas blanco amarillo celeste Corona</t>
  </si>
  <si>
    <t>CO-BTL-098</t>
  </si>
  <si>
    <t>Exagono de madera de madera y metal con lonas blanco amarillo celeste Corona</t>
  </si>
  <si>
    <t>CO-BTL-069</t>
  </si>
  <si>
    <t>Fichas de madera con logo cortado laser Corona</t>
  </si>
  <si>
    <t>CO-BTL-100</t>
  </si>
  <si>
    <t>Figura triangular de playwood blanco, cafe y azul Corona</t>
  </si>
  <si>
    <t>CO-BTL-101</t>
  </si>
  <si>
    <t>Figura triangular larga de playwood blanco, cafe y azul Corona</t>
  </si>
  <si>
    <t>CO-BTL-099</t>
  </si>
  <si>
    <t>Figuras pequeñas rombo amarillo Corona</t>
  </si>
  <si>
    <t>CL-BTL-071</t>
  </si>
  <si>
    <t>Floreros redondos de vidrio y metal Club</t>
  </si>
  <si>
    <t>CL-BTL-042</t>
  </si>
  <si>
    <t>Hielera metálica fija verde con beige 2 CLUB</t>
  </si>
  <si>
    <t>CO-BTL-086</t>
  </si>
  <si>
    <t>Letras CORONA metálicas con iluminación Corona</t>
  </si>
  <si>
    <t>CL-BTL-076</t>
  </si>
  <si>
    <t>LETRAS en plastico espejo color dorado CERVEZA PREMIUM MAESTRIA ECUATORIANA Club</t>
  </si>
  <si>
    <t>ST-BTL-070</t>
  </si>
  <si>
    <t>Letras STELLA * ARTOIS metálicas rojas con base de madera blanca con iluminación Stella</t>
  </si>
  <si>
    <t>CL-BTL-063</t>
  </si>
  <si>
    <t>Letrero mediano diseño verde, logo Club Premiun en ambos lados Club</t>
  </si>
  <si>
    <t>CL-BTL-050</t>
  </si>
  <si>
    <t>Letrero pequeño madera con imagen CARBON Club</t>
  </si>
  <si>
    <t>CL-BTL-049</t>
  </si>
  <si>
    <t>Letrero pequeño madera con imagen CARNES Club</t>
  </si>
  <si>
    <t>CL-BTL-048</t>
  </si>
  <si>
    <t>Letrero Totem madera llano Club</t>
  </si>
  <si>
    <t>ST-BTL-072</t>
  </si>
  <si>
    <t>Letreros carton + impresión logo Stella Artois 60 cms aproximadamente</t>
  </si>
  <si>
    <t>CO-BTL-070</t>
  </si>
  <si>
    <t>Limonero caja de madera Coronita Corona</t>
  </si>
  <si>
    <t>CL-BTL-064</t>
  </si>
  <si>
    <t>Logo club en madera diseño destapador color blanco con logo Club Premiun Club</t>
  </si>
  <si>
    <t>CL-BTL-074</t>
  </si>
  <si>
    <t>Logo redondo grande club en plastico espejo color dorado Club</t>
  </si>
  <si>
    <t>CL-BTL-075</t>
  </si>
  <si>
    <t>Logo redondo pequeño club en plastico espejo color dorado Club</t>
  </si>
  <si>
    <t>CO-BTL-074</t>
  </si>
  <si>
    <t>Maceteros grandes tipo pallet sin piso Corona</t>
  </si>
  <si>
    <t>ST-BTL-067</t>
  </si>
  <si>
    <t>Maceteros plásticos cuadrados beige Stella</t>
  </si>
  <si>
    <t>CO-BTL-091</t>
  </si>
  <si>
    <t>Mandala contiene 7 triangulos de madera azules y cafe claro Corona</t>
  </si>
  <si>
    <t>CO-BTL-075</t>
  </si>
  <si>
    <t>Mesa rectangular bajas para sombrilla parasol Corona</t>
  </si>
  <si>
    <t>CO-BTL-087</t>
  </si>
  <si>
    <t>Mesas cocteleras Corona</t>
  </si>
  <si>
    <t>ST-BTL-074</t>
  </si>
  <si>
    <t>Mesas rectangulares café oscuro tipo ratan con vidrio Stella</t>
  </si>
  <si>
    <t>CL-BTL-052</t>
  </si>
  <si>
    <t>Meson Bar madera + impresión en vinil y sintra + acrilico luminoso sin puertas 295 cms ancho Club</t>
  </si>
  <si>
    <t>ST-BTL-071</t>
  </si>
  <si>
    <t xml:space="preserve">Metal rojo tipo techo 1.5 cms alto x 20 cms ancho aproximadamente </t>
  </si>
  <si>
    <t>CL-BTL-084</t>
  </si>
  <si>
    <t>Mueble grande madera MAESTRIA silueta 2 botellas Club</t>
  </si>
  <si>
    <t>CO-BTL-095</t>
  </si>
  <si>
    <t>Pared de tablas de madera Corona</t>
  </si>
  <si>
    <t>CO-BTL-083</t>
  </si>
  <si>
    <t>Paredes tipo pallet verticales Corona</t>
  </si>
  <si>
    <t>CL-BTL-045</t>
  </si>
  <si>
    <t>Parrillas asador color negro con ruedas con tapa CLUB</t>
  </si>
  <si>
    <t>ST-BTL-073</t>
  </si>
  <si>
    <t>Pasamanos Balcones de metal blanco con dorado Stella</t>
  </si>
  <si>
    <t>CO-BTL-096</t>
  </si>
  <si>
    <t>Piezas triangulares de madera pequeñas amarillo, azul y cafe Corona</t>
  </si>
  <si>
    <t>CL-BTL-083</t>
  </si>
  <si>
    <t>Piso de madera diseño verde con 2 escalones Club</t>
  </si>
  <si>
    <t>CO-BTL-071</t>
  </si>
  <si>
    <t>Pizarra para tiza en forma de tabla Surf Corona</t>
  </si>
  <si>
    <t>CL-BTL-073</t>
  </si>
  <si>
    <t>Plantas artificiales variadas en caja Club</t>
  </si>
  <si>
    <t>CO-BTL-092</t>
  </si>
  <si>
    <t>Rejilla tablas de madera sobre estructura metalica Corona</t>
  </si>
  <si>
    <t>CL-BTL-070</t>
  </si>
  <si>
    <t>Rollos de planta verdes y cafes diferentes tamaños Club</t>
  </si>
  <si>
    <t>CL-BTL-080</t>
  </si>
  <si>
    <t>Ruedas de mimbre Club</t>
  </si>
  <si>
    <t>ST-BTL-075</t>
  </si>
  <si>
    <t>Sillas tipo mimbre asiento y respaldar blanco y base cafe Stella</t>
  </si>
  <si>
    <t>CL-BTL-086</t>
  </si>
  <si>
    <t>Stan degustacion metal y madera color verde frases varias Club</t>
  </si>
  <si>
    <t>CL-BTL-061</t>
  </si>
  <si>
    <t>Tabla madera tipo backing logo Club</t>
  </si>
  <si>
    <t>CL-BTL-066</t>
  </si>
  <si>
    <t>Tablero madera diseño tronco cafe  Club</t>
  </si>
  <si>
    <t>CL-BTL-065</t>
  </si>
  <si>
    <t>Tablero madera llano cafe largo Club</t>
  </si>
  <si>
    <t>CL-BTL-051</t>
  </si>
  <si>
    <t>Tablero madera llano color negro tipo tapa Club</t>
  </si>
  <si>
    <t>CL-BTL-067</t>
  </si>
  <si>
    <t>Tablero vertical madera con impresion Leña  Club</t>
  </si>
  <si>
    <t>CO-BTL-085</t>
  </si>
  <si>
    <t>Techos circulares de tablas blancos de playwood Corona</t>
  </si>
  <si>
    <t>CL-BTL-054</t>
  </si>
  <si>
    <t>Tubos metálicos negros Club</t>
  </si>
  <si>
    <t>CO-BTL-090</t>
  </si>
  <si>
    <t>Tunel de ingreso, plástico pintado color café + tubos de acero Corona</t>
  </si>
  <si>
    <t>CL-BTL-078</t>
  </si>
  <si>
    <t>Vasija de mimbre pequeñas angosta Club</t>
  </si>
  <si>
    <t>CL-BTL-079</t>
  </si>
  <si>
    <t>Vasija de mimbre pequeñas larga Club</t>
  </si>
  <si>
    <t>CL-BTL-068</t>
  </si>
  <si>
    <t>Vasos transparentes verdes Club</t>
  </si>
  <si>
    <t>BE-BTL-017</t>
  </si>
  <si>
    <t>Bar doble ( 2 cuerpos) de madera-playwood, luminosos Becks</t>
  </si>
  <si>
    <t>CL-BTL-081</t>
  </si>
  <si>
    <t>Bar madera y vidrio meson verde luminoso Club</t>
  </si>
  <si>
    <t>CL-BTL-085</t>
  </si>
  <si>
    <t>Bar madera y vidrio meson verde luminoso modelo 2 Club</t>
  </si>
  <si>
    <t>CO-BTL-082</t>
  </si>
  <si>
    <t>Bar tipo pallet Corona</t>
  </si>
  <si>
    <t>TIPO DE SECUENCIA</t>
  </si>
  <si>
    <t>SB</t>
  </si>
  <si>
    <t>N° SECUENCIA INGRESO / EGRESO</t>
  </si>
  <si>
    <t>NUMERO DE INGRESO DE BTL (PARA SALIDA BTL)</t>
  </si>
  <si>
    <t>EMPRESA</t>
  </si>
  <si>
    <t>LATITUD</t>
  </si>
  <si>
    <t>LONGITUD</t>
  </si>
  <si>
    <t>Suma de DIFERENCIA ENTRE SALIDA/RETORNO</t>
  </si>
  <si>
    <t>SB09</t>
  </si>
  <si>
    <t>IM07</t>
  </si>
  <si>
    <t>PHALOPIA</t>
  </si>
  <si>
    <t>-2169599697901120</t>
  </si>
  <si>
    <t>-809656827156919</t>
  </si>
  <si>
    <t>SB06</t>
  </si>
  <si>
    <t>(en blanco)</t>
  </si>
  <si>
    <t>BAKU</t>
  </si>
  <si>
    <t>-2.0718616142661395</t>
  </si>
  <si>
    <t>-79.8723128261403</t>
  </si>
  <si>
    <t>SB05</t>
  </si>
  <si>
    <t>SB03</t>
  </si>
  <si>
    <t>BOMBAI</t>
  </si>
  <si>
    <t>SB02</t>
  </si>
  <si>
    <t>IM04</t>
  </si>
  <si>
    <t>SB07</t>
  </si>
  <si>
    <t>IM09</t>
  </si>
  <si>
    <t>XE PUBLICIDAD</t>
  </si>
  <si>
    <t>-2.1319611531681226</t>
  </si>
  <si>
    <t>-79.8636723610757</t>
  </si>
  <si>
    <t>IM01</t>
  </si>
  <si>
    <t>SB08</t>
  </si>
  <si>
    <t>MCPAINT</t>
  </si>
  <si>
    <t>-2.1195932</t>
  </si>
  <si>
    <t>-79.9008986</t>
  </si>
  <si>
    <t>SB01</t>
  </si>
  <si>
    <t>IM03</t>
  </si>
  <si>
    <t>JAIME HAZ</t>
  </si>
  <si>
    <t>SB04</t>
  </si>
  <si>
    <t>IM06</t>
  </si>
  <si>
    <t>KIDSON</t>
  </si>
  <si>
    <t>TIPO ELEMENTO</t>
  </si>
  <si>
    <t>MEDIDA</t>
  </si>
  <si>
    <t>CANTIDADES</t>
  </si>
  <si>
    <t>BTL</t>
  </si>
  <si>
    <t>UNIDAD</t>
  </si>
  <si>
    <t xml:space="preserve">NO NECESITA </t>
  </si>
  <si>
    <t>EN PROCESO</t>
  </si>
  <si>
    <t>NO BORRAR</t>
  </si>
  <si>
    <t>REALIZADO</t>
  </si>
  <si>
    <t>RANGOFINAL</t>
  </si>
  <si>
    <t>CL-BTL-088</t>
  </si>
  <si>
    <t>Etiquetas de fila</t>
  </si>
  <si>
    <t>kardex</t>
  </si>
  <si>
    <t>A</t>
  </si>
  <si>
    <t>Descripción</t>
  </si>
  <si>
    <t>Cantidad</t>
  </si>
  <si>
    <t>Backing Vertical Michelob</t>
  </si>
  <si>
    <t>Banco Cuadrados Michelob</t>
  </si>
  <si>
    <t>Banco Michelob Michelob</t>
  </si>
  <si>
    <t>Banderas Tipo Vela 1 Michelob</t>
  </si>
  <si>
    <t>Banderas Tipo Vela 2 Michelob</t>
  </si>
  <si>
    <t>Banquitos Con Hojas Michelob</t>
  </si>
  <si>
    <t>Barril grande de madera  Club</t>
  </si>
  <si>
    <t>Barriles Heladeros 1 Club</t>
  </si>
  <si>
    <t>Barriles Heladeros 2 Club</t>
  </si>
  <si>
    <t>Blusa G Michelob</t>
  </si>
  <si>
    <t>Blusa M  Michelob</t>
  </si>
  <si>
    <t>Camiseta L Michelob</t>
  </si>
  <si>
    <t>Camiseta M Michelob</t>
  </si>
  <si>
    <t>Counter Acrilico 1 Michelob</t>
  </si>
  <si>
    <t>Counter Acrilico 2 Michelob</t>
  </si>
  <si>
    <t>Counter Acrilico 3 Michelob</t>
  </si>
  <si>
    <t>Cuadros Con Flores Variados Michelob</t>
  </si>
  <si>
    <t>Juego Uniforme Calentador  Michelob</t>
  </si>
  <si>
    <t>Meson Michelob</t>
  </si>
  <si>
    <t>Pared Acrilico Michelob</t>
  </si>
  <si>
    <t>Pared Acrilico Michelob Moment</t>
  </si>
  <si>
    <t>Podium Michelob</t>
  </si>
  <si>
    <t>Puff Crema 1 Club</t>
  </si>
  <si>
    <t>Puff Crema 2 Club</t>
  </si>
  <si>
    <t>Puff Rojo Club</t>
  </si>
  <si>
    <t>Puff Verde 1 Club</t>
  </si>
  <si>
    <t>Puff Verde 2 Club</t>
  </si>
  <si>
    <t>Ribbon Iluminado Frontal Con Cinta Led Roja Michelob</t>
  </si>
  <si>
    <t>Ribbon Michelob</t>
  </si>
  <si>
    <t>Ribon 2X1 Michelob</t>
  </si>
  <si>
    <t>Sillon 1 Michelob</t>
  </si>
  <si>
    <t>Sillon 2 Michelob</t>
  </si>
  <si>
    <t>Sofa con dos cojines y 2 asiento azules  Michelob</t>
  </si>
  <si>
    <t>Stand Michelob</t>
  </si>
  <si>
    <t>Tablero marca Michelob Michelob</t>
  </si>
  <si>
    <t>FECHA</t>
  </si>
  <si>
    <t>TIPO DE MATERIAL</t>
  </si>
  <si>
    <t>DIRECCION</t>
  </si>
  <si>
    <t>INGRESOS</t>
  </si>
  <si>
    <t>EGRESOS</t>
  </si>
  <si>
    <t>FECHA ESTIMADA DE RETORNO</t>
  </si>
  <si>
    <t>DIFERENCIA ENTRE SALIDA/RETORNO</t>
  </si>
  <si>
    <t>FECHA REAL DE RETORNO</t>
  </si>
  <si>
    <t>LINK FOTO (ENTREGA/DEVOLUCION)</t>
  </si>
  <si>
    <t>SALDO INICIAL</t>
  </si>
  <si>
    <t>https://github.com/proyectoBI/Materiales-prestados-CN-XESA/blob/main/ST-BTL-057%20Bote%20draft%201%20%20Stella.jpeg?raw=true</t>
  </si>
  <si>
    <t>https://github.com/proyectoBI/Materiales-prestados-CN-XESA/blob/main/ST-BTL-041%20Bote%20draft%202%20%20Stella.jpeg?raw=true</t>
  </si>
  <si>
    <t>https://github.com/proyectoBI/Materiales-prestados-CN-XESA/blob/main/ST-BTL-042%20Parasoles%20Stella%20Stella.jpeg?raw=true</t>
  </si>
  <si>
    <t>https://github.com/proyectoBI/Materiales-prestados-CN-XESA/blob/main/ST-BTL-013%20Counter%20Stella%202%20Stella.jpeg?raw=true</t>
  </si>
  <si>
    <t>https://github.com/proyectoBI/Materiales-prestados-CN-XESA/blob/main/ST-BTL-024%20Exhibidor%20Stela%201%20Stella.jpeg?raw=true</t>
  </si>
  <si>
    <t>https://github.com/proyectoBI/Materiales-prestados-CN-XESA/blob/main/ST-BTL-004%20Cajones%20Con%20Follaje%20Stella.jpeg?raw=true</t>
  </si>
  <si>
    <t>https://github.com/proyectoBI/Materiales-prestados-CN-XESA/blob/main/ST-BTL-028%20Bolsos%20calices%20%20Stella.jpeg?raw=true</t>
  </si>
  <si>
    <t>https://github.com/proyectoBI/Materiales-prestados-CN-XESA/blob/main/ST-BTL-060%20Candelabros%20Stella.jpeg?raw=true</t>
  </si>
  <si>
    <t>https://github.com/proyectoBI/Materiales-devueltos-CN-XESA/blob/main/ST-BTL-013%20Counter%20Stella%202%20Stella%20(2).jpeg?raw=true</t>
  </si>
  <si>
    <t>https://github.com/proyectoBI/Materiales-devueltos-CN-XESA/blob/main/ST-BTL-024%20Exhibidor%20Stela%201%20Stella%20(2).jpeg?raw=true</t>
  </si>
  <si>
    <t>https://github.com/proyectoBI/Materiales-devueltos-CN-XESA/blob/main/ST-BTL-004%20Cajones%20Con%20Follaje%20Stella%20(2).jpeg?raw=true</t>
  </si>
  <si>
    <t>https://github.com/proyectoBI/Materiales-devueltos-CN-XESA/blob/main/ST-BTL-028%20Bolsos%20calices%20%20Stella%20(2).jpeg?raw=true</t>
  </si>
  <si>
    <t>https://github.com/proyectoBI/Materiales-devueltos-CN-XESA/blob/main/ST-BTL-060%20Candelabros%20Stella%20(2).jpeg?raw=true</t>
  </si>
  <si>
    <t>IM02</t>
  </si>
  <si>
    <t>IM05</t>
  </si>
  <si>
    <t>CARLOS OCHOA</t>
  </si>
  <si>
    <t>https://github.com/proyectoBI/Materiales-prestados-CN-XESA/blob/main/Backing%20met%C3%A1lico%20con%20lona%20impresa%20de%20ladrillos%20Club.png?raw=true</t>
  </si>
  <si>
    <t>https://github.com/proyectoBI/Materiales-prestados-CN-XESA/blob/main/Backing%20mapa%20de%20madera%20con%20luces%20nuestra%20parrillada%20CLUB.jpeg?raw=true</t>
  </si>
  <si>
    <t>https://github.com/proyectoBI/Materiales-prestados-CN-XESA/blob/main/Meson%20Bar%20madera%20+%20impresi%C3%B3n%20en%20vinil%20y%20sintra%20con%20puertas%20195%20cms%20ancho%20Club.jpeg?raw=true</t>
  </si>
  <si>
    <t>https://github.com/proyectoBI/Materiales-devueltos-CN-XESA/blob/main/Backing%20met%C3%A1lico%20con%20lona%20impresa%20de%20ladrillos%20Club.jpeg?raw=true</t>
  </si>
  <si>
    <t>https://github.com/proyectoBI/Materiales-devueltos-CN-XESA/blob/main/Backing%20mapa%20de%20madera%20con%20luces%20nuestra%20parrillada%20CLUB.jpeg?raw=true</t>
  </si>
  <si>
    <t>https://github.com/proyectoBI/Materiales-devueltos-CN-XESA/blob/main/Meson%20Bar%20madera%20+%20impresi%C3%B3n%20en%20vinil%20y%20sintra%20con%20puertas%20195%20cms%20ancho%20Club.jpeg?raw=true</t>
  </si>
  <si>
    <t>https://github.com/proyectoBI/Materiales-devueltos-CN-XESA/blob/main/Backing%20metalico%20con%20lona%20impresora%20de%20''Nosotras%20parrillamos''%20Club.jpeg?raw=true</t>
  </si>
  <si>
    <t>PLAZA BATAN</t>
  </si>
  <si>
    <t>https://github.com/proyectoBI/Materiales-prestados-CN-XESA/blob/main/CO-BTL-035%20Backing%20Madera%20Corona.jpeg?raw=true</t>
  </si>
  <si>
    <t>https://github.com/proyectoBI/Materiales-prestados-CN-XESA/blob/main/CO-BTL-025%20Counter%20Madera%20gris%20Corona.jpeg?raw=true</t>
  </si>
  <si>
    <t>ALHAMBRA</t>
  </si>
  <si>
    <t>CC POLARIS</t>
  </si>
  <si>
    <t>MALECON SALINAS</t>
  </si>
  <si>
    <t>BODEGA</t>
  </si>
  <si>
    <t>ITEM</t>
  </si>
  <si>
    <t>CANTIDAD</t>
  </si>
  <si>
    <t>PERSONAL</t>
  </si>
  <si>
    <t>UNIDADES DE MEDIDA</t>
  </si>
  <si>
    <t>ABRAZADERA DE RESOLTER DE METAL PINZAS 2"-VULCAN</t>
  </si>
  <si>
    <t>BAQUE FAUSTO</t>
  </si>
  <si>
    <t>CAJA 100U</t>
  </si>
  <si>
    <t>AMARRAS PLASTICAS 200MM-MAVIJU</t>
  </si>
  <si>
    <t>BAQUERIZO LEONEL</t>
  </si>
  <si>
    <t>CAJA 150U</t>
  </si>
  <si>
    <t>AMARRAS PLASTICAS 250MM-MAVIJU</t>
  </si>
  <si>
    <t>AMARRAS PLASTICAS 300MM-MAVIJU</t>
  </si>
  <si>
    <t>BASURTO CRISTIAN</t>
  </si>
  <si>
    <t>CAJA 200U</t>
  </si>
  <si>
    <t>AMARRAS PLASTICAS 500MM</t>
  </si>
  <si>
    <t>AUTOPERFORANTE  DE 10X2"</t>
  </si>
  <si>
    <t>BECILLA LAIDY</t>
  </si>
  <si>
    <t>CAJA 250U</t>
  </si>
  <si>
    <t>AUTOPERFORANTE 10X1 1/2"</t>
  </si>
  <si>
    <t>BENAVIDES ALEXIS</t>
  </si>
  <si>
    <t>CAJA 300U</t>
  </si>
  <si>
    <t>AUTOPERFORANTE 8X1/2"</t>
  </si>
  <si>
    <t>CADENA JEFFERSON</t>
  </si>
  <si>
    <t>CANECA</t>
  </si>
  <si>
    <t>AUTOPERFORANTE 8X3/4"</t>
  </si>
  <si>
    <t>CADENA JHON</t>
  </si>
  <si>
    <t>FUNDA 1000U</t>
  </si>
  <si>
    <t>AUTOPERFORANTE DE 10 x1/2"</t>
  </si>
  <si>
    <t>CAIZA KARLA</t>
  </si>
  <si>
    <t>FUNDA 100U</t>
  </si>
  <si>
    <t>AUTOPERFORANTE DE 10X1"</t>
  </si>
  <si>
    <t>CAMBA JOSUE</t>
  </si>
  <si>
    <t>FUNDA 5KG</t>
  </si>
  <si>
    <t>AUTOPERFORANTE DE 10X3"</t>
  </si>
  <si>
    <t>CARDENAS LUIS</t>
  </si>
  <si>
    <t>GALON</t>
  </si>
  <si>
    <t>AUTOPERFORANTE DE 10X3/4"</t>
  </si>
  <si>
    <t>AUTOPERFORANTE DE 12X2 1/2" CAJA</t>
  </si>
  <si>
    <t>CEDEÑO ALVARO</t>
  </si>
  <si>
    <t>LITRO</t>
  </si>
  <si>
    <t>AUTOPERFORANTE DE 12X2 1/2" FUNDA</t>
  </si>
  <si>
    <t>CHOEZ DIANA</t>
  </si>
  <si>
    <t>METRO</t>
  </si>
  <si>
    <t>AUTOPERFORANTE DE 12X3"</t>
  </si>
  <si>
    <t>CHOEZ JORDAN</t>
  </si>
  <si>
    <t>PAQUETE</t>
  </si>
  <si>
    <t>AUTOPERFORANTE DE 12X3/4"</t>
  </si>
  <si>
    <t>COELLO MIGUEL</t>
  </si>
  <si>
    <t>PAQUETE 10U</t>
  </si>
  <si>
    <t>AUTOPERFORANTE DE 12X4"</t>
  </si>
  <si>
    <t>CONCHA RONNY</t>
  </si>
  <si>
    <t>PAQUETE 6 PARES</t>
  </si>
  <si>
    <t>AUTOPERFORANTE DE 8x1"</t>
  </si>
  <si>
    <t>FREIRE PITER</t>
  </si>
  <si>
    <t>ROLLO</t>
  </si>
  <si>
    <t>BARNIZ 1 LITRO-ROBERLO</t>
  </si>
  <si>
    <t>GIRALDO GISEL</t>
  </si>
  <si>
    <t>BARNIZ 5 LITROS -ROBERLO</t>
  </si>
  <si>
    <t>GONZALEZ RICARDO</t>
  </si>
  <si>
    <t>PAQUETE 2U</t>
  </si>
  <si>
    <t>BORNERAS</t>
  </si>
  <si>
    <t>PAR</t>
  </si>
  <si>
    <t>GONZALEZ JUSTO</t>
  </si>
  <si>
    <t>PAQUETE 100U</t>
  </si>
  <si>
    <t>BROCA DE CEMENTO 8MM-DEWALT</t>
  </si>
  <si>
    <t>GUARANDA DARWIN</t>
  </si>
  <si>
    <t>BROCA DE CEMENTO 6,3MM-DEWALT</t>
  </si>
  <si>
    <t>HERMENEGILDO GUILLERMO</t>
  </si>
  <si>
    <t>BROCA DE CEMENTO 6,5MM-DEWALT</t>
  </si>
  <si>
    <t>HOLGUIN DANNY</t>
  </si>
  <si>
    <t>BROCA DE CEMENTO 8MM-IRWIN</t>
  </si>
  <si>
    <t>HOLGUIN DANIELA</t>
  </si>
  <si>
    <t>BROCAS PARA METAL 6,3MM-SURTEK</t>
  </si>
  <si>
    <t>HUANGA LUIS</t>
  </si>
  <si>
    <t>BROCAS PARA METAL 9,5MM-SURTEK</t>
  </si>
  <si>
    <t>ITURRALDE LEONARDO</t>
  </si>
  <si>
    <t>BRUJITA-TEK BOAND</t>
  </si>
  <si>
    <t>JARA FREDDY</t>
  </si>
  <si>
    <t>BRUJITA-ULTRA BOND</t>
  </si>
  <si>
    <t xml:space="preserve">CABLE 2 EN 1 </t>
  </si>
  <si>
    <t>JIMENEZ ELVIN</t>
  </si>
  <si>
    <t>CANDADO TRAVEX</t>
  </si>
  <si>
    <t>LARA GUSTAVO</t>
  </si>
  <si>
    <t>CATALIZADOR AL ACIDO CANECA- DECORLAC</t>
  </si>
  <si>
    <t>CANECAS</t>
  </si>
  <si>
    <t>LAVAYEN PEDRO</t>
  </si>
  <si>
    <t>CATALIZADOR AL ACIDO LITRO- DECORLAC</t>
  </si>
  <si>
    <t>LINDAO WILSON</t>
  </si>
  <si>
    <t xml:space="preserve">CEMENTO AFRICANO DE CONTACTO-ADHEPLAST S.A. </t>
  </si>
  <si>
    <t>LINO BRYAN</t>
  </si>
  <si>
    <t>CHOBA ROLLO 10 METROS</t>
  </si>
  <si>
    <t>LOZANO ALEX</t>
  </si>
  <si>
    <t>CHOBA ROLLO 5 METROS</t>
  </si>
  <si>
    <t>MACAS CARLOS</t>
  </si>
  <si>
    <t>CINTA AISLANTE NEGRA-3M</t>
  </si>
  <si>
    <t>MACIAS GUSTAVO</t>
  </si>
  <si>
    <t>CINTA AZUL DOBLE FAZ ESPONJOSA</t>
  </si>
  <si>
    <t>MACIAS JOSE</t>
  </si>
  <si>
    <t xml:space="preserve">CINTA DE PAPEL 48MMX40YDS - ABRO </t>
  </si>
  <si>
    <t>MALDONADO ANDRES</t>
  </si>
  <si>
    <t xml:space="preserve">CINTA DE PAPEL 18MMX40YDS - ABRO </t>
  </si>
  <si>
    <t>CINTA DOBLE FAZ-ABRO</t>
  </si>
  <si>
    <t>MENENDEZ OSCAR</t>
  </si>
  <si>
    <t>CINTA DOBLE FAZ ROJA</t>
  </si>
  <si>
    <t>MINDIOLAZA FRANCISCO</t>
  </si>
  <si>
    <t>CINTA ELECTRICA AUTOFUNDENTE-MAVIJU</t>
  </si>
  <si>
    <t>MITE MARCOS</t>
  </si>
  <si>
    <t>CINTA PARA EMBALAR-ESTILO</t>
  </si>
  <si>
    <t>MONTENEGRO JOSEPH</t>
  </si>
  <si>
    <t>CONECTOR POLARIZADO HEMBRA-EAGLE</t>
  </si>
  <si>
    <t>MONTENEGRO KEVIN</t>
  </si>
  <si>
    <t>CUCHILLA PARA CALADORA-BOSCH</t>
  </si>
  <si>
    <t>MORA CARLOS</t>
  </si>
  <si>
    <t>CUCHILLA PARA CALADORA-DEWALT</t>
  </si>
  <si>
    <t>CUCHILLAS DE REPUESTO 9MM-MAVIJU</t>
  </si>
  <si>
    <t>MORALES FRANCISCO</t>
  </si>
  <si>
    <t xml:space="preserve">CUCHILLAS REDOBLABLES 18MM-GENMES </t>
  </si>
  <si>
    <t>MORENO CRISTOBAL</t>
  </si>
  <si>
    <t>CUCHILLAS REDOBLABLES 18MM-MAVIJU</t>
  </si>
  <si>
    <t>CUCHILLA DE REPUESTO 19MM-MAVIJU</t>
  </si>
  <si>
    <t>CUTER CUCHILLA REFORZADA-DSI</t>
  </si>
  <si>
    <t>MUÑOZ MIGUEL</t>
  </si>
  <si>
    <t>CUTER RETRACTIL-STANLEY</t>
  </si>
  <si>
    <t>CUTER RETRACTIL-MAVIJU</t>
  </si>
  <si>
    <t>CUTER PARA ACRILICO RX230-VVCUTTER</t>
  </si>
  <si>
    <t>CUCHILLAS DE REPUESTO-BS CUTER BLADE</t>
  </si>
  <si>
    <t>DECORLAC ROJO INGLES-UNIDAS</t>
  </si>
  <si>
    <t>MUÑOZ MILTON</t>
  </si>
  <si>
    <t>DESTORNILLADOR 3/16X6"-MAVIJU</t>
  </si>
  <si>
    <t>MUÑOZ HUGO</t>
  </si>
  <si>
    <t>DESTORNILLADOR BORNERO -BAHCO</t>
  </si>
  <si>
    <t>MUÑOZ JEFFERSON</t>
  </si>
  <si>
    <t>DESTORNILLADOR ESTRELLA 6"-STANLEY</t>
  </si>
  <si>
    <t>ORDOÑEZ MANUEL</t>
  </si>
  <si>
    <t>DISCO 10"X60T - DEWALT</t>
  </si>
  <si>
    <t>PARRAGA JOSHUA</t>
  </si>
  <si>
    <t>DISCO 12"X100T - DEWALT</t>
  </si>
  <si>
    <t>PARREÑO CARLOS</t>
  </si>
  <si>
    <t>DISCO 12"X60T - DEWALT</t>
  </si>
  <si>
    <t>PARREÑO CARLOS L.</t>
  </si>
  <si>
    <t>DISCO 12"X80T - DEWALT</t>
  </si>
  <si>
    <t>PAZMIÑO DAVID</t>
  </si>
  <si>
    <t>DISCO 12"X80T+32T - DEWALT</t>
  </si>
  <si>
    <t>PERALTA WENDY</t>
  </si>
  <si>
    <t>DISCO DE CIRCONE 120-NORTON</t>
  </si>
  <si>
    <t>PERUGACHI GRACE</t>
  </si>
  <si>
    <t>DISCO DE CIRCONE 60-NORTON</t>
  </si>
  <si>
    <t>PIZA MAYKEL</t>
  </si>
  <si>
    <t>DISCO DE CORTE NORTON 115X1.6X22.23MM</t>
  </si>
  <si>
    <t>QUIMIS JASON</t>
  </si>
  <si>
    <t>DISCO DE LIJA PARA ORBITAL-DEWALT</t>
  </si>
  <si>
    <t>RAMOS ANGEL</t>
  </si>
  <si>
    <t xml:space="preserve">DISCO DEWALT 7 1/4"X18T </t>
  </si>
  <si>
    <t>RIVERA JEFFERSON</t>
  </si>
  <si>
    <t xml:space="preserve">DISCO DEWALT 7 1/4"X40T </t>
  </si>
  <si>
    <t>RIZO ALEXANDER</t>
  </si>
  <si>
    <t xml:space="preserve">DISCO F247X80-NORTON </t>
  </si>
  <si>
    <t>RIZZO DARWIN</t>
  </si>
  <si>
    <t>DISCO PARA POLICARBONATO-SAW MAX</t>
  </si>
  <si>
    <t>ROMERO ALLAN</t>
  </si>
  <si>
    <t>DISCO PARA TROZADORA 14" X 7/64"X1" -DEWALT</t>
  </si>
  <si>
    <t>RUGEL VICTOR</t>
  </si>
  <si>
    <t xml:space="preserve">ELECTRODOS PARA SOLDAR-AGA </t>
  </si>
  <si>
    <t>SAENZ JAIME</t>
  </si>
  <si>
    <t>ENCHUFE NEMA 10-50P-EAGLE</t>
  </si>
  <si>
    <t>SALAZAR ANTHONY</t>
  </si>
  <si>
    <t>ENCHUFE TERMOPLASTICO MACHO-EAGLE</t>
  </si>
  <si>
    <t>SALINAS STALIN</t>
  </si>
  <si>
    <t>ESCUADRAS DE METAL</t>
  </si>
  <si>
    <t>SANCHEZ ELIAS</t>
  </si>
  <si>
    <t>ESPATULA 3"-MAVIJU</t>
  </si>
  <si>
    <t>SANTANA JUAN</t>
  </si>
  <si>
    <t>ESPATULA 2"-STANLEY</t>
  </si>
  <si>
    <t>ESTILETE 9MM-MAVIJU</t>
  </si>
  <si>
    <t>SANTOS MARLON</t>
  </si>
  <si>
    <t>EXTENSION ARTICULADA HEXAGONAL 1/4"-MAVIJU</t>
  </si>
  <si>
    <t>SOLIS MAURO</t>
  </si>
  <si>
    <t>FILTRO ACEITE/AGUA-PORTEN</t>
  </si>
  <si>
    <t>TIGUA MANUEL</t>
  </si>
  <si>
    <t>FLEXOMETRO 5M/16"-STANLEY</t>
  </si>
  <si>
    <t>TUMBACO EMILY</t>
  </si>
  <si>
    <t>FLEXOMETRO 8M/26"-STANLEY</t>
  </si>
  <si>
    <t>VILLACRES GEORGE</t>
  </si>
  <si>
    <t>FLEXOMETRO-EMTOP</t>
  </si>
  <si>
    <t>VILLAO JAHAIRA</t>
  </si>
  <si>
    <t>FOCO INDUSTRIAL 100W-MAVIJU</t>
  </si>
  <si>
    <t>ZAMBRANO FELIX</t>
  </si>
  <si>
    <t>FOCO INDUSTRIAL 80W-MAVIJU</t>
  </si>
  <si>
    <t>ZAMBRANO LUIS</t>
  </si>
  <si>
    <t>FOCO INDUSTRIAL 90W-MAVIJU</t>
  </si>
  <si>
    <t>GRAPADORA MANUAL 3 EN 1-EMTOP</t>
  </si>
  <si>
    <t>ZAMBRANO CARLOS</t>
  </si>
  <si>
    <t>GUAIPE BLANCO</t>
  </si>
  <si>
    <t>ZAMORA MARCO</t>
  </si>
  <si>
    <t>HOJA DE SIERRA-MAVIJU</t>
  </si>
  <si>
    <t>INTERRUPTOR CON TOMA CORRIENTE-BTICINO</t>
  </si>
  <si>
    <t>INTERRUPTOR CON TOMA CORRIENTE-ECOLED</t>
  </si>
  <si>
    <t>JUEGO DE AVELLANADOR</t>
  </si>
  <si>
    <t>JUEGO DE PICAPORTE</t>
  </si>
  <si>
    <t>LAMPARA CONTRA INSECTOS-MAVIJU</t>
  </si>
  <si>
    <t>LIJA 3M 120 AGUA Y SECO</t>
  </si>
  <si>
    <t>LIJA FANDELI 120</t>
  </si>
  <si>
    <t>LIJA FANDELI 1200</t>
  </si>
  <si>
    <t>LIJA FANDELI 150</t>
  </si>
  <si>
    <t>LIJA FANDELI 1500</t>
  </si>
  <si>
    <t>LIJA FANDELI 240</t>
  </si>
  <si>
    <t xml:space="preserve">LIJA FANDELI 400 </t>
  </si>
  <si>
    <t>LIJA FANDELI 360</t>
  </si>
  <si>
    <t>LUCES LED LASER ROJO Y VERDE- MAVIJU</t>
  </si>
  <si>
    <t>MANGUERA DE LUZ LED VERDE</t>
  </si>
  <si>
    <t>MASILLA PLASTICA MUSTANG-SHERWIN WILLIAMS</t>
  </si>
  <si>
    <t>MODULO POLIFUNCIONALES-MAVIJU</t>
  </si>
  <si>
    <t>OJO DE BUEY FLAT 6W-MAVIJU</t>
  </si>
  <si>
    <t>OJO DE BUEY LED CUADRADO-EVLITE</t>
  </si>
  <si>
    <t>OJO DE BUEY LED REDONDO-EVLITE</t>
  </si>
  <si>
    <t>PALETA PARA VINIL ORAFOL</t>
  </si>
  <si>
    <t>PAQUETE DE CUCHILLA PEQUEÑA PAQUETE 10U-MAVIJU</t>
  </si>
  <si>
    <t>PEGAMENTO DE POLIURETANO LLAMA ROJA-ADHEPLAST 1/4L</t>
  </si>
  <si>
    <t>PEGAMENTO DE POLIURETANO LLAMA ROJA-ADHEPLAST 1L</t>
  </si>
  <si>
    <t>PEGAMENTO EPOXICO PARTE A/B-GOMAX</t>
  </si>
  <si>
    <t>PINTURA PARA FACHADA BLANCO LISO-MONO</t>
  </si>
  <si>
    <t>PINTURA SINTETICO AUTOMOTRIZ AZUL-SHERWIN WILLIAMS</t>
  </si>
  <si>
    <t>PINTURA SINTETICO AUTOMOTRIZ BLANCO-SHERWIN WILLIAMS</t>
  </si>
  <si>
    <t>PINTURA SINTETICO AUTOMOTRIZ GRIS-SHERWIN WILLIAMS</t>
  </si>
  <si>
    <t>PINTURA SINTETICO AUTOMOTRIZ ALUMINIO FINO-SHERWIN WILLIAMS</t>
  </si>
  <si>
    <t>PINTURA SINTETICO AUTOMOTRIZ NEGRO-SHERWIN WILLIAMS</t>
  </si>
  <si>
    <t>PINTURA SINTETICO AUTOMOTRIZ PLUS AZUL - UNIDAS</t>
  </si>
  <si>
    <t>PINTURA SINTETICO AUTOMOTRIZ PLUS MARRON- UNIDAS</t>
  </si>
  <si>
    <t>PINTURA SINTETICO AUTOMOTRIZ PLUS ROJA - UNIDAS</t>
  </si>
  <si>
    <t>PINTURA SINTETICO AUTOMOTRIZ ROJO COLORLUX-WESCO</t>
  </si>
  <si>
    <t>PINTURA SINTETICO AUTOMOTRIZ ROJO-SHERWIN WILLIAMS</t>
  </si>
  <si>
    <t>PINTURA UNIDAS WASH PRIMER TITANIUM PU-400A+ACTIVADOR PU-040A VERDE</t>
  </si>
  <si>
    <t>LACA OCRE-UNIDAS</t>
  </si>
  <si>
    <t>RETARDADOR DE LACA-UNIDAS</t>
  </si>
  <si>
    <t>PINTURA SINTETICO SUPER GLOSS AZUL-IMPERIAL</t>
  </si>
  <si>
    <t>PINZA DE CHOFER 10"-TOLLCRAFT</t>
  </si>
  <si>
    <t>PINZA DE PRESION 7"-EMTOP</t>
  </si>
  <si>
    <t>PINZA DE PRESION 7"-MAVIJU</t>
  </si>
  <si>
    <t>PINZA DE PRESION 7"-STANLEY</t>
  </si>
  <si>
    <t>PINZA DE PRESION 7"-TRUPER</t>
  </si>
  <si>
    <t>PINZA TOMA TIERRA EN LAMINA DE ACERO 300A-JEM TOOLS</t>
  </si>
  <si>
    <t>PISTOLA DE SILICON - EMTOP</t>
  </si>
  <si>
    <t>PLASTICO PARA EMBALAR STRECH FILM</t>
  </si>
  <si>
    <t>PORTAELECTRODO TIPO PINZA 800A-COPPER</t>
  </si>
  <si>
    <t>REFLECTORES LUCES LED-MAVIJU</t>
  </si>
  <si>
    <t>ROLL UP</t>
  </si>
  <si>
    <t xml:space="preserve">SILICON BLANCA - ABRO </t>
  </si>
  <si>
    <t>SILICON GRIS-SILKAFLEX</t>
  </si>
  <si>
    <t xml:space="preserve">SILICON NEGRA - ABRO </t>
  </si>
  <si>
    <t>SILICON TRANSPARENTE - ABRO</t>
  </si>
  <si>
    <t>SOLDADORA DE CAUTIN.SOLDERING IRON</t>
  </si>
  <si>
    <t>SPRAY AZUL CLARO-ABRO</t>
  </si>
  <si>
    <t>SPRAY AZUL ESPAÑOL SE219-EVANS 400ML</t>
  </si>
  <si>
    <t>SPRAY BLANCO BRILLANTE-ABRO</t>
  </si>
  <si>
    <t>SPRAY CROMO PLATA - ABRO</t>
  </si>
  <si>
    <t>SPRAY NEGRO BRILLANTE-ABRO</t>
  </si>
  <si>
    <t>SPRAY NEGRO MATE SE4-EVANS 400ML</t>
  </si>
  <si>
    <t>SPRAY NEGRO MATE-ABRO 400ML</t>
  </si>
  <si>
    <t>SPRAY ROJO FERRARI SE6-EVANS 400ML</t>
  </si>
  <si>
    <t>SPRAY ROJO REGULAR - ABRO</t>
  </si>
  <si>
    <t>TACO FISHER #6</t>
  </si>
  <si>
    <t>TACO FISHER #8</t>
  </si>
  <si>
    <t>TAPA PARA ENCHUFLE ARMADO SIMPLE</t>
  </si>
  <si>
    <t>TEFLON 19MMX15M ROLLO 15 METROS</t>
  </si>
  <si>
    <t>TIJERA GRANDE DE PAPEL</t>
  </si>
  <si>
    <t>TIJERA PARA METAL -ECMTOP</t>
  </si>
  <si>
    <t>TIJERA PARA METAL -TOOLCRAFT</t>
  </si>
  <si>
    <t>TIRAFONDO DE 2 1/2" CAJA</t>
  </si>
  <si>
    <t>TIRAFONDO DE 2 1/2" FUNDA</t>
  </si>
  <si>
    <t>TIRAFONDO DE 3"</t>
  </si>
  <si>
    <t>TOMACORRIENTE DOBLE-EATON</t>
  </si>
  <si>
    <t>TOMACORRIENTE SIMPLE-EATON</t>
  </si>
  <si>
    <t>TORNILLO NEGRO DE MADERA 1 1/2"</t>
  </si>
  <si>
    <t>TORNILLO NEGRO DE MADERA 1"</t>
  </si>
  <si>
    <t>TORNILLO NEGRO DE MADERA 2 2/1"</t>
  </si>
  <si>
    <t>TORNILLO NEGRO DE MADERA 2"</t>
  </si>
  <si>
    <t>TORNILLO NEGRO DE MADERA 3" 200U</t>
  </si>
  <si>
    <t>TORNILLO NEGRO DE MADERA 3" 250U</t>
  </si>
  <si>
    <t>VISAGRAS-PRO SOURCE</t>
  </si>
  <si>
    <t>JUEGO DE LLAVES HEXAGONALES 1,5/10MM-TOTAL</t>
  </si>
  <si>
    <t>TOMACORRIENTE SIMPLE 220-EATON</t>
  </si>
  <si>
    <t>CAPSULA LED 2,5W</t>
  </si>
  <si>
    <t>BROCHA PREMIUM 5"-MAVIJU</t>
  </si>
  <si>
    <t>BROCHA PREMIUM 3"-MAVIJU</t>
  </si>
  <si>
    <t>BOQUILLA PARA FOCO E27/E40-MAVIJU</t>
  </si>
  <si>
    <t>REGLETA 15AMP-MAVIJU</t>
  </si>
  <si>
    <t>MANGO DE RODILLO 9"-MAVIJU</t>
  </si>
  <si>
    <t>RODILLO DE FIBRA 9"-MAVIJU</t>
  </si>
  <si>
    <t>NIVEL DE ALUMINIO 48"-BESTVALUE</t>
  </si>
  <si>
    <t>NIVEL DE ALUMINIO 48"-STANLEY</t>
  </si>
  <si>
    <t>NIVEL DE ALUMINIO 24"-STANLEY</t>
  </si>
  <si>
    <t>AMOLADORA 115MM-DEWALT</t>
  </si>
  <si>
    <t>CEPILLO ELECTRICO 1MM-DEWALT</t>
  </si>
  <si>
    <t>PULIDORA 180MM-DEWALT</t>
  </si>
  <si>
    <t>ESMERILADORA-DEWALT</t>
  </si>
  <si>
    <t xml:space="preserve">DREMEL7MM -SAW MAX </t>
  </si>
  <si>
    <t>LIJADORA ORBITAL REDONDA-DEWALT</t>
  </si>
  <si>
    <t>LIJADORA ORBITAL RECTANGULAR-DEWALT</t>
  </si>
  <si>
    <t>LIJADORA ORBITAL RECTANGULAR-MAKITA</t>
  </si>
  <si>
    <t>REBAJADORA ROUTER-DEWALT</t>
  </si>
  <si>
    <t>PISTOLA DE CALOR-DEWALT</t>
  </si>
  <si>
    <t>TALADRO DE CABLE-DEWALT</t>
  </si>
  <si>
    <t>TALADRO INALAMBRICO-DEWALT</t>
  </si>
  <si>
    <t>ESMERILADORA-BP</t>
  </si>
  <si>
    <t>BATERIA ADICIONAL DE TALADRO INALAMBRICO-DEWALT</t>
  </si>
  <si>
    <t>ENSAMBLADORA-DEWALT</t>
  </si>
  <si>
    <t>UNIDADES</t>
  </si>
  <si>
    <t>GR</t>
  </si>
  <si>
    <t>DESCRIPCION</t>
  </si>
  <si>
    <t>50 tirafondo 2 1/2</t>
  </si>
  <si>
    <t>50 tirafondo 3"</t>
  </si>
  <si>
    <t>50 AUTOPERFORante 2 1/2</t>
  </si>
  <si>
    <t xml:space="preserve">50 tornillo spay 2 1/2 </t>
  </si>
  <si>
    <t>50 tornillo spay 2</t>
  </si>
  <si>
    <t>50 tornillo spay 1 1/2</t>
  </si>
  <si>
    <t>50 autoperforante 3</t>
  </si>
  <si>
    <t>50 spay 1</t>
  </si>
  <si>
    <t>50 autoperforante 4</t>
  </si>
  <si>
    <t>50 autoperforante 1</t>
  </si>
  <si>
    <t xml:space="preserve">50 AUTOPERFORante 2 </t>
  </si>
  <si>
    <t>CL-BTL-092</t>
  </si>
  <si>
    <t>TABLA DE TECA CLUB</t>
  </si>
  <si>
    <t>MONDU</t>
  </si>
  <si>
    <t>SB10</t>
  </si>
  <si>
    <t>-2.1864181</t>
  </si>
  <si>
    <t>-80.0059291</t>
  </si>
  <si>
    <t>TERRA NOSTRA - VIA A LA COSTA</t>
  </si>
  <si>
    <t>SB11</t>
  </si>
  <si>
    <t>-0.5794512</t>
  </si>
  <si>
    <t>-80.3944694</t>
  </si>
  <si>
    <t>ICHE - SAN VICENTE</t>
  </si>
  <si>
    <t>IM10</t>
  </si>
  <si>
    <t>DELANTAL PARRILLERO LOGO CLUB</t>
  </si>
  <si>
    <t>ECUAPROM</t>
  </si>
  <si>
    <t>CL-BTL-091</t>
  </si>
  <si>
    <t>BOLSO LOGO CLUB</t>
  </si>
  <si>
    <t>IM11</t>
  </si>
  <si>
    <t>SM16</t>
  </si>
  <si>
    <t>SB12</t>
  </si>
  <si>
    <t>﻿-2.1451609</t>
  </si>
  <si>
    <t>PARQUE HISTORICO</t>
  </si>
  <si>
    <t>CL-BTL-101</t>
  </si>
  <si>
    <t>CESTAS MIMBRE CLUB</t>
  </si>
  <si>
    <t>CL-BTL-095</t>
  </si>
  <si>
    <t>CESTAS PLASTICO CLUB</t>
  </si>
  <si>
    <t>CL-BTL-094</t>
  </si>
  <si>
    <t>CAMARA INSTAX MINI11 NEGRA</t>
  </si>
  <si>
    <t>IM12</t>
  </si>
  <si>
    <t>IM14</t>
  </si>
  <si>
    <t>CL-BTL-096</t>
  </si>
  <si>
    <t>Uniforme pantalon y camisa CLUB</t>
  </si>
  <si>
    <t>CL-BTL-097</t>
  </si>
  <si>
    <t>BOTONES CLUB ECUADOR</t>
  </si>
  <si>
    <t>CL-BTL-098</t>
  </si>
  <si>
    <t>PRENDEDORES LOGO CLUB</t>
  </si>
  <si>
    <t>CL-BTL-100</t>
  </si>
  <si>
    <t>PUBLICIDAD TABLEROS PEQUEÑO CLUB</t>
  </si>
  <si>
    <t>IM15</t>
  </si>
  <si>
    <t>SB13</t>
  </si>
  <si>
    <t>DURAN BODEGA DINEVEN</t>
  </si>
  <si>
    <t>DINEVEN</t>
  </si>
  <si>
    <t>IM16</t>
  </si>
  <si>
    <t>Carro stella hielera</t>
  </si>
  <si>
    <t>MC PAINT</t>
  </si>
  <si>
    <t>Hielera de espuma</t>
  </si>
  <si>
    <t>IM17</t>
  </si>
  <si>
    <t>TOTEMS ILUMINADO DE METAL OXIDADO</t>
  </si>
  <si>
    <t>CL-BTL-093</t>
  </si>
  <si>
    <t>Pizarra CLUB para tiza</t>
  </si>
  <si>
    <t>CL-BTL-099</t>
  </si>
  <si>
    <t>-2.0979061</t>
  </si>
  <si>
    <t>-79.8745023</t>
  </si>
  <si>
    <t>SB14</t>
  </si>
  <si>
    <t>SB15</t>
  </si>
  <si>
    <t>SB16</t>
  </si>
  <si>
    <t>SB17</t>
  </si>
  <si>
    <t>SB18</t>
  </si>
  <si>
    <t>SM24</t>
  </si>
  <si>
    <t>SN25</t>
  </si>
  <si>
    <t>FEDERICO CEDEÑO</t>
  </si>
  <si>
    <t>SM27</t>
  </si>
  <si>
    <t>SM31</t>
  </si>
  <si>
    <t>SM33</t>
  </si>
  <si>
    <t>MARKET GATE</t>
  </si>
  <si>
    <t>CN</t>
  </si>
  <si>
    <t>IM18</t>
  </si>
  <si>
    <t>PARASOLES CON BASE Y TELA STELLA</t>
  </si>
  <si>
    <t>ST-BTL-081</t>
  </si>
  <si>
    <t>IM19</t>
  </si>
  <si>
    <t>Letras "LA VIDA ARTOIS"</t>
  </si>
  <si>
    <t>CERVEZA STELLA 330ML</t>
  </si>
  <si>
    <t>CONOS DE PAPAS STELLA</t>
  </si>
  <si>
    <t>LUCES LED ESCENARIO STELLA</t>
  </si>
  <si>
    <t>Bandejas Stella ROJA</t>
  </si>
  <si>
    <t>IM20</t>
  </si>
  <si>
    <t>IM21</t>
  </si>
  <si>
    <t>IM22</t>
  </si>
  <si>
    <t>ST-BTL-082</t>
  </si>
  <si>
    <t>ST-BTL-083</t>
  </si>
  <si>
    <t>ST-BTL-084</t>
  </si>
  <si>
    <t>ST-BTL-085</t>
  </si>
  <si>
    <t>ST-BTL-086</t>
  </si>
  <si>
    <t>FUNDAS DE PAPEL STELLA</t>
  </si>
  <si>
    <t>ST-BTL-087</t>
  </si>
  <si>
    <t xml:space="preserve">NECESITO FOTO DE ESTO </t>
  </si>
  <si>
    <t>X</t>
  </si>
  <si>
    <t>REVISAR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</si>
</sst>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0.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01F1E"/>
      <name val="Segoe U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D5156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theme="6"/>
        <bgColor theme="6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24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0" fillId="4" borderId="0" xfId="0" applyFill="1"/>
    <xf numFmtId="0" fontId="2" fillId="3" borderId="3" xfId="0" applyFont="1" applyFill="1" applyBorder="1" applyAlignment="1">
      <alignment wrapText="1"/>
    </xf>
    <xf numFmtId="0" fontId="0" fillId="4" borderId="1" xfId="0" applyFill="1" applyBorder="1"/>
    <xf numFmtId="1" fontId="0" fillId="4" borderId="1" xfId="0" applyNumberFormat="1" applyFill="1" applyBorder="1"/>
    <xf numFmtId="0" fontId="0" fillId="0" borderId="1" xfId="0" applyBorder="1"/>
    <xf numFmtId="1" fontId="0" fillId="0" borderId="1" xfId="0" applyNumberFormat="1" applyBorder="1"/>
    <xf numFmtId="0" fontId="0" fillId="5" borderId="1" xfId="0" applyFill="1" applyBorder="1"/>
    <xf numFmtId="0" fontId="0" fillId="4" borderId="2" xfId="0" applyFill="1" applyBorder="1"/>
    <xf numFmtId="0" fontId="0" fillId="0" borderId="2" xfId="0" applyBorder="1"/>
    <xf numFmtId="0" fontId="0" fillId="2" borderId="0" xfId="0" applyFill="1"/>
    <xf numFmtId="0" fontId="0" fillId="6" borderId="1" xfId="0" applyFill="1" applyBorder="1"/>
    <xf numFmtId="0" fontId="0" fillId="6" borderId="0" xfId="0" applyFill="1"/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6" xfId="0" applyBorder="1"/>
    <xf numFmtId="0" fontId="6" fillId="0" borderId="1" xfId="0" applyFont="1" applyBorder="1" applyAlignment="1">
      <alignment vertical="center"/>
    </xf>
    <xf numFmtId="1" fontId="0" fillId="7" borderId="1" xfId="0" applyNumberFormat="1" applyFill="1" applyBorder="1"/>
    <xf numFmtId="0" fontId="0" fillId="2" borderId="1" xfId="0" applyFill="1" applyBorder="1"/>
    <xf numFmtId="1" fontId="0" fillId="2" borderId="1" xfId="0" applyNumberFormat="1" applyFill="1" applyBorder="1"/>
    <xf numFmtId="0" fontId="0" fillId="7" borderId="1" xfId="0" applyFill="1" applyBorder="1"/>
    <xf numFmtId="0" fontId="0" fillId="0" borderId="5" xfId="0" applyBorder="1"/>
    <xf numFmtId="1" fontId="0" fillId="0" borderId="6" xfId="0" applyNumberFormat="1" applyBorder="1"/>
    <xf numFmtId="1" fontId="0" fillId="2" borderId="6" xfId="0" applyNumberFormat="1" applyFill="1" applyBorder="1"/>
    <xf numFmtId="0" fontId="8" fillId="0" borderId="2" xfId="0" applyFont="1" applyBorder="1"/>
    <xf numFmtId="1" fontId="8" fillId="0" borderId="1" xfId="0" applyNumberFormat="1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2" fillId="3" borderId="0" xfId="0" applyFont="1" applyFill="1"/>
    <xf numFmtId="0" fontId="0" fillId="0" borderId="6" xfId="0" applyBorder="1" applyAlignment="1">
      <alignment horizontal="left"/>
    </xf>
    <xf numFmtId="0" fontId="6" fillId="0" borderId="6" xfId="0" applyFont="1" applyBorder="1" applyAlignment="1">
      <alignment vertical="center"/>
    </xf>
    <xf numFmtId="0" fontId="2" fillId="3" borderId="7" xfId="0" applyFont="1" applyFill="1" applyBorder="1" applyAlignment="1">
      <alignment wrapText="1"/>
    </xf>
    <xf numFmtId="0" fontId="0" fillId="0" borderId="0" xfId="0" pivotButton="1"/>
    <xf numFmtId="0" fontId="9" fillId="9" borderId="8" xfId="0" applyFont="1" applyFill="1" applyBorder="1"/>
    <xf numFmtId="14" fontId="0" fillId="0" borderId="1" xfId="0" applyNumberFormat="1" applyBorder="1"/>
    <xf numFmtId="164" fontId="2" fillId="8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0" xfId="0" applyFont="1"/>
    <xf numFmtId="164" fontId="1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164" fontId="12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/>
    <xf numFmtId="0" fontId="13" fillId="0" borderId="1" xfId="0" applyFont="1" applyBorder="1" applyAlignment="1">
      <alignment horizontal="left"/>
    </xf>
    <xf numFmtId="164" fontId="12" fillId="0" borderId="5" xfId="0" applyNumberFormat="1" applyFont="1" applyBorder="1" applyAlignment="1">
      <alignment horizontal="center" vertical="center" wrapText="1"/>
    </xf>
    <xf numFmtId="0" fontId="13" fillId="0" borderId="6" xfId="0" applyFont="1" applyBorder="1"/>
    <xf numFmtId="0" fontId="13" fillId="0" borderId="6" xfId="0" applyFont="1" applyBorder="1" applyAlignment="1">
      <alignment horizontal="left"/>
    </xf>
    <xf numFmtId="0" fontId="2" fillId="8" borderId="9" xfId="0" applyFont="1" applyFill="1" applyBorder="1" applyAlignment="1">
      <alignment horizontal="center" vertical="center" wrapText="1"/>
    </xf>
    <xf numFmtId="16" fontId="0" fillId="0" borderId="1" xfId="0" applyNumberFormat="1" applyBorder="1"/>
    <xf numFmtId="2" fontId="0" fillId="0" borderId="1" xfId="0" applyNumberFormat="1" applyBorder="1"/>
    <xf numFmtId="2" fontId="0" fillId="0" borderId="6" xfId="0" applyNumberFormat="1" applyBorder="1"/>
    <xf numFmtId="16" fontId="7" fillId="0" borderId="1" xfId="0" applyNumberFormat="1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 wrapText="1"/>
    </xf>
    <xf numFmtId="49" fontId="14" fillId="0" borderId="1" xfId="0" applyNumberFormat="1" applyFont="1" applyBorder="1"/>
    <xf numFmtId="0" fontId="0" fillId="10" borderId="10" xfId="0" applyFill="1" applyBorder="1" applyAlignment="1">
      <alignment horizontal="left"/>
    </xf>
    <xf numFmtId="0" fontId="15" fillId="0" borderId="1" xfId="1" applyBorder="1"/>
    <xf numFmtId="0" fontId="0" fillId="0" borderId="1" xfId="0" applyBorder="1" applyAlignment="1">
      <alignment horizontal="right"/>
    </xf>
    <xf numFmtId="14" fontId="0" fillId="0" borderId="6" xfId="0" applyNumberFormat="1" applyBorder="1"/>
    <xf numFmtId="0" fontId="0" fillId="0" borderId="0" xfId="0" applyAlignment="1">
      <alignment wrapText="1"/>
    </xf>
    <xf numFmtId="0" fontId="0" fillId="0" borderId="11" xfId="0" applyBorder="1"/>
    <xf numFmtId="0" fontId="0" fillId="6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14" fillId="0" borderId="1" xfId="0" applyFont="1" applyBorder="1"/>
    <xf numFmtId="0" fontId="0" fillId="0" borderId="9" xfId="0" applyBorder="1"/>
    <xf numFmtId="49" fontId="14" fillId="0" borderId="1" xfId="0" applyNumberFormat="1" applyFont="1" applyBorder="1" applyAlignment="1">
      <alignment horizontal="center" wrapText="1"/>
    </xf>
    <xf numFmtId="165" fontId="9" fillId="0" borderId="1" xfId="0" applyNumberFormat="1" applyFont="1" applyBorder="1" applyAlignment="1">
      <alignment horizontal="left"/>
    </xf>
    <xf numFmtId="0" fontId="9" fillId="0" borderId="8" xfId="0" applyFont="1" applyBorder="1"/>
    <xf numFmtId="0" fontId="9" fillId="9" borderId="8" xfId="0" applyFont="1" applyFill="1" applyBorder="1" applyAlignment="1">
      <alignment wrapText="1"/>
    </xf>
    <xf numFmtId="0" fontId="9" fillId="0" borderId="8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9" fillId="10" borderId="8" xfId="0" applyFont="1" applyFill="1" applyBorder="1" applyAlignment="1">
      <alignment wrapText="1"/>
    </xf>
    <xf numFmtId="0" fontId="10" fillId="10" borderId="8" xfId="0" applyFont="1" applyFill="1" applyBorder="1" applyAlignment="1">
      <alignment wrapText="1"/>
    </xf>
    <xf numFmtId="0" fontId="9" fillId="10" borderId="8" xfId="0" applyFont="1" applyFill="1" applyBorder="1"/>
    <xf numFmtId="0" fontId="0" fillId="10" borderId="12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Border="1"/>
    <xf numFmtId="0" fontId="0" fillId="0" borderId="8" xfId="0" applyBorder="1" applyAlignment="1">
      <alignment horizontal="left"/>
    </xf>
    <xf numFmtId="0" fontId="9" fillId="9" borderId="12" xfId="0" applyFont="1" applyFill="1" applyBorder="1" applyAlignment="1">
      <alignment wrapText="1"/>
    </xf>
    <xf numFmtId="0" fontId="0" fillId="10" borderId="8" xfId="0" applyFill="1" applyBorder="1" applyAlignment="1">
      <alignment horizontal="left"/>
    </xf>
    <xf numFmtId="0" fontId="9" fillId="0" borderId="12" xfId="0" applyFont="1" applyBorder="1"/>
    <xf numFmtId="0" fontId="9" fillId="10" borderId="12" xfId="0" applyFont="1" applyFill="1" applyBorder="1"/>
    <xf numFmtId="0" fontId="9" fillId="9" borderId="12" xfId="0" applyFont="1" applyFill="1" applyBorder="1"/>
    <xf numFmtId="0" fontId="0" fillId="10" borderId="8" xfId="0" applyFill="1" applyBorder="1"/>
    <xf numFmtId="0" fontId="9" fillId="0" borderId="12" xfId="0" applyFont="1" applyBorder="1" applyAlignment="1">
      <alignment wrapText="1"/>
    </xf>
    <xf numFmtId="0" fontId="9" fillId="10" borderId="12" xfId="0" applyFont="1" applyFill="1" applyBorder="1" applyAlignment="1">
      <alignment wrapText="1"/>
    </xf>
    <xf numFmtId="0" fontId="10" fillId="9" borderId="12" xfId="0" applyFont="1" applyFill="1" applyBorder="1" applyAlignment="1">
      <alignment wrapText="1"/>
    </xf>
    <xf numFmtId="0" fontId="2" fillId="11" borderId="12" xfId="0" applyFont="1" applyFill="1" applyBorder="1" applyAlignment="1">
      <alignment horizontal="left"/>
    </xf>
    <xf numFmtId="0" fontId="0" fillId="0" borderId="12" xfId="0" applyBorder="1" applyAlignment="1">
      <alignment horizontal="right"/>
    </xf>
    <xf numFmtId="0" fontId="0" fillId="10" borderId="12" xfId="0" applyFill="1" applyBorder="1" applyAlignment="1">
      <alignment horizontal="right"/>
    </xf>
    <xf numFmtId="0" fontId="0" fillId="6" borderId="12" xfId="0" applyFill="1" applyBorder="1"/>
    <xf numFmtId="0" fontId="0" fillId="10" borderId="8" xfId="0" applyFill="1" applyBorder="1" applyAlignment="1">
      <alignment horizontal="right"/>
    </xf>
    <xf numFmtId="0" fontId="0" fillId="0" borderId="8" xfId="0" applyBorder="1" applyAlignment="1">
      <alignment horizontal="right"/>
    </xf>
    <xf numFmtId="0" fontId="0" fillId="6" borderId="8" xfId="0" applyFill="1" applyBorder="1" applyAlignment="1">
      <alignment horizontal="right"/>
    </xf>
    <xf numFmtId="0" fontId="0" fillId="10" borderId="2" xfId="0" applyFill="1" applyBorder="1" applyAlignment="1">
      <alignment horizontal="left"/>
    </xf>
    <xf numFmtId="0" fontId="0" fillId="10" borderId="5" xfId="0" applyFill="1" applyBorder="1" applyAlignment="1">
      <alignment horizontal="left"/>
    </xf>
    <xf numFmtId="0" fontId="0" fillId="0" borderId="2" xfId="0" applyBorder="1" applyAlignment="1">
      <alignment horizontal="left"/>
    </xf>
    <xf numFmtId="164" fontId="1" fillId="0" borderId="5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left"/>
    </xf>
    <xf numFmtId="0" fontId="0" fillId="0" borderId="1" xfId="0" applyNumberFormat="1" applyBorder="1"/>
    <xf numFmtId="0" fontId="0" fillId="0" borderId="6" xfId="0" applyNumberFormat="1" applyBorder="1" applyAlignment="1">
      <alignment horizontal="left"/>
    </xf>
    <xf numFmtId="0" fontId="0" fillId="0" borderId="6" xfId="0" applyNumberFormat="1" applyBorder="1"/>
    <xf numFmtId="49" fontId="14" fillId="0" borderId="4" xfId="0" applyNumberFormat="1" applyFont="1" applyBorder="1" applyAlignment="1">
      <alignment horizontal="center" wrapText="1"/>
    </xf>
    <xf numFmtId="0" fontId="16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10" borderId="13" xfId="0" applyFont="1" applyFill="1" applyBorder="1"/>
    <xf numFmtId="0" fontId="0" fillId="0" borderId="0" xfId="0" applyNumberFormat="1"/>
    <xf numFmtId="0" fontId="1" fillId="10" borderId="14" xfId="0" applyNumberFormat="1" applyFont="1" applyFill="1" applyBorder="1"/>
    <xf numFmtId="0" fontId="0" fillId="2" borderId="0" xfId="0" applyNumberFormat="1" applyFill="1"/>
  </cellXfs>
  <cellStyles count="2">
    <cellStyle name="Hipervínculo" xfId="1" builtinId="8"/>
    <cellStyle name="Normal" xfId="0" builtinId="0"/>
  </cellStyles>
  <dxfs count="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>
          <bgColor theme="0"/>
        </patternFill>
      </fill>
      <alignment horizontal="left" textRotation="0" indent="0" justifyLastLine="0" shrinkToFit="0" readingOrder="0"/>
    </dxf>
    <dxf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;@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Invisible" pivot="0" table="0" count="0" xr9:uid="{D7E07A3D-FE63-412B-839F-47E3D553678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5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4.xml"/><Relationship Id="rId10" Type="http://schemas.openxmlformats.org/officeDocument/2006/relationships/externalLink" Target="externalLinks/externalLink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41238</xdr:colOff>
      <xdr:row>0</xdr:row>
      <xdr:rowOff>143435</xdr:rowOff>
    </xdr:from>
    <xdr:to>
      <xdr:col>4</xdr:col>
      <xdr:colOff>477386</xdr:colOff>
      <xdr:row>5</xdr:row>
      <xdr:rowOff>116541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STADO">
              <a:extLst>
                <a:ext uri="{FF2B5EF4-FFF2-40B4-BE49-F238E27FC236}">
                  <a16:creationId xmlns:a16="http://schemas.microsoft.com/office/drawing/2014/main" id="{610B28BF-404C-BB21-36D5-A4B02889CE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8720" y="143435"/>
              <a:ext cx="3879541" cy="8695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C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oneCellAnchor>
    <xdr:from>
      <xdr:col>9</xdr:col>
      <xdr:colOff>41238</xdr:colOff>
      <xdr:row>0</xdr:row>
      <xdr:rowOff>143435</xdr:rowOff>
    </xdr:from>
    <xdr:ext cx="3885304" cy="869577"/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STADO 1">
              <a:extLst>
                <a:ext uri="{FF2B5EF4-FFF2-40B4-BE49-F238E27FC236}">
                  <a16:creationId xmlns:a16="http://schemas.microsoft.com/office/drawing/2014/main" id="{0CBB4715-7A69-415B-9170-D4FF197EEC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50014" y="143435"/>
              <a:ext cx="3885304" cy="8695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C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oneCellAnchor>
  <xdr:oneCellAnchor>
    <xdr:from>
      <xdr:col>18</xdr:col>
      <xdr:colOff>41238</xdr:colOff>
      <xdr:row>0</xdr:row>
      <xdr:rowOff>143435</xdr:rowOff>
    </xdr:from>
    <xdr:ext cx="3885304" cy="869577"/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ESTADO 2">
              <a:extLst>
                <a:ext uri="{FF2B5EF4-FFF2-40B4-BE49-F238E27FC236}">
                  <a16:creationId xmlns:a16="http://schemas.microsoft.com/office/drawing/2014/main" id="{A63E483C-74BE-484A-AB98-FD51C7FAA6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5638" y="143435"/>
              <a:ext cx="3885304" cy="8695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C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oneCellAnchor>
  <xdr:twoCellAnchor editAs="oneCell">
    <xdr:from>
      <xdr:col>21</xdr:col>
      <xdr:colOff>1018839</xdr:colOff>
      <xdr:row>0</xdr:row>
      <xdr:rowOff>98611</xdr:rowOff>
    </xdr:from>
    <xdr:to>
      <xdr:col>23</xdr:col>
      <xdr:colOff>388794</xdr:colOff>
      <xdr:row>5</xdr:row>
      <xdr:rowOff>89647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MANTENIMIENTO">
              <a:extLst>
                <a:ext uri="{FF2B5EF4-FFF2-40B4-BE49-F238E27FC236}">
                  <a16:creationId xmlns:a16="http://schemas.microsoft.com/office/drawing/2014/main" id="{5FC46E64-EA60-E6E9-4B4C-D41ADA86A2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NTENIMIEN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076063" y="98611"/>
              <a:ext cx="3042172" cy="8875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C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1183341</xdr:colOff>
      <xdr:row>1</xdr:row>
      <xdr:rowOff>35859</xdr:rowOff>
    </xdr:from>
    <xdr:to>
      <xdr:col>14</xdr:col>
      <xdr:colOff>553291</xdr:colOff>
      <xdr:row>6</xdr:row>
      <xdr:rowOff>26895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MANTENIMIENTO 1">
              <a:extLst>
                <a:ext uri="{FF2B5EF4-FFF2-40B4-BE49-F238E27FC236}">
                  <a16:creationId xmlns:a16="http://schemas.microsoft.com/office/drawing/2014/main" id="{4D61F136-B955-47C9-A8F5-7FB207930F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NTENIMIEN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84941" y="215153"/>
              <a:ext cx="3042172" cy="8875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C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155762</xdr:colOff>
      <xdr:row>0</xdr:row>
      <xdr:rowOff>1</xdr:rowOff>
    </xdr:from>
    <xdr:to>
      <xdr:col>7</xdr:col>
      <xdr:colOff>499376</xdr:colOff>
      <xdr:row>10</xdr:row>
      <xdr:rowOff>112059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MATERIAL">
              <a:extLst>
                <a:ext uri="{FF2B5EF4-FFF2-40B4-BE49-F238E27FC236}">
                  <a16:creationId xmlns:a16="http://schemas.microsoft.com/office/drawing/2014/main" id="{373EE262-12B6-8982-BA22-2728CEB546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TERIA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0350" y="1"/>
              <a:ext cx="1828800" cy="20170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C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215</xdr:row>
      <xdr:rowOff>0</xdr:rowOff>
    </xdr:from>
    <xdr:to>
      <xdr:col>7</xdr:col>
      <xdr:colOff>304800</xdr:colOff>
      <xdr:row>215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CA120806-8F71-4280-87A7-60C0F05C754B}"/>
            </a:ext>
          </a:extLst>
        </xdr:cNvPr>
        <xdr:cNvSpPr>
          <a:spLocks noChangeAspect="1" noChangeArrowheads="1"/>
        </xdr:cNvSpPr>
      </xdr:nvSpPr>
      <xdr:spPr bwMode="auto">
        <a:xfrm>
          <a:off x="5760720" y="1389888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87</xdr:row>
      <xdr:rowOff>0</xdr:rowOff>
    </xdr:from>
    <xdr:to>
      <xdr:col>12</xdr:col>
      <xdr:colOff>304800</xdr:colOff>
      <xdr:row>87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E92FED11-EF43-4E9C-80EA-7B614EB000EE}"/>
            </a:ext>
          </a:extLst>
        </xdr:cNvPr>
        <xdr:cNvSpPr>
          <a:spLocks noChangeAspect="1" noChangeArrowheads="1"/>
        </xdr:cNvSpPr>
      </xdr:nvSpPr>
      <xdr:spPr bwMode="auto">
        <a:xfrm>
          <a:off x="4819650" y="26860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95</xdr:row>
      <xdr:rowOff>0</xdr:rowOff>
    </xdr:from>
    <xdr:to>
      <xdr:col>5</xdr:col>
      <xdr:colOff>304800</xdr:colOff>
      <xdr:row>95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E2440FA3-791A-4431-BE44-F88323C4E9B6}"/>
            </a:ext>
          </a:extLst>
        </xdr:cNvPr>
        <xdr:cNvSpPr>
          <a:spLocks noChangeAspect="1" noChangeArrowheads="1"/>
        </xdr:cNvSpPr>
      </xdr:nvSpPr>
      <xdr:spPr bwMode="auto">
        <a:xfrm>
          <a:off x="4819650" y="268605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xe-ai\OneDrive\Escritorio\ALVARO\RESPALDO%20ALVARO\Alvaro\ALVARO2\CARPETAS\ADECUACION%20NUEVA%20BODEGA\MATERIALES\KARDEX%20NUEVA%20BODEGA%20CN.xlsx" TargetMode="External"/><Relationship Id="rId1" Type="http://schemas.openxmlformats.org/officeDocument/2006/relationships/externalLinkPath" Target="/Users/xe-ai/OneDrive/Escritorio/ALVARO/RESPALDO%20ALVARO/Alvaro/ALVARO2/CARPETAS/ADECUACION%20NUEVA%20BODEGA/MATERIALES/KARDEX%20NUEVA%20BODEGA%20C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 SALDOS"/>
      <sheetName val="KARDEX"/>
      <sheetName val="BASE DE DATOS-STOCK MINIMO"/>
      <sheetName val="Hoja1"/>
      <sheetName val="Hoja2"/>
      <sheetName val="Hoja3"/>
      <sheetName val="HERRAMIENTAS"/>
      <sheetName val="Hoja4"/>
      <sheetName val="MAT.GENERALES"/>
      <sheetName val="SUM. LIMPIEZA"/>
      <sheetName val="MAT.PINTURA"/>
      <sheetName val="MAT.IMPRESION"/>
      <sheetName val="SUSTRATOS RIGIDOS"/>
      <sheetName val="VINILO CORTE"/>
      <sheetName val="ESCALERAS"/>
      <sheetName val="MAT.METAL"/>
      <sheetName val="MAT. BODEGA"/>
    </sheetNames>
    <sheetDataSet>
      <sheetData sheetId="0" refreshError="1"/>
      <sheetData sheetId="1" refreshError="1"/>
      <sheetData sheetId="2" refreshError="1">
        <row r="1">
          <cell r="A1" t="str">
            <v>MATERIAL</v>
          </cell>
          <cell r="B1" t="str">
            <v>MARCA</v>
          </cell>
          <cell r="C1" t="str">
            <v>TIPO DE MATERIAL</v>
          </cell>
          <cell r="D1" t="str">
            <v>UNIDAD DE MEDIDA</v>
          </cell>
          <cell r="E1" t="str">
            <v>STOCK ACTUAL</v>
          </cell>
          <cell r="F1" t="str">
            <v>STOCK MINIMO</v>
          </cell>
          <cell r="G1" t="str">
            <v>UNIDADES DE MEDIDA DISPONIBLES</v>
          </cell>
        </row>
        <row r="2">
          <cell r="A2" t="str">
            <v>Destapadores  Corona</v>
          </cell>
          <cell r="B2" t="str">
            <v>CORONA</v>
          </cell>
          <cell r="C2" t="str">
            <v>MERCH</v>
          </cell>
          <cell r="D2" t="str">
            <v>UNIDAD</v>
          </cell>
          <cell r="E2">
            <v>33</v>
          </cell>
          <cell r="G2" t="str">
            <v>UNIDAD</v>
          </cell>
        </row>
        <row r="3">
          <cell r="A3" t="str">
            <v>Sombreros  Corona</v>
          </cell>
          <cell r="B3" t="str">
            <v>CORONA</v>
          </cell>
          <cell r="C3" t="str">
            <v>MERCH</v>
          </cell>
          <cell r="D3" t="str">
            <v>UNIDAD</v>
          </cell>
          <cell r="E3">
            <v>75</v>
          </cell>
          <cell r="H3" t="str">
            <v/>
          </cell>
        </row>
        <row r="4">
          <cell r="A4" t="str">
            <v>Camisa Polo Corona</v>
          </cell>
          <cell r="B4" t="str">
            <v>CORONA</v>
          </cell>
          <cell r="C4" t="str">
            <v>BTL</v>
          </cell>
          <cell r="D4" t="str">
            <v>UNIDAD</v>
          </cell>
          <cell r="E4">
            <v>1</v>
          </cell>
          <cell r="H4" t="str">
            <v/>
          </cell>
        </row>
        <row r="5">
          <cell r="A5" t="str">
            <v>Vestido Corona</v>
          </cell>
          <cell r="B5" t="str">
            <v>CORONA</v>
          </cell>
          <cell r="C5" t="str">
            <v>BTL</v>
          </cell>
          <cell r="D5" t="str">
            <v>UNIDAD</v>
          </cell>
          <cell r="E5">
            <v>1</v>
          </cell>
          <cell r="H5" t="str">
            <v/>
          </cell>
        </row>
        <row r="6">
          <cell r="A6" t="str">
            <v>Toallas Merchandising Corona</v>
          </cell>
          <cell r="B6" t="str">
            <v>CORONA</v>
          </cell>
          <cell r="C6" t="str">
            <v>MERCH</v>
          </cell>
          <cell r="D6" t="str">
            <v>UNIDAD</v>
          </cell>
          <cell r="E6">
            <v>50</v>
          </cell>
          <cell r="H6" t="str">
            <v/>
          </cell>
        </row>
        <row r="7">
          <cell r="A7" t="str">
            <v>Carrito Corona Sin Parasoles Corona</v>
          </cell>
          <cell r="B7" t="str">
            <v>CORONA</v>
          </cell>
          <cell r="C7" t="str">
            <v>BTL</v>
          </cell>
          <cell r="D7" t="str">
            <v>UNIDAD</v>
          </cell>
          <cell r="E7">
            <v>1</v>
          </cell>
          <cell r="H7" t="str">
            <v/>
          </cell>
        </row>
        <row r="8">
          <cell r="A8" t="str">
            <v>Bucket Corona Corona</v>
          </cell>
          <cell r="B8" t="str">
            <v>CORONA</v>
          </cell>
          <cell r="C8" t="str">
            <v>MERCH</v>
          </cell>
          <cell r="D8" t="str">
            <v>UNIDAD</v>
          </cell>
          <cell r="E8">
            <v>18</v>
          </cell>
          <cell r="H8" t="str">
            <v/>
          </cell>
        </row>
        <row r="9">
          <cell r="A9" t="str">
            <v>Tabla De Surf Corona</v>
          </cell>
          <cell r="B9" t="str">
            <v>CORONA</v>
          </cell>
          <cell r="C9" t="str">
            <v>BTL</v>
          </cell>
          <cell r="D9" t="str">
            <v>UNIDAD</v>
          </cell>
          <cell r="E9">
            <v>1</v>
          </cell>
          <cell r="H9" t="str">
            <v/>
          </cell>
        </row>
        <row r="10">
          <cell r="A10" t="str">
            <v>Limonero Corona</v>
          </cell>
          <cell r="B10" t="str">
            <v>CORONA</v>
          </cell>
          <cell r="C10" t="str">
            <v>BTL</v>
          </cell>
          <cell r="D10" t="str">
            <v>UNIDAD</v>
          </cell>
          <cell r="E10">
            <v>1</v>
          </cell>
          <cell r="H10" t="str">
            <v/>
          </cell>
        </row>
        <row r="11">
          <cell r="A11" t="str">
            <v>Hamaca Corona</v>
          </cell>
          <cell r="B11" t="str">
            <v>CORONA</v>
          </cell>
          <cell r="C11" t="str">
            <v>MERCH</v>
          </cell>
          <cell r="D11" t="str">
            <v>UNIDAD</v>
          </cell>
          <cell r="E11">
            <v>212</v>
          </cell>
          <cell r="H11" t="str">
            <v/>
          </cell>
        </row>
        <row r="12">
          <cell r="A12" t="str">
            <v>Letrero Corona Corona</v>
          </cell>
          <cell r="B12" t="str">
            <v>CORONA</v>
          </cell>
          <cell r="C12" t="str">
            <v>BTL</v>
          </cell>
          <cell r="D12" t="str">
            <v>UNIDAD</v>
          </cell>
          <cell r="E12">
            <v>1</v>
          </cell>
          <cell r="H12" t="str">
            <v/>
          </cell>
        </row>
        <row r="13">
          <cell r="A13" t="str">
            <v>Columnas Corona Corona</v>
          </cell>
          <cell r="B13" t="str">
            <v>CORONA</v>
          </cell>
          <cell r="C13" t="str">
            <v>BTL</v>
          </cell>
          <cell r="D13" t="str">
            <v>UNIDAD</v>
          </cell>
          <cell r="E13">
            <v>1</v>
          </cell>
          <cell r="H13" t="str">
            <v/>
          </cell>
        </row>
        <row r="14">
          <cell r="A14" t="str">
            <v>Columnas De Madera Corona</v>
          </cell>
          <cell r="B14" t="str">
            <v>CORONA</v>
          </cell>
          <cell r="C14" t="str">
            <v>BTL</v>
          </cell>
          <cell r="D14" t="str">
            <v>UNIDAD</v>
          </cell>
          <cell r="E14">
            <v>2</v>
          </cell>
          <cell r="H14" t="str">
            <v/>
          </cell>
        </row>
        <row r="15">
          <cell r="A15" t="str">
            <v>Meson Con Lavabo Corona</v>
          </cell>
          <cell r="B15" t="str">
            <v>CORONA</v>
          </cell>
          <cell r="C15" t="str">
            <v>BTL</v>
          </cell>
          <cell r="D15" t="str">
            <v>UNIDAD</v>
          </cell>
          <cell r="E15">
            <v>1</v>
          </cell>
          <cell r="H15" t="str">
            <v/>
          </cell>
        </row>
        <row r="16">
          <cell r="A16" t="str">
            <v>Columnas V Corona</v>
          </cell>
          <cell r="B16" t="str">
            <v>CORONA</v>
          </cell>
          <cell r="C16" t="str">
            <v>BTL</v>
          </cell>
          <cell r="D16" t="str">
            <v>UNIDAD</v>
          </cell>
          <cell r="E16">
            <v>2</v>
          </cell>
          <cell r="H16" t="str">
            <v/>
          </cell>
        </row>
        <row r="17">
          <cell r="A17" t="str">
            <v>Piezas De Columna Para Marco Corona</v>
          </cell>
          <cell r="B17" t="str">
            <v>CORONA</v>
          </cell>
          <cell r="C17" t="str">
            <v>BTL</v>
          </cell>
          <cell r="D17" t="str">
            <v>UNIDAD</v>
          </cell>
          <cell r="E17">
            <v>3</v>
          </cell>
          <cell r="H17" t="str">
            <v/>
          </cell>
        </row>
        <row r="18">
          <cell r="A18" t="str">
            <v>Base Para Cuadro Corona</v>
          </cell>
          <cell r="B18" t="str">
            <v>CORONA</v>
          </cell>
          <cell r="C18" t="str">
            <v>BTL</v>
          </cell>
          <cell r="D18" t="str">
            <v>UNIDAD</v>
          </cell>
          <cell r="E18">
            <v>2</v>
          </cell>
          <cell r="H18" t="str">
            <v/>
          </cell>
        </row>
        <row r="19">
          <cell r="A19" t="str">
            <v>Columpio Corona Corona</v>
          </cell>
          <cell r="B19" t="str">
            <v>CORONA</v>
          </cell>
          <cell r="C19" t="str">
            <v>BTL</v>
          </cell>
          <cell r="D19" t="str">
            <v>UNIDAD</v>
          </cell>
          <cell r="E19">
            <v>1</v>
          </cell>
          <cell r="H19" t="str">
            <v/>
          </cell>
        </row>
        <row r="20">
          <cell r="A20" t="str">
            <v>Letreros Pequeño Corona Corona</v>
          </cell>
          <cell r="B20" t="str">
            <v>CORONA</v>
          </cell>
          <cell r="C20" t="str">
            <v>BTL</v>
          </cell>
          <cell r="D20" t="str">
            <v>UNIDAD</v>
          </cell>
          <cell r="E20">
            <v>3</v>
          </cell>
          <cell r="H20" t="str">
            <v/>
          </cell>
        </row>
        <row r="21">
          <cell r="A21" t="str">
            <v>Letreros Corona Corona</v>
          </cell>
          <cell r="B21" t="str">
            <v>CORONA</v>
          </cell>
          <cell r="C21" t="str">
            <v>BTL</v>
          </cell>
          <cell r="D21" t="str">
            <v>UNIDAD</v>
          </cell>
          <cell r="E21">
            <v>2</v>
          </cell>
          <cell r="H21" t="str">
            <v/>
          </cell>
        </row>
        <row r="22">
          <cell r="A22" t="str">
            <v>Podium Madera Corona</v>
          </cell>
          <cell r="B22" t="str">
            <v>CORONA</v>
          </cell>
          <cell r="C22" t="str">
            <v>BTL</v>
          </cell>
          <cell r="D22" t="str">
            <v>UNIDAD</v>
          </cell>
          <cell r="E22">
            <v>1</v>
          </cell>
          <cell r="H22" t="str">
            <v/>
          </cell>
        </row>
        <row r="23">
          <cell r="A23" t="str">
            <v>Backing Corona</v>
          </cell>
          <cell r="B23" t="str">
            <v>CORONA</v>
          </cell>
          <cell r="C23" t="str">
            <v>BTL</v>
          </cell>
          <cell r="D23" t="str">
            <v>UNIDAD</v>
          </cell>
          <cell r="E23">
            <v>1</v>
          </cell>
          <cell r="H23" t="str">
            <v/>
          </cell>
        </row>
        <row r="24">
          <cell r="A24" t="str">
            <v>Aviso Corona Corona</v>
          </cell>
          <cell r="B24" t="str">
            <v>CORONA</v>
          </cell>
          <cell r="C24" t="str">
            <v>BTL</v>
          </cell>
          <cell r="D24" t="str">
            <v>UNIDAD</v>
          </cell>
          <cell r="E24">
            <v>1</v>
          </cell>
          <cell r="H24" t="str">
            <v/>
          </cell>
        </row>
        <row r="25">
          <cell r="A25" t="str">
            <v>Silla Barra Corona Corona</v>
          </cell>
          <cell r="B25" t="str">
            <v>CORONA</v>
          </cell>
          <cell r="C25" t="str">
            <v>BTL</v>
          </cell>
          <cell r="D25" t="str">
            <v>UNIDAD</v>
          </cell>
          <cell r="E25">
            <v>8</v>
          </cell>
          <cell r="H25" t="str">
            <v/>
          </cell>
        </row>
        <row r="26">
          <cell r="A26" t="str">
            <v>Stand De Corona Pequeño Corona</v>
          </cell>
          <cell r="B26" t="str">
            <v>CORONA</v>
          </cell>
          <cell r="C26" t="str">
            <v>BTL</v>
          </cell>
          <cell r="D26" t="str">
            <v>UNIDAD</v>
          </cell>
          <cell r="E26">
            <v>1</v>
          </cell>
          <cell r="H26" t="str">
            <v/>
          </cell>
        </row>
        <row r="27">
          <cell r="A27" t="str">
            <v>Counter Madera Corona</v>
          </cell>
          <cell r="B27" t="str">
            <v>CORONA</v>
          </cell>
          <cell r="C27" t="str">
            <v>BTL</v>
          </cell>
          <cell r="D27" t="str">
            <v>UNIDAD</v>
          </cell>
          <cell r="E27">
            <v>1</v>
          </cell>
          <cell r="H27" t="str">
            <v/>
          </cell>
        </row>
        <row r="28">
          <cell r="A28" t="str">
            <v>Counter Madera esta rota un lateral izquierdo Corona</v>
          </cell>
          <cell r="B28" t="str">
            <v>CORONA</v>
          </cell>
          <cell r="C28" t="str">
            <v>BTL</v>
          </cell>
          <cell r="D28" t="str">
            <v>UNIDAD</v>
          </cell>
          <cell r="E28">
            <v>1</v>
          </cell>
          <cell r="H28" t="str">
            <v/>
          </cell>
        </row>
        <row r="29">
          <cell r="A29" t="str">
            <v>Counter Madera Corona</v>
          </cell>
          <cell r="B29" t="str">
            <v>CORONA</v>
          </cell>
          <cell r="C29" t="str">
            <v>BTL</v>
          </cell>
          <cell r="D29" t="str">
            <v>UNIDAD</v>
          </cell>
          <cell r="E29">
            <v>1</v>
          </cell>
          <cell r="H29" t="str">
            <v/>
          </cell>
        </row>
        <row r="30">
          <cell r="A30" t="str">
            <v>Tacho Madera Corona</v>
          </cell>
          <cell r="B30" t="str">
            <v>CORONA</v>
          </cell>
          <cell r="C30" t="str">
            <v>BTL</v>
          </cell>
          <cell r="D30" t="str">
            <v>UNIDAD</v>
          </cell>
          <cell r="E30">
            <v>1</v>
          </cell>
          <cell r="H30" t="str">
            <v/>
          </cell>
        </row>
        <row r="31">
          <cell r="A31" t="str">
            <v>Banco Madera Corona</v>
          </cell>
          <cell r="B31" t="str">
            <v>CORONA</v>
          </cell>
          <cell r="C31" t="str">
            <v>BTL</v>
          </cell>
          <cell r="D31" t="str">
            <v>UNIDAD</v>
          </cell>
          <cell r="E31">
            <v>1</v>
          </cell>
          <cell r="H31" t="str">
            <v/>
          </cell>
        </row>
        <row r="32">
          <cell r="A32" t="str">
            <v>Banco De Madera Corona</v>
          </cell>
          <cell r="B32" t="str">
            <v>CORONA</v>
          </cell>
          <cell r="C32" t="str">
            <v>BTL</v>
          </cell>
          <cell r="D32" t="str">
            <v>UNIDAD</v>
          </cell>
          <cell r="E32">
            <v>9</v>
          </cell>
          <cell r="H32" t="str">
            <v/>
          </cell>
        </row>
        <row r="33">
          <cell r="A33" t="str">
            <v>Bancos Corona Corona</v>
          </cell>
          <cell r="B33" t="str">
            <v>CORONA</v>
          </cell>
          <cell r="C33" t="str">
            <v>BTL</v>
          </cell>
          <cell r="D33" t="str">
            <v>UNIDAD</v>
          </cell>
          <cell r="E33">
            <v>1</v>
          </cell>
          <cell r="H33" t="str">
            <v/>
          </cell>
        </row>
        <row r="34">
          <cell r="A34" t="str">
            <v>Banco Madera Corona</v>
          </cell>
          <cell r="B34" t="str">
            <v>CORONA</v>
          </cell>
          <cell r="C34" t="str">
            <v>BTL</v>
          </cell>
          <cell r="D34" t="str">
            <v>UNIDAD</v>
          </cell>
          <cell r="E34">
            <v>1</v>
          </cell>
          <cell r="H34" t="str">
            <v/>
          </cell>
        </row>
        <row r="35">
          <cell r="A35" t="str">
            <v>Backing Madera Corona</v>
          </cell>
          <cell r="B35" t="str">
            <v>CORONA</v>
          </cell>
          <cell r="C35" t="str">
            <v>BTL</v>
          </cell>
          <cell r="D35" t="str">
            <v>UNIDAD</v>
          </cell>
          <cell r="E35">
            <v>1</v>
          </cell>
          <cell r="H35" t="str">
            <v/>
          </cell>
        </row>
        <row r="36">
          <cell r="A36" t="str">
            <v>Piso O Tablero Corona</v>
          </cell>
          <cell r="B36" t="str">
            <v>CORONA</v>
          </cell>
          <cell r="C36" t="str">
            <v>BTL</v>
          </cell>
          <cell r="D36" t="str">
            <v>UNIDAD</v>
          </cell>
          <cell r="E36">
            <v>1</v>
          </cell>
          <cell r="H36" t="str">
            <v/>
          </cell>
        </row>
        <row r="37">
          <cell r="A37" t="str">
            <v>Backing Incompleto Corona</v>
          </cell>
          <cell r="B37" t="str">
            <v>CORONA</v>
          </cell>
          <cell r="C37" t="str">
            <v>BTL</v>
          </cell>
          <cell r="D37" t="str">
            <v>UNIDAD</v>
          </cell>
          <cell r="E37">
            <v>4</v>
          </cell>
          <cell r="H37" t="str">
            <v/>
          </cell>
        </row>
        <row r="38">
          <cell r="A38" t="str">
            <v>Paredes Laterales Corona</v>
          </cell>
          <cell r="B38" t="str">
            <v>CORONA</v>
          </cell>
          <cell r="C38" t="str">
            <v>BTL</v>
          </cell>
          <cell r="D38" t="str">
            <v>UNIDAD</v>
          </cell>
          <cell r="E38">
            <v>2</v>
          </cell>
          <cell r="H38" t="str">
            <v/>
          </cell>
        </row>
        <row r="39">
          <cell r="A39" t="str">
            <v>Piezas De Backing Corona</v>
          </cell>
          <cell r="B39" t="str">
            <v>CORONA</v>
          </cell>
          <cell r="C39" t="str">
            <v>BTL</v>
          </cell>
          <cell r="D39" t="str">
            <v>UNIDAD</v>
          </cell>
          <cell r="E39">
            <v>3</v>
          </cell>
          <cell r="H39" t="str">
            <v/>
          </cell>
        </row>
        <row r="40">
          <cell r="A40" t="str">
            <v>Base De Madera Corona</v>
          </cell>
          <cell r="B40" t="str">
            <v>CORONA</v>
          </cell>
          <cell r="C40" t="str">
            <v>BTL</v>
          </cell>
          <cell r="D40" t="str">
            <v>UNIDAD</v>
          </cell>
          <cell r="E40">
            <v>4</v>
          </cell>
          <cell r="H40" t="str">
            <v/>
          </cell>
        </row>
        <row r="41">
          <cell r="A41" t="str">
            <v>Camisa Corona</v>
          </cell>
          <cell r="B41" t="str">
            <v>CORONA</v>
          </cell>
          <cell r="C41" t="str">
            <v>BTL</v>
          </cell>
          <cell r="D41" t="str">
            <v>UNIDAD</v>
          </cell>
          <cell r="E41">
            <v>1</v>
          </cell>
          <cell r="H41" t="str">
            <v/>
          </cell>
        </row>
        <row r="42">
          <cell r="A42" t="str">
            <v>Bolso Corona</v>
          </cell>
          <cell r="B42" t="str">
            <v>CORONA</v>
          </cell>
          <cell r="C42" t="str">
            <v>BTL</v>
          </cell>
          <cell r="D42" t="str">
            <v>UNIDAD</v>
          </cell>
          <cell r="E42">
            <v>40</v>
          </cell>
          <cell r="H42" t="str">
            <v/>
          </cell>
        </row>
        <row r="43">
          <cell r="A43" t="str">
            <v>Troncos Corona</v>
          </cell>
          <cell r="B43" t="str">
            <v>CORONA</v>
          </cell>
          <cell r="C43" t="str">
            <v>BTL</v>
          </cell>
          <cell r="D43" t="str">
            <v>UNIDAD</v>
          </cell>
          <cell r="E43">
            <v>35</v>
          </cell>
          <cell r="H43" t="str">
            <v/>
          </cell>
        </row>
        <row r="44">
          <cell r="A44" t="str">
            <v>Animales De Madera Corona</v>
          </cell>
          <cell r="B44" t="str">
            <v>CORONA</v>
          </cell>
          <cell r="C44" t="str">
            <v>BTL</v>
          </cell>
          <cell r="D44" t="str">
            <v>UNIDAD</v>
          </cell>
          <cell r="E44">
            <v>2</v>
          </cell>
          <cell r="H44" t="str">
            <v/>
          </cell>
        </row>
        <row r="45">
          <cell r="A45" t="str">
            <v>Rejillas Ruzadas Corona</v>
          </cell>
          <cell r="B45" t="str">
            <v>CORONA</v>
          </cell>
          <cell r="C45" t="str">
            <v>BTL</v>
          </cell>
          <cell r="D45" t="str">
            <v>UNIDAD</v>
          </cell>
          <cell r="E45">
            <v>1</v>
          </cell>
          <cell r="H45" t="str">
            <v/>
          </cell>
        </row>
        <row r="46">
          <cell r="A46" t="str">
            <v>Sillas De Madera Corona</v>
          </cell>
          <cell r="B46" t="str">
            <v>CORONA</v>
          </cell>
          <cell r="C46" t="str">
            <v>BTL</v>
          </cell>
          <cell r="D46" t="str">
            <v>UNIDAD</v>
          </cell>
          <cell r="E46">
            <v>2</v>
          </cell>
          <cell r="H46" t="str">
            <v/>
          </cell>
        </row>
        <row r="47">
          <cell r="A47" t="str">
            <v>Medias Luna Corona</v>
          </cell>
          <cell r="B47" t="str">
            <v>CORONA</v>
          </cell>
          <cell r="C47" t="str">
            <v>BTL</v>
          </cell>
          <cell r="D47" t="str">
            <v>UNIDAD</v>
          </cell>
          <cell r="E47">
            <v>4</v>
          </cell>
          <cell r="H47" t="str">
            <v/>
          </cell>
        </row>
        <row r="48">
          <cell r="A48" t="str">
            <v>Letras Coronas Amarillas En Buen Estado Solo 1 Y Otras En Mal Estado Corona</v>
          </cell>
          <cell r="B48" t="str">
            <v>CORONA</v>
          </cell>
          <cell r="C48" t="str">
            <v>BTL</v>
          </cell>
          <cell r="D48" t="str">
            <v>UNIDAD</v>
          </cell>
          <cell r="E48">
            <v>2</v>
          </cell>
          <cell r="H48" t="str">
            <v/>
          </cell>
        </row>
        <row r="49">
          <cell r="A49" t="str">
            <v>Tablero Llano Corona</v>
          </cell>
          <cell r="B49" t="str">
            <v>CORONA</v>
          </cell>
          <cell r="C49" t="str">
            <v>BTL</v>
          </cell>
          <cell r="D49" t="str">
            <v>UNIDAD</v>
          </cell>
          <cell r="E49">
            <v>1</v>
          </cell>
          <cell r="H49" t="str">
            <v/>
          </cell>
        </row>
        <row r="50">
          <cell r="A50" t="str">
            <v>Tableros Finos  Corona</v>
          </cell>
          <cell r="B50" t="str">
            <v>CORONA</v>
          </cell>
          <cell r="C50" t="str">
            <v>BTL</v>
          </cell>
          <cell r="D50" t="str">
            <v>UNIDAD</v>
          </cell>
          <cell r="E50">
            <v>2</v>
          </cell>
          <cell r="H50" t="str">
            <v/>
          </cell>
        </row>
        <row r="51">
          <cell r="A51" t="str">
            <v>Tableros Anchos Corona</v>
          </cell>
          <cell r="B51" t="str">
            <v>CORONA</v>
          </cell>
          <cell r="C51" t="str">
            <v>BTL</v>
          </cell>
          <cell r="D51" t="str">
            <v>UNIDAD</v>
          </cell>
          <cell r="E51">
            <v>2</v>
          </cell>
          <cell r="H51" t="str">
            <v/>
          </cell>
        </row>
        <row r="52">
          <cell r="A52" t="str">
            <v>Tubos Corona</v>
          </cell>
          <cell r="B52" t="str">
            <v>CORONA</v>
          </cell>
          <cell r="C52" t="str">
            <v>BTL</v>
          </cell>
          <cell r="D52" t="str">
            <v>UNIDAD</v>
          </cell>
          <cell r="E52">
            <v>16</v>
          </cell>
          <cell r="H52" t="str">
            <v/>
          </cell>
        </row>
        <row r="53">
          <cell r="A53" t="str">
            <v>Cojines Corona</v>
          </cell>
          <cell r="B53" t="str">
            <v>CORONA</v>
          </cell>
          <cell r="C53" t="str">
            <v>BTL</v>
          </cell>
          <cell r="D53" t="str">
            <v>UNIDAD</v>
          </cell>
          <cell r="E53">
            <v>10</v>
          </cell>
          <cell r="H53" t="str">
            <v/>
          </cell>
        </row>
        <row r="54">
          <cell r="A54" t="str">
            <v>Cojines Medianos Corona</v>
          </cell>
          <cell r="B54" t="str">
            <v>CORONA</v>
          </cell>
          <cell r="C54" t="str">
            <v>BTL</v>
          </cell>
          <cell r="D54" t="str">
            <v>UNIDAD</v>
          </cell>
          <cell r="E54">
            <v>2</v>
          </cell>
          <cell r="H54" t="str">
            <v/>
          </cell>
        </row>
        <row r="55">
          <cell r="A55" t="str">
            <v>Cojines Largos Corona</v>
          </cell>
          <cell r="B55" t="str">
            <v>CORONA</v>
          </cell>
          <cell r="C55" t="str">
            <v>BTL</v>
          </cell>
          <cell r="D55" t="str">
            <v>UNIDAD</v>
          </cell>
          <cell r="E55">
            <v>3</v>
          </cell>
          <cell r="H55" t="str">
            <v/>
          </cell>
        </row>
        <row r="56">
          <cell r="A56" t="str">
            <v>Cojines Azules Corona</v>
          </cell>
          <cell r="B56" t="str">
            <v>CORONA</v>
          </cell>
          <cell r="C56" t="str">
            <v>BTL</v>
          </cell>
          <cell r="D56" t="str">
            <v>UNIDAD</v>
          </cell>
          <cell r="E56">
            <v>4</v>
          </cell>
          <cell r="H56" t="str">
            <v/>
          </cell>
        </row>
        <row r="57">
          <cell r="A57" t="str">
            <v>Parantes De Madera Corona</v>
          </cell>
          <cell r="B57" t="str">
            <v>CORONA</v>
          </cell>
          <cell r="C57" t="str">
            <v>BTL</v>
          </cell>
          <cell r="D57" t="str">
            <v>UNIDAD</v>
          </cell>
          <cell r="E57">
            <v>12</v>
          </cell>
          <cell r="H57" t="str">
            <v/>
          </cell>
        </row>
        <row r="58">
          <cell r="A58" t="str">
            <v>Tableros Azules Corona</v>
          </cell>
          <cell r="B58" t="str">
            <v>CORONA</v>
          </cell>
          <cell r="C58" t="str">
            <v>BTL</v>
          </cell>
          <cell r="D58" t="str">
            <v>UNIDAD</v>
          </cell>
          <cell r="E58">
            <v>3</v>
          </cell>
          <cell r="H58" t="str">
            <v/>
          </cell>
        </row>
        <row r="59">
          <cell r="A59" t="str">
            <v>Tablero De Madera Corona</v>
          </cell>
          <cell r="B59" t="str">
            <v>CORONA</v>
          </cell>
          <cell r="C59" t="str">
            <v>BTL</v>
          </cell>
          <cell r="D59" t="str">
            <v>UNIDAD</v>
          </cell>
          <cell r="E59">
            <v>1</v>
          </cell>
          <cell r="H59" t="str">
            <v/>
          </cell>
        </row>
        <row r="60">
          <cell r="A60" t="str">
            <v>Caja de cerveza Corona</v>
          </cell>
          <cell r="B60" t="str">
            <v>CORONA</v>
          </cell>
          <cell r="C60" t="str">
            <v>BTL</v>
          </cell>
          <cell r="D60" t="str">
            <v>UNIDAD</v>
          </cell>
          <cell r="E60">
            <v>6</v>
          </cell>
          <cell r="H60" t="str">
            <v/>
          </cell>
        </row>
        <row r="61">
          <cell r="A61" t="str">
            <v>Letrero publitario corona 78x46 corona</v>
          </cell>
          <cell r="B61" t="str">
            <v>CORONA</v>
          </cell>
          <cell r="C61" t="str">
            <v>BTL</v>
          </cell>
          <cell r="D61" t="str">
            <v>UNIDAD</v>
          </cell>
          <cell r="E61">
            <v>1</v>
          </cell>
          <cell r="H61" t="str">
            <v/>
          </cell>
        </row>
        <row r="62">
          <cell r="A62" t="str">
            <v>Letrero publitario corona 78x46 corona</v>
          </cell>
          <cell r="B62" t="str">
            <v>CORONA</v>
          </cell>
          <cell r="C62" t="str">
            <v>BTL</v>
          </cell>
          <cell r="D62" t="str">
            <v>UNIDAD</v>
          </cell>
          <cell r="E62">
            <v>2</v>
          </cell>
          <cell r="H62" t="str">
            <v/>
          </cell>
        </row>
        <row r="63">
          <cell r="A63" t="str">
            <v>Mini coolers corona</v>
          </cell>
          <cell r="B63" t="str">
            <v>CORONA</v>
          </cell>
          <cell r="C63" t="str">
            <v>MERCH</v>
          </cell>
          <cell r="D63" t="str">
            <v>UNIDAD</v>
          </cell>
          <cell r="E63">
            <v>224</v>
          </cell>
          <cell r="H63" t="str">
            <v/>
          </cell>
        </row>
        <row r="64">
          <cell r="A64" t="str">
            <v>Trajes Jdc Becks</v>
          </cell>
          <cell r="B64" t="str">
            <v>BECKS</v>
          </cell>
          <cell r="C64" t="str">
            <v>BTL</v>
          </cell>
          <cell r="D64" t="str">
            <v>UNIDAD</v>
          </cell>
          <cell r="E64">
            <v>11</v>
          </cell>
          <cell r="H64" t="str">
            <v/>
          </cell>
        </row>
        <row r="65">
          <cell r="A65" t="str">
            <v>Mascara Jdc Becks</v>
          </cell>
          <cell r="B65" t="str">
            <v>BECKS</v>
          </cell>
          <cell r="C65" t="str">
            <v>BTL</v>
          </cell>
          <cell r="D65" t="str">
            <v>UNIDAD</v>
          </cell>
          <cell r="E65">
            <v>5</v>
          </cell>
          <cell r="H65" t="str">
            <v/>
          </cell>
        </row>
        <row r="66">
          <cell r="A66" t="str">
            <v>Columna Becks</v>
          </cell>
          <cell r="B66" t="str">
            <v>BECKS</v>
          </cell>
          <cell r="C66" t="str">
            <v>BTL</v>
          </cell>
          <cell r="D66" t="str">
            <v>UNIDAD</v>
          </cell>
          <cell r="E66">
            <v>6</v>
          </cell>
          <cell r="H66" t="str">
            <v/>
          </cell>
        </row>
        <row r="67">
          <cell r="A67" t="str">
            <v>Pizarras Becks</v>
          </cell>
          <cell r="B67" t="str">
            <v>BECKS</v>
          </cell>
          <cell r="C67" t="str">
            <v>BTL</v>
          </cell>
          <cell r="D67" t="str">
            <v>UNIDAD</v>
          </cell>
          <cell r="E67">
            <v>5</v>
          </cell>
          <cell r="H67" t="str">
            <v/>
          </cell>
        </row>
        <row r="68">
          <cell r="A68" t="str">
            <v>Bancos Becks</v>
          </cell>
          <cell r="B68" t="str">
            <v>BECKS</v>
          </cell>
          <cell r="C68" t="str">
            <v>BTL</v>
          </cell>
          <cell r="D68" t="str">
            <v>UNIDAD</v>
          </cell>
          <cell r="E68">
            <v>11</v>
          </cell>
          <cell r="H68" t="str">
            <v/>
          </cell>
        </row>
        <row r="69">
          <cell r="A69" t="str">
            <v>Counter/Barra Becks</v>
          </cell>
          <cell r="B69" t="str">
            <v>BECKS</v>
          </cell>
          <cell r="C69" t="str">
            <v>BTL</v>
          </cell>
          <cell r="D69" t="str">
            <v>UNIDAD</v>
          </cell>
          <cell r="E69">
            <v>2</v>
          </cell>
          <cell r="H69" t="str">
            <v/>
          </cell>
        </row>
        <row r="70">
          <cell r="A70" t="str">
            <v>Estructura Becks</v>
          </cell>
          <cell r="B70" t="str">
            <v>BECKS</v>
          </cell>
          <cell r="C70" t="str">
            <v>BTL</v>
          </cell>
          <cell r="D70" t="str">
            <v>UNIDAD</v>
          </cell>
          <cell r="E70">
            <v>2</v>
          </cell>
          <cell r="H70" t="str">
            <v/>
          </cell>
        </row>
        <row r="71">
          <cell r="A71" t="str">
            <v>Totem Becks</v>
          </cell>
          <cell r="B71" t="str">
            <v>BECKS</v>
          </cell>
          <cell r="C71" t="str">
            <v>BTL</v>
          </cell>
          <cell r="D71" t="str">
            <v>UNIDAD</v>
          </cell>
          <cell r="E71">
            <v>1</v>
          </cell>
          <cell r="H71" t="str">
            <v/>
          </cell>
        </row>
        <row r="72">
          <cell r="A72" t="str">
            <v>Caja De Luz Becks Becks</v>
          </cell>
          <cell r="B72" t="str">
            <v>BECKS</v>
          </cell>
          <cell r="C72" t="str">
            <v>BTL</v>
          </cell>
          <cell r="D72" t="str">
            <v>UNIDAD</v>
          </cell>
          <cell r="E72">
            <v>1</v>
          </cell>
          <cell r="H72" t="str">
            <v/>
          </cell>
        </row>
        <row r="73">
          <cell r="A73" t="str">
            <v>Cajas De Luz Becks Becks</v>
          </cell>
          <cell r="B73" t="str">
            <v>BECKS</v>
          </cell>
          <cell r="C73" t="str">
            <v>BTL</v>
          </cell>
          <cell r="D73" t="str">
            <v>UNIDAD</v>
          </cell>
          <cell r="E73">
            <v>1</v>
          </cell>
          <cell r="H73" t="str">
            <v/>
          </cell>
        </row>
        <row r="74">
          <cell r="A74" t="str">
            <v>Stand Distrito Becks Becks</v>
          </cell>
          <cell r="B74" t="str">
            <v>BECKS</v>
          </cell>
          <cell r="C74" t="str">
            <v>BTL</v>
          </cell>
          <cell r="D74" t="str">
            <v>UNIDAD</v>
          </cell>
          <cell r="E74">
            <v>2</v>
          </cell>
          <cell r="H74" t="str">
            <v/>
          </cell>
        </row>
        <row r="75">
          <cell r="A75" t="str">
            <v>Gorras Becks</v>
          </cell>
          <cell r="B75" t="str">
            <v>BECKS</v>
          </cell>
          <cell r="C75" t="str">
            <v>BTL</v>
          </cell>
          <cell r="D75" t="str">
            <v>UNIDAD</v>
          </cell>
          <cell r="E75">
            <v>12</v>
          </cell>
          <cell r="H75" t="str">
            <v/>
          </cell>
        </row>
        <row r="76">
          <cell r="A76" t="str">
            <v>Camisas Becks L</v>
          </cell>
          <cell r="B76" t="str">
            <v>BECKS</v>
          </cell>
          <cell r="C76" t="str">
            <v>BTL</v>
          </cell>
          <cell r="D76" t="str">
            <v>UNIDAD</v>
          </cell>
          <cell r="E76">
            <v>4</v>
          </cell>
          <cell r="H76" t="str">
            <v/>
          </cell>
        </row>
        <row r="77">
          <cell r="A77" t="str">
            <v>Camisas Becks M</v>
          </cell>
          <cell r="B77" t="str">
            <v>BECKS</v>
          </cell>
          <cell r="C77" t="str">
            <v>BTL</v>
          </cell>
          <cell r="D77" t="str">
            <v>UNIDAD</v>
          </cell>
          <cell r="E77">
            <v>6</v>
          </cell>
          <cell r="H77" t="str">
            <v/>
          </cell>
        </row>
        <row r="78">
          <cell r="A78" t="str">
            <v>Bucket Metalicos Becks</v>
          </cell>
          <cell r="B78" t="str">
            <v>BECKS</v>
          </cell>
          <cell r="C78" t="str">
            <v>MERCH</v>
          </cell>
          <cell r="D78" t="str">
            <v>UNIDAD</v>
          </cell>
          <cell r="E78">
            <v>10</v>
          </cell>
          <cell r="H78" t="str">
            <v/>
          </cell>
        </row>
        <row r="79">
          <cell r="A79" t="str">
            <v>Mascarillas Becks Nk-95 Becks</v>
          </cell>
          <cell r="B79" t="str">
            <v>BECKS</v>
          </cell>
          <cell r="C79" t="str">
            <v>MERCH</v>
          </cell>
          <cell r="D79" t="str">
            <v>UNIDAD</v>
          </cell>
          <cell r="E79">
            <v>1</v>
          </cell>
          <cell r="H79" t="str">
            <v/>
          </cell>
        </row>
        <row r="80">
          <cell r="A80" t="str">
            <v>Mascarilla Becks Becks</v>
          </cell>
          <cell r="B80" t="str">
            <v>BECKS</v>
          </cell>
          <cell r="C80" t="str">
            <v>MERCH</v>
          </cell>
          <cell r="D80" t="str">
            <v>UNIDAD</v>
          </cell>
          <cell r="E80">
            <v>11</v>
          </cell>
          <cell r="H80" t="str">
            <v/>
          </cell>
        </row>
        <row r="81">
          <cell r="A81" t="str">
            <v>Copas Club Viejo Logo Club</v>
          </cell>
          <cell r="B81" t="str">
            <v>CLUB</v>
          </cell>
          <cell r="C81" t="str">
            <v>BTL</v>
          </cell>
          <cell r="D81" t="str">
            <v>UNIDAD</v>
          </cell>
          <cell r="E81">
            <v>212</v>
          </cell>
          <cell r="H81" t="str">
            <v/>
          </cell>
        </row>
        <row r="82">
          <cell r="A82" t="str">
            <v>Dispensador Club Club</v>
          </cell>
          <cell r="B82" t="str">
            <v>CLUB</v>
          </cell>
          <cell r="C82" t="str">
            <v>BTL</v>
          </cell>
          <cell r="D82" t="str">
            <v>UNIDAD</v>
          </cell>
          <cell r="E82">
            <v>49</v>
          </cell>
          <cell r="H82" t="str">
            <v/>
          </cell>
        </row>
        <row r="83">
          <cell r="A83" t="str">
            <v>Podium Club</v>
          </cell>
          <cell r="B83" t="str">
            <v>CLUB</v>
          </cell>
          <cell r="C83" t="str">
            <v>BTL</v>
          </cell>
          <cell r="D83" t="str">
            <v>UNIDAD</v>
          </cell>
          <cell r="E83">
            <v>1</v>
          </cell>
          <cell r="H83" t="str">
            <v/>
          </cell>
        </row>
        <row r="84">
          <cell r="A84" t="str">
            <v>Counter Club Club</v>
          </cell>
          <cell r="B84" t="str">
            <v>CLUB</v>
          </cell>
          <cell r="C84" t="str">
            <v>BTL</v>
          </cell>
          <cell r="D84" t="str">
            <v>UNIDAD</v>
          </cell>
          <cell r="E84">
            <v>1</v>
          </cell>
          <cell r="H84" t="str">
            <v/>
          </cell>
        </row>
        <row r="85">
          <cell r="A85" t="str">
            <v>Fundas Club Club</v>
          </cell>
          <cell r="B85" t="str">
            <v>CLUB</v>
          </cell>
          <cell r="C85" t="str">
            <v>MERCH</v>
          </cell>
          <cell r="D85" t="str">
            <v>UNIDAD</v>
          </cell>
          <cell r="E85">
            <v>818</v>
          </cell>
          <cell r="H85" t="str">
            <v/>
          </cell>
        </row>
        <row r="86">
          <cell r="A86" t="str">
            <v>Bancos Club Club</v>
          </cell>
          <cell r="B86" t="str">
            <v>CLUB</v>
          </cell>
          <cell r="C86" t="str">
            <v>BTL</v>
          </cell>
          <cell r="D86" t="str">
            <v>UNIDAD</v>
          </cell>
          <cell r="E86">
            <v>8</v>
          </cell>
          <cell r="H86" t="str">
            <v/>
          </cell>
        </row>
        <row r="87">
          <cell r="A87" t="str">
            <v>Manteles Club</v>
          </cell>
          <cell r="B87" t="str">
            <v>CLUB</v>
          </cell>
          <cell r="C87" t="str">
            <v>BTL</v>
          </cell>
          <cell r="D87" t="str">
            <v>UNIDAD</v>
          </cell>
          <cell r="E87">
            <v>72</v>
          </cell>
          <cell r="H87" t="str">
            <v/>
          </cell>
        </row>
        <row r="88">
          <cell r="A88" t="str">
            <v>Macetas Club Club</v>
          </cell>
          <cell r="B88" t="str">
            <v>CLUB</v>
          </cell>
          <cell r="C88" t="str">
            <v>BTL</v>
          </cell>
          <cell r="D88" t="str">
            <v>UNIDAD</v>
          </cell>
          <cell r="E88">
            <v>4</v>
          </cell>
          <cell r="H88" t="str">
            <v/>
          </cell>
        </row>
        <row r="89">
          <cell r="A89" t="str">
            <v>Bolsos Cambrella Club</v>
          </cell>
          <cell r="B89" t="str">
            <v>CLUB</v>
          </cell>
          <cell r="C89" t="str">
            <v>MERCH</v>
          </cell>
          <cell r="D89" t="str">
            <v>UNIDAD</v>
          </cell>
          <cell r="E89">
            <v>18</v>
          </cell>
          <cell r="H89" t="str">
            <v/>
          </cell>
        </row>
        <row r="90">
          <cell r="A90" t="str">
            <v>Letrero Metalico "Club Premium" Club</v>
          </cell>
          <cell r="B90" t="str">
            <v>CLUB</v>
          </cell>
          <cell r="C90" t="str">
            <v>BTL</v>
          </cell>
          <cell r="D90" t="str">
            <v>UNIDAD</v>
          </cell>
          <cell r="E90">
            <v>1</v>
          </cell>
          <cell r="H90" t="str">
            <v/>
          </cell>
        </row>
        <row r="91">
          <cell r="A91" t="str">
            <v>Moneda Gigante Club</v>
          </cell>
          <cell r="B91" t="str">
            <v>CLUB</v>
          </cell>
          <cell r="C91" t="str">
            <v>BTL</v>
          </cell>
          <cell r="D91" t="str">
            <v>UNIDAD</v>
          </cell>
          <cell r="E91">
            <v>1</v>
          </cell>
          <cell r="H91" t="str">
            <v/>
          </cell>
        </row>
        <row r="92">
          <cell r="A92" t="str">
            <v>Puff Rojo Club</v>
          </cell>
          <cell r="B92" t="str">
            <v>CLUB</v>
          </cell>
          <cell r="C92" t="str">
            <v>BTL</v>
          </cell>
          <cell r="D92" t="str">
            <v>UNIDAD</v>
          </cell>
          <cell r="E92">
            <v>17</v>
          </cell>
          <cell r="H92" t="str">
            <v/>
          </cell>
        </row>
        <row r="93">
          <cell r="A93" t="str">
            <v>Puff Crema Club</v>
          </cell>
          <cell r="B93" t="str">
            <v>CLUB</v>
          </cell>
          <cell r="C93" t="str">
            <v>BTL</v>
          </cell>
          <cell r="D93" t="str">
            <v>UNIDAD</v>
          </cell>
          <cell r="E93">
            <v>5</v>
          </cell>
          <cell r="H93" t="str">
            <v/>
          </cell>
        </row>
        <row r="94">
          <cell r="A94" t="str">
            <v>Puff Verde Club</v>
          </cell>
          <cell r="B94" t="str">
            <v>CLUB</v>
          </cell>
          <cell r="C94" t="str">
            <v>BTL</v>
          </cell>
          <cell r="D94" t="str">
            <v>UNIDAD</v>
          </cell>
          <cell r="E94">
            <v>37</v>
          </cell>
          <cell r="H94" t="str">
            <v/>
          </cell>
        </row>
        <row r="95">
          <cell r="A95" t="str">
            <v>Mesas Tripode Club</v>
          </cell>
          <cell r="B95" t="str">
            <v>CLUB</v>
          </cell>
          <cell r="C95" t="str">
            <v>BTL</v>
          </cell>
          <cell r="D95" t="str">
            <v>UNIDAD</v>
          </cell>
          <cell r="E95">
            <v>25</v>
          </cell>
          <cell r="H95" t="str">
            <v/>
          </cell>
        </row>
        <row r="96">
          <cell r="A96" t="str">
            <v xml:space="preserve">Arco De Metal De Club </v>
          </cell>
          <cell r="B96" t="str">
            <v>CLUB</v>
          </cell>
          <cell r="C96" t="str">
            <v>BTL</v>
          </cell>
          <cell r="D96" t="str">
            <v>UNIDAD</v>
          </cell>
          <cell r="E96">
            <v>1</v>
          </cell>
          <cell r="H96" t="str">
            <v/>
          </cell>
        </row>
        <row r="97">
          <cell r="A97" t="str">
            <v>Vasijas Varios Modelos Sin Marca</v>
          </cell>
          <cell r="B97" t="str">
            <v>CLUB</v>
          </cell>
          <cell r="C97" t="str">
            <v>BTL</v>
          </cell>
          <cell r="D97" t="str">
            <v>UNIDAD</v>
          </cell>
          <cell r="E97">
            <v>20</v>
          </cell>
          <cell r="H97" t="str">
            <v/>
          </cell>
        </row>
        <row r="98">
          <cell r="A98" t="str">
            <v>Yute Varios Sin Marca</v>
          </cell>
          <cell r="B98" t="str">
            <v>CLUB</v>
          </cell>
          <cell r="C98" t="str">
            <v>BTL</v>
          </cell>
          <cell r="D98" t="str">
            <v>UNIDAD</v>
          </cell>
          <cell r="E98">
            <v>1</v>
          </cell>
          <cell r="H98" t="str">
            <v/>
          </cell>
        </row>
        <row r="99">
          <cell r="A99" t="str">
            <v>Afiche De Prensa Club</v>
          </cell>
          <cell r="B99" t="str">
            <v>CLUB</v>
          </cell>
          <cell r="C99" t="str">
            <v>BTL</v>
          </cell>
          <cell r="D99" t="str">
            <v>UNIDAD</v>
          </cell>
          <cell r="E99">
            <v>12</v>
          </cell>
          <cell r="H99" t="str">
            <v/>
          </cell>
        </row>
        <row r="100">
          <cell r="A100" t="str">
            <v>Afiche De Artista Club</v>
          </cell>
          <cell r="B100" t="str">
            <v>CLUB</v>
          </cell>
          <cell r="C100" t="str">
            <v>BTL</v>
          </cell>
          <cell r="D100" t="str">
            <v>UNIDAD</v>
          </cell>
          <cell r="E100">
            <v>13</v>
          </cell>
          <cell r="H100" t="str">
            <v/>
          </cell>
        </row>
        <row r="101">
          <cell r="A101" t="str">
            <v>Afiche De All Access Club</v>
          </cell>
          <cell r="B101" t="str">
            <v>CLUB</v>
          </cell>
          <cell r="C101" t="str">
            <v>BTL</v>
          </cell>
          <cell r="D101" t="str">
            <v>UNIDAD</v>
          </cell>
          <cell r="E101">
            <v>1</v>
          </cell>
          <cell r="H101" t="str">
            <v/>
          </cell>
        </row>
        <row r="102">
          <cell r="A102" t="str">
            <v>Afiche De Staff Club</v>
          </cell>
          <cell r="B102" t="str">
            <v>CLUB</v>
          </cell>
          <cell r="C102" t="str">
            <v>BTL</v>
          </cell>
          <cell r="D102" t="str">
            <v>UNIDAD</v>
          </cell>
          <cell r="E102">
            <v>1</v>
          </cell>
          <cell r="H102" t="str">
            <v/>
          </cell>
        </row>
        <row r="103">
          <cell r="A103" t="str">
            <v>Bandeja Plastica Club</v>
          </cell>
          <cell r="B103" t="str">
            <v>CLUB</v>
          </cell>
          <cell r="C103" t="str">
            <v>BTL</v>
          </cell>
          <cell r="D103" t="str">
            <v>UNIDAD</v>
          </cell>
          <cell r="E103">
            <v>18</v>
          </cell>
          <cell r="H103" t="str">
            <v/>
          </cell>
        </row>
        <row r="104">
          <cell r="A104" t="str">
            <v>Vasos Plasticos Club</v>
          </cell>
          <cell r="B104" t="str">
            <v>CLUB</v>
          </cell>
          <cell r="C104" t="str">
            <v>BTL</v>
          </cell>
          <cell r="D104" t="str">
            <v>UNIDAD</v>
          </cell>
          <cell r="E104">
            <v>13</v>
          </cell>
          <cell r="H104" t="str">
            <v/>
          </cell>
        </row>
        <row r="105">
          <cell r="A105" t="str">
            <v>Charola Picnic Club</v>
          </cell>
          <cell r="B105" t="str">
            <v>CLUB</v>
          </cell>
          <cell r="C105" t="str">
            <v>BTL</v>
          </cell>
          <cell r="D105" t="str">
            <v>UNIDAD</v>
          </cell>
          <cell r="E105">
            <v>1</v>
          </cell>
          <cell r="H105" t="str">
            <v/>
          </cell>
        </row>
        <row r="106">
          <cell r="A106" t="str">
            <v>Barril Madera Grande Sin Marca</v>
          </cell>
          <cell r="B106" t="str">
            <v>CLUB</v>
          </cell>
          <cell r="C106" t="str">
            <v>BTL</v>
          </cell>
          <cell r="D106" t="str">
            <v>UNIDAD</v>
          </cell>
          <cell r="E106">
            <v>8</v>
          </cell>
          <cell r="H106" t="str">
            <v/>
          </cell>
        </row>
        <row r="107">
          <cell r="A107" t="str">
            <v>Estructura De Lona Negra Sin Marca</v>
          </cell>
          <cell r="B107" t="str">
            <v>CLUB</v>
          </cell>
          <cell r="C107" t="str">
            <v>BTL</v>
          </cell>
          <cell r="D107" t="str">
            <v>UNIDAD</v>
          </cell>
          <cell r="E107">
            <v>9</v>
          </cell>
          <cell r="H107" t="str">
            <v/>
          </cell>
        </row>
        <row r="108">
          <cell r="A108" t="str">
            <v>Barriles Heladeros Club</v>
          </cell>
          <cell r="B108" t="str">
            <v>CLUB</v>
          </cell>
          <cell r="C108" t="str">
            <v>BTL</v>
          </cell>
          <cell r="D108" t="str">
            <v>UNIDAD</v>
          </cell>
          <cell r="E108">
            <v>5</v>
          </cell>
          <cell r="H108" t="str">
            <v/>
          </cell>
        </row>
        <row r="109">
          <cell r="A109" t="str">
            <v>Separadores De Madera Café Sin Marca</v>
          </cell>
          <cell r="B109" t="str">
            <v>CLUB</v>
          </cell>
          <cell r="C109" t="str">
            <v>BTL</v>
          </cell>
          <cell r="D109" t="str">
            <v>UNIDAD</v>
          </cell>
          <cell r="E109">
            <v>40</v>
          </cell>
          <cell r="H109" t="str">
            <v/>
          </cell>
        </row>
        <row r="110">
          <cell r="A110" t="str">
            <v>Separadores De Madera Negro Sin Marca</v>
          </cell>
          <cell r="B110" t="str">
            <v>CLUB</v>
          </cell>
          <cell r="C110" t="str">
            <v>BTL</v>
          </cell>
          <cell r="D110" t="str">
            <v>UNIDAD</v>
          </cell>
          <cell r="E110">
            <v>48</v>
          </cell>
          <cell r="H110" t="str">
            <v/>
          </cell>
        </row>
        <row r="111">
          <cell r="A111" t="str">
            <v>Porta Vasos Platinum Club</v>
          </cell>
          <cell r="B111" t="str">
            <v>CLUB</v>
          </cell>
          <cell r="C111" t="str">
            <v>BTL</v>
          </cell>
          <cell r="D111" t="str">
            <v>UNIDAD</v>
          </cell>
          <cell r="E111">
            <v>1</v>
          </cell>
          <cell r="H111" t="str">
            <v/>
          </cell>
        </row>
        <row r="112">
          <cell r="A112" t="str">
            <v>Copas Club</v>
          </cell>
          <cell r="B112" t="str">
            <v>CLUB</v>
          </cell>
          <cell r="C112" t="str">
            <v>BTL</v>
          </cell>
          <cell r="D112" t="str">
            <v>UNIDAD</v>
          </cell>
          <cell r="E112">
            <v>2979</v>
          </cell>
          <cell r="H112" t="str">
            <v/>
          </cell>
        </row>
        <row r="113">
          <cell r="A113" t="str">
            <v>Logo Picnic Club Club</v>
          </cell>
          <cell r="B113" t="str">
            <v>CLUB</v>
          </cell>
          <cell r="C113" t="str">
            <v>BTL</v>
          </cell>
          <cell r="D113" t="str">
            <v>UNIDAD</v>
          </cell>
          <cell r="E113">
            <v>1</v>
          </cell>
          <cell r="H113" t="str">
            <v/>
          </cell>
        </row>
        <row r="114">
          <cell r="A114" t="str">
            <v>Tablas De Madera Club</v>
          </cell>
          <cell r="B114" t="str">
            <v>CLUB</v>
          </cell>
          <cell r="C114" t="str">
            <v>BTL</v>
          </cell>
          <cell r="D114" t="str">
            <v>UNIDAD</v>
          </cell>
          <cell r="E114">
            <v>971</v>
          </cell>
          <cell r="H114" t="str">
            <v/>
          </cell>
        </row>
        <row r="115">
          <cell r="A115" t="str">
            <v>Moneda Plateada Logo Club Club</v>
          </cell>
          <cell r="B115" t="str">
            <v>CLUB</v>
          </cell>
          <cell r="C115" t="str">
            <v>BTL</v>
          </cell>
          <cell r="D115" t="str">
            <v>UNIDAD</v>
          </cell>
          <cell r="E115">
            <v>1</v>
          </cell>
          <cell r="H115" t="str">
            <v/>
          </cell>
        </row>
        <row r="116">
          <cell r="A116" t="str">
            <v>Logotipo Club Club</v>
          </cell>
          <cell r="B116" t="str">
            <v>CLUB</v>
          </cell>
          <cell r="C116" t="str">
            <v>BTL</v>
          </cell>
          <cell r="D116" t="str">
            <v>UNIDAD</v>
          </cell>
          <cell r="E116">
            <v>1</v>
          </cell>
          <cell r="H116" t="str">
            <v/>
          </cell>
        </row>
        <row r="117">
          <cell r="A117" t="str">
            <v>Tableros Con Luces Club</v>
          </cell>
          <cell r="B117" t="str">
            <v>CLUB</v>
          </cell>
          <cell r="C117" t="str">
            <v>BTL</v>
          </cell>
          <cell r="D117" t="str">
            <v>UNIDAD</v>
          </cell>
          <cell r="E117">
            <v>2</v>
          </cell>
          <cell r="H117" t="str">
            <v/>
          </cell>
        </row>
        <row r="118">
          <cell r="A118" t="str">
            <v>Tableros De Madera Club</v>
          </cell>
          <cell r="B118" t="str">
            <v>CLUB</v>
          </cell>
          <cell r="C118" t="str">
            <v>BTL</v>
          </cell>
          <cell r="D118" t="str">
            <v>UNIDAD</v>
          </cell>
          <cell r="E118">
            <v>4</v>
          </cell>
          <cell r="H118" t="str">
            <v/>
          </cell>
        </row>
        <row r="119">
          <cell r="A119" t="str">
            <v>Estructura De Lona Negra Patinium Club</v>
          </cell>
          <cell r="B119" t="str">
            <v>CLUB</v>
          </cell>
          <cell r="C119" t="str">
            <v>BTL</v>
          </cell>
          <cell r="D119" t="str">
            <v>UNIDAD</v>
          </cell>
          <cell r="E119">
            <v>1</v>
          </cell>
          <cell r="H119" t="str">
            <v/>
          </cell>
        </row>
        <row r="120">
          <cell r="A120" t="str">
            <v>Camisetas  Michelob M</v>
          </cell>
          <cell r="B120" t="str">
            <v>MICHELOB</v>
          </cell>
          <cell r="C120" t="str">
            <v>BTL</v>
          </cell>
          <cell r="D120" t="str">
            <v>UNIDAD</v>
          </cell>
          <cell r="E120">
            <v>2</v>
          </cell>
        </row>
        <row r="121">
          <cell r="A121" t="str">
            <v>Camisetas  Michelob L</v>
          </cell>
          <cell r="B121" t="str">
            <v>MICHELOB</v>
          </cell>
          <cell r="C121" t="str">
            <v>BTL</v>
          </cell>
          <cell r="D121" t="str">
            <v>UNIDAD</v>
          </cell>
          <cell r="E121">
            <v>1</v>
          </cell>
        </row>
        <row r="122">
          <cell r="A122" t="str">
            <v>Blusas  Michelob M</v>
          </cell>
          <cell r="B122" t="str">
            <v>MICHELOB</v>
          </cell>
          <cell r="C122" t="str">
            <v>BTL</v>
          </cell>
          <cell r="D122" t="str">
            <v>UNIDAD</v>
          </cell>
          <cell r="E122">
            <v>1</v>
          </cell>
        </row>
        <row r="123">
          <cell r="A123" t="str">
            <v>Blusas  Michelob L</v>
          </cell>
          <cell r="B123" t="str">
            <v>MICHELOB</v>
          </cell>
          <cell r="C123" t="str">
            <v>BTL</v>
          </cell>
          <cell r="D123" t="str">
            <v>UNIDAD</v>
          </cell>
          <cell r="E123">
            <v>1</v>
          </cell>
        </row>
        <row r="124">
          <cell r="A124" t="str">
            <v>Ribbon De 50 Cm De Alto en Mdf Iluminado Frontal Con Cinta Led
Roja Michelob</v>
          </cell>
          <cell r="B124" t="str">
            <v>MICHELOB</v>
          </cell>
          <cell r="C124" t="str">
            <v>BTL</v>
          </cell>
          <cell r="D124" t="str">
            <v>UNIDAD</v>
          </cell>
          <cell r="E124">
            <v>1</v>
          </cell>
        </row>
        <row r="125">
          <cell r="A125" t="str">
            <v>Banderas Tipo Vela Michelob</v>
          </cell>
          <cell r="B125" t="str">
            <v>MICHELOB</v>
          </cell>
          <cell r="C125" t="str">
            <v>BTL</v>
          </cell>
          <cell r="D125" t="str">
            <v>UNIDAD</v>
          </cell>
          <cell r="E125">
            <v>7</v>
          </cell>
        </row>
        <row r="126">
          <cell r="A126" t="str">
            <v>Podium Michelob</v>
          </cell>
          <cell r="B126" t="str">
            <v>MICHELOB</v>
          </cell>
          <cell r="C126" t="str">
            <v>BTL</v>
          </cell>
          <cell r="D126" t="str">
            <v>UNIDAD</v>
          </cell>
          <cell r="E126">
            <v>1</v>
          </cell>
        </row>
        <row r="127">
          <cell r="A127" t="str">
            <v>Ribon 2X1 Michelob</v>
          </cell>
          <cell r="B127" t="str">
            <v>MICHELOB</v>
          </cell>
          <cell r="C127" t="str">
            <v>BTL</v>
          </cell>
          <cell r="D127" t="str">
            <v>UNIDAD</v>
          </cell>
          <cell r="E127">
            <v>1</v>
          </cell>
        </row>
        <row r="128">
          <cell r="A128" t="str">
            <v>Counter Michelob</v>
          </cell>
          <cell r="B128" t="str">
            <v>MICHELOB</v>
          </cell>
          <cell r="C128" t="str">
            <v>BTL</v>
          </cell>
          <cell r="D128" t="str">
            <v>UNIDAD</v>
          </cell>
          <cell r="E128">
            <v>2</v>
          </cell>
        </row>
        <row r="129">
          <cell r="A129" t="str">
            <v>Sillon Michelob</v>
          </cell>
          <cell r="B129" t="str">
            <v>MICHELOB</v>
          </cell>
          <cell r="C129" t="str">
            <v>BTL</v>
          </cell>
          <cell r="D129" t="str">
            <v>UNIDAD</v>
          </cell>
          <cell r="E129">
            <v>6</v>
          </cell>
        </row>
        <row r="130">
          <cell r="A130" t="str">
            <v>Banco Cuadrados Michelob</v>
          </cell>
          <cell r="B130" t="str">
            <v>MICHELOB</v>
          </cell>
          <cell r="C130" t="str">
            <v>BTL</v>
          </cell>
          <cell r="D130" t="str">
            <v>UNIDAD</v>
          </cell>
          <cell r="E130">
            <v>15</v>
          </cell>
        </row>
        <row r="131">
          <cell r="A131" t="str">
            <v>Backing Con Ribon Michelob</v>
          </cell>
          <cell r="B131" t="str">
            <v>MICHELOB</v>
          </cell>
          <cell r="C131" t="str">
            <v>BTL</v>
          </cell>
          <cell r="D131" t="str">
            <v>UNIDAD</v>
          </cell>
          <cell r="E131">
            <v>3</v>
          </cell>
        </row>
        <row r="132">
          <cell r="A132" t="str">
            <v>Banco Michelob Michelob</v>
          </cell>
          <cell r="B132" t="str">
            <v>MICHELOB</v>
          </cell>
          <cell r="C132" t="str">
            <v>BTL</v>
          </cell>
          <cell r="D132" t="str">
            <v>UNIDAD</v>
          </cell>
          <cell r="E132">
            <v>7</v>
          </cell>
        </row>
        <row r="133">
          <cell r="A133" t="str">
            <v>Sillon Michelob</v>
          </cell>
          <cell r="B133" t="str">
            <v>MICHELOB</v>
          </cell>
          <cell r="C133" t="str">
            <v>BTL</v>
          </cell>
          <cell r="D133" t="str">
            <v>UNIDAD</v>
          </cell>
          <cell r="E133">
            <v>2</v>
          </cell>
        </row>
        <row r="134">
          <cell r="A134" t="str">
            <v>Rectangulos Con Hojas Michelob</v>
          </cell>
          <cell r="B134" t="str">
            <v>MICHELOB</v>
          </cell>
          <cell r="C134" t="str">
            <v>BTL</v>
          </cell>
          <cell r="D134" t="str">
            <v>UNIDAD</v>
          </cell>
          <cell r="E134">
            <v>8</v>
          </cell>
        </row>
        <row r="135">
          <cell r="A135" t="str">
            <v>Cuadrados Con Flores Variados Michelob</v>
          </cell>
          <cell r="B135" t="str">
            <v>MICHELOB</v>
          </cell>
          <cell r="C135" t="str">
            <v>BTL</v>
          </cell>
          <cell r="D135" t="str">
            <v>UNIDAD</v>
          </cell>
          <cell r="E135">
            <v>132</v>
          </cell>
        </row>
        <row r="136">
          <cell r="A136" t="str">
            <v>Tablero marca Michelob Michelob</v>
          </cell>
          <cell r="B136" t="str">
            <v>MICHELOB</v>
          </cell>
          <cell r="C136" t="str">
            <v>BTL</v>
          </cell>
          <cell r="D136" t="str">
            <v>UNIDAD</v>
          </cell>
          <cell r="E136">
            <v>1</v>
          </cell>
        </row>
        <row r="137">
          <cell r="A137" t="str">
            <v>Asiento Michelob</v>
          </cell>
          <cell r="B137" t="str">
            <v>MICHELOB</v>
          </cell>
          <cell r="C137" t="str">
            <v>BTL</v>
          </cell>
          <cell r="D137" t="str">
            <v>UNIDAD</v>
          </cell>
          <cell r="E137">
            <v>1</v>
          </cell>
        </row>
        <row r="138">
          <cell r="A138" t="str">
            <v>Pared Acrilico Michelob</v>
          </cell>
          <cell r="B138" t="str">
            <v>MICHELOB</v>
          </cell>
          <cell r="C138" t="str">
            <v>BTL</v>
          </cell>
          <cell r="D138" t="str">
            <v>UNIDAD</v>
          </cell>
          <cell r="E138">
            <v>1</v>
          </cell>
        </row>
        <row r="139">
          <cell r="A139" t="str">
            <v>Stand Michelob</v>
          </cell>
          <cell r="B139" t="str">
            <v>MICHELOB</v>
          </cell>
          <cell r="C139" t="str">
            <v>BTL</v>
          </cell>
          <cell r="D139" t="str">
            <v>UNIDAD</v>
          </cell>
          <cell r="E139">
            <v>1</v>
          </cell>
        </row>
        <row r="140">
          <cell r="A140" t="str">
            <v>Pared Acrilico Michelob</v>
          </cell>
          <cell r="B140" t="str">
            <v>MICHELOB</v>
          </cell>
          <cell r="C140" t="str">
            <v>BTL</v>
          </cell>
          <cell r="D140" t="str">
            <v>UNIDAD</v>
          </cell>
          <cell r="E140">
            <v>1</v>
          </cell>
        </row>
        <row r="141">
          <cell r="A141" t="str">
            <v>Pared Acrilico Michelob</v>
          </cell>
          <cell r="B141" t="str">
            <v>MICHELOB</v>
          </cell>
          <cell r="C141" t="str">
            <v>BTL</v>
          </cell>
          <cell r="D141" t="str">
            <v>UNIDAD</v>
          </cell>
          <cell r="E141">
            <v>1</v>
          </cell>
        </row>
        <row r="142">
          <cell r="A142" t="str">
            <v>Sofa con dos cojines y 2 asiento azules Michelob</v>
          </cell>
          <cell r="B142" t="str">
            <v>MICHELOB</v>
          </cell>
          <cell r="C142" t="str">
            <v>BTL</v>
          </cell>
          <cell r="D142" t="str">
            <v>UNIDAD</v>
          </cell>
          <cell r="E142">
            <v>1</v>
          </cell>
        </row>
        <row r="143">
          <cell r="A143" t="str">
            <v>Counter Acrilico Michelob</v>
          </cell>
          <cell r="B143" t="str">
            <v>MICHELOB</v>
          </cell>
          <cell r="C143" t="str">
            <v>BTL</v>
          </cell>
          <cell r="D143" t="str">
            <v>UNIDAD</v>
          </cell>
          <cell r="E143">
            <v>1</v>
          </cell>
        </row>
        <row r="144">
          <cell r="A144" t="str">
            <v>Televisor De 43 Pulgadas + Base +Control Y Cable Michelob</v>
          </cell>
          <cell r="B144" t="str">
            <v>MICHELOB</v>
          </cell>
          <cell r="C144" t="str">
            <v>BTL</v>
          </cell>
          <cell r="D144" t="str">
            <v>UNIDAD</v>
          </cell>
          <cell r="E144">
            <v>1</v>
          </cell>
        </row>
        <row r="145">
          <cell r="A145" t="str">
            <v>Juego Uniforme Calentador  Michelob</v>
          </cell>
          <cell r="B145" t="str">
            <v>MICHELOB</v>
          </cell>
          <cell r="C145" t="str">
            <v>BTL</v>
          </cell>
          <cell r="D145" t="str">
            <v>UNIDAD</v>
          </cell>
          <cell r="E145">
            <v>3</v>
          </cell>
        </row>
        <row r="146">
          <cell r="A146" t="str">
            <v>Backing Vertical Michelob</v>
          </cell>
          <cell r="B146" t="str">
            <v>MICHELOB</v>
          </cell>
          <cell r="C146" t="str">
            <v>BTL</v>
          </cell>
          <cell r="D146" t="str">
            <v>UNIDAD</v>
          </cell>
          <cell r="E146">
            <v>2</v>
          </cell>
        </row>
        <row r="147">
          <cell r="A147" t="str">
            <v>Estructura Bud Budweiser</v>
          </cell>
          <cell r="B147" t="str">
            <v>BUDWEISER</v>
          </cell>
          <cell r="C147" t="str">
            <v>BTL</v>
          </cell>
          <cell r="D147" t="str">
            <v>UNIDAD</v>
          </cell>
          <cell r="E147">
            <v>8</v>
          </cell>
        </row>
        <row r="148">
          <cell r="A148" t="str">
            <v>Destapadores Budweiser</v>
          </cell>
          <cell r="B148" t="str">
            <v>BUDWEISER</v>
          </cell>
          <cell r="C148" t="str">
            <v>MERCH</v>
          </cell>
          <cell r="D148" t="str">
            <v>UNIDAD</v>
          </cell>
          <cell r="E148">
            <v>58</v>
          </cell>
        </row>
        <row r="149">
          <cell r="A149" t="str">
            <v>Mochilas Budweiser</v>
          </cell>
          <cell r="B149" t="str">
            <v>BUDWEISER</v>
          </cell>
          <cell r="C149" t="str">
            <v>MERCH</v>
          </cell>
          <cell r="D149" t="str">
            <v>UNIDAD</v>
          </cell>
          <cell r="E149">
            <v>20</v>
          </cell>
        </row>
        <row r="150">
          <cell r="A150" t="str">
            <v>Bolsos Budweiser</v>
          </cell>
          <cell r="B150" t="str">
            <v>BUDWEISER</v>
          </cell>
          <cell r="C150" t="str">
            <v>MERCH</v>
          </cell>
          <cell r="D150" t="str">
            <v>UNIDAD</v>
          </cell>
          <cell r="E150">
            <v>34</v>
          </cell>
        </row>
        <row r="151">
          <cell r="A151" t="str">
            <v>Mesa Budweiser</v>
          </cell>
          <cell r="B151" t="str">
            <v>BUDWEISER</v>
          </cell>
          <cell r="C151" t="str">
            <v>BTL</v>
          </cell>
          <cell r="D151" t="str">
            <v>UNIDAD</v>
          </cell>
          <cell r="E151">
            <v>1</v>
          </cell>
        </row>
        <row r="152">
          <cell r="A152" t="str">
            <v>Cuadros Budweiser</v>
          </cell>
          <cell r="B152" t="str">
            <v>BUDWEISER</v>
          </cell>
          <cell r="C152" t="str">
            <v>BTL</v>
          </cell>
          <cell r="D152" t="str">
            <v>UNIDAD</v>
          </cell>
          <cell r="E152">
            <v>1</v>
          </cell>
        </row>
        <row r="153">
          <cell r="A153" t="str">
            <v>Pizarra Budweiser</v>
          </cell>
          <cell r="B153" t="str">
            <v>BUDWEISER</v>
          </cell>
          <cell r="C153" t="str">
            <v>BTL</v>
          </cell>
          <cell r="D153" t="str">
            <v>UNIDAD</v>
          </cell>
          <cell r="E153">
            <v>4</v>
          </cell>
        </row>
        <row r="154">
          <cell r="A154" t="str">
            <v>Espejo Budweiser</v>
          </cell>
          <cell r="B154" t="str">
            <v>BUDWEISER</v>
          </cell>
          <cell r="C154" t="str">
            <v>BTL</v>
          </cell>
          <cell r="D154" t="str">
            <v>UNIDAD</v>
          </cell>
          <cell r="E154">
            <v>1</v>
          </cell>
        </row>
        <row r="155">
          <cell r="A155" t="str">
            <v>Backing Budweiser</v>
          </cell>
          <cell r="B155" t="str">
            <v>BUDWEISER</v>
          </cell>
          <cell r="C155" t="str">
            <v>BTL</v>
          </cell>
          <cell r="D155" t="str">
            <v>UNIDAD</v>
          </cell>
          <cell r="E155">
            <v>2</v>
          </cell>
        </row>
        <row r="156">
          <cell r="A156" t="str">
            <v>Totem Budweiser</v>
          </cell>
          <cell r="B156" t="str">
            <v>BUDWEISER</v>
          </cell>
          <cell r="C156" t="str">
            <v>BTL</v>
          </cell>
          <cell r="D156" t="str">
            <v>UNIDAD</v>
          </cell>
          <cell r="E156">
            <v>1</v>
          </cell>
        </row>
        <row r="157">
          <cell r="A157" t="str">
            <v>Banco Budweiser</v>
          </cell>
          <cell r="B157" t="str">
            <v>BUDWEISER</v>
          </cell>
          <cell r="C157" t="str">
            <v>BTL</v>
          </cell>
          <cell r="D157" t="str">
            <v>UNIDAD</v>
          </cell>
          <cell r="E157">
            <v>11</v>
          </cell>
        </row>
        <row r="158">
          <cell r="A158" t="str">
            <v>Pieza Madera Budweiser</v>
          </cell>
          <cell r="B158" t="str">
            <v>BUDWEISER</v>
          </cell>
          <cell r="C158" t="str">
            <v>BTL</v>
          </cell>
          <cell r="D158" t="str">
            <v>UNIDAD</v>
          </cell>
          <cell r="E158">
            <v>1</v>
          </cell>
        </row>
        <row r="159">
          <cell r="A159" t="str">
            <v>Totem Budweiser</v>
          </cell>
          <cell r="B159" t="str">
            <v>BUDWEISER</v>
          </cell>
          <cell r="C159" t="str">
            <v>BTL</v>
          </cell>
          <cell r="D159" t="str">
            <v>UNIDAD</v>
          </cell>
          <cell r="E159">
            <v>1</v>
          </cell>
        </row>
        <row r="160">
          <cell r="A160" t="str">
            <v>Tanque Budweiser</v>
          </cell>
          <cell r="B160" t="str">
            <v>BUDWEISER</v>
          </cell>
          <cell r="C160" t="str">
            <v>BTL</v>
          </cell>
          <cell r="D160" t="str">
            <v>UNIDAD</v>
          </cell>
          <cell r="E160">
            <v>2</v>
          </cell>
        </row>
        <row r="161">
          <cell r="A161" t="str">
            <v>Mesa Budweiser</v>
          </cell>
          <cell r="B161" t="str">
            <v>BUDWEISER</v>
          </cell>
          <cell r="C161" t="str">
            <v>BTL</v>
          </cell>
          <cell r="D161" t="str">
            <v>UNIDAD</v>
          </cell>
          <cell r="E161">
            <v>1</v>
          </cell>
        </row>
        <row r="162">
          <cell r="A162" t="str">
            <v>Cartel Publicitario Budweiser</v>
          </cell>
          <cell r="B162" t="str">
            <v>BUDWEISER</v>
          </cell>
          <cell r="C162" t="str">
            <v>BTL</v>
          </cell>
          <cell r="D162" t="str">
            <v>UNIDAD</v>
          </cell>
          <cell r="E162">
            <v>1</v>
          </cell>
        </row>
        <row r="163">
          <cell r="A163" t="str">
            <v>Estructura Bud Budweiser</v>
          </cell>
          <cell r="B163" t="str">
            <v>BUDWEISER</v>
          </cell>
          <cell r="C163" t="str">
            <v>BTL</v>
          </cell>
          <cell r="D163" t="str">
            <v>UNIDAD</v>
          </cell>
          <cell r="E163">
            <v>1</v>
          </cell>
        </row>
        <row r="164">
          <cell r="A164" t="str">
            <v>Tablero Budweiser Budweiser</v>
          </cell>
          <cell r="B164" t="str">
            <v>BUDWEISER</v>
          </cell>
          <cell r="C164" t="str">
            <v>BTL</v>
          </cell>
          <cell r="D164" t="str">
            <v>UNIDAD</v>
          </cell>
          <cell r="E164">
            <v>1</v>
          </cell>
        </row>
        <row r="165">
          <cell r="A165" t="str">
            <v>Planchas Playwood Budweiser</v>
          </cell>
          <cell r="B165" t="str">
            <v>BUDWEISER</v>
          </cell>
          <cell r="C165" t="str">
            <v>BTL</v>
          </cell>
          <cell r="D165" t="str">
            <v>UNIDAD</v>
          </cell>
          <cell r="E165">
            <v>6</v>
          </cell>
        </row>
        <row r="166">
          <cell r="A166" t="str">
            <v>Perfil Budweiser Budweiser</v>
          </cell>
          <cell r="B166" t="str">
            <v>BUDWEISER</v>
          </cell>
          <cell r="C166" t="str">
            <v>BTL</v>
          </cell>
          <cell r="D166" t="str">
            <v>UNIDAD</v>
          </cell>
          <cell r="E166">
            <v>1</v>
          </cell>
        </row>
        <row r="167">
          <cell r="A167" t="str">
            <v>Letreros Budweiser Budweiser</v>
          </cell>
          <cell r="B167" t="str">
            <v>BUDWEISER</v>
          </cell>
          <cell r="C167" t="str">
            <v>BTL</v>
          </cell>
          <cell r="D167" t="str">
            <v>UNIDAD</v>
          </cell>
          <cell r="E167">
            <v>3</v>
          </cell>
        </row>
        <row r="168">
          <cell r="A168" t="str">
            <v>Tiras De Luz Budweiser</v>
          </cell>
          <cell r="B168" t="str">
            <v>BUDWEISER</v>
          </cell>
          <cell r="C168" t="str">
            <v>BTL</v>
          </cell>
          <cell r="D168" t="str">
            <v>UNIDAD</v>
          </cell>
          <cell r="E168">
            <v>6</v>
          </cell>
        </row>
        <row r="169">
          <cell r="A169" t="str">
            <v>Caja Grande Budweiser</v>
          </cell>
          <cell r="B169" t="str">
            <v>BUDWEISER</v>
          </cell>
          <cell r="C169" t="str">
            <v>BTL</v>
          </cell>
          <cell r="D169" t="str">
            <v>UNIDAD</v>
          </cell>
          <cell r="E169">
            <v>1</v>
          </cell>
        </row>
        <row r="170">
          <cell r="A170" t="str">
            <v>Tapa De Madera Bud Budweiser</v>
          </cell>
          <cell r="B170" t="str">
            <v>BUDWEISER</v>
          </cell>
          <cell r="C170" t="str">
            <v>BTL</v>
          </cell>
          <cell r="D170" t="str">
            <v>UNIDAD</v>
          </cell>
          <cell r="E170">
            <v>1</v>
          </cell>
        </row>
        <row r="171">
          <cell r="A171" t="str">
            <v>Caja Con Cable 2 Cargador Y Regulador De Luz Budweiser</v>
          </cell>
          <cell r="B171" t="str">
            <v>BUDWEISER</v>
          </cell>
          <cell r="C171" t="str">
            <v>BTL</v>
          </cell>
          <cell r="D171" t="str">
            <v>UNIDAD</v>
          </cell>
          <cell r="E171">
            <v>1</v>
          </cell>
        </row>
        <row r="172">
          <cell r="A172" t="str">
            <v>Totem Budweiser</v>
          </cell>
          <cell r="B172" t="str">
            <v>BUDWEISER</v>
          </cell>
          <cell r="C172" t="str">
            <v>BTL</v>
          </cell>
          <cell r="D172" t="str">
            <v>UNIDAD</v>
          </cell>
          <cell r="E172">
            <v>1</v>
          </cell>
        </row>
        <row r="173">
          <cell r="A173" t="str">
            <v>Juegos De Tacos Madera Budweiser</v>
          </cell>
          <cell r="B173" t="str">
            <v>BUDWEISER</v>
          </cell>
          <cell r="C173" t="str">
            <v>BTL</v>
          </cell>
          <cell r="D173" t="str">
            <v>UNIDAD</v>
          </cell>
          <cell r="E173">
            <v>6</v>
          </cell>
        </row>
        <row r="174">
          <cell r="A174" t="str">
            <v>Backing Budweiser</v>
          </cell>
          <cell r="B174" t="str">
            <v>BUDWEISER</v>
          </cell>
          <cell r="C174" t="str">
            <v>BTL</v>
          </cell>
          <cell r="D174" t="str">
            <v>UNIDAD</v>
          </cell>
          <cell r="E174">
            <v>2</v>
          </cell>
        </row>
        <row r="175">
          <cell r="A175" t="str">
            <v>Vasos Budweiser</v>
          </cell>
          <cell r="B175" t="str">
            <v>BUDWEISER</v>
          </cell>
          <cell r="C175" t="str">
            <v>MERCH</v>
          </cell>
          <cell r="D175" t="str">
            <v>UNIDAD</v>
          </cell>
          <cell r="E175">
            <v>6</v>
          </cell>
        </row>
        <row r="176">
          <cell r="A176" t="str">
            <v>Parlante de bolsillo Budweiser</v>
          </cell>
          <cell r="B176" t="str">
            <v>BUDWEISER</v>
          </cell>
          <cell r="C176" t="str">
            <v>MERCH</v>
          </cell>
          <cell r="D176" t="str">
            <v>UNIDAD</v>
          </cell>
          <cell r="E176">
            <v>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nddy" refreshedDate="45063.598089236111" createdVersion="8" refreshedVersion="8" minRefreshableVersion="3" recordCount="483" xr:uid="{F04F7A83-92F6-46FE-92C7-57C9585CA200}">
  <cacheSource type="worksheet">
    <worksheetSource name="Tabla4"/>
  </cacheSource>
  <cacheFields count="21">
    <cacheField name="FECHA" numFmtId="164">
      <sharedItems containsSemiMixedTypes="0" containsNonDate="0" containsDate="1" containsString="0" minDate="2023-02-10T00:00:00" maxDate="2023-05-18T00:00:00"/>
    </cacheField>
    <cacheField name="N° SECUENCIA INGRESO / EGRESO" numFmtId="0">
      <sharedItems containsBlank="1" count="53">
        <s v="SALDO INICIAL"/>
        <s v="SB01"/>
        <s v="SB02"/>
        <s v="IM01"/>
        <s v="IM04"/>
        <s v="SB03"/>
        <s v="IM02"/>
        <s v="IM03"/>
        <s v="IM05"/>
        <s v="SB04"/>
        <s v="IM06"/>
        <s v="SB05"/>
        <s v="SB06"/>
        <s v="SB07"/>
        <s v="SB08"/>
        <s v="SB09"/>
        <s v="IM07"/>
        <s v="IM09"/>
        <s v="SB10"/>
        <s v="SB11"/>
        <s v="IM10"/>
        <s v="IM11"/>
        <s v="SM16"/>
        <s v="SB12"/>
        <s v="IM12"/>
        <s v="IM14"/>
        <s v="IM15"/>
        <s v="SB13"/>
        <s v="IM16"/>
        <s v="IM17"/>
        <s v="SB14"/>
        <s v="SB15"/>
        <s v="SB16"/>
        <s v="SB17"/>
        <s v="SB18"/>
        <s v="SM24"/>
        <s v="SN25"/>
        <s v="SM27"/>
        <s v="SM31"/>
        <s v="SM33"/>
        <s v="IM18"/>
        <s v="IM19"/>
        <s v="IM20"/>
        <s v="IM21"/>
        <s v="IM22"/>
        <m u="1"/>
        <s v="IM1" u="1"/>
        <s v="IM2" u="1"/>
        <s v="OP1" u="1"/>
        <s v="OP560" u="1"/>
        <s v="SB1" u="1"/>
        <s v="SB2" u="1"/>
        <s v="SB3" u="1"/>
      </sharedItems>
    </cacheField>
    <cacheField name="TIPO DE SECUENCIA" numFmtId="0">
      <sharedItems containsBlank="1" count="8">
        <s v="SA"/>
        <s v="SB"/>
        <s v="IM"/>
        <s v="SM"/>
        <s v="SN"/>
        <s v="" u="1"/>
        <m u="1"/>
        <s v="OP" u="1"/>
      </sharedItems>
    </cacheField>
    <cacheField name="MARCA" numFmtId="0">
      <sharedItems containsBlank="1" count="9">
        <s v="BECKS"/>
        <s v="BUDWEISER"/>
        <s v="CLUB"/>
        <s v="CORONA"/>
        <s v="MICHELOB"/>
        <s v="STELLA"/>
        <m u="1"/>
        <e v="#N/A" u="1"/>
        <s v="CLUB " u="1"/>
      </sharedItems>
    </cacheField>
    <cacheField name="TIPO DE MATERIAL" numFmtId="0">
      <sharedItems/>
    </cacheField>
    <cacheField name="CODIGO" numFmtId="0">
      <sharedItems containsBlank="1" count="359">
        <s v="BE-BTL-001"/>
        <s v="BE-BTL-002"/>
        <s v="BE-BTL-003"/>
        <s v="BE-BTL-004"/>
        <s v="BE-BTL-005"/>
        <s v="BE-BTL-006"/>
        <s v="BE-BTL-007"/>
        <s v="BE-BTL-008"/>
        <s v="BE-BTL-009"/>
        <s v="BE-BTL-010"/>
        <s v="BE-BTL-011"/>
        <s v="BE-BTL-012"/>
        <s v="BE-BTL-013"/>
        <s v="BE-BTL-014"/>
        <s v="BE-BTL-015"/>
        <s v="BE-BTL-016"/>
        <s v="BU-BTL-001"/>
        <s v="BU-BTL-002"/>
        <s v="BU-BTL-003"/>
        <s v="BU-BTL-004"/>
        <s v="BU-BTL-005"/>
        <s v="BU-BTL-006"/>
        <s v="BU-BTL-007"/>
        <s v="BU-BTL-008"/>
        <s v="BU-BTL-009"/>
        <s v="BU-BTL-010"/>
        <s v="BU-BTL-011"/>
        <s v="BU-BTL-012"/>
        <s v="BU-BTL-013"/>
        <s v="BU-BTL-014"/>
        <s v="BU-BTL-015"/>
        <s v="BU-BTL-016"/>
        <s v="BU-BTL-017"/>
        <s v="BU-BTL-018"/>
        <s v="BU-BTL-019"/>
        <s v="BU-BTL-020"/>
        <s v="CL-BTL-001"/>
        <s v="CL-BTL-002"/>
        <s v="CL-BTL-003"/>
        <s v="CL-BTL-004"/>
        <s v="CL-BTL-005"/>
        <s v="CL-BTL-011"/>
        <s v="CL-BTL-012"/>
        <s v="CL-BTL-013"/>
        <s v="CL-BTL-014"/>
        <s v="CL-BTL-015"/>
        <s v="CL-BTL-016"/>
        <s v="CL-BTL-017"/>
        <s v="CL-BTL-018"/>
        <s v="CL-BTL-019"/>
        <s v="CL-BTL-020"/>
        <s v="CL-BTL-021"/>
        <s v="CL-BTL-022"/>
        <s v="CL-BTL-023"/>
        <s v="CL-BTL-024"/>
        <s v="CL-BTL-025"/>
        <s v="CL-BTL-026"/>
        <s v="CL-BTL-027"/>
        <s v="CL-BTL-028"/>
        <s v="CL-BTL-029"/>
        <s v="CL-BTL-030"/>
        <s v="CL-BTL-031"/>
        <s v="CL-BTL-032"/>
        <s v="CL-BTL-033"/>
        <s v="CL-BTL-034"/>
        <s v="CL-BTL-035"/>
        <s v="CL-BTL-036"/>
        <s v="CL-BTL-037"/>
        <s v="CL-BTL-038"/>
        <s v="CO-BTL-001"/>
        <s v="CO-BTL-002"/>
        <s v="CO-BTL-003"/>
        <s v="CO-BTL-004"/>
        <s v="CO-BTL-005"/>
        <s v="CO-BTL-006"/>
        <s v="CO-BTL-007"/>
        <s v="CO-BTL-008"/>
        <s v="CO-BTL-009"/>
        <s v="CO-BTL-010"/>
        <s v="CO-BTL-011"/>
        <s v="CO-BTL-012"/>
        <s v="CO-BTL-013"/>
        <s v="CO-BTL-014"/>
        <s v="CO-BTL-015"/>
        <s v="CO-BTL-016"/>
        <s v="CO-BTL-017"/>
        <s v="CO-BTL-018"/>
        <s v="CO-BTL-019"/>
        <s v="CO-BTL-020"/>
        <s v="CO-BTL-021"/>
        <s v="CO-BTL-022"/>
        <s v="CO-BTL-023"/>
        <s v="CO-BTL-024"/>
        <s v="CO-BTL-025"/>
        <s v="CO-BTL-026"/>
        <s v="CO-BTL-027"/>
        <s v="CO-BTL-028"/>
        <s v="CO-BTL-029"/>
        <s v="CO-BTL-030"/>
        <s v="CO-BTL-031"/>
        <s v="CO-BTL-032"/>
        <s v="CO-BTL-033"/>
        <s v="CO-BTL-034"/>
        <s v="CO-BTL-035"/>
        <s v="CO-BTL-036"/>
        <s v="CO-BTL-037"/>
        <s v="CO-BTL-038"/>
        <s v="CO-BTL-039"/>
        <s v="CO-BTL-040"/>
        <s v="CO-BTL-041"/>
        <s v="CO-BTL-042"/>
        <s v="CO-BTL-043"/>
        <s v="CO-BTL-044"/>
        <s v="CO-BTL-045"/>
        <s v="CO-BTL-046"/>
        <s v="CO-BTL-047"/>
        <s v="CO-BTL-048"/>
        <s v="CO-BTL-049"/>
        <s v="CO-BTL-050"/>
        <s v="CO-BTL-051"/>
        <s v="CO-BTL-052"/>
        <s v="CO-BTL-053"/>
        <s v="CO-BTL-054"/>
        <s v="CO-BTL-055"/>
        <s v="CO-BTL-056"/>
        <s v="CO-BTL-057"/>
        <s v="CO-BTL-058"/>
        <s v="CO-BTL-059"/>
        <s v="CO-BTL-060"/>
        <s v="CO-BTL-061"/>
        <s v="CO-BTL-062"/>
        <s v="CO-BTL-063"/>
        <s v="CO-BTL-064"/>
        <s v="CO-BTL-065"/>
        <s v="CO-BTL-066"/>
        <s v="MI-BTL-001"/>
        <s v="MI-BTL-002"/>
        <s v="ST-BTL-001"/>
        <s v="ST-BTL-002"/>
        <s v="ST-BTL-003"/>
        <s v="ST-BTL-004"/>
        <s v="ST-BTL-005"/>
        <s v="ST-BTL-006"/>
        <s v="ST-BTL-007"/>
        <s v="ST-BTL-008"/>
        <s v="ST-BTL-009"/>
        <s v="ST-BTL-010"/>
        <s v="ST-BTL-011"/>
        <s v="ST-BTL-012"/>
        <s v="ST-BTL-013"/>
        <s v="ST-BTL-014"/>
        <s v="ST-BTL-015"/>
        <s v="ST-BTL-016"/>
        <s v="ST-BTL-017"/>
        <s v="ST-BTL-018"/>
        <s v="ST-BTL-019"/>
        <s v="ST-BTL-020"/>
        <s v="ST-BTL-021"/>
        <s v="ST-BTL-022"/>
        <s v="ST-BTL-023"/>
        <s v="ST-BTL-024"/>
        <s v="ST-BTL-025"/>
        <s v="ST-BTL-026"/>
        <s v="ST-BTL-027"/>
        <s v="ST-BTL-028"/>
        <s v="ST-BTL-029"/>
        <s v="ST-BTL-030"/>
        <s v="ST-BTL-031"/>
        <s v="ST-BTL-032"/>
        <s v="ST-BTL-033"/>
        <s v="ST-BTL-034"/>
        <s v="ST-BTL-035"/>
        <s v="ST-BTL-036"/>
        <s v="ST-BTL-037"/>
        <s v="ST-BTL-038"/>
        <s v="ST-BTL-039"/>
        <s v="ST-BTL-040"/>
        <s v="ST-BTL-041"/>
        <s v="ST-BTL-042"/>
        <s v="ST-BTL-043"/>
        <s v="ST-BTL-044"/>
        <s v="ST-BTL-045"/>
        <s v="ST-BTL-046"/>
        <s v="ST-BTL-047"/>
        <s v="ST-BTL-048"/>
        <s v="ST-BTL-049"/>
        <s v="ST-BTL-050"/>
        <s v="ST-BTL-051"/>
        <s v="ST-BTL-052"/>
        <s v="ST-BTL-053"/>
        <s v="ST-BTL-054"/>
        <s v="ST-BTL-055"/>
        <s v="ST-BTL-056"/>
        <s v="ST-BTL-057"/>
        <s v="ST-BTL-058"/>
        <s v="ST-BTL-059"/>
        <s v="ST-BTL-060"/>
        <s v="ST-BTL-061"/>
        <s v="ST-BTL-062"/>
        <s v="ST-BTL-063"/>
        <s v="ST-BTL-064"/>
        <s v="ST-BTL-065"/>
        <s v="ST-BTL-066"/>
        <s v="ST-BTL-079"/>
        <s v="ST-BTL-080"/>
        <s v="CL-BTL-090"/>
        <s v="CL-BTL-043"/>
        <s v="CL-BTL-044"/>
        <s v="CL-BTL-053"/>
        <s v="CL-BTL-089"/>
        <s v="CO-BTL-076"/>
        <s v="CO-BTL-105"/>
        <s v="CL-BTL-040"/>
        <s v="CL-BTL-082"/>
        <s v="CO-BTL-067"/>
        <s v="CO-BTL-078"/>
        <s v="CO-BTL-089"/>
        <s v="ST-BTL-077"/>
        <s v="CO-BTL-088"/>
        <s v="CO-BTL-084"/>
        <s v="CO-BTL-104"/>
        <s v="CO-BTL-073"/>
        <s v="CO-BTL-072"/>
        <s v="CO-BTL-079"/>
        <s v="CO-BTL-080"/>
        <s v="CO-BTL-081"/>
        <s v="CL-BTL-056"/>
        <s v="CL-BTL-055"/>
        <s v="CL-BTL-062"/>
        <s v="CO-BTL-103"/>
        <s v="CL-BTL-077"/>
        <s v="ST-BTL-078"/>
        <s v="ST-BTL-069"/>
        <s v="CO-BTL-094"/>
        <s v="CL-BTL-057"/>
        <s v="ST-BTL-076"/>
        <s v="CL-BTL-058"/>
        <s v="CL-BTL-072"/>
        <s v="CL-BTL-069"/>
        <s v="CL-BTL-059"/>
        <s v="CL-BTL-060"/>
        <s v="CO-BTL-093"/>
        <s v="ST-BTL-068"/>
        <s v="CL-BTL-087"/>
        <s v="CO-BTL-097"/>
        <s v="CO-BTL-098"/>
        <s v="CO-BTL-069"/>
        <s v="CO-BTL-100"/>
        <s v="CO-BTL-101"/>
        <s v="CO-BTL-099"/>
        <s v="CL-BTL-071"/>
        <s v="CL-BTL-041"/>
        <s v="CL-BTL-042"/>
        <s v="CO-BTL-086"/>
        <s v="CL-BTL-076"/>
        <s v="ST-BTL-070"/>
        <s v="CL-BTL-063"/>
        <s v="CL-BTL-050"/>
        <s v="CL-BTL-049"/>
        <s v="CL-BTL-047"/>
        <s v="CL-BTL-048"/>
        <s v="ST-BTL-072"/>
        <s v="CO-BTL-070"/>
        <s v="CL-BTL-064"/>
        <s v="CL-BTL-074"/>
        <s v="CL-BTL-075"/>
        <s v="CO-BTL-074"/>
        <s v="ST-BTL-067"/>
        <s v="CO-BTL-091"/>
        <s v="CO-BTL-075"/>
        <s v="CO-BTL-087"/>
        <s v="ST-BTL-074"/>
        <s v="CL-BTL-052"/>
        <s v="ST-BTL-071"/>
        <s v="CL-BTL-084"/>
        <s v="CO-BTL-095"/>
        <s v="CO-BTL-083"/>
        <s v="CL-BTL-045"/>
        <s v="CL-BTL-046"/>
        <s v="ST-BTL-073"/>
        <s v="CO-BTL-096"/>
        <s v="CL-BTL-083"/>
        <s v="CO-BTL-071"/>
        <s v="CL-BTL-073"/>
        <s v="CO-BTL-092"/>
        <s v="CL-BTL-070"/>
        <s v="CL-BTL-080"/>
        <s v="CL-BTL-039"/>
        <s v="ST-BTL-075"/>
        <s v="CL-BTL-086"/>
        <s v="CL-BTL-061"/>
        <s v="CL-BTL-066"/>
        <s v="CL-BTL-065"/>
        <s v="CL-BTL-051"/>
        <s v="CL-BTL-067"/>
        <s v="CO-BTL-085"/>
        <s v="CL-BTL-054"/>
        <s v="CO-BTL-090"/>
        <s v="CL-BTL-078"/>
        <s v="CL-BTL-079"/>
        <s v="CL-BTL-068"/>
        <s v="BE-BTL-017"/>
        <s v="CL-BTL-081"/>
        <s v="CL-BTL-085"/>
        <s v="CO-BTL-082"/>
        <s v="CL-BTL-092"/>
        <s v="CL-BTL-091"/>
        <s v="CL-BTL-101"/>
        <s v="CL-BTL-095"/>
        <s v="CL-BTL-094"/>
        <s v="CL-BTL-096"/>
        <s v="CL-BTL-097"/>
        <s v="CL-BTL-098"/>
        <s v="CL-BTL-100"/>
        <s v="CL-BTL-099"/>
        <s v="ST-BTL-081"/>
        <s v="ST-BTL-082"/>
        <s v="ST-BTL-083"/>
        <s v="ST-BTL-084"/>
        <s v="ST-BTL-085"/>
        <s v="ST-BTL-086"/>
        <s v="BU-BTL-021" u="1"/>
        <m u="1"/>
        <s v="CL-BTL-009" u="1"/>
        <s v="MI-BTL-015" u="1"/>
        <s v="MI-BTL-029" u="1"/>
        <s v="BU-BTL-022" u="1"/>
        <s v="MI-BTL-016" u="1"/>
        <s v="MI-BTL-003" u="1"/>
        <s v="MI-BTL-017" u="1"/>
        <s v="BU-BTL-024" u="1"/>
        <s v="MI-BTL-004" u="1"/>
        <s v="MI-BTL-018" u="1"/>
        <s v="MI-BTL-020" u="1"/>
        <s v="MI-BTL-005" u="1"/>
        <s v="MI-BTL-019" u="1"/>
        <s v="MI-BTL-021" u="1"/>
        <s v="MI-BTL-006" u="1"/>
        <s v="MI-BTL-022" u="1"/>
        <s v="MI-BTL-007" u="1"/>
        <s v="MI-BTL-023" u="1"/>
        <e v="#N/A" u="1"/>
        <s v="MI-BTL-008" u="1"/>
        <s v="MI-BTL-010" u="1"/>
        <s v="MI-BTL-024" u="1"/>
        <s v="MI-BTL-009" u="1"/>
        <s v="MI-BTL-011" u="1"/>
        <s v="CL-BTL-093" u="1"/>
        <s v="MI-BTL-025" u="1"/>
        <s v="CL-BTL-006" u="1"/>
        <s v="MI-BTL-012" u="1"/>
        <s v="MI-BTL-026" u="1"/>
        <s v="CL-BTL-007" u="1"/>
        <s v="MI-BTL-013" u="1"/>
        <s v="MI-BTL-027" u="1"/>
        <s v="CL-BTL-008" u="1"/>
        <s v="CL-BTL-010" u="1"/>
        <s v="MI-BTL-014" u="1"/>
        <s v="MI-BTL-028" u="1"/>
      </sharedItems>
    </cacheField>
    <cacheField name="MATERIAL" numFmtId="0">
      <sharedItems containsBlank="1" count="452">
        <s v="Hoodies Becks"/>
        <s v="Trajes Jdc Becks"/>
        <s v="Mascara Jdc Becks"/>
        <s v="Columna grande Becks"/>
        <s v="Pizarra Becks"/>
        <s v="Totem Luz 1 Becks"/>
        <s v="Totem Luz 2 Becks"/>
        <s v="Banco Becks"/>
        <s v="Columna pequeña Becks"/>
        <s v="Counter-Barra Becks"/>
        <s v="Estructura Becks"/>
        <s v="Totem Becks"/>
        <s v="Caja De Luz 1 Becks"/>
        <s v="Cajas De Luz 2 Becks"/>
        <s v="Stand Distrito Becks Becks"/>
        <s v="Tops Becks"/>
        <s v="Estructura Bud 1 Budweiser"/>
        <s v="Mesa Budweiser"/>
        <s v="Cuadro Budweiser"/>
        <s v="Pizarra Budweiser"/>
        <s v="Backing Budweiser"/>
        <s v="Bancos Budweiser"/>
        <s v="Totem 1 Budweiser"/>
        <s v="Tanque rojo Budweiser"/>
        <s v="Tanque negro Budweiser"/>
        <s v="Cartel Publicitario Budweiser"/>
        <s v="Estructura backing bud Budweiser"/>
        <s v="Tablero Budweiser Budweiser"/>
        <s v="Planchas Playwood Budweiser"/>
        <s v="Perfil Budweiser Budweiser"/>
        <s v="Tiras De Luz Budweiser"/>
        <s v="Caja Grande Budweiser"/>
        <s v="Tapa De Madera Bud Budweiser"/>
        <s v="Juegos De Tacos Madera Budweiser"/>
        <s v="Backing lateral Budweiser"/>
        <s v="Banderines de 14 metros Budweiser"/>
        <s v="Counter Club"/>
        <s v="Banco Club"/>
        <s v="Macetas Club"/>
        <s v="Letrero Metalico Club Premium Club"/>
        <s v="Moneda Gigante Club"/>
        <s v="Mesas Tripode 1 Club"/>
        <s v="Mesas Tripode 2 Club"/>
        <s v="Arco De Metal Club"/>
        <s v="Vasijas barro Club"/>
        <s v="Retazos de Yute Club"/>
        <s v="Afiche De Staff Club"/>
        <s v="Afiche De Prensa Club"/>
        <s v="Afiche De Artista Club"/>
        <s v="Afiche De All Access Club"/>
        <s v="Bandeja Plastica Club"/>
        <s v="Charola Plastica Club"/>
        <s v="Rollo De Tira Led 1M Club"/>
        <s v="Separadores De Madera Negro Club"/>
        <s v="Separadores De Madera Cafe Club"/>
        <s v="Logo Picnic Club"/>
        <s v="Moneda Plateada Logo Club Club"/>
        <s v="Logotipo circular Club"/>
        <s v="Tableros Con Luces Club"/>
        <s v="Tablero De Madera Mariscos Club"/>
        <s v="Tablero De Madera Tradicional Club"/>
        <s v="Tablero De Madera Carnes Club"/>
        <s v="Tablero De Madera Fusion Club"/>
        <s v="Estructura De Lona Platinium Negra Club"/>
        <s v="Podium Club"/>
        <s v="Manteles rojos Club"/>
        <s v="Manteles verdes Club"/>
        <s v="Manteles azules Club"/>
        <s v="Estructura De Lona Negra Club"/>
        <s v="Carrito Corona Sin Parasoles Corona"/>
        <s v="Tabla De Surf Corona"/>
        <s v="Limonero Corona"/>
        <s v="Letrero Corona Corona"/>
        <s v="Parantes Corona Corona"/>
        <s v="Columnas De Madera Corona"/>
        <s v="Meson Con Labavo Corona"/>
        <s v="Columnas V Corona"/>
        <s v="Piezas De Columna Para Marco Corona"/>
        <s v="Bases exagonales Corona"/>
        <s v="Bases cuadrada Corona"/>
        <s v="Base Para Cuadro Corona"/>
        <s v="Tablero para meson Corona"/>
        <s v="Columpio Corona Corona"/>
        <s v="Letrero con luces 84cm Corona"/>
        <s v="Letrero con luces 226cm Corona"/>
        <s v="Mural Corona Natural Lounge Corona"/>
        <s v="Podium Madera Corona"/>
        <s v="Backing Corona"/>
        <s v="Aviso Corona"/>
        <s v="Silla Barra 1 Corona"/>
        <s v="Silla Barra 2 Corona"/>
        <s v="Stand De Corona Pequeño Corona"/>
        <s v="Counter Madera café 1 Corona"/>
        <s v="Counter Madera gris Corona"/>
        <s v="Counter Madera café 2 Corona"/>
        <s v="Tacho Madera Corona"/>
        <s v="Banco de madera grabado gris Corona"/>
        <s v="Banco de madera grabado café Corona"/>
        <s v="Banco de 6 maderas Corona"/>
        <s v="Banco de madera grabado Corona"/>
        <s v="Banco de madera sin grabado Corona"/>
        <s v="Cajon de madera sin grabar Corona"/>
        <s v="Banco de madera 2 grabados café Corona"/>
        <s v="Backing Madera Corona"/>
        <s v="Tablero Corona"/>
        <s v="Cajon de 3 maderas Corona"/>
        <s v="Cajon de madera Corona"/>
        <s v="Rejillas Horizontales café oscuro Corona"/>
        <s v="Piezas De Backing Corona"/>
        <s v="Animales De Madera Corona"/>
        <s v="Rejillas Cruzadas con flores Corona"/>
        <s v="Rejillas Ruzadas Corona"/>
        <s v="Sillas De Madera Corona"/>
        <s v="Medias Luna Corona"/>
        <s v="Letrero con luces 230CM 1 Corona"/>
        <s v="Letrero con luces 230CM 2 Corona"/>
        <s v="Letrero amarillo 1 Corona"/>
        <s v="Letrero amarillo 2 Corona"/>
        <s v="Tablero Llano Corona"/>
        <s v="Tableros Finos Corona"/>
        <s v="Tableros Anchos Corona"/>
        <s v="Juego de Tubos Corona"/>
        <s v="Cojines cierre central Corona"/>
        <s v="Cojines cierre lateral Corona"/>
        <s v="Cojines Medianos Corona"/>
        <s v="Cojines Largos Corona"/>
        <s v="Cojines Azules Corona"/>
        <s v="Parantes De Madera Corona"/>
        <s v="Tablero De Madera Corona"/>
        <s v="Letrero punto de encuentro Corona"/>
        <s v="Letrero publitario corona 75x46 corona"/>
        <s v="Letrero publitario corona 78x46 Corona"/>
        <s v="Tableros de playwood azul Corona"/>
        <s v="Parasol Corona"/>
        <s v="Silla con cojin corona"/>
        <s v="Televisor De 43 Pulgadas + Base +Control Y Cable Michelob"/>
        <s v="Camisetas L Michelob"/>
        <s v="Camisa Polo Stella"/>
        <s v="Delantal usado Stella"/>
        <s v="Pantalon usado Stella"/>
        <s v="Cajones Con Follaje Stella"/>
        <s v="Six Pack 223+ Jaba 6 X 12 Botellas + 3 Unidad  Artois Stella"/>
        <s v="Patas De Arbol Stela Stella"/>
        <s v="Punta De Arbol Stela 1 Stella"/>
        <s v="Punta De Arbol Stela 2 Stella"/>
        <s v="Punta De Arbol Stela 3 Stella"/>
        <s v="Punta De Arbol Stela 4 Stella"/>
        <s v="Letras Stella Artois Stella"/>
        <s v="Counter Stella 1 Stella"/>
        <s v="Counter Stella 2 Stella"/>
        <s v="Repisa  Stella"/>
        <s v="Caballete 1 Stella"/>
        <s v="Caballete 2 Stella"/>
        <s v="Pizarra 1 Stella"/>
        <s v="Pizarra 2 Stella"/>
        <s v="Lampara 1 Stella"/>
        <s v="Lampara 2 Stella"/>
        <s v="Lampara 3 Stella"/>
        <s v="Lampara 4 Stella"/>
        <s v="Luces Estela Stella"/>
        <s v="Exhibidor Stela 1 Stella"/>
        <s v="Letrero Stella Stella"/>
        <s v="Maquina Draf  Stella"/>
        <s v="Dagas Cortador De Espuma Stella"/>
        <s v="Bolsos calices  Stella"/>
        <s v="Bandejas Stella"/>
        <s v="Almohada roja Stella"/>
        <s v="Almohada blanca Stella"/>
        <s v="Cerca Stella Stella"/>
        <s v="Calices Holiday 2020 - 330 Ml Stella"/>
        <s v="Calices Holiday 2019 - 330Ml Stella"/>
        <s v="Calices Grandes Grabados Con Nombre Stella"/>
        <s v="Casas Tipo Bélgica Navidad Stella"/>
        <s v="Caja De Luz roja Stella Stella"/>
        <s v="Caja De Luz blanca Stella Stella"/>
        <s v="Caja De Luz Stella Belgica Stella"/>
        <s v="Estructura Y Base Para Piso Stella Stella"/>
        <s v="Bote draft 1  Stella"/>
        <s v="Bote draft 2  Stella"/>
        <s v="Bote draft con 2 remos Stella"/>
        <s v="Bote draft 3 Stella"/>
        <s v="Carrito movil 1 Stella"/>
        <s v="Carrito movil 2 Stella"/>
        <s v="Mini arbol  Stella"/>
        <s v="Pieza de metal para casa Stella"/>
        <s v="Pieza cuadrada para casa Stella"/>
        <s v="Techos Rojos De Quiosco Stella"/>
        <s v="Techos Rojos Central Stella"/>
        <s v="Correas Stella"/>
        <s v="Media Luna Pequeña  Stella"/>
        <s v="Media Luna Mediana Stella"/>
        <s v="Media Luna Grande Stella"/>
        <s v="Circulos De Luz Stella Stella"/>
        <s v="Parasoles Stella Stella"/>
        <s v="Paquete De Palos Stella Stella"/>
        <s v="Fundas De Luces Para Arbol De Navidad. Stella"/>
        <s v="Candelabros Stella"/>
        <s v="Silla Trono Exhibicion Stella"/>
        <s v="Meson Stella"/>
        <s v="Copa 1 Stella"/>
        <s v="Copa 2 Stella"/>
        <s v="Pizarra 3  Stella"/>
        <s v="Uniforme pantalon y camisa Stella"/>
        <s v="Plantas artificiales Stella"/>
        <s v="Estructura MDF tipo copa Stella"/>
        <s v="Stand de vidrio de Club"/>
        <s v="Backing metálico con lona impresa de ladrillos Club"/>
        <s v="Backing mapa de madera con luces &quot;nuestra parrillada&quot; CLUB"/>
        <s v="Meson Bar madera + impresión en vinil y sintra con puertas 195 cms ancho Club"/>
        <s v="Backing metalico con lona impresa de '' nosotras parrillamos '' CLUB"/>
        <s v="Banqueta asiento largo rectangular con cojin Corona"/>
        <s v="Piso de madera Corona"/>
        <s v="Alfombra de cesped en rollos CLUB"/>
        <s v="Alfombra de minbre Club"/>
        <s v="Antorchas tipo de caña y mimbre Corona"/>
        <s v="Archivador con repisas tipo pallet Corona"/>
        <s v="Arco de entrada en forma de C metal+carton prensado con vinil lona amarilla Corona"/>
        <s v="Arco metalico blanco con lona Celebrate Stella"/>
        <s v="Asiento base madera + puff color blanco Corona"/>
        <s v="Asientos para columpios Corona"/>
        <s v="Banco largo de madera color blanco Corona"/>
        <s v="Bancos altos de madera color blanco Corona"/>
        <s v="Bancos altos de madera color café claro Corona"/>
        <s v="Bancos pequeños tipo pallet café claro 3 tablas Corona"/>
        <s v="Bancos pequeños tipo pallet café claro 4 tablas Corona"/>
        <s v="Bancos pequeños tipo pallet color mostaza 5 tablas Corona"/>
        <s v="Base en L metálica negra Club"/>
        <s v="Base en U metálica negra Club"/>
        <s v="Base metalica color cafe para 1 parante Club"/>
        <s v="Cañas medidas varias Corona"/>
        <s v="Cartones pequeños con piedras blancas Club"/>
        <s v="Casa remolque blanca con ruedas Stella"/>
        <s v="Casita 4 planchas zinc rojo, 2 estructura metalica con apoyavasos, 2 estructura metálica de cuadros, 2 bases largas metalicas blancas"/>
        <s v="Circulo de madera llano color claro Corona "/>
        <s v="Clasificador de cerveza de madera premiun, roja, platino color café Club"/>
        <s v="Conos de cartulina gruesa con logo Stella"/>
        <s v="Copas Club"/>
        <s v="Copas con firmas en vinilo Club"/>
        <s v="Copas curvas transparentes verdes Club"/>
        <s v="Copas en mal estado Club"/>
        <s v="Estructura de madera contiene 9 cuadrados parantes, 12 largos, 12 tubos cuadrados, 1 base de 3 palos Club"/>
        <s v="Estructura de tablas de madera color blanco semicirculo tipo rejas Corona"/>
        <s v="Estructura madera para colocar flores con silueta Stella"/>
        <s v="Estructura metalica negra Club"/>
        <s v="Estructura rombo de madera y metal con lonas blanco amarillo celeste Corona"/>
        <s v="Exagono de madera de madera y metal con lonas blanco amarillo celeste Corona"/>
        <s v="Fichas de madera con logo cortado laser Corona"/>
        <s v="Figura triangular de playwood blanco, cafe y azul Corona"/>
        <s v="Figura triangular larga de playwood blanco, cafe y azul Corona"/>
        <s v="Figuras pequeñas rombo amarillo Corona"/>
        <s v="Floreros redondos de vidrio y metal Club"/>
        <s v="Hielera metálica fija verde con beige 1 CLUB"/>
        <s v="Hielera metálica fija verde con beige 2 CLUB"/>
        <s v="Letras CORONA metálicas con iluminación Corona"/>
        <s v="LETRAS en plastico espejo color dorado CERVEZA PREMIUM MAESTRIA ECUATORIANA Club"/>
        <s v="Letras STELLA * ARTOIS metálicas rojas con base de madera blanca con iluminación Stella"/>
        <s v="Letrero mediano diseño verde, logo Club Premiun en ambos lados Club"/>
        <s v="Letrero pequeño madera con imagen CARBON Club"/>
        <s v="Letrero pequeño madera con imagen CARNES Club"/>
        <s v="Letrero Totem madera 10 mandamientos Club"/>
        <s v="Letrero Totem madera llano Club"/>
        <s v="Letreros carton + impresión logo Stella Artois 60 cms aproximadamente"/>
        <s v="Limonero caja de madera Coronita Corona"/>
        <s v="Logo club en madera diseño destapador color blanco con logo Club Premiun Club"/>
        <s v="Logo redondo grande club en plastico espejo color dorado Club"/>
        <s v="Logo redondo pequeño club en plastico espejo color dorado Club"/>
        <s v="Maceteros grandes tipo pallet sin piso Corona"/>
        <s v="Maceteros plásticos cuadrados beige Stella"/>
        <s v="Mandala contiene 7 triangulos de madera azules y cafe claro Corona"/>
        <s v="Mesa rectangular bajas para sombrilla parasol Corona"/>
        <s v="Mesas cocteleras Corona"/>
        <s v="Mesas rectangulares café oscuro tipo ratan con vidrio Stella"/>
        <s v="Meson Bar madera + impresión en vinil y sintra + acrilico luminoso sin puertas 295 cms ancho Club"/>
        <s v="Metal rojo tipo techo 1.5 cms alto x 20 cms ancho aproximadamente "/>
        <s v="Mueble grande madera MAESTRIA silueta 2 botellas Club"/>
        <s v="Pared de tablas de madera Corona"/>
        <s v="Paredes tipo pallet verticales Corona"/>
        <s v="Parrillas asador color negro con ruedas con tapa CLUB"/>
        <s v="Parrillas asador color negro con ruedas sin tapa CLUB"/>
        <s v="Pasamanos Balcones de metal blanco con dorado Stella"/>
        <s v="Piezas triangulares de madera pequeñas amarillo, azul y cafe Corona"/>
        <s v="Piso de madera diseño verde con 2 escalones Club"/>
        <s v="Pizarra para tiza en forma de tabla Surf Corona"/>
        <s v="Plantas artificiales variadas en caja Club"/>
        <s v="Rejilla tablas de madera sobre estructura metalica Corona"/>
        <s v="Rollos de planta verdes y cafes diferentes tamaños Club"/>
        <s v="Ruedas de mimbre Club"/>
        <s v="Separadores con soga CLUB"/>
        <s v="Sillas tipo mimbre asiento y respaldar blanco y base cafe Stella"/>
        <s v="Stan degustacion metal y madera color verde frases varias Club"/>
        <s v="Tabla madera tipo backing logo Club"/>
        <s v="Tablero madera diseño tronco cafe  Club"/>
        <s v="Tablero madera llano cafe largo Club"/>
        <s v="Tablero madera llano color negro tipo tapa Club"/>
        <s v="Tablero vertical madera con impresion Leña  Club"/>
        <s v="Techos circulares de tablas blancos de playwood Corona"/>
        <s v="Tubos metálicos negros Club"/>
        <s v="Tunel de ingreso, plástico pintado color café + tubos de acero Corona"/>
        <s v="Vasija de mimbre pequeñas angosta Club"/>
        <s v="Vasija de mimbre pequeñas larga Club"/>
        <s v="Vasos transparentes verdes Club"/>
        <s v="Bar doble ( 2 cuerpos) de madera-playwood, luminosos Becks"/>
        <s v="Bar madera y vidrio meson verde luminoso Club"/>
        <s v="Bar madera y vidrio meson verde luminoso modelo 2 Club"/>
        <s v="Bar tipo pallet Corona"/>
        <s v="TABLA DE TECA CLUB"/>
        <s v="DELANTAL PARRILLERO LOGO CLUB"/>
        <s v="BOLSO LOGO CLUB"/>
        <s v="CESTAS MIMBRE CLUB"/>
        <s v="CESTAS PLASTICO CLUB"/>
        <s v="CAMARA INSTAX MINI11 NEGRA"/>
        <s v="Uniforme pantalon y camisa CLUB"/>
        <s v="BOTONES CLUB ECUADOR"/>
        <s v="PRENDEDORES LOGO CLUB"/>
        <s v="PUBLICIDAD TABLEROS PEQUEÑO CLUB"/>
        <s v="Carro stella hielera"/>
        <s v="Hielera de espuma"/>
        <s v="Pizarra CLUB para tiza"/>
        <s v="PARASOLES CON BASE Y TELA STELLA"/>
        <s v="Letras &quot;LA VIDA ARTOIS&quot;"/>
        <s v="CERVEZA STELLA 330ML"/>
        <s v="CONOS DE PAPAS STELLA"/>
        <s v="LUCES LED ESCENARIO STELLA"/>
        <s v="Bandejas Stella ROJA"/>
        <s v="Ribbon Michelob" u="1"/>
        <m u="1"/>
        <s v="Puff Rojo Club" u="1"/>
        <s v="Anillos dorados logo Club" u="1"/>
        <s v="Columnas Corona Corona" u="1"/>
        <s v="Backing Con Ribon Michelob" u="1"/>
        <s v="Columna Becks" u="1"/>
        <s v="Logo Picnic Club Club" u="1"/>
        <s v="Tableros Azules Corona" u="1"/>
        <s v="Cuadrados Con Flores Variados Michelob" u="1"/>
        <s v="Camisas Becks L" u="1"/>
        <s v="Puff Crema 1 Club" u="1"/>
        <s v="Bote draft con 2 remos  Stella" u="1"/>
        <s v="Camisa Corona" u="1"/>
        <s v="Camisetas  Michelob L" u="1"/>
        <s v="Tubos Corona" u="1"/>
        <s v="Letreros Corona Corona" u="1"/>
        <s v="Letreros Pequeño Corona Corona" u="1"/>
        <s v="Asiento Michelob" u="1"/>
        <s v="Letras Coronas Amarillas" u="1"/>
        <s v="Estructura De Lona Negra Sin Marca" u="1"/>
        <s v="Camiseta L Michelob" u="1"/>
        <s v="Camiseta M Michelob" u="1"/>
        <s v="Puff Crema Club" u="1"/>
        <s v="Puff Verde 1 Club" u="1"/>
        <s v="Bancos Club Club" u="1"/>
        <s v="Canaletas medianas Club" u="1"/>
        <s v="Stand Michelob" u="1"/>
        <s v="Piso O Tablero Corona" u="1"/>
        <s v="Caja Con Cable 2 Cargador Y Regulador De Luz Budweiser" u="1"/>
        <s v="Cuadros Budweiser" u="1"/>
        <s v="Pieza Madera Budweiser" u="1"/>
        <s v="Vasijas Varios Modelos Sin Marca" u="1"/>
        <s v="Camisas Becks M" u="1"/>
        <s v="Counter Acrilico 1 Michelob" u="1"/>
        <s v="Counter Acrilico 2 Michelob" u="1"/>
        <s v="Counter Acrilico 3 Michelob" u="1"/>
        <s v="Banco Madera Corona" u="1"/>
        <s v="Letreros Budweiser Budweiser" u="1"/>
        <s v="Separadores De Madera Café Sin Marca" u="1"/>
        <s v="Sofa con dos cojines y 2 asiento azules  Michelob" u="1"/>
        <s v="Copas Brandy Club" u="1"/>
        <s v="Camisa Polo Corona" u="1"/>
        <s v="Counter/Barra Becks" u="1"/>
        <s v="Copas Club Viejo Logo Club" u="1"/>
        <s v="Pared Acrilico Michelob" u="1"/>
        <s v="Banderas Tipo Vela Michelob" u="1"/>
        <s v="Counter Michelob" u="1"/>
        <s v="Blusa M  Michelob" u="1"/>
        <s v="Ribbon Iluminado Frontal Con Cinta Led Roja Michelob" u="1"/>
        <s v="Cojines Corona" u="1"/>
        <s v="Counter Club Club" u="1"/>
        <s v="Canaletas grandes Club" u="1"/>
        <s v="Barriles Heladeros 1 Club" u="1"/>
        <s v="Meson Con Lavabo Corona" u="1"/>
        <s v="Manteles Club" u="1"/>
        <s v="Silla Barra Corona Corona" u="1"/>
        <s v="Tanque Budweiser" u="1"/>
        <s v="Sillon 1 Michelob" u="1"/>
        <s v="Sillon 2 Michelob" u="1"/>
        <s v="Caja De Luz Becks Becks" u="1"/>
        <s v="Paredes Laterales Corona" u="1"/>
        <s v="Tableros De Madera Club" u="1"/>
        <s v="Cajas De Luz Becks Becks" u="1"/>
        <s v="Letrero Metalico &quot;Club Premium&quot; Club" u="1"/>
        <s v="Banquitos Con Hojas Michelob" u="1"/>
        <s v="Rectangulos Con Hojas Michelob" u="1"/>
        <s v="Porta Vasos Platinum Club" u="1"/>
        <s v="Blusas  Michelob L" u="1"/>
        <s v="Backing metalico con lona impresora de ''Nosotras parrillamos'' Club" u="1"/>
        <s v="Blusas  Michelob M" u="1"/>
        <s v="Banco Michelob Michelob" u="1"/>
        <s v="Pared Acrilico Michelob Moment" u="1"/>
        <s v="Bancos Becks" u="1"/>
        <s v="Counter Madera esta rota un lateral izquierdo Corona" u="1"/>
        <s v="Banco Budweiser" u="1"/>
        <s v="Tablas De Madera Club" u="1"/>
        <s v="Yute Varios Sin Marca" u="1"/>
        <s v="Camisetas  Michelob M" u="1"/>
        <s v="Arco De Metal De Club " u="1"/>
        <s v="Barriles Heladeros Club" u="1"/>
        <s v="Tablero marca Michelob Michelob" u="1"/>
        <s v="Podium Michelob" u="1"/>
        <s v="Aviso Corona Corona" u="1"/>
        <s v="Caja de cerveza Corona" u="1"/>
        <s v="Barril grande de madera  Club" u="1"/>
        <s v="Estructura De Lona Negra Patinium Club" u="1"/>
        <s v="Logotipo Club Club" u="1"/>
        <s v="Counter Madera Corona" u="1"/>
        <s v="Backing Incompleto Corona" u="1"/>
        <s v="Counter Acrilico Michelob" u="1"/>
        <s v="Cuadros Con Flores Variados Michelob" u="1"/>
        <s v="Puff Crema 2 Club" u="1"/>
        <s v="Sillon Michelob" u="1"/>
        <s v="Macetas Club Club" u="1"/>
        <s v="Espejo Budweiser" u="1"/>
        <s v="Banco Cuadrados Michelob" u="1"/>
        <s v="Stand de vidrio Club" u="1"/>
        <s v="Backing Vertical Michelob" u="1"/>
        <s v="Meson Michelob" u="1"/>
        <s v="Vasos Plasticos Club" u="1"/>
        <s v="Gorras Becks" u="1"/>
        <s v="Pizarras Becks" u="1"/>
        <s v="Totem Budweiser" u="1"/>
        <s v="Dispensador Club Club" u="1"/>
        <s v="Sofa con dos cojines y 2 asiento azules Michelob" u="1"/>
        <s v="Base De Madera Corona" u="1"/>
        <s v="Banco De Madera Corona" u="1"/>
        <s v="Estructura Bud Budweiser" u="1"/>
        <s v="Puff Verde 2 Club" u="1"/>
        <s v="Charola Picnic Club" u="1"/>
        <s v="Barriles Heladeros 2 Club" u="1"/>
        <s v="Puff Verde Club" u="1"/>
        <s v="Ribon 2X1 Michelob" u="1"/>
        <s v="Bancos Corona Corona" u="1"/>
        <s v="Vestido Corona" u="1"/>
        <s v="Mesas Tripode Club" u="1"/>
        <s v="Separadores De Madera Negro Sin Marca" u="1"/>
        <s v="Ribbon De 50 Cm De Alto en Mdf Iluminado Frontal Con Cinta Led_x000a_Roja Michelob" u="1"/>
        <s v="Bolso Corona" u="1"/>
        <s v="Blusa G Michelob" u="1"/>
        <s v="Estructura MDF copa Stella" u="1"/>
        <s v="Barril Madera Grande Sin Marca" u="1"/>
        <s v="Troncos Corona" u="1"/>
        <s v="Tableros Finos  Corona" u="1"/>
        <s v="Banderas Tipo Vela 1 Michelob" u="1"/>
        <s v="Banderas Tipo Vela 2 Michelob" u="1"/>
        <s v="Juego Uniforme Calentador  Michelob" u="1"/>
      </sharedItems>
    </cacheField>
    <cacheField name="ESTADO" numFmtId="0">
      <sharedItems containsBlank="1" count="4">
        <s v="BUENO"/>
        <s v="REGULAR"/>
        <s v="MALO"/>
        <m u="1"/>
      </sharedItems>
    </cacheField>
    <cacheField name="MANTENIMIENTO" numFmtId="0">
      <sharedItems containsBlank="1" count="7">
        <s v="NO NECESITA"/>
        <s v="SI NECESITA"/>
        <m/>
        <s v="REQUIERE" u="1"/>
        <s v="REALIZADO" u="1"/>
        <s v="NO REQUIERE" u="1"/>
        <s v="EN PROCESO" u="1"/>
      </sharedItems>
    </cacheField>
    <cacheField name="LATITUD" numFmtId="0">
      <sharedItems containsBlank="1" containsMixedTypes="1" containsNumber="1" minValue="-2.1255812644958398" maxValue="-2.1255812644958398" count="10">
        <m/>
        <s v="-2.0718616142661395"/>
        <s v="-2.1319611531681226"/>
        <s v="-2.1195932"/>
        <s v="-2169599697901120"/>
        <n v="-2.1255812644958398"/>
        <s v="-2.1864181"/>
        <s v="-0.5794512"/>
        <s v="﻿-2.1451609"/>
        <s v="-2.0979061"/>
      </sharedItems>
    </cacheField>
    <cacheField name="LONGITUD" numFmtId="0">
      <sharedItems containsBlank="1" containsMixedTypes="1" containsNumber="1" minValue="-798700969" maxValue="-79.929031372070298" count="10">
        <m/>
        <s v="-79.8723128261403"/>
        <s v="-79.8636723610757"/>
        <s v="-79.9008986"/>
        <s v="-809656827156919"/>
        <n v="-79.929031372070298"/>
        <s v="-80.0059291"/>
        <s v="-80.3944694"/>
        <n v="-798700969"/>
        <s v="-79.8745023"/>
      </sharedItems>
    </cacheField>
    <cacheField name="DIRECCION" numFmtId="0">
      <sharedItems containsBlank="1"/>
    </cacheField>
    <cacheField name="INGRESOS" numFmtId="0">
      <sharedItems containsString="0" containsBlank="1" containsNumber="1" containsInteger="1" minValue="1" maxValue="2202"/>
    </cacheField>
    <cacheField name="EGRESOS" numFmtId="0">
      <sharedItems containsString="0" containsBlank="1" containsNumber="1" containsInteger="1" minValue="1" maxValue="200"/>
    </cacheField>
    <cacheField name="EMPRESA" numFmtId="0">
      <sharedItems containsBlank="1" count="20">
        <m/>
        <s v="BOMBAI"/>
        <s v="JAIME HAZ"/>
        <s v="CARLOS OCHOA"/>
        <s v="KIDSON"/>
        <s v="BAKU"/>
        <s v="XE PUBLICIDAD"/>
        <s v="MCPAINT"/>
        <s v="PHALOPIA"/>
        <s v="MONDU"/>
        <s v="ECUAPROM"/>
        <s v="DINEVEN"/>
        <s v="MC PAINT"/>
        <s v="FEDERICO CEDEÑO"/>
        <s v="CN"/>
        <s v="MARKET GATE"/>
        <s v="XEPUBLICIDADSA" u="1"/>
        <s v="AGENCIA XYZ" u="1"/>
        <s v="AGENCIA PEPITO" u="1"/>
        <s v="360BL" u="1"/>
      </sharedItems>
    </cacheField>
    <cacheField name="FECHA ESTIMADA DE RETORNO" numFmtId="0">
      <sharedItems containsNonDate="0" containsDate="1" containsString="0" containsBlank="1" minDate="2023-02-13T00:00:00" maxDate="2023-05-23T00:00:00"/>
    </cacheField>
    <cacheField name="DIFERENCIA ENTRE SALIDA/RETORNO" numFmtId="0">
      <sharedItems containsString="0" containsBlank="1" containsNumber="1" containsInteger="1" minValue="-45063" maxValue="19"/>
    </cacheField>
    <cacheField name="NUMERO DE INGRESO DE BTL (PARA SALIDA BTL)" numFmtId="0">
      <sharedItems containsBlank="1" count="9">
        <m/>
        <s v="IM03"/>
        <s v="IM01"/>
        <s v="IM04"/>
        <s v="IM06"/>
        <s v="IM09"/>
        <s v="IM07"/>
        <s v="IM1" u="1"/>
        <s v="IM2" u="1"/>
      </sharedItems>
    </cacheField>
    <cacheField name="FECHA REAL DE RETORNO" numFmtId="0">
      <sharedItems containsDate="1" containsString="0" containsBlank="1" containsMixedTypes="1" minDate="2023-02-15T00:00:00" maxDate="1900-01-10T15:50:04"/>
    </cacheField>
    <cacheField name="LINK FOTO (ENTREGA/DEVOLUCION)" numFmtId="0">
      <sharedItems containsBlank="1"/>
    </cacheField>
    <cacheField name="SALDOS" numFmtId="0" formula="INGRESOS-EGRESOS" databaseField="0"/>
  </cacheFields>
  <extLst>
    <ext xmlns:x14="http://schemas.microsoft.com/office/spreadsheetml/2009/9/main" uri="{725AE2AE-9491-48be-B2B4-4EB974FC3084}">
      <x14:pivotCacheDefinition pivotCacheId="205350631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3">
  <r>
    <d v="2023-02-25T00:00:00"/>
    <x v="0"/>
    <x v="0"/>
    <x v="0"/>
    <s v="BTL"/>
    <x v="0"/>
    <x v="0"/>
    <x v="0"/>
    <x v="0"/>
    <x v="0"/>
    <x v="0"/>
    <m/>
    <n v="6"/>
    <m/>
    <x v="0"/>
    <m/>
    <m/>
    <x v="0"/>
    <m/>
    <m/>
  </r>
  <r>
    <d v="2023-02-25T00:00:00"/>
    <x v="0"/>
    <x v="0"/>
    <x v="0"/>
    <s v="BTL"/>
    <x v="1"/>
    <x v="1"/>
    <x v="1"/>
    <x v="0"/>
    <x v="0"/>
    <x v="0"/>
    <m/>
    <n v="11"/>
    <m/>
    <x v="0"/>
    <m/>
    <m/>
    <x v="0"/>
    <m/>
    <m/>
  </r>
  <r>
    <d v="2023-02-25T00:00:00"/>
    <x v="0"/>
    <x v="0"/>
    <x v="0"/>
    <s v="BTL"/>
    <x v="2"/>
    <x v="2"/>
    <x v="1"/>
    <x v="0"/>
    <x v="0"/>
    <x v="0"/>
    <m/>
    <n v="5"/>
    <m/>
    <x v="0"/>
    <m/>
    <m/>
    <x v="0"/>
    <m/>
    <m/>
  </r>
  <r>
    <d v="2023-02-25T00:00:00"/>
    <x v="0"/>
    <x v="0"/>
    <x v="0"/>
    <s v="BTL"/>
    <x v="3"/>
    <x v="3"/>
    <x v="1"/>
    <x v="1"/>
    <x v="0"/>
    <x v="0"/>
    <m/>
    <n v="2"/>
    <m/>
    <x v="0"/>
    <m/>
    <m/>
    <x v="0"/>
    <m/>
    <m/>
  </r>
  <r>
    <d v="2023-02-25T00:00:00"/>
    <x v="0"/>
    <x v="0"/>
    <x v="0"/>
    <s v="BTL"/>
    <x v="4"/>
    <x v="4"/>
    <x v="1"/>
    <x v="1"/>
    <x v="0"/>
    <x v="0"/>
    <m/>
    <n v="5"/>
    <m/>
    <x v="0"/>
    <m/>
    <m/>
    <x v="0"/>
    <m/>
    <m/>
  </r>
  <r>
    <d v="2023-02-25T00:00:00"/>
    <x v="0"/>
    <x v="0"/>
    <x v="0"/>
    <s v="BTL"/>
    <x v="5"/>
    <x v="5"/>
    <x v="2"/>
    <x v="1"/>
    <x v="0"/>
    <x v="0"/>
    <m/>
    <n v="4"/>
    <m/>
    <x v="0"/>
    <m/>
    <m/>
    <x v="0"/>
    <m/>
    <m/>
  </r>
  <r>
    <d v="2023-02-25T00:00:00"/>
    <x v="0"/>
    <x v="0"/>
    <x v="0"/>
    <s v="BTL"/>
    <x v="6"/>
    <x v="6"/>
    <x v="2"/>
    <x v="1"/>
    <x v="0"/>
    <x v="0"/>
    <m/>
    <n v="1"/>
    <m/>
    <x v="0"/>
    <m/>
    <m/>
    <x v="0"/>
    <m/>
    <m/>
  </r>
  <r>
    <d v="2023-02-25T00:00:00"/>
    <x v="0"/>
    <x v="0"/>
    <x v="0"/>
    <s v="BTL"/>
    <x v="7"/>
    <x v="7"/>
    <x v="1"/>
    <x v="1"/>
    <x v="0"/>
    <x v="0"/>
    <m/>
    <n v="11"/>
    <m/>
    <x v="0"/>
    <m/>
    <m/>
    <x v="0"/>
    <m/>
    <m/>
  </r>
  <r>
    <d v="2023-02-25T00:00:00"/>
    <x v="0"/>
    <x v="0"/>
    <x v="0"/>
    <s v="BTL"/>
    <x v="8"/>
    <x v="8"/>
    <x v="1"/>
    <x v="1"/>
    <x v="0"/>
    <x v="0"/>
    <m/>
    <n v="4"/>
    <m/>
    <x v="0"/>
    <m/>
    <m/>
    <x v="0"/>
    <m/>
    <m/>
  </r>
  <r>
    <d v="2023-02-25T00:00:00"/>
    <x v="0"/>
    <x v="0"/>
    <x v="0"/>
    <s v="BTL"/>
    <x v="9"/>
    <x v="9"/>
    <x v="1"/>
    <x v="1"/>
    <x v="0"/>
    <x v="0"/>
    <m/>
    <n v="2"/>
    <m/>
    <x v="0"/>
    <m/>
    <m/>
    <x v="0"/>
    <m/>
    <m/>
  </r>
  <r>
    <d v="2023-02-25T00:00:00"/>
    <x v="0"/>
    <x v="0"/>
    <x v="0"/>
    <s v="BTL"/>
    <x v="10"/>
    <x v="10"/>
    <x v="1"/>
    <x v="1"/>
    <x v="0"/>
    <x v="0"/>
    <m/>
    <n v="2"/>
    <m/>
    <x v="0"/>
    <m/>
    <m/>
    <x v="0"/>
    <m/>
    <m/>
  </r>
  <r>
    <d v="2023-02-25T00:00:00"/>
    <x v="0"/>
    <x v="0"/>
    <x v="0"/>
    <s v="BTL"/>
    <x v="11"/>
    <x v="11"/>
    <x v="1"/>
    <x v="1"/>
    <x v="0"/>
    <x v="0"/>
    <m/>
    <n v="1"/>
    <m/>
    <x v="0"/>
    <m/>
    <m/>
    <x v="0"/>
    <m/>
    <m/>
  </r>
  <r>
    <d v="2023-02-25T00:00:00"/>
    <x v="0"/>
    <x v="0"/>
    <x v="0"/>
    <s v="BTL"/>
    <x v="12"/>
    <x v="12"/>
    <x v="2"/>
    <x v="1"/>
    <x v="0"/>
    <x v="0"/>
    <m/>
    <n v="1"/>
    <m/>
    <x v="0"/>
    <m/>
    <m/>
    <x v="0"/>
    <m/>
    <m/>
  </r>
  <r>
    <d v="2023-02-25T00:00:00"/>
    <x v="0"/>
    <x v="0"/>
    <x v="0"/>
    <s v="BTL"/>
    <x v="13"/>
    <x v="13"/>
    <x v="1"/>
    <x v="1"/>
    <x v="0"/>
    <x v="0"/>
    <m/>
    <n v="1"/>
    <m/>
    <x v="0"/>
    <m/>
    <m/>
    <x v="0"/>
    <m/>
    <m/>
  </r>
  <r>
    <d v="2023-02-25T00:00:00"/>
    <x v="0"/>
    <x v="0"/>
    <x v="0"/>
    <s v="BTL"/>
    <x v="14"/>
    <x v="14"/>
    <x v="1"/>
    <x v="1"/>
    <x v="0"/>
    <x v="0"/>
    <m/>
    <n v="2"/>
    <m/>
    <x v="0"/>
    <m/>
    <m/>
    <x v="0"/>
    <m/>
    <m/>
  </r>
  <r>
    <d v="2023-02-25T00:00:00"/>
    <x v="0"/>
    <x v="0"/>
    <x v="0"/>
    <s v="BTL"/>
    <x v="15"/>
    <x v="15"/>
    <x v="1"/>
    <x v="0"/>
    <x v="0"/>
    <x v="0"/>
    <m/>
    <n v="3"/>
    <m/>
    <x v="0"/>
    <m/>
    <m/>
    <x v="0"/>
    <m/>
    <m/>
  </r>
  <r>
    <d v="2023-02-25T00:00:00"/>
    <x v="0"/>
    <x v="0"/>
    <x v="1"/>
    <s v="BTL"/>
    <x v="16"/>
    <x v="16"/>
    <x v="1"/>
    <x v="1"/>
    <x v="0"/>
    <x v="0"/>
    <m/>
    <n v="8"/>
    <m/>
    <x v="0"/>
    <m/>
    <m/>
    <x v="0"/>
    <m/>
    <m/>
  </r>
  <r>
    <d v="2023-02-25T00:00:00"/>
    <x v="0"/>
    <x v="0"/>
    <x v="1"/>
    <s v="BTL"/>
    <x v="17"/>
    <x v="17"/>
    <x v="0"/>
    <x v="0"/>
    <x v="0"/>
    <x v="0"/>
    <m/>
    <n v="1"/>
    <m/>
    <x v="0"/>
    <m/>
    <m/>
    <x v="0"/>
    <m/>
    <m/>
  </r>
  <r>
    <d v="2023-02-25T00:00:00"/>
    <x v="0"/>
    <x v="0"/>
    <x v="1"/>
    <s v="BTL"/>
    <x v="18"/>
    <x v="18"/>
    <x v="2"/>
    <x v="1"/>
    <x v="0"/>
    <x v="0"/>
    <m/>
    <n v="1"/>
    <m/>
    <x v="0"/>
    <m/>
    <m/>
    <x v="0"/>
    <m/>
    <m/>
  </r>
  <r>
    <d v="2023-02-25T00:00:00"/>
    <x v="0"/>
    <x v="0"/>
    <x v="1"/>
    <s v="BTL"/>
    <x v="19"/>
    <x v="19"/>
    <x v="1"/>
    <x v="1"/>
    <x v="0"/>
    <x v="0"/>
    <m/>
    <n v="4"/>
    <m/>
    <x v="0"/>
    <m/>
    <m/>
    <x v="0"/>
    <m/>
    <m/>
  </r>
  <r>
    <d v="2023-02-25T00:00:00"/>
    <x v="0"/>
    <x v="0"/>
    <x v="1"/>
    <s v="BTL"/>
    <x v="20"/>
    <x v="20"/>
    <x v="1"/>
    <x v="1"/>
    <x v="0"/>
    <x v="0"/>
    <m/>
    <n v="1"/>
    <m/>
    <x v="0"/>
    <m/>
    <m/>
    <x v="0"/>
    <m/>
    <m/>
  </r>
  <r>
    <d v="2023-02-25T00:00:00"/>
    <x v="0"/>
    <x v="0"/>
    <x v="1"/>
    <s v="BTL"/>
    <x v="21"/>
    <x v="21"/>
    <x v="1"/>
    <x v="1"/>
    <x v="0"/>
    <x v="0"/>
    <m/>
    <n v="11"/>
    <m/>
    <x v="0"/>
    <m/>
    <m/>
    <x v="0"/>
    <m/>
    <m/>
  </r>
  <r>
    <d v="2023-02-25T00:00:00"/>
    <x v="0"/>
    <x v="0"/>
    <x v="1"/>
    <s v="BTL"/>
    <x v="22"/>
    <x v="22"/>
    <x v="1"/>
    <x v="1"/>
    <x v="0"/>
    <x v="0"/>
    <m/>
    <n v="1"/>
    <m/>
    <x v="0"/>
    <m/>
    <m/>
    <x v="0"/>
    <m/>
    <m/>
  </r>
  <r>
    <d v="2023-02-25T00:00:00"/>
    <x v="0"/>
    <x v="0"/>
    <x v="1"/>
    <s v="BTL"/>
    <x v="23"/>
    <x v="23"/>
    <x v="1"/>
    <x v="1"/>
    <x v="0"/>
    <x v="0"/>
    <m/>
    <n v="1"/>
    <m/>
    <x v="0"/>
    <m/>
    <m/>
    <x v="0"/>
    <m/>
    <m/>
  </r>
  <r>
    <d v="2023-02-25T00:00:00"/>
    <x v="0"/>
    <x v="0"/>
    <x v="1"/>
    <s v="BTL"/>
    <x v="24"/>
    <x v="24"/>
    <x v="1"/>
    <x v="1"/>
    <x v="0"/>
    <x v="0"/>
    <m/>
    <n v="1"/>
    <m/>
    <x v="0"/>
    <m/>
    <m/>
    <x v="0"/>
    <m/>
    <m/>
  </r>
  <r>
    <d v="2023-02-25T00:00:00"/>
    <x v="0"/>
    <x v="0"/>
    <x v="1"/>
    <s v="BTL"/>
    <x v="25"/>
    <x v="25"/>
    <x v="1"/>
    <x v="1"/>
    <x v="0"/>
    <x v="0"/>
    <m/>
    <n v="1"/>
    <m/>
    <x v="0"/>
    <m/>
    <m/>
    <x v="0"/>
    <m/>
    <m/>
  </r>
  <r>
    <d v="2023-02-25T00:00:00"/>
    <x v="0"/>
    <x v="0"/>
    <x v="1"/>
    <s v="BTL"/>
    <x v="26"/>
    <x v="26"/>
    <x v="2"/>
    <x v="1"/>
    <x v="0"/>
    <x v="0"/>
    <m/>
    <n v="2"/>
    <m/>
    <x v="0"/>
    <m/>
    <m/>
    <x v="0"/>
    <m/>
    <m/>
  </r>
  <r>
    <d v="2023-02-25T00:00:00"/>
    <x v="0"/>
    <x v="0"/>
    <x v="1"/>
    <s v="BTL"/>
    <x v="27"/>
    <x v="27"/>
    <x v="1"/>
    <x v="1"/>
    <x v="0"/>
    <x v="0"/>
    <m/>
    <n v="1"/>
    <m/>
    <x v="0"/>
    <m/>
    <m/>
    <x v="0"/>
    <m/>
    <m/>
  </r>
  <r>
    <d v="2023-02-25T00:00:00"/>
    <x v="0"/>
    <x v="0"/>
    <x v="1"/>
    <s v="BTL"/>
    <x v="28"/>
    <x v="28"/>
    <x v="1"/>
    <x v="1"/>
    <x v="0"/>
    <x v="0"/>
    <m/>
    <n v="6"/>
    <m/>
    <x v="0"/>
    <m/>
    <m/>
    <x v="0"/>
    <m/>
    <m/>
  </r>
  <r>
    <d v="2023-02-25T00:00:00"/>
    <x v="0"/>
    <x v="0"/>
    <x v="1"/>
    <s v="BTL"/>
    <x v="29"/>
    <x v="29"/>
    <x v="1"/>
    <x v="1"/>
    <x v="0"/>
    <x v="0"/>
    <m/>
    <n v="1"/>
    <m/>
    <x v="0"/>
    <m/>
    <m/>
    <x v="0"/>
    <m/>
    <m/>
  </r>
  <r>
    <d v="2023-02-25T00:00:00"/>
    <x v="0"/>
    <x v="0"/>
    <x v="1"/>
    <s v="BTL"/>
    <x v="30"/>
    <x v="30"/>
    <x v="2"/>
    <x v="1"/>
    <x v="0"/>
    <x v="0"/>
    <m/>
    <n v="6"/>
    <m/>
    <x v="0"/>
    <m/>
    <m/>
    <x v="0"/>
    <m/>
    <m/>
  </r>
  <r>
    <d v="2023-02-25T00:00:00"/>
    <x v="0"/>
    <x v="0"/>
    <x v="1"/>
    <s v="BTL"/>
    <x v="31"/>
    <x v="31"/>
    <x v="1"/>
    <x v="1"/>
    <x v="0"/>
    <x v="0"/>
    <m/>
    <n v="1"/>
    <m/>
    <x v="0"/>
    <m/>
    <m/>
    <x v="0"/>
    <m/>
    <m/>
  </r>
  <r>
    <d v="2023-02-25T00:00:00"/>
    <x v="0"/>
    <x v="0"/>
    <x v="1"/>
    <s v="BTL"/>
    <x v="32"/>
    <x v="32"/>
    <x v="2"/>
    <x v="1"/>
    <x v="0"/>
    <x v="0"/>
    <m/>
    <n v="1"/>
    <m/>
    <x v="0"/>
    <m/>
    <m/>
    <x v="0"/>
    <m/>
    <m/>
  </r>
  <r>
    <d v="2023-02-25T00:00:00"/>
    <x v="0"/>
    <x v="0"/>
    <x v="1"/>
    <s v="BTL"/>
    <x v="33"/>
    <x v="33"/>
    <x v="2"/>
    <x v="1"/>
    <x v="0"/>
    <x v="0"/>
    <m/>
    <n v="6"/>
    <m/>
    <x v="0"/>
    <m/>
    <m/>
    <x v="0"/>
    <m/>
    <m/>
  </r>
  <r>
    <d v="2023-02-25T00:00:00"/>
    <x v="0"/>
    <x v="0"/>
    <x v="1"/>
    <s v="BTL"/>
    <x v="34"/>
    <x v="34"/>
    <x v="1"/>
    <x v="1"/>
    <x v="0"/>
    <x v="0"/>
    <m/>
    <n v="2"/>
    <m/>
    <x v="0"/>
    <m/>
    <m/>
    <x v="0"/>
    <m/>
    <m/>
  </r>
  <r>
    <d v="2023-02-25T00:00:00"/>
    <x v="0"/>
    <x v="0"/>
    <x v="1"/>
    <s v="BTL"/>
    <x v="35"/>
    <x v="35"/>
    <x v="0"/>
    <x v="0"/>
    <x v="0"/>
    <x v="0"/>
    <m/>
    <n v="1"/>
    <m/>
    <x v="0"/>
    <m/>
    <m/>
    <x v="0"/>
    <m/>
    <m/>
  </r>
  <r>
    <d v="2023-02-25T00:00:00"/>
    <x v="0"/>
    <x v="0"/>
    <x v="2"/>
    <s v="BTL"/>
    <x v="36"/>
    <x v="36"/>
    <x v="1"/>
    <x v="1"/>
    <x v="0"/>
    <x v="0"/>
    <m/>
    <n v="1"/>
    <m/>
    <x v="0"/>
    <m/>
    <m/>
    <x v="0"/>
    <m/>
    <m/>
  </r>
  <r>
    <d v="2023-02-25T00:00:00"/>
    <x v="0"/>
    <x v="0"/>
    <x v="2"/>
    <s v="BTL"/>
    <x v="37"/>
    <x v="37"/>
    <x v="1"/>
    <x v="1"/>
    <x v="0"/>
    <x v="0"/>
    <m/>
    <n v="8"/>
    <m/>
    <x v="0"/>
    <m/>
    <m/>
    <x v="0"/>
    <m/>
    <m/>
  </r>
  <r>
    <d v="2023-02-25T00:00:00"/>
    <x v="0"/>
    <x v="0"/>
    <x v="2"/>
    <s v="BTL"/>
    <x v="38"/>
    <x v="38"/>
    <x v="1"/>
    <x v="1"/>
    <x v="0"/>
    <x v="0"/>
    <m/>
    <n v="4"/>
    <m/>
    <x v="0"/>
    <m/>
    <m/>
    <x v="0"/>
    <m/>
    <m/>
  </r>
  <r>
    <d v="2023-02-25T00:00:00"/>
    <x v="0"/>
    <x v="0"/>
    <x v="2"/>
    <s v="BTL"/>
    <x v="39"/>
    <x v="39"/>
    <x v="2"/>
    <x v="1"/>
    <x v="0"/>
    <x v="0"/>
    <m/>
    <n v="1"/>
    <m/>
    <x v="0"/>
    <m/>
    <m/>
    <x v="0"/>
    <m/>
    <m/>
  </r>
  <r>
    <d v="2023-02-25T00:00:00"/>
    <x v="0"/>
    <x v="0"/>
    <x v="2"/>
    <s v="BTL"/>
    <x v="40"/>
    <x v="40"/>
    <x v="1"/>
    <x v="1"/>
    <x v="0"/>
    <x v="0"/>
    <m/>
    <n v="1"/>
    <m/>
    <x v="0"/>
    <m/>
    <m/>
    <x v="0"/>
    <m/>
    <m/>
  </r>
  <r>
    <d v="2023-02-25T00:00:00"/>
    <x v="0"/>
    <x v="0"/>
    <x v="2"/>
    <s v="BTL"/>
    <x v="41"/>
    <x v="41"/>
    <x v="1"/>
    <x v="1"/>
    <x v="0"/>
    <x v="0"/>
    <m/>
    <n v="12"/>
    <m/>
    <x v="0"/>
    <m/>
    <m/>
    <x v="0"/>
    <m/>
    <m/>
  </r>
  <r>
    <d v="2023-02-25T00:00:00"/>
    <x v="0"/>
    <x v="0"/>
    <x v="2"/>
    <s v="BTL"/>
    <x v="42"/>
    <x v="42"/>
    <x v="2"/>
    <x v="1"/>
    <x v="0"/>
    <x v="0"/>
    <m/>
    <n v="3"/>
    <m/>
    <x v="0"/>
    <m/>
    <m/>
    <x v="0"/>
    <m/>
    <m/>
  </r>
  <r>
    <d v="2023-02-25T00:00:00"/>
    <x v="0"/>
    <x v="0"/>
    <x v="2"/>
    <s v="BTL"/>
    <x v="43"/>
    <x v="43"/>
    <x v="2"/>
    <x v="1"/>
    <x v="0"/>
    <x v="0"/>
    <m/>
    <n v="1"/>
    <m/>
    <x v="0"/>
    <m/>
    <m/>
    <x v="0"/>
    <m/>
    <m/>
  </r>
  <r>
    <d v="2023-02-25T00:00:00"/>
    <x v="0"/>
    <x v="0"/>
    <x v="2"/>
    <s v="BTL"/>
    <x v="44"/>
    <x v="44"/>
    <x v="2"/>
    <x v="1"/>
    <x v="0"/>
    <x v="0"/>
    <m/>
    <n v="20"/>
    <m/>
    <x v="0"/>
    <m/>
    <m/>
    <x v="0"/>
    <m/>
    <m/>
  </r>
  <r>
    <d v="2023-02-25T00:00:00"/>
    <x v="0"/>
    <x v="0"/>
    <x v="2"/>
    <s v="BTL"/>
    <x v="45"/>
    <x v="45"/>
    <x v="2"/>
    <x v="1"/>
    <x v="0"/>
    <x v="0"/>
    <m/>
    <n v="1"/>
    <m/>
    <x v="0"/>
    <m/>
    <m/>
    <x v="0"/>
    <m/>
    <m/>
  </r>
  <r>
    <d v="2023-02-25T00:00:00"/>
    <x v="0"/>
    <x v="0"/>
    <x v="2"/>
    <s v="BTL"/>
    <x v="46"/>
    <x v="46"/>
    <x v="1"/>
    <x v="0"/>
    <x v="0"/>
    <x v="0"/>
    <m/>
    <n v="66"/>
    <m/>
    <x v="0"/>
    <m/>
    <m/>
    <x v="0"/>
    <m/>
    <m/>
  </r>
  <r>
    <d v="2023-02-25T00:00:00"/>
    <x v="0"/>
    <x v="0"/>
    <x v="2"/>
    <s v="BTL"/>
    <x v="47"/>
    <x v="47"/>
    <x v="1"/>
    <x v="0"/>
    <x v="0"/>
    <x v="0"/>
    <m/>
    <n v="12"/>
    <m/>
    <x v="0"/>
    <m/>
    <m/>
    <x v="0"/>
    <m/>
    <m/>
  </r>
  <r>
    <d v="2023-02-25T00:00:00"/>
    <x v="0"/>
    <x v="0"/>
    <x v="2"/>
    <s v="BTL"/>
    <x v="48"/>
    <x v="48"/>
    <x v="1"/>
    <x v="0"/>
    <x v="0"/>
    <x v="0"/>
    <m/>
    <n v="13"/>
    <m/>
    <x v="0"/>
    <m/>
    <m/>
    <x v="0"/>
    <m/>
    <m/>
  </r>
  <r>
    <d v="2023-02-25T00:00:00"/>
    <x v="0"/>
    <x v="0"/>
    <x v="2"/>
    <s v="BTL"/>
    <x v="49"/>
    <x v="49"/>
    <x v="1"/>
    <x v="0"/>
    <x v="0"/>
    <x v="0"/>
    <m/>
    <n v="1"/>
    <m/>
    <x v="0"/>
    <m/>
    <m/>
    <x v="0"/>
    <m/>
    <m/>
  </r>
  <r>
    <d v="2023-02-25T00:00:00"/>
    <x v="0"/>
    <x v="0"/>
    <x v="2"/>
    <s v="BTL"/>
    <x v="50"/>
    <x v="50"/>
    <x v="1"/>
    <x v="0"/>
    <x v="0"/>
    <x v="0"/>
    <m/>
    <n v="18"/>
    <m/>
    <x v="0"/>
    <m/>
    <m/>
    <x v="0"/>
    <m/>
    <m/>
  </r>
  <r>
    <d v="2023-02-25T00:00:00"/>
    <x v="0"/>
    <x v="0"/>
    <x v="2"/>
    <s v="BTL"/>
    <x v="51"/>
    <x v="51"/>
    <x v="1"/>
    <x v="0"/>
    <x v="0"/>
    <x v="0"/>
    <m/>
    <n v="1"/>
    <m/>
    <x v="0"/>
    <m/>
    <m/>
    <x v="0"/>
    <m/>
    <m/>
  </r>
  <r>
    <d v="2023-02-25T00:00:00"/>
    <x v="0"/>
    <x v="0"/>
    <x v="2"/>
    <s v="BTL"/>
    <x v="52"/>
    <x v="52"/>
    <x v="1"/>
    <x v="0"/>
    <x v="0"/>
    <x v="0"/>
    <m/>
    <n v="1"/>
    <m/>
    <x v="0"/>
    <m/>
    <m/>
    <x v="0"/>
    <m/>
    <m/>
  </r>
  <r>
    <d v="2023-02-25T00:00:00"/>
    <x v="0"/>
    <x v="0"/>
    <x v="2"/>
    <s v="BTL"/>
    <x v="53"/>
    <x v="53"/>
    <x v="2"/>
    <x v="1"/>
    <x v="0"/>
    <x v="0"/>
    <m/>
    <n v="51"/>
    <m/>
    <x v="0"/>
    <m/>
    <m/>
    <x v="0"/>
    <m/>
    <m/>
  </r>
  <r>
    <d v="2023-02-25T00:00:00"/>
    <x v="0"/>
    <x v="0"/>
    <x v="2"/>
    <s v="BTL"/>
    <x v="54"/>
    <x v="54"/>
    <x v="2"/>
    <x v="1"/>
    <x v="0"/>
    <x v="0"/>
    <m/>
    <n v="41"/>
    <m/>
    <x v="0"/>
    <m/>
    <m/>
    <x v="0"/>
    <m/>
    <m/>
  </r>
  <r>
    <d v="2023-02-25T00:00:00"/>
    <x v="0"/>
    <x v="0"/>
    <x v="2"/>
    <s v="BTL"/>
    <x v="55"/>
    <x v="55"/>
    <x v="2"/>
    <x v="1"/>
    <x v="0"/>
    <x v="0"/>
    <m/>
    <n v="1"/>
    <m/>
    <x v="0"/>
    <m/>
    <m/>
    <x v="0"/>
    <m/>
    <m/>
  </r>
  <r>
    <d v="2023-02-25T00:00:00"/>
    <x v="0"/>
    <x v="0"/>
    <x v="2"/>
    <s v="BTL"/>
    <x v="56"/>
    <x v="56"/>
    <x v="1"/>
    <x v="1"/>
    <x v="0"/>
    <x v="0"/>
    <m/>
    <n v="1"/>
    <m/>
    <x v="0"/>
    <m/>
    <m/>
    <x v="0"/>
    <m/>
    <m/>
  </r>
  <r>
    <d v="2023-02-25T00:00:00"/>
    <x v="0"/>
    <x v="0"/>
    <x v="2"/>
    <s v="BTL"/>
    <x v="57"/>
    <x v="57"/>
    <x v="1"/>
    <x v="1"/>
    <x v="0"/>
    <x v="0"/>
    <m/>
    <n v="1"/>
    <m/>
    <x v="0"/>
    <m/>
    <m/>
    <x v="0"/>
    <m/>
    <m/>
  </r>
  <r>
    <d v="2023-02-25T00:00:00"/>
    <x v="0"/>
    <x v="0"/>
    <x v="2"/>
    <s v="BTL"/>
    <x v="58"/>
    <x v="58"/>
    <x v="1"/>
    <x v="1"/>
    <x v="0"/>
    <x v="0"/>
    <m/>
    <n v="2"/>
    <m/>
    <x v="0"/>
    <m/>
    <m/>
    <x v="0"/>
    <m/>
    <m/>
  </r>
  <r>
    <d v="2023-02-25T00:00:00"/>
    <x v="0"/>
    <x v="0"/>
    <x v="2"/>
    <s v="BTL"/>
    <x v="59"/>
    <x v="59"/>
    <x v="1"/>
    <x v="1"/>
    <x v="0"/>
    <x v="0"/>
    <m/>
    <n v="1"/>
    <m/>
    <x v="0"/>
    <m/>
    <m/>
    <x v="0"/>
    <m/>
    <m/>
  </r>
  <r>
    <d v="2023-02-25T00:00:00"/>
    <x v="0"/>
    <x v="0"/>
    <x v="2"/>
    <s v="BTL"/>
    <x v="60"/>
    <x v="60"/>
    <x v="1"/>
    <x v="1"/>
    <x v="0"/>
    <x v="0"/>
    <m/>
    <n v="1"/>
    <m/>
    <x v="0"/>
    <m/>
    <m/>
    <x v="0"/>
    <m/>
    <m/>
  </r>
  <r>
    <d v="2023-02-25T00:00:00"/>
    <x v="0"/>
    <x v="0"/>
    <x v="2"/>
    <s v="BTL"/>
    <x v="61"/>
    <x v="61"/>
    <x v="1"/>
    <x v="1"/>
    <x v="0"/>
    <x v="0"/>
    <m/>
    <n v="1"/>
    <m/>
    <x v="0"/>
    <m/>
    <m/>
    <x v="0"/>
    <m/>
    <m/>
  </r>
  <r>
    <d v="2023-02-25T00:00:00"/>
    <x v="0"/>
    <x v="0"/>
    <x v="2"/>
    <s v="BTL"/>
    <x v="62"/>
    <x v="62"/>
    <x v="1"/>
    <x v="1"/>
    <x v="0"/>
    <x v="0"/>
    <m/>
    <n v="1"/>
    <m/>
    <x v="0"/>
    <m/>
    <m/>
    <x v="0"/>
    <m/>
    <m/>
  </r>
  <r>
    <d v="2023-02-25T00:00:00"/>
    <x v="0"/>
    <x v="0"/>
    <x v="2"/>
    <s v="BTL"/>
    <x v="63"/>
    <x v="63"/>
    <x v="1"/>
    <x v="1"/>
    <x v="0"/>
    <x v="0"/>
    <m/>
    <n v="1"/>
    <m/>
    <x v="0"/>
    <m/>
    <m/>
    <x v="0"/>
    <m/>
    <m/>
  </r>
  <r>
    <d v="2023-02-25T00:00:00"/>
    <x v="0"/>
    <x v="0"/>
    <x v="2"/>
    <s v="BTL"/>
    <x v="64"/>
    <x v="64"/>
    <x v="2"/>
    <x v="1"/>
    <x v="0"/>
    <x v="0"/>
    <m/>
    <n v="1"/>
    <m/>
    <x v="0"/>
    <m/>
    <m/>
    <x v="0"/>
    <m/>
    <m/>
  </r>
  <r>
    <d v="2023-02-25T00:00:00"/>
    <x v="0"/>
    <x v="0"/>
    <x v="2"/>
    <s v="BTL"/>
    <x v="65"/>
    <x v="65"/>
    <x v="1"/>
    <x v="0"/>
    <x v="0"/>
    <x v="0"/>
    <m/>
    <n v="29"/>
    <m/>
    <x v="0"/>
    <m/>
    <m/>
    <x v="0"/>
    <m/>
    <m/>
  </r>
  <r>
    <d v="2023-02-25T00:00:00"/>
    <x v="0"/>
    <x v="0"/>
    <x v="2"/>
    <s v="BTL"/>
    <x v="66"/>
    <x v="66"/>
    <x v="1"/>
    <x v="0"/>
    <x v="0"/>
    <x v="0"/>
    <m/>
    <n v="39"/>
    <m/>
    <x v="0"/>
    <m/>
    <m/>
    <x v="0"/>
    <m/>
    <m/>
  </r>
  <r>
    <d v="2023-02-25T00:00:00"/>
    <x v="0"/>
    <x v="0"/>
    <x v="2"/>
    <s v="BTL"/>
    <x v="67"/>
    <x v="67"/>
    <x v="1"/>
    <x v="0"/>
    <x v="0"/>
    <x v="0"/>
    <m/>
    <n v="4"/>
    <m/>
    <x v="0"/>
    <m/>
    <m/>
    <x v="0"/>
    <m/>
    <m/>
  </r>
  <r>
    <d v="2023-02-25T00:00:00"/>
    <x v="0"/>
    <x v="0"/>
    <x v="2"/>
    <s v="BTL"/>
    <x v="68"/>
    <x v="68"/>
    <x v="1"/>
    <x v="1"/>
    <x v="0"/>
    <x v="0"/>
    <m/>
    <n v="9"/>
    <m/>
    <x v="0"/>
    <m/>
    <m/>
    <x v="0"/>
    <m/>
    <m/>
  </r>
  <r>
    <d v="2023-02-25T00:00:00"/>
    <x v="0"/>
    <x v="0"/>
    <x v="3"/>
    <s v="BTL"/>
    <x v="69"/>
    <x v="69"/>
    <x v="1"/>
    <x v="1"/>
    <x v="0"/>
    <x v="0"/>
    <m/>
    <n v="1"/>
    <m/>
    <x v="0"/>
    <m/>
    <m/>
    <x v="0"/>
    <m/>
    <m/>
  </r>
  <r>
    <d v="2023-02-25T00:00:00"/>
    <x v="0"/>
    <x v="0"/>
    <x v="3"/>
    <s v="BTL"/>
    <x v="70"/>
    <x v="70"/>
    <x v="2"/>
    <x v="1"/>
    <x v="0"/>
    <x v="0"/>
    <m/>
    <n v="1"/>
    <m/>
    <x v="0"/>
    <m/>
    <m/>
    <x v="0"/>
    <m/>
    <m/>
  </r>
  <r>
    <d v="2023-02-25T00:00:00"/>
    <x v="0"/>
    <x v="0"/>
    <x v="3"/>
    <s v="BTL"/>
    <x v="71"/>
    <x v="71"/>
    <x v="0"/>
    <x v="0"/>
    <x v="0"/>
    <x v="0"/>
    <m/>
    <n v="1"/>
    <m/>
    <x v="0"/>
    <m/>
    <m/>
    <x v="0"/>
    <m/>
    <m/>
  </r>
  <r>
    <d v="2023-02-25T00:00:00"/>
    <x v="0"/>
    <x v="0"/>
    <x v="3"/>
    <s v="BTL"/>
    <x v="72"/>
    <x v="72"/>
    <x v="1"/>
    <x v="1"/>
    <x v="0"/>
    <x v="0"/>
    <m/>
    <n v="1"/>
    <m/>
    <x v="0"/>
    <m/>
    <m/>
    <x v="0"/>
    <m/>
    <m/>
  </r>
  <r>
    <d v="2023-02-25T00:00:00"/>
    <x v="0"/>
    <x v="0"/>
    <x v="3"/>
    <s v="BTL"/>
    <x v="73"/>
    <x v="73"/>
    <x v="2"/>
    <x v="1"/>
    <x v="0"/>
    <x v="0"/>
    <m/>
    <n v="1"/>
    <m/>
    <x v="0"/>
    <m/>
    <m/>
    <x v="0"/>
    <m/>
    <m/>
  </r>
  <r>
    <d v="2023-02-25T00:00:00"/>
    <x v="0"/>
    <x v="0"/>
    <x v="3"/>
    <s v="BTL"/>
    <x v="74"/>
    <x v="74"/>
    <x v="1"/>
    <x v="1"/>
    <x v="0"/>
    <x v="0"/>
    <m/>
    <n v="2"/>
    <m/>
    <x v="0"/>
    <m/>
    <m/>
    <x v="0"/>
    <m/>
    <m/>
  </r>
  <r>
    <d v="2023-02-25T00:00:00"/>
    <x v="0"/>
    <x v="0"/>
    <x v="3"/>
    <s v="BTL"/>
    <x v="75"/>
    <x v="75"/>
    <x v="1"/>
    <x v="1"/>
    <x v="0"/>
    <x v="0"/>
    <m/>
    <n v="1"/>
    <m/>
    <x v="0"/>
    <m/>
    <m/>
    <x v="0"/>
    <m/>
    <m/>
  </r>
  <r>
    <d v="2023-02-25T00:00:00"/>
    <x v="0"/>
    <x v="0"/>
    <x v="3"/>
    <s v="BTL"/>
    <x v="76"/>
    <x v="76"/>
    <x v="1"/>
    <x v="1"/>
    <x v="0"/>
    <x v="0"/>
    <m/>
    <n v="2"/>
    <m/>
    <x v="0"/>
    <m/>
    <m/>
    <x v="0"/>
    <m/>
    <m/>
  </r>
  <r>
    <d v="2023-02-25T00:00:00"/>
    <x v="0"/>
    <x v="0"/>
    <x v="3"/>
    <s v="BTL"/>
    <x v="77"/>
    <x v="77"/>
    <x v="1"/>
    <x v="1"/>
    <x v="0"/>
    <x v="0"/>
    <m/>
    <n v="3"/>
    <m/>
    <x v="0"/>
    <m/>
    <m/>
    <x v="0"/>
    <m/>
    <m/>
  </r>
  <r>
    <d v="2023-02-25T00:00:00"/>
    <x v="0"/>
    <x v="0"/>
    <x v="3"/>
    <s v="BTL"/>
    <x v="78"/>
    <x v="78"/>
    <x v="2"/>
    <x v="1"/>
    <x v="0"/>
    <x v="0"/>
    <m/>
    <n v="2"/>
    <m/>
    <x v="0"/>
    <m/>
    <m/>
    <x v="0"/>
    <m/>
    <m/>
  </r>
  <r>
    <d v="2023-02-25T00:00:00"/>
    <x v="0"/>
    <x v="0"/>
    <x v="3"/>
    <s v="BTL"/>
    <x v="79"/>
    <x v="79"/>
    <x v="2"/>
    <x v="1"/>
    <x v="0"/>
    <x v="0"/>
    <m/>
    <n v="1"/>
    <m/>
    <x v="0"/>
    <m/>
    <m/>
    <x v="0"/>
    <m/>
    <m/>
  </r>
  <r>
    <d v="2023-02-25T00:00:00"/>
    <x v="0"/>
    <x v="0"/>
    <x v="3"/>
    <s v="BTL"/>
    <x v="80"/>
    <x v="80"/>
    <x v="1"/>
    <x v="1"/>
    <x v="0"/>
    <x v="0"/>
    <m/>
    <n v="2"/>
    <m/>
    <x v="0"/>
    <m/>
    <m/>
    <x v="0"/>
    <m/>
    <m/>
  </r>
  <r>
    <d v="2023-02-25T00:00:00"/>
    <x v="0"/>
    <x v="0"/>
    <x v="3"/>
    <s v="BTL"/>
    <x v="81"/>
    <x v="81"/>
    <x v="2"/>
    <x v="1"/>
    <x v="0"/>
    <x v="0"/>
    <m/>
    <n v="1"/>
    <m/>
    <x v="0"/>
    <m/>
    <m/>
    <x v="0"/>
    <m/>
    <m/>
  </r>
  <r>
    <d v="2023-02-25T00:00:00"/>
    <x v="0"/>
    <x v="0"/>
    <x v="3"/>
    <s v="BTL"/>
    <x v="82"/>
    <x v="82"/>
    <x v="1"/>
    <x v="1"/>
    <x v="0"/>
    <x v="0"/>
    <m/>
    <n v="1"/>
    <m/>
    <x v="0"/>
    <m/>
    <m/>
    <x v="0"/>
    <m/>
    <m/>
  </r>
  <r>
    <d v="2023-02-25T00:00:00"/>
    <x v="0"/>
    <x v="0"/>
    <x v="3"/>
    <s v="BTL"/>
    <x v="83"/>
    <x v="83"/>
    <x v="2"/>
    <x v="1"/>
    <x v="0"/>
    <x v="0"/>
    <m/>
    <n v="2"/>
    <m/>
    <x v="0"/>
    <m/>
    <m/>
    <x v="0"/>
    <m/>
    <m/>
  </r>
  <r>
    <d v="2023-02-25T00:00:00"/>
    <x v="0"/>
    <x v="0"/>
    <x v="3"/>
    <s v="BTL"/>
    <x v="84"/>
    <x v="84"/>
    <x v="2"/>
    <x v="1"/>
    <x v="0"/>
    <x v="0"/>
    <m/>
    <n v="2"/>
    <m/>
    <x v="0"/>
    <m/>
    <m/>
    <x v="0"/>
    <m/>
    <m/>
  </r>
  <r>
    <d v="2023-02-25T00:00:00"/>
    <x v="0"/>
    <x v="0"/>
    <x v="3"/>
    <s v="BTL"/>
    <x v="85"/>
    <x v="85"/>
    <x v="1"/>
    <x v="1"/>
    <x v="0"/>
    <x v="0"/>
    <m/>
    <n v="7"/>
    <m/>
    <x v="0"/>
    <m/>
    <m/>
    <x v="0"/>
    <m/>
    <m/>
  </r>
  <r>
    <d v="2023-02-25T00:00:00"/>
    <x v="0"/>
    <x v="0"/>
    <x v="3"/>
    <s v="BTL"/>
    <x v="86"/>
    <x v="86"/>
    <x v="1"/>
    <x v="1"/>
    <x v="0"/>
    <x v="0"/>
    <m/>
    <n v="1"/>
    <m/>
    <x v="0"/>
    <m/>
    <m/>
    <x v="0"/>
    <m/>
    <m/>
  </r>
  <r>
    <d v="2023-02-25T00:00:00"/>
    <x v="0"/>
    <x v="0"/>
    <x v="3"/>
    <s v="BTL"/>
    <x v="87"/>
    <x v="87"/>
    <x v="1"/>
    <x v="1"/>
    <x v="0"/>
    <x v="0"/>
    <m/>
    <n v="1"/>
    <m/>
    <x v="0"/>
    <m/>
    <m/>
    <x v="0"/>
    <m/>
    <m/>
  </r>
  <r>
    <d v="2023-02-25T00:00:00"/>
    <x v="0"/>
    <x v="0"/>
    <x v="3"/>
    <s v="BTL"/>
    <x v="88"/>
    <x v="88"/>
    <x v="2"/>
    <x v="1"/>
    <x v="0"/>
    <x v="0"/>
    <m/>
    <n v="1"/>
    <m/>
    <x v="0"/>
    <m/>
    <m/>
    <x v="0"/>
    <m/>
    <m/>
  </r>
  <r>
    <d v="2023-02-25T00:00:00"/>
    <x v="0"/>
    <x v="0"/>
    <x v="3"/>
    <s v="BTL"/>
    <x v="89"/>
    <x v="89"/>
    <x v="2"/>
    <x v="1"/>
    <x v="0"/>
    <x v="0"/>
    <m/>
    <n v="2"/>
    <m/>
    <x v="0"/>
    <m/>
    <m/>
    <x v="0"/>
    <m/>
    <m/>
  </r>
  <r>
    <d v="2023-02-25T00:00:00"/>
    <x v="0"/>
    <x v="0"/>
    <x v="3"/>
    <s v="BTL"/>
    <x v="90"/>
    <x v="90"/>
    <x v="1"/>
    <x v="1"/>
    <x v="0"/>
    <x v="0"/>
    <m/>
    <n v="6"/>
    <m/>
    <x v="0"/>
    <m/>
    <m/>
    <x v="0"/>
    <m/>
    <m/>
  </r>
  <r>
    <d v="2023-02-25T00:00:00"/>
    <x v="0"/>
    <x v="0"/>
    <x v="3"/>
    <s v="BTL"/>
    <x v="91"/>
    <x v="91"/>
    <x v="2"/>
    <x v="1"/>
    <x v="0"/>
    <x v="0"/>
    <m/>
    <n v="1"/>
    <m/>
    <x v="0"/>
    <m/>
    <m/>
    <x v="0"/>
    <m/>
    <m/>
  </r>
  <r>
    <d v="2023-02-25T00:00:00"/>
    <x v="0"/>
    <x v="0"/>
    <x v="3"/>
    <s v="BTL"/>
    <x v="92"/>
    <x v="92"/>
    <x v="2"/>
    <x v="1"/>
    <x v="0"/>
    <x v="0"/>
    <m/>
    <n v="1"/>
    <m/>
    <x v="0"/>
    <m/>
    <m/>
    <x v="0"/>
    <m/>
    <m/>
  </r>
  <r>
    <d v="2023-02-25T00:00:00"/>
    <x v="0"/>
    <x v="0"/>
    <x v="3"/>
    <s v="BTL"/>
    <x v="93"/>
    <x v="93"/>
    <x v="2"/>
    <x v="1"/>
    <x v="0"/>
    <x v="0"/>
    <m/>
    <n v="1"/>
    <m/>
    <x v="0"/>
    <m/>
    <m/>
    <x v="0"/>
    <m/>
    <m/>
  </r>
  <r>
    <d v="2023-02-25T00:00:00"/>
    <x v="0"/>
    <x v="0"/>
    <x v="3"/>
    <s v="BTL"/>
    <x v="94"/>
    <x v="94"/>
    <x v="1"/>
    <x v="1"/>
    <x v="0"/>
    <x v="0"/>
    <m/>
    <n v="1"/>
    <m/>
    <x v="0"/>
    <m/>
    <m/>
    <x v="0"/>
    <m/>
    <m/>
  </r>
  <r>
    <d v="2023-02-25T00:00:00"/>
    <x v="0"/>
    <x v="0"/>
    <x v="3"/>
    <s v="BTL"/>
    <x v="95"/>
    <x v="95"/>
    <x v="2"/>
    <x v="1"/>
    <x v="0"/>
    <x v="0"/>
    <m/>
    <n v="1"/>
    <m/>
    <x v="0"/>
    <m/>
    <m/>
    <x v="0"/>
    <m/>
    <m/>
  </r>
  <r>
    <d v="2023-02-25T00:00:00"/>
    <x v="0"/>
    <x v="0"/>
    <x v="3"/>
    <s v="BTL"/>
    <x v="96"/>
    <x v="96"/>
    <x v="2"/>
    <x v="1"/>
    <x v="0"/>
    <x v="0"/>
    <m/>
    <n v="5"/>
    <m/>
    <x v="0"/>
    <m/>
    <m/>
    <x v="0"/>
    <m/>
    <m/>
  </r>
  <r>
    <d v="2023-02-25T00:00:00"/>
    <x v="0"/>
    <x v="0"/>
    <x v="3"/>
    <s v="BTL"/>
    <x v="97"/>
    <x v="97"/>
    <x v="2"/>
    <x v="1"/>
    <x v="0"/>
    <x v="0"/>
    <m/>
    <n v="6"/>
    <m/>
    <x v="0"/>
    <m/>
    <m/>
    <x v="0"/>
    <m/>
    <m/>
  </r>
  <r>
    <d v="2023-02-25T00:00:00"/>
    <x v="0"/>
    <x v="0"/>
    <x v="3"/>
    <s v="BTL"/>
    <x v="98"/>
    <x v="98"/>
    <x v="2"/>
    <x v="1"/>
    <x v="0"/>
    <x v="0"/>
    <m/>
    <n v="1"/>
    <m/>
    <x v="0"/>
    <m/>
    <m/>
    <x v="0"/>
    <m/>
    <m/>
  </r>
  <r>
    <d v="2023-02-25T00:00:00"/>
    <x v="0"/>
    <x v="0"/>
    <x v="3"/>
    <s v="BTL"/>
    <x v="99"/>
    <x v="99"/>
    <x v="2"/>
    <x v="1"/>
    <x v="0"/>
    <x v="0"/>
    <m/>
    <n v="1"/>
    <m/>
    <x v="0"/>
    <m/>
    <m/>
    <x v="0"/>
    <m/>
    <m/>
  </r>
  <r>
    <d v="2023-02-25T00:00:00"/>
    <x v="0"/>
    <x v="0"/>
    <x v="3"/>
    <s v="BTL"/>
    <x v="100"/>
    <x v="100"/>
    <x v="2"/>
    <x v="1"/>
    <x v="0"/>
    <x v="0"/>
    <m/>
    <n v="1"/>
    <m/>
    <x v="0"/>
    <m/>
    <m/>
    <x v="0"/>
    <m/>
    <m/>
  </r>
  <r>
    <d v="2023-02-25T00:00:00"/>
    <x v="0"/>
    <x v="0"/>
    <x v="3"/>
    <s v="BTL"/>
    <x v="101"/>
    <x v="101"/>
    <x v="1"/>
    <x v="1"/>
    <x v="0"/>
    <x v="0"/>
    <m/>
    <n v="1"/>
    <m/>
    <x v="0"/>
    <m/>
    <m/>
    <x v="0"/>
    <m/>
    <m/>
  </r>
  <r>
    <d v="2023-02-25T00:00:00"/>
    <x v="0"/>
    <x v="0"/>
    <x v="3"/>
    <s v="BTL"/>
    <x v="102"/>
    <x v="102"/>
    <x v="2"/>
    <x v="1"/>
    <x v="0"/>
    <x v="0"/>
    <m/>
    <n v="1"/>
    <m/>
    <x v="0"/>
    <m/>
    <m/>
    <x v="0"/>
    <m/>
    <m/>
  </r>
  <r>
    <d v="2023-02-25T00:00:00"/>
    <x v="0"/>
    <x v="0"/>
    <x v="3"/>
    <s v="BTL"/>
    <x v="103"/>
    <x v="103"/>
    <x v="1"/>
    <x v="1"/>
    <x v="0"/>
    <x v="0"/>
    <m/>
    <n v="1"/>
    <m/>
    <x v="0"/>
    <m/>
    <m/>
    <x v="0"/>
    <m/>
    <m/>
  </r>
  <r>
    <d v="2023-02-25T00:00:00"/>
    <x v="0"/>
    <x v="0"/>
    <x v="3"/>
    <s v="BTL"/>
    <x v="104"/>
    <x v="104"/>
    <x v="1"/>
    <x v="1"/>
    <x v="0"/>
    <x v="0"/>
    <m/>
    <n v="1"/>
    <m/>
    <x v="0"/>
    <m/>
    <m/>
    <x v="0"/>
    <m/>
    <m/>
  </r>
  <r>
    <d v="2023-02-25T00:00:00"/>
    <x v="0"/>
    <x v="0"/>
    <x v="3"/>
    <s v="BTL"/>
    <x v="105"/>
    <x v="105"/>
    <x v="1"/>
    <x v="1"/>
    <x v="0"/>
    <x v="0"/>
    <m/>
    <n v="2"/>
    <m/>
    <x v="0"/>
    <m/>
    <m/>
    <x v="0"/>
    <m/>
    <m/>
  </r>
  <r>
    <d v="2023-02-25T00:00:00"/>
    <x v="0"/>
    <x v="0"/>
    <x v="3"/>
    <s v="BTL"/>
    <x v="106"/>
    <x v="106"/>
    <x v="1"/>
    <x v="1"/>
    <x v="0"/>
    <x v="0"/>
    <m/>
    <n v="2"/>
    <m/>
    <x v="0"/>
    <m/>
    <m/>
    <x v="0"/>
    <m/>
    <m/>
  </r>
  <r>
    <d v="2023-02-25T00:00:00"/>
    <x v="0"/>
    <x v="0"/>
    <x v="3"/>
    <s v="BTL"/>
    <x v="107"/>
    <x v="107"/>
    <x v="1"/>
    <x v="1"/>
    <x v="0"/>
    <x v="0"/>
    <m/>
    <n v="2"/>
    <m/>
    <x v="0"/>
    <m/>
    <m/>
    <x v="0"/>
    <m/>
    <m/>
  </r>
  <r>
    <d v="2023-02-25T00:00:00"/>
    <x v="0"/>
    <x v="0"/>
    <x v="3"/>
    <s v="BTL"/>
    <x v="108"/>
    <x v="108"/>
    <x v="1"/>
    <x v="1"/>
    <x v="0"/>
    <x v="0"/>
    <m/>
    <n v="2"/>
    <m/>
    <x v="0"/>
    <m/>
    <m/>
    <x v="0"/>
    <m/>
    <m/>
  </r>
  <r>
    <d v="2023-02-25T00:00:00"/>
    <x v="0"/>
    <x v="0"/>
    <x v="3"/>
    <s v="BTL"/>
    <x v="109"/>
    <x v="109"/>
    <x v="1"/>
    <x v="1"/>
    <x v="0"/>
    <x v="0"/>
    <m/>
    <n v="2"/>
    <m/>
    <x v="0"/>
    <m/>
    <m/>
    <x v="0"/>
    <m/>
    <m/>
  </r>
  <r>
    <d v="2023-02-25T00:00:00"/>
    <x v="0"/>
    <x v="0"/>
    <x v="3"/>
    <s v="BTL"/>
    <x v="110"/>
    <x v="110"/>
    <x v="2"/>
    <x v="1"/>
    <x v="0"/>
    <x v="0"/>
    <m/>
    <n v="1"/>
    <m/>
    <x v="0"/>
    <m/>
    <m/>
    <x v="0"/>
    <m/>
    <m/>
  </r>
  <r>
    <d v="2023-02-25T00:00:00"/>
    <x v="0"/>
    <x v="0"/>
    <x v="3"/>
    <s v="BTL"/>
    <x v="111"/>
    <x v="111"/>
    <x v="2"/>
    <x v="1"/>
    <x v="0"/>
    <x v="0"/>
    <m/>
    <n v="1"/>
    <m/>
    <x v="0"/>
    <m/>
    <m/>
    <x v="0"/>
    <m/>
    <m/>
  </r>
  <r>
    <d v="2023-02-25T00:00:00"/>
    <x v="0"/>
    <x v="0"/>
    <x v="3"/>
    <s v="BTL"/>
    <x v="112"/>
    <x v="112"/>
    <x v="2"/>
    <x v="1"/>
    <x v="0"/>
    <x v="0"/>
    <m/>
    <n v="2"/>
    <m/>
    <x v="0"/>
    <m/>
    <m/>
    <x v="0"/>
    <m/>
    <m/>
  </r>
  <r>
    <d v="2023-02-25T00:00:00"/>
    <x v="0"/>
    <x v="0"/>
    <x v="3"/>
    <s v="BTL"/>
    <x v="113"/>
    <x v="113"/>
    <x v="2"/>
    <x v="1"/>
    <x v="0"/>
    <x v="0"/>
    <m/>
    <n v="4"/>
    <m/>
    <x v="0"/>
    <m/>
    <m/>
    <x v="0"/>
    <m/>
    <m/>
  </r>
  <r>
    <d v="2023-02-25T00:00:00"/>
    <x v="0"/>
    <x v="0"/>
    <x v="3"/>
    <s v="BTL"/>
    <x v="114"/>
    <x v="114"/>
    <x v="1"/>
    <x v="1"/>
    <x v="0"/>
    <x v="0"/>
    <m/>
    <n v="1"/>
    <m/>
    <x v="0"/>
    <m/>
    <m/>
    <x v="0"/>
    <m/>
    <m/>
  </r>
  <r>
    <d v="2023-02-25T00:00:00"/>
    <x v="0"/>
    <x v="0"/>
    <x v="3"/>
    <s v="BTL"/>
    <x v="115"/>
    <x v="115"/>
    <x v="2"/>
    <x v="1"/>
    <x v="0"/>
    <x v="0"/>
    <m/>
    <n v="1"/>
    <m/>
    <x v="0"/>
    <m/>
    <m/>
    <x v="0"/>
    <m/>
    <m/>
  </r>
  <r>
    <d v="2023-02-25T00:00:00"/>
    <x v="0"/>
    <x v="0"/>
    <x v="3"/>
    <s v="BTL"/>
    <x v="116"/>
    <x v="116"/>
    <x v="2"/>
    <x v="1"/>
    <x v="0"/>
    <x v="0"/>
    <m/>
    <n v="1"/>
    <m/>
    <x v="0"/>
    <m/>
    <m/>
    <x v="0"/>
    <m/>
    <m/>
  </r>
  <r>
    <d v="2023-02-25T00:00:00"/>
    <x v="0"/>
    <x v="0"/>
    <x v="3"/>
    <s v="BTL"/>
    <x v="117"/>
    <x v="117"/>
    <x v="1"/>
    <x v="1"/>
    <x v="0"/>
    <x v="0"/>
    <m/>
    <n v="1"/>
    <m/>
    <x v="0"/>
    <m/>
    <m/>
    <x v="0"/>
    <m/>
    <m/>
  </r>
  <r>
    <d v="2023-02-25T00:00:00"/>
    <x v="0"/>
    <x v="0"/>
    <x v="3"/>
    <s v="BTL"/>
    <x v="118"/>
    <x v="118"/>
    <x v="1"/>
    <x v="1"/>
    <x v="0"/>
    <x v="0"/>
    <m/>
    <n v="1"/>
    <m/>
    <x v="0"/>
    <m/>
    <m/>
    <x v="0"/>
    <m/>
    <m/>
  </r>
  <r>
    <d v="2023-02-25T00:00:00"/>
    <x v="0"/>
    <x v="0"/>
    <x v="3"/>
    <s v="BTL"/>
    <x v="119"/>
    <x v="119"/>
    <x v="1"/>
    <x v="1"/>
    <x v="0"/>
    <x v="0"/>
    <m/>
    <n v="2"/>
    <m/>
    <x v="0"/>
    <m/>
    <m/>
    <x v="0"/>
    <m/>
    <m/>
  </r>
  <r>
    <d v="2023-02-25T00:00:00"/>
    <x v="0"/>
    <x v="0"/>
    <x v="3"/>
    <s v="BTL"/>
    <x v="120"/>
    <x v="120"/>
    <x v="1"/>
    <x v="1"/>
    <x v="0"/>
    <x v="0"/>
    <m/>
    <n v="2"/>
    <m/>
    <x v="0"/>
    <m/>
    <m/>
    <x v="0"/>
    <m/>
    <m/>
  </r>
  <r>
    <d v="2023-02-25T00:00:00"/>
    <x v="0"/>
    <x v="0"/>
    <x v="3"/>
    <s v="BTL"/>
    <x v="121"/>
    <x v="121"/>
    <x v="1"/>
    <x v="1"/>
    <x v="0"/>
    <x v="0"/>
    <m/>
    <n v="4"/>
    <m/>
    <x v="0"/>
    <m/>
    <m/>
    <x v="0"/>
    <m/>
    <m/>
  </r>
  <r>
    <d v="2023-02-25T00:00:00"/>
    <x v="0"/>
    <x v="0"/>
    <x v="3"/>
    <s v="BTL"/>
    <x v="122"/>
    <x v="122"/>
    <x v="1"/>
    <x v="1"/>
    <x v="0"/>
    <x v="0"/>
    <m/>
    <n v="5"/>
    <m/>
    <x v="0"/>
    <m/>
    <m/>
    <x v="0"/>
    <m/>
    <m/>
  </r>
  <r>
    <d v="2023-02-25T00:00:00"/>
    <x v="0"/>
    <x v="0"/>
    <x v="3"/>
    <s v="BTL"/>
    <x v="123"/>
    <x v="123"/>
    <x v="1"/>
    <x v="1"/>
    <x v="0"/>
    <x v="0"/>
    <m/>
    <n v="5"/>
    <m/>
    <x v="0"/>
    <m/>
    <m/>
    <x v="0"/>
    <m/>
    <m/>
  </r>
  <r>
    <d v="2023-02-25T00:00:00"/>
    <x v="0"/>
    <x v="0"/>
    <x v="3"/>
    <s v="BTL"/>
    <x v="124"/>
    <x v="124"/>
    <x v="1"/>
    <x v="1"/>
    <x v="0"/>
    <x v="0"/>
    <m/>
    <n v="3"/>
    <m/>
    <x v="0"/>
    <m/>
    <m/>
    <x v="0"/>
    <m/>
    <m/>
  </r>
  <r>
    <d v="2023-02-25T00:00:00"/>
    <x v="0"/>
    <x v="0"/>
    <x v="3"/>
    <s v="BTL"/>
    <x v="125"/>
    <x v="125"/>
    <x v="1"/>
    <x v="1"/>
    <x v="0"/>
    <x v="0"/>
    <m/>
    <n v="2"/>
    <m/>
    <x v="0"/>
    <m/>
    <m/>
    <x v="0"/>
    <m/>
    <m/>
  </r>
  <r>
    <d v="2023-02-25T00:00:00"/>
    <x v="0"/>
    <x v="0"/>
    <x v="3"/>
    <s v="BTL"/>
    <x v="126"/>
    <x v="126"/>
    <x v="2"/>
    <x v="1"/>
    <x v="0"/>
    <x v="0"/>
    <m/>
    <n v="4"/>
    <m/>
    <x v="0"/>
    <m/>
    <m/>
    <x v="0"/>
    <m/>
    <m/>
  </r>
  <r>
    <d v="2023-02-25T00:00:00"/>
    <x v="0"/>
    <x v="0"/>
    <x v="3"/>
    <s v="BTL"/>
    <x v="127"/>
    <x v="127"/>
    <x v="1"/>
    <x v="1"/>
    <x v="0"/>
    <x v="0"/>
    <m/>
    <n v="12"/>
    <m/>
    <x v="0"/>
    <m/>
    <m/>
    <x v="0"/>
    <m/>
    <m/>
  </r>
  <r>
    <d v="2023-02-25T00:00:00"/>
    <x v="0"/>
    <x v="0"/>
    <x v="3"/>
    <s v="BTL"/>
    <x v="128"/>
    <x v="128"/>
    <x v="1"/>
    <x v="1"/>
    <x v="0"/>
    <x v="0"/>
    <m/>
    <n v="1"/>
    <m/>
    <x v="0"/>
    <m/>
    <m/>
    <x v="0"/>
    <m/>
    <m/>
  </r>
  <r>
    <d v="2023-02-25T00:00:00"/>
    <x v="0"/>
    <x v="0"/>
    <x v="3"/>
    <s v="BTL"/>
    <x v="129"/>
    <x v="129"/>
    <x v="0"/>
    <x v="0"/>
    <x v="0"/>
    <x v="0"/>
    <m/>
    <n v="1"/>
    <m/>
    <x v="0"/>
    <m/>
    <m/>
    <x v="0"/>
    <m/>
    <m/>
  </r>
  <r>
    <d v="2023-02-25T00:00:00"/>
    <x v="0"/>
    <x v="0"/>
    <x v="3"/>
    <s v="BTL"/>
    <x v="130"/>
    <x v="130"/>
    <x v="1"/>
    <x v="1"/>
    <x v="0"/>
    <x v="0"/>
    <m/>
    <n v="1"/>
    <m/>
    <x v="0"/>
    <m/>
    <m/>
    <x v="0"/>
    <m/>
    <m/>
  </r>
  <r>
    <d v="2023-02-25T00:00:00"/>
    <x v="0"/>
    <x v="0"/>
    <x v="3"/>
    <s v="BTL"/>
    <x v="131"/>
    <x v="131"/>
    <x v="1"/>
    <x v="1"/>
    <x v="0"/>
    <x v="0"/>
    <m/>
    <n v="2"/>
    <m/>
    <x v="0"/>
    <m/>
    <m/>
    <x v="0"/>
    <m/>
    <m/>
  </r>
  <r>
    <d v="2023-02-25T00:00:00"/>
    <x v="0"/>
    <x v="0"/>
    <x v="3"/>
    <s v="BTL"/>
    <x v="132"/>
    <x v="132"/>
    <x v="1"/>
    <x v="1"/>
    <x v="0"/>
    <x v="0"/>
    <m/>
    <n v="3"/>
    <m/>
    <x v="0"/>
    <m/>
    <m/>
    <x v="0"/>
    <m/>
    <m/>
  </r>
  <r>
    <d v="2023-02-25T00:00:00"/>
    <x v="0"/>
    <x v="0"/>
    <x v="3"/>
    <s v="BTL"/>
    <x v="133"/>
    <x v="133"/>
    <x v="1"/>
    <x v="0"/>
    <x v="0"/>
    <x v="0"/>
    <m/>
    <n v="1"/>
    <m/>
    <x v="0"/>
    <m/>
    <m/>
    <x v="0"/>
    <m/>
    <m/>
  </r>
  <r>
    <d v="2023-02-25T00:00:00"/>
    <x v="0"/>
    <x v="0"/>
    <x v="3"/>
    <s v="BTL"/>
    <x v="134"/>
    <x v="134"/>
    <x v="1"/>
    <x v="0"/>
    <x v="0"/>
    <x v="0"/>
    <m/>
    <n v="1"/>
    <m/>
    <x v="0"/>
    <m/>
    <m/>
    <x v="0"/>
    <m/>
    <m/>
  </r>
  <r>
    <d v="2023-02-25T00:00:00"/>
    <x v="0"/>
    <x v="0"/>
    <x v="4"/>
    <s v="BTL"/>
    <x v="135"/>
    <x v="135"/>
    <x v="0"/>
    <x v="0"/>
    <x v="0"/>
    <x v="0"/>
    <m/>
    <n v="1"/>
    <m/>
    <x v="0"/>
    <m/>
    <m/>
    <x v="0"/>
    <m/>
    <m/>
  </r>
  <r>
    <d v="2023-02-25T00:00:00"/>
    <x v="0"/>
    <x v="0"/>
    <x v="4"/>
    <s v="BTL"/>
    <x v="136"/>
    <x v="136"/>
    <x v="0"/>
    <x v="0"/>
    <x v="0"/>
    <x v="0"/>
    <m/>
    <n v="30"/>
    <m/>
    <x v="0"/>
    <m/>
    <m/>
    <x v="0"/>
    <m/>
    <m/>
  </r>
  <r>
    <d v="2023-02-25T00:00:00"/>
    <x v="0"/>
    <x v="0"/>
    <x v="5"/>
    <s v="BTL"/>
    <x v="137"/>
    <x v="137"/>
    <x v="1"/>
    <x v="0"/>
    <x v="0"/>
    <x v="0"/>
    <m/>
    <n v="2"/>
    <m/>
    <x v="1"/>
    <d v="2023-02-14T00:00:00"/>
    <m/>
    <x v="0"/>
    <m/>
    <m/>
  </r>
  <r>
    <d v="2023-02-25T00:00:00"/>
    <x v="0"/>
    <x v="0"/>
    <x v="5"/>
    <s v="BTL"/>
    <x v="138"/>
    <x v="138"/>
    <x v="1"/>
    <x v="0"/>
    <x v="0"/>
    <x v="0"/>
    <m/>
    <n v="4"/>
    <m/>
    <x v="0"/>
    <m/>
    <m/>
    <x v="0"/>
    <m/>
    <m/>
  </r>
  <r>
    <d v="2023-02-25T00:00:00"/>
    <x v="0"/>
    <x v="0"/>
    <x v="5"/>
    <s v="BTL"/>
    <x v="139"/>
    <x v="139"/>
    <x v="1"/>
    <x v="0"/>
    <x v="0"/>
    <x v="0"/>
    <m/>
    <n v="2"/>
    <m/>
    <x v="0"/>
    <m/>
    <m/>
    <x v="0"/>
    <m/>
    <m/>
  </r>
  <r>
    <d v="2023-02-25T00:00:00"/>
    <x v="0"/>
    <x v="0"/>
    <x v="5"/>
    <s v="BTL"/>
    <x v="140"/>
    <x v="140"/>
    <x v="0"/>
    <x v="0"/>
    <x v="0"/>
    <x v="0"/>
    <m/>
    <n v="2"/>
    <m/>
    <x v="0"/>
    <m/>
    <m/>
    <x v="0"/>
    <m/>
    <m/>
  </r>
  <r>
    <d v="2023-02-25T00:00:00"/>
    <x v="0"/>
    <x v="0"/>
    <x v="5"/>
    <s v="BTL"/>
    <x v="141"/>
    <x v="141"/>
    <x v="0"/>
    <x v="0"/>
    <x v="0"/>
    <x v="0"/>
    <m/>
    <n v="1585"/>
    <m/>
    <x v="0"/>
    <m/>
    <m/>
    <x v="0"/>
    <m/>
    <m/>
  </r>
  <r>
    <d v="2023-02-25T00:00:00"/>
    <x v="0"/>
    <x v="0"/>
    <x v="5"/>
    <s v="BTL"/>
    <x v="142"/>
    <x v="142"/>
    <x v="1"/>
    <x v="1"/>
    <x v="0"/>
    <x v="0"/>
    <m/>
    <n v="19"/>
    <m/>
    <x v="0"/>
    <m/>
    <m/>
    <x v="0"/>
    <m/>
    <m/>
  </r>
  <r>
    <d v="2023-02-25T00:00:00"/>
    <x v="0"/>
    <x v="0"/>
    <x v="5"/>
    <s v="BTL"/>
    <x v="143"/>
    <x v="143"/>
    <x v="2"/>
    <x v="1"/>
    <x v="0"/>
    <x v="0"/>
    <m/>
    <n v="1"/>
    <m/>
    <x v="0"/>
    <m/>
    <m/>
    <x v="0"/>
    <m/>
    <m/>
  </r>
  <r>
    <d v="2023-02-25T00:00:00"/>
    <x v="0"/>
    <x v="0"/>
    <x v="5"/>
    <s v="BTL"/>
    <x v="144"/>
    <x v="144"/>
    <x v="1"/>
    <x v="1"/>
    <x v="0"/>
    <x v="0"/>
    <m/>
    <n v="1"/>
    <m/>
    <x v="0"/>
    <m/>
    <m/>
    <x v="0"/>
    <m/>
    <m/>
  </r>
  <r>
    <d v="2023-02-25T00:00:00"/>
    <x v="0"/>
    <x v="0"/>
    <x v="5"/>
    <s v="BTL"/>
    <x v="145"/>
    <x v="145"/>
    <x v="2"/>
    <x v="1"/>
    <x v="0"/>
    <x v="0"/>
    <m/>
    <n v="1"/>
    <m/>
    <x v="0"/>
    <m/>
    <m/>
    <x v="0"/>
    <m/>
    <m/>
  </r>
  <r>
    <d v="2023-02-25T00:00:00"/>
    <x v="0"/>
    <x v="0"/>
    <x v="5"/>
    <s v="BTL"/>
    <x v="146"/>
    <x v="146"/>
    <x v="2"/>
    <x v="1"/>
    <x v="0"/>
    <x v="0"/>
    <m/>
    <n v="10"/>
    <m/>
    <x v="0"/>
    <m/>
    <m/>
    <x v="0"/>
    <m/>
    <m/>
  </r>
  <r>
    <d v="2023-02-25T00:00:00"/>
    <x v="0"/>
    <x v="0"/>
    <x v="5"/>
    <s v="BTL"/>
    <x v="147"/>
    <x v="147"/>
    <x v="1"/>
    <x v="1"/>
    <x v="0"/>
    <x v="0"/>
    <m/>
    <n v="12"/>
    <m/>
    <x v="0"/>
    <m/>
    <m/>
    <x v="0"/>
    <m/>
    <m/>
  </r>
  <r>
    <d v="2023-02-25T00:00:00"/>
    <x v="0"/>
    <x v="0"/>
    <x v="5"/>
    <s v="BTL"/>
    <x v="148"/>
    <x v="148"/>
    <x v="2"/>
    <x v="1"/>
    <x v="0"/>
    <x v="0"/>
    <m/>
    <n v="3"/>
    <m/>
    <x v="0"/>
    <m/>
    <m/>
    <x v="0"/>
    <m/>
    <m/>
  </r>
  <r>
    <d v="2023-02-25T00:00:00"/>
    <x v="0"/>
    <x v="0"/>
    <x v="5"/>
    <s v="BTL"/>
    <x v="149"/>
    <x v="149"/>
    <x v="1"/>
    <x v="1"/>
    <x v="0"/>
    <x v="0"/>
    <m/>
    <n v="2"/>
    <m/>
    <x v="0"/>
    <m/>
    <m/>
    <x v="0"/>
    <m/>
    <m/>
  </r>
  <r>
    <d v="2023-02-25T00:00:00"/>
    <x v="0"/>
    <x v="0"/>
    <x v="5"/>
    <s v="BTL"/>
    <x v="150"/>
    <x v="150"/>
    <x v="1"/>
    <x v="0"/>
    <x v="0"/>
    <x v="0"/>
    <m/>
    <n v="1"/>
    <m/>
    <x v="0"/>
    <m/>
    <m/>
    <x v="0"/>
    <m/>
    <m/>
  </r>
  <r>
    <d v="2023-02-25T00:00:00"/>
    <x v="0"/>
    <x v="0"/>
    <x v="5"/>
    <s v="BTL"/>
    <x v="151"/>
    <x v="151"/>
    <x v="1"/>
    <x v="1"/>
    <x v="0"/>
    <x v="0"/>
    <m/>
    <n v="1"/>
    <m/>
    <x v="0"/>
    <m/>
    <m/>
    <x v="0"/>
    <m/>
    <m/>
  </r>
  <r>
    <d v="2023-02-25T00:00:00"/>
    <x v="0"/>
    <x v="0"/>
    <x v="5"/>
    <s v="BTL"/>
    <x v="152"/>
    <x v="152"/>
    <x v="1"/>
    <x v="1"/>
    <x v="0"/>
    <x v="0"/>
    <m/>
    <n v="1"/>
    <m/>
    <x v="0"/>
    <m/>
    <m/>
    <x v="0"/>
    <m/>
    <m/>
  </r>
  <r>
    <d v="2023-02-25T00:00:00"/>
    <x v="0"/>
    <x v="0"/>
    <x v="5"/>
    <s v="BTL"/>
    <x v="153"/>
    <x v="153"/>
    <x v="2"/>
    <x v="1"/>
    <x v="0"/>
    <x v="0"/>
    <m/>
    <n v="1"/>
    <m/>
    <x v="0"/>
    <m/>
    <m/>
    <x v="0"/>
    <m/>
    <m/>
  </r>
  <r>
    <d v="2023-02-25T00:00:00"/>
    <x v="0"/>
    <x v="0"/>
    <x v="5"/>
    <s v="BTL"/>
    <x v="154"/>
    <x v="154"/>
    <x v="1"/>
    <x v="1"/>
    <x v="0"/>
    <x v="0"/>
    <m/>
    <n v="6"/>
    <m/>
    <x v="0"/>
    <m/>
    <m/>
    <x v="0"/>
    <m/>
    <m/>
  </r>
  <r>
    <d v="2023-02-25T00:00:00"/>
    <x v="0"/>
    <x v="0"/>
    <x v="5"/>
    <s v="BTL"/>
    <x v="155"/>
    <x v="155"/>
    <x v="2"/>
    <x v="1"/>
    <x v="0"/>
    <x v="0"/>
    <m/>
    <n v="1"/>
    <m/>
    <x v="0"/>
    <m/>
    <m/>
    <x v="0"/>
    <m/>
    <m/>
  </r>
  <r>
    <d v="2023-02-25T00:00:00"/>
    <x v="0"/>
    <x v="0"/>
    <x v="5"/>
    <s v="BTL"/>
    <x v="156"/>
    <x v="156"/>
    <x v="2"/>
    <x v="1"/>
    <x v="0"/>
    <x v="0"/>
    <m/>
    <n v="1"/>
    <m/>
    <x v="0"/>
    <m/>
    <m/>
    <x v="0"/>
    <m/>
    <m/>
  </r>
  <r>
    <d v="2023-02-25T00:00:00"/>
    <x v="0"/>
    <x v="0"/>
    <x v="5"/>
    <s v="BTL"/>
    <x v="157"/>
    <x v="157"/>
    <x v="2"/>
    <x v="1"/>
    <x v="0"/>
    <x v="0"/>
    <m/>
    <n v="1"/>
    <m/>
    <x v="0"/>
    <m/>
    <m/>
    <x v="0"/>
    <m/>
    <m/>
  </r>
  <r>
    <d v="2023-02-25T00:00:00"/>
    <x v="0"/>
    <x v="0"/>
    <x v="5"/>
    <s v="BTL"/>
    <x v="158"/>
    <x v="158"/>
    <x v="2"/>
    <x v="1"/>
    <x v="0"/>
    <x v="0"/>
    <m/>
    <n v="1"/>
    <m/>
    <x v="0"/>
    <m/>
    <m/>
    <x v="0"/>
    <m/>
    <m/>
  </r>
  <r>
    <d v="2023-02-25T00:00:00"/>
    <x v="0"/>
    <x v="0"/>
    <x v="5"/>
    <s v="BTL"/>
    <x v="159"/>
    <x v="159"/>
    <x v="1"/>
    <x v="0"/>
    <x v="0"/>
    <x v="0"/>
    <m/>
    <n v="3"/>
    <m/>
    <x v="0"/>
    <m/>
    <m/>
    <x v="0"/>
    <m/>
    <m/>
  </r>
  <r>
    <d v="2023-02-25T00:00:00"/>
    <x v="0"/>
    <x v="0"/>
    <x v="5"/>
    <s v="BTL"/>
    <x v="160"/>
    <x v="160"/>
    <x v="2"/>
    <x v="1"/>
    <x v="0"/>
    <x v="0"/>
    <m/>
    <n v="1"/>
    <m/>
    <x v="0"/>
    <m/>
    <m/>
    <x v="0"/>
    <m/>
    <m/>
  </r>
  <r>
    <d v="2023-02-25T00:00:00"/>
    <x v="0"/>
    <x v="0"/>
    <x v="5"/>
    <s v="BTL"/>
    <x v="161"/>
    <x v="161"/>
    <x v="1"/>
    <x v="1"/>
    <x v="0"/>
    <x v="0"/>
    <m/>
    <n v="1"/>
    <m/>
    <x v="0"/>
    <m/>
    <m/>
    <x v="0"/>
    <m/>
    <m/>
  </r>
  <r>
    <d v="2023-02-25T00:00:00"/>
    <x v="0"/>
    <x v="0"/>
    <x v="5"/>
    <s v="BTL"/>
    <x v="162"/>
    <x v="162"/>
    <x v="2"/>
    <x v="1"/>
    <x v="0"/>
    <x v="0"/>
    <m/>
    <n v="2"/>
    <m/>
    <x v="0"/>
    <m/>
    <m/>
    <x v="0"/>
    <m/>
    <m/>
  </r>
  <r>
    <d v="2023-02-25T00:00:00"/>
    <x v="0"/>
    <x v="0"/>
    <x v="5"/>
    <s v="BTL"/>
    <x v="163"/>
    <x v="163"/>
    <x v="0"/>
    <x v="0"/>
    <x v="0"/>
    <x v="0"/>
    <m/>
    <n v="195"/>
    <m/>
    <x v="0"/>
    <m/>
    <m/>
    <x v="0"/>
    <m/>
    <m/>
  </r>
  <r>
    <d v="2023-02-25T00:00:00"/>
    <x v="0"/>
    <x v="0"/>
    <x v="5"/>
    <s v="BTL"/>
    <x v="164"/>
    <x v="164"/>
    <x v="0"/>
    <x v="0"/>
    <x v="0"/>
    <x v="0"/>
    <m/>
    <n v="260"/>
    <m/>
    <x v="0"/>
    <m/>
    <m/>
    <x v="0"/>
    <m/>
    <m/>
  </r>
  <r>
    <d v="2023-02-25T00:00:00"/>
    <x v="0"/>
    <x v="0"/>
    <x v="5"/>
    <s v="BTL"/>
    <x v="165"/>
    <x v="165"/>
    <x v="0"/>
    <x v="0"/>
    <x v="0"/>
    <x v="0"/>
    <m/>
    <n v="39"/>
    <m/>
    <x v="0"/>
    <m/>
    <m/>
    <x v="0"/>
    <m/>
    <m/>
  </r>
  <r>
    <d v="2023-02-25T00:00:00"/>
    <x v="0"/>
    <x v="0"/>
    <x v="5"/>
    <s v="BTL"/>
    <x v="166"/>
    <x v="166"/>
    <x v="0"/>
    <x v="0"/>
    <x v="0"/>
    <x v="0"/>
    <m/>
    <n v="6"/>
    <m/>
    <x v="0"/>
    <m/>
    <m/>
    <x v="0"/>
    <m/>
    <m/>
  </r>
  <r>
    <d v="2023-02-25T00:00:00"/>
    <x v="0"/>
    <x v="0"/>
    <x v="5"/>
    <s v="BTL"/>
    <x v="167"/>
    <x v="167"/>
    <x v="0"/>
    <x v="0"/>
    <x v="0"/>
    <x v="0"/>
    <m/>
    <n v="8"/>
    <m/>
    <x v="0"/>
    <m/>
    <m/>
    <x v="0"/>
    <m/>
    <m/>
  </r>
  <r>
    <d v="2023-02-25T00:00:00"/>
    <x v="0"/>
    <x v="0"/>
    <x v="5"/>
    <s v="BTL"/>
    <x v="168"/>
    <x v="168"/>
    <x v="0"/>
    <x v="0"/>
    <x v="0"/>
    <x v="0"/>
    <m/>
    <n v="1"/>
    <m/>
    <x v="0"/>
    <m/>
    <m/>
    <x v="0"/>
    <m/>
    <m/>
  </r>
  <r>
    <d v="2023-02-25T00:00:00"/>
    <x v="0"/>
    <x v="0"/>
    <x v="5"/>
    <s v="BTL"/>
    <x v="169"/>
    <x v="169"/>
    <x v="0"/>
    <x v="0"/>
    <x v="0"/>
    <x v="0"/>
    <m/>
    <n v="699"/>
    <m/>
    <x v="0"/>
    <m/>
    <m/>
    <x v="0"/>
    <m/>
    <m/>
  </r>
  <r>
    <d v="2023-02-25T00:00:00"/>
    <x v="0"/>
    <x v="0"/>
    <x v="5"/>
    <s v="BTL"/>
    <x v="170"/>
    <x v="170"/>
    <x v="0"/>
    <x v="0"/>
    <x v="0"/>
    <x v="0"/>
    <m/>
    <n v="114"/>
    <m/>
    <x v="0"/>
    <m/>
    <m/>
    <x v="0"/>
    <m/>
    <m/>
  </r>
  <r>
    <d v="2023-02-25T00:00:00"/>
    <x v="0"/>
    <x v="0"/>
    <x v="5"/>
    <s v="BTL"/>
    <x v="171"/>
    <x v="171"/>
    <x v="0"/>
    <x v="0"/>
    <x v="0"/>
    <x v="0"/>
    <m/>
    <n v="8"/>
    <m/>
    <x v="0"/>
    <m/>
    <m/>
    <x v="0"/>
    <m/>
    <m/>
  </r>
  <r>
    <d v="2023-02-25T00:00:00"/>
    <x v="0"/>
    <x v="0"/>
    <x v="5"/>
    <s v="BTL"/>
    <x v="172"/>
    <x v="172"/>
    <x v="0"/>
    <x v="0"/>
    <x v="0"/>
    <x v="0"/>
    <m/>
    <n v="16"/>
    <m/>
    <x v="0"/>
    <m/>
    <m/>
    <x v="0"/>
    <m/>
    <m/>
  </r>
  <r>
    <d v="2023-02-25T00:00:00"/>
    <x v="0"/>
    <x v="0"/>
    <x v="5"/>
    <s v="BTL"/>
    <x v="173"/>
    <x v="173"/>
    <x v="2"/>
    <x v="1"/>
    <x v="0"/>
    <x v="0"/>
    <m/>
    <n v="8"/>
    <m/>
    <x v="0"/>
    <m/>
    <m/>
    <x v="0"/>
    <m/>
    <m/>
  </r>
  <r>
    <d v="2023-02-25T00:00:00"/>
    <x v="0"/>
    <x v="0"/>
    <x v="5"/>
    <s v="BTL"/>
    <x v="174"/>
    <x v="174"/>
    <x v="2"/>
    <x v="1"/>
    <x v="0"/>
    <x v="0"/>
    <m/>
    <n v="4"/>
    <m/>
    <x v="0"/>
    <m/>
    <m/>
    <x v="0"/>
    <m/>
    <m/>
  </r>
  <r>
    <d v="2023-02-25T00:00:00"/>
    <x v="0"/>
    <x v="0"/>
    <x v="5"/>
    <s v="BTL"/>
    <x v="175"/>
    <x v="175"/>
    <x v="1"/>
    <x v="1"/>
    <x v="0"/>
    <x v="0"/>
    <m/>
    <n v="2"/>
    <m/>
    <x v="0"/>
    <m/>
    <m/>
    <x v="0"/>
    <m/>
    <m/>
  </r>
  <r>
    <d v="2023-02-25T00:00:00"/>
    <x v="0"/>
    <x v="0"/>
    <x v="5"/>
    <s v="BTL"/>
    <x v="176"/>
    <x v="176"/>
    <x v="1"/>
    <x v="1"/>
    <x v="0"/>
    <x v="0"/>
    <m/>
    <n v="1"/>
    <m/>
    <x v="0"/>
    <m/>
    <m/>
    <x v="0"/>
    <m/>
    <m/>
  </r>
  <r>
    <d v="2023-02-25T00:00:00"/>
    <x v="0"/>
    <x v="0"/>
    <x v="5"/>
    <s v="BTL"/>
    <x v="177"/>
    <x v="177"/>
    <x v="1"/>
    <x v="1"/>
    <x v="0"/>
    <x v="0"/>
    <m/>
    <n v="1"/>
    <m/>
    <x v="1"/>
    <d v="2023-02-13T00:00:00"/>
    <m/>
    <x v="0"/>
    <m/>
    <m/>
  </r>
  <r>
    <d v="2023-02-25T00:00:00"/>
    <x v="0"/>
    <x v="0"/>
    <x v="5"/>
    <s v="BTL"/>
    <x v="178"/>
    <x v="178"/>
    <x v="1"/>
    <x v="1"/>
    <x v="0"/>
    <x v="0"/>
    <m/>
    <n v="1"/>
    <m/>
    <x v="1"/>
    <d v="2023-02-13T00:00:00"/>
    <m/>
    <x v="0"/>
    <m/>
    <m/>
  </r>
  <r>
    <d v="2023-02-25T00:00:00"/>
    <x v="0"/>
    <x v="0"/>
    <x v="5"/>
    <s v="BTL"/>
    <x v="179"/>
    <x v="179"/>
    <x v="1"/>
    <x v="1"/>
    <x v="0"/>
    <x v="0"/>
    <m/>
    <n v="1"/>
    <m/>
    <x v="0"/>
    <m/>
    <m/>
    <x v="0"/>
    <m/>
    <m/>
  </r>
  <r>
    <d v="2023-02-25T00:00:00"/>
    <x v="0"/>
    <x v="0"/>
    <x v="5"/>
    <s v="BTL"/>
    <x v="180"/>
    <x v="180"/>
    <x v="1"/>
    <x v="1"/>
    <x v="0"/>
    <x v="0"/>
    <m/>
    <n v="1"/>
    <m/>
    <x v="0"/>
    <m/>
    <m/>
    <x v="0"/>
    <m/>
    <m/>
  </r>
  <r>
    <d v="2023-02-25T00:00:00"/>
    <x v="0"/>
    <x v="0"/>
    <x v="5"/>
    <s v="BTL"/>
    <x v="181"/>
    <x v="181"/>
    <x v="2"/>
    <x v="1"/>
    <x v="0"/>
    <x v="0"/>
    <m/>
    <n v="1"/>
    <m/>
    <x v="0"/>
    <m/>
    <m/>
    <x v="0"/>
    <m/>
    <m/>
  </r>
  <r>
    <d v="2023-02-25T00:00:00"/>
    <x v="0"/>
    <x v="0"/>
    <x v="5"/>
    <s v="BTL"/>
    <x v="182"/>
    <x v="182"/>
    <x v="1"/>
    <x v="1"/>
    <x v="0"/>
    <x v="0"/>
    <m/>
    <n v="1"/>
    <m/>
    <x v="0"/>
    <m/>
    <m/>
    <x v="0"/>
    <m/>
    <m/>
  </r>
  <r>
    <d v="2023-02-25T00:00:00"/>
    <x v="0"/>
    <x v="0"/>
    <x v="5"/>
    <s v="BTL"/>
    <x v="183"/>
    <x v="183"/>
    <x v="1"/>
    <x v="1"/>
    <x v="0"/>
    <x v="0"/>
    <m/>
    <n v="4"/>
    <m/>
    <x v="0"/>
    <m/>
    <m/>
    <x v="0"/>
    <m/>
    <m/>
  </r>
  <r>
    <d v="2023-02-25T00:00:00"/>
    <x v="0"/>
    <x v="0"/>
    <x v="5"/>
    <s v="BTL"/>
    <x v="184"/>
    <x v="184"/>
    <x v="1"/>
    <x v="1"/>
    <x v="0"/>
    <x v="0"/>
    <m/>
    <n v="44"/>
    <m/>
    <x v="0"/>
    <m/>
    <m/>
    <x v="0"/>
    <m/>
    <m/>
  </r>
  <r>
    <d v="2023-02-25T00:00:00"/>
    <x v="0"/>
    <x v="0"/>
    <x v="5"/>
    <s v="BTL"/>
    <x v="185"/>
    <x v="185"/>
    <x v="1"/>
    <x v="1"/>
    <x v="0"/>
    <x v="0"/>
    <m/>
    <n v="40"/>
    <m/>
    <x v="0"/>
    <m/>
    <m/>
    <x v="0"/>
    <m/>
    <m/>
  </r>
  <r>
    <d v="2023-02-25T00:00:00"/>
    <x v="0"/>
    <x v="0"/>
    <x v="5"/>
    <s v="BTL"/>
    <x v="186"/>
    <x v="186"/>
    <x v="1"/>
    <x v="1"/>
    <x v="0"/>
    <x v="0"/>
    <m/>
    <n v="134"/>
    <m/>
    <x v="0"/>
    <m/>
    <m/>
    <x v="0"/>
    <m/>
    <m/>
  </r>
  <r>
    <d v="2023-02-25T00:00:00"/>
    <x v="0"/>
    <x v="0"/>
    <x v="5"/>
    <s v="BTL"/>
    <x v="187"/>
    <x v="187"/>
    <x v="1"/>
    <x v="1"/>
    <x v="0"/>
    <x v="0"/>
    <m/>
    <n v="20"/>
    <m/>
    <x v="0"/>
    <m/>
    <m/>
    <x v="0"/>
    <m/>
    <m/>
  </r>
  <r>
    <d v="2023-02-25T00:00:00"/>
    <x v="0"/>
    <x v="0"/>
    <x v="5"/>
    <s v="BTL"/>
    <x v="188"/>
    <x v="188"/>
    <x v="1"/>
    <x v="1"/>
    <x v="0"/>
    <x v="0"/>
    <m/>
    <n v="93"/>
    <m/>
    <x v="0"/>
    <m/>
    <m/>
    <x v="0"/>
    <m/>
    <m/>
  </r>
  <r>
    <d v="2023-02-25T00:00:00"/>
    <x v="0"/>
    <x v="0"/>
    <x v="5"/>
    <s v="BTL"/>
    <x v="189"/>
    <x v="189"/>
    <x v="1"/>
    <x v="1"/>
    <x v="0"/>
    <x v="0"/>
    <m/>
    <n v="4"/>
    <m/>
    <x v="0"/>
    <m/>
    <m/>
    <x v="0"/>
    <m/>
    <m/>
  </r>
  <r>
    <d v="2023-02-25T00:00:00"/>
    <x v="0"/>
    <x v="0"/>
    <x v="5"/>
    <s v="BTL"/>
    <x v="190"/>
    <x v="190"/>
    <x v="2"/>
    <x v="1"/>
    <x v="0"/>
    <x v="0"/>
    <m/>
    <n v="2"/>
    <m/>
    <x v="0"/>
    <m/>
    <m/>
    <x v="0"/>
    <m/>
    <m/>
  </r>
  <r>
    <d v="2023-02-25T00:00:00"/>
    <x v="0"/>
    <x v="0"/>
    <x v="5"/>
    <s v="BTL"/>
    <x v="191"/>
    <x v="191"/>
    <x v="1"/>
    <x v="1"/>
    <x v="0"/>
    <x v="0"/>
    <m/>
    <n v="2"/>
    <m/>
    <x v="0"/>
    <m/>
    <m/>
    <x v="0"/>
    <m/>
    <m/>
  </r>
  <r>
    <d v="2023-02-25T00:00:00"/>
    <x v="0"/>
    <x v="0"/>
    <x v="5"/>
    <s v="BTL"/>
    <x v="192"/>
    <x v="192"/>
    <x v="1"/>
    <x v="1"/>
    <x v="0"/>
    <x v="0"/>
    <m/>
    <n v="2"/>
    <m/>
    <x v="0"/>
    <m/>
    <m/>
    <x v="0"/>
    <m/>
    <m/>
  </r>
  <r>
    <d v="2023-02-25T00:00:00"/>
    <x v="0"/>
    <x v="0"/>
    <x v="5"/>
    <s v="BTL"/>
    <x v="193"/>
    <x v="193"/>
    <x v="1"/>
    <x v="1"/>
    <x v="0"/>
    <x v="0"/>
    <m/>
    <n v="2"/>
    <m/>
    <x v="0"/>
    <m/>
    <m/>
    <x v="0"/>
    <m/>
    <m/>
  </r>
  <r>
    <d v="2023-02-25T00:00:00"/>
    <x v="0"/>
    <x v="0"/>
    <x v="5"/>
    <s v="BTL"/>
    <x v="194"/>
    <x v="194"/>
    <x v="1"/>
    <x v="1"/>
    <x v="0"/>
    <x v="0"/>
    <m/>
    <n v="1"/>
    <m/>
    <x v="0"/>
    <m/>
    <m/>
    <x v="0"/>
    <m/>
    <m/>
  </r>
  <r>
    <d v="2023-02-25T00:00:00"/>
    <x v="0"/>
    <x v="0"/>
    <x v="5"/>
    <s v="BTL"/>
    <x v="195"/>
    <x v="195"/>
    <x v="1"/>
    <x v="0"/>
    <x v="0"/>
    <x v="0"/>
    <m/>
    <n v="93"/>
    <m/>
    <x v="0"/>
    <m/>
    <m/>
    <x v="0"/>
    <m/>
    <m/>
  </r>
  <r>
    <d v="2023-02-25T00:00:00"/>
    <x v="0"/>
    <x v="0"/>
    <x v="5"/>
    <s v="BTL"/>
    <x v="196"/>
    <x v="196"/>
    <x v="0"/>
    <x v="0"/>
    <x v="0"/>
    <x v="0"/>
    <m/>
    <n v="2"/>
    <m/>
    <x v="0"/>
    <m/>
    <m/>
    <x v="0"/>
    <m/>
    <m/>
  </r>
  <r>
    <d v="2023-02-25T00:00:00"/>
    <x v="0"/>
    <x v="0"/>
    <x v="5"/>
    <s v="BTL"/>
    <x v="197"/>
    <x v="197"/>
    <x v="1"/>
    <x v="1"/>
    <x v="0"/>
    <x v="0"/>
    <m/>
    <n v="1"/>
    <m/>
    <x v="0"/>
    <m/>
    <m/>
    <x v="0"/>
    <m/>
    <m/>
  </r>
  <r>
    <d v="2023-02-25T00:00:00"/>
    <x v="0"/>
    <x v="0"/>
    <x v="5"/>
    <s v="BTL"/>
    <x v="198"/>
    <x v="198"/>
    <x v="1"/>
    <x v="1"/>
    <x v="0"/>
    <x v="0"/>
    <m/>
    <n v="2"/>
    <m/>
    <x v="0"/>
    <m/>
    <m/>
    <x v="0"/>
    <m/>
    <m/>
  </r>
  <r>
    <d v="2023-02-25T00:00:00"/>
    <x v="0"/>
    <x v="0"/>
    <x v="5"/>
    <s v="BTL"/>
    <x v="199"/>
    <x v="199"/>
    <x v="0"/>
    <x v="0"/>
    <x v="0"/>
    <x v="0"/>
    <m/>
    <n v="18"/>
    <m/>
    <x v="0"/>
    <m/>
    <m/>
    <x v="0"/>
    <m/>
    <m/>
  </r>
  <r>
    <d v="2023-02-25T00:00:00"/>
    <x v="0"/>
    <x v="0"/>
    <x v="5"/>
    <s v="BTL"/>
    <x v="200"/>
    <x v="200"/>
    <x v="0"/>
    <x v="0"/>
    <x v="0"/>
    <x v="0"/>
    <m/>
    <n v="168"/>
    <m/>
    <x v="0"/>
    <m/>
    <m/>
    <x v="0"/>
    <m/>
    <m/>
  </r>
  <r>
    <d v="2023-02-25T00:00:00"/>
    <x v="0"/>
    <x v="0"/>
    <x v="5"/>
    <s v="BTL"/>
    <x v="201"/>
    <x v="201"/>
    <x v="1"/>
    <x v="0"/>
    <x v="0"/>
    <x v="0"/>
    <m/>
    <n v="5"/>
    <m/>
    <x v="0"/>
    <m/>
    <m/>
    <x v="0"/>
    <m/>
    <m/>
  </r>
  <r>
    <d v="2023-02-25T00:00:00"/>
    <x v="0"/>
    <x v="0"/>
    <x v="5"/>
    <s v="BTL"/>
    <x v="202"/>
    <x v="202"/>
    <x v="0"/>
    <x v="0"/>
    <x v="0"/>
    <x v="0"/>
    <m/>
    <n v="1"/>
    <m/>
    <x v="0"/>
    <m/>
    <m/>
    <x v="0"/>
    <m/>
    <m/>
  </r>
  <r>
    <d v="2023-02-10T00:00:00"/>
    <x v="1"/>
    <x v="1"/>
    <x v="5"/>
    <s v="BTL"/>
    <x v="200"/>
    <x v="200"/>
    <x v="0"/>
    <x v="0"/>
    <x v="0"/>
    <x v="0"/>
    <m/>
    <m/>
    <n v="24"/>
    <x v="2"/>
    <d v="2023-02-15T00:00:00"/>
    <n v="-91"/>
    <x v="1"/>
    <d v="2023-02-23T00:00:00"/>
    <m/>
  </r>
  <r>
    <d v="2023-02-13T00:00:00"/>
    <x v="2"/>
    <x v="1"/>
    <x v="5"/>
    <s v="BTL"/>
    <x v="177"/>
    <x v="177"/>
    <x v="1"/>
    <x v="1"/>
    <x v="0"/>
    <x v="0"/>
    <m/>
    <m/>
    <n v="1"/>
    <x v="1"/>
    <d v="2023-02-15T00:00:00"/>
    <n v="-91"/>
    <x v="2"/>
    <d v="2023-03-01T00:00:00"/>
    <s v="https://github.com/proyectoBI/Materiales-prestados-CN-XESA/blob/main/ST-BTL-057%20Bote%20draft%201%20%20Stella.jpeg?raw=true"/>
  </r>
  <r>
    <d v="2023-02-13T00:00:00"/>
    <x v="2"/>
    <x v="1"/>
    <x v="5"/>
    <s v="BTL"/>
    <x v="178"/>
    <x v="178"/>
    <x v="1"/>
    <x v="1"/>
    <x v="0"/>
    <x v="0"/>
    <m/>
    <m/>
    <n v="1"/>
    <x v="1"/>
    <d v="2023-02-15T00:00:00"/>
    <n v="-91"/>
    <x v="2"/>
    <d v="2023-03-01T00:00:00"/>
    <s v="https://github.com/proyectoBI/Materiales-prestados-CN-XESA/blob/main/ST-BTL-041%20Bote%20draft%202%20%20Stella.jpeg?raw=true"/>
  </r>
  <r>
    <d v="2023-02-13T00:00:00"/>
    <x v="2"/>
    <x v="1"/>
    <x v="5"/>
    <s v="BTL"/>
    <x v="193"/>
    <x v="193"/>
    <x v="1"/>
    <x v="1"/>
    <x v="0"/>
    <x v="0"/>
    <m/>
    <m/>
    <n v="2"/>
    <x v="1"/>
    <d v="2023-02-15T00:00:00"/>
    <n v="-91"/>
    <x v="2"/>
    <d v="2023-03-01T00:00:00"/>
    <s v="https://github.com/proyectoBI/Materiales-prestados-CN-XESA/blob/main/ST-BTL-042%20Parasoles%20Stella%20Stella.jpeg?raw=true"/>
  </r>
  <r>
    <d v="2023-02-13T00:00:00"/>
    <x v="2"/>
    <x v="1"/>
    <x v="5"/>
    <s v="BTL"/>
    <x v="149"/>
    <x v="149"/>
    <x v="1"/>
    <x v="1"/>
    <x v="0"/>
    <x v="0"/>
    <m/>
    <m/>
    <n v="1"/>
    <x v="1"/>
    <d v="2023-02-15T00:00:00"/>
    <n v="-91"/>
    <x v="3"/>
    <d v="2023-02-15T00:00:00"/>
    <s v="https://github.com/proyectoBI/Materiales-prestados-CN-XESA/blob/main/ST-BTL-013%20Counter%20Stella%202%20Stella.jpeg?raw=true"/>
  </r>
  <r>
    <d v="2023-02-13T00:00:00"/>
    <x v="2"/>
    <x v="1"/>
    <x v="5"/>
    <s v="BTL"/>
    <x v="160"/>
    <x v="160"/>
    <x v="2"/>
    <x v="1"/>
    <x v="0"/>
    <x v="0"/>
    <m/>
    <m/>
    <n v="1"/>
    <x v="1"/>
    <d v="2023-02-15T00:00:00"/>
    <n v="-91"/>
    <x v="3"/>
    <d v="2023-02-15T00:00:00"/>
    <s v="https://github.com/proyectoBI/Materiales-prestados-CN-XESA/blob/main/ST-BTL-024%20Exhibidor%20Stela%201%20Stella.jpeg?raw=true"/>
  </r>
  <r>
    <d v="2023-02-13T00:00:00"/>
    <x v="2"/>
    <x v="1"/>
    <x v="5"/>
    <s v="BTL"/>
    <x v="140"/>
    <x v="140"/>
    <x v="0"/>
    <x v="0"/>
    <x v="0"/>
    <x v="0"/>
    <m/>
    <m/>
    <n v="2"/>
    <x v="1"/>
    <d v="2023-02-15T00:00:00"/>
    <n v="-91"/>
    <x v="3"/>
    <d v="2023-02-15T00:00:00"/>
    <s v="https://github.com/proyectoBI/Materiales-prestados-CN-XESA/blob/main/ST-BTL-004%20Cajones%20Con%20Follaje%20Stella.jpeg?raw=true"/>
  </r>
  <r>
    <d v="2023-02-13T00:00:00"/>
    <x v="2"/>
    <x v="1"/>
    <x v="5"/>
    <s v="BTL"/>
    <x v="164"/>
    <x v="164"/>
    <x v="0"/>
    <x v="0"/>
    <x v="0"/>
    <x v="0"/>
    <m/>
    <m/>
    <n v="150"/>
    <x v="1"/>
    <d v="2023-02-15T00:00:00"/>
    <n v="-91"/>
    <x v="3"/>
    <d v="2023-02-15T00:00:00"/>
    <s v="https://github.com/proyectoBI/Materiales-prestados-CN-XESA/blob/main/ST-BTL-028%20Bolsos%20calices%20%20Stella.jpeg?raw=true"/>
  </r>
  <r>
    <d v="2023-02-13T00:00:00"/>
    <x v="2"/>
    <x v="1"/>
    <x v="5"/>
    <s v="BTL"/>
    <x v="196"/>
    <x v="196"/>
    <x v="1"/>
    <x v="0"/>
    <x v="0"/>
    <x v="0"/>
    <m/>
    <m/>
    <n v="2"/>
    <x v="1"/>
    <d v="2023-02-15T00:00:00"/>
    <n v="-91"/>
    <x v="3"/>
    <d v="2023-02-15T00:00:00"/>
    <s v="https://github.com/proyectoBI/Materiales-prestados-CN-XESA/blob/main/ST-BTL-060%20Candelabros%20Stella.jpeg?raw=true"/>
  </r>
  <r>
    <d v="2023-03-01T00:00:00"/>
    <x v="3"/>
    <x v="2"/>
    <x v="5"/>
    <s v="BTL"/>
    <x v="177"/>
    <x v="177"/>
    <x v="1"/>
    <x v="1"/>
    <x v="0"/>
    <x v="0"/>
    <m/>
    <n v="1"/>
    <m/>
    <x v="1"/>
    <m/>
    <n v="-45063"/>
    <x v="0"/>
    <m/>
    <m/>
  </r>
  <r>
    <d v="2023-03-01T00:00:00"/>
    <x v="3"/>
    <x v="2"/>
    <x v="5"/>
    <s v="BTL"/>
    <x v="178"/>
    <x v="178"/>
    <x v="1"/>
    <x v="1"/>
    <x v="0"/>
    <x v="0"/>
    <m/>
    <n v="1"/>
    <m/>
    <x v="1"/>
    <m/>
    <n v="-45063"/>
    <x v="0"/>
    <m/>
    <m/>
  </r>
  <r>
    <d v="2023-03-01T00:00:00"/>
    <x v="3"/>
    <x v="2"/>
    <x v="5"/>
    <s v="BTL"/>
    <x v="193"/>
    <x v="193"/>
    <x v="1"/>
    <x v="0"/>
    <x v="0"/>
    <x v="0"/>
    <m/>
    <n v="2"/>
    <m/>
    <x v="1"/>
    <m/>
    <n v="-45063"/>
    <x v="0"/>
    <m/>
    <m/>
  </r>
  <r>
    <d v="2023-02-15T00:00:00"/>
    <x v="4"/>
    <x v="2"/>
    <x v="5"/>
    <s v="BTL"/>
    <x v="149"/>
    <x v="149"/>
    <x v="1"/>
    <x v="1"/>
    <x v="0"/>
    <x v="0"/>
    <m/>
    <n v="1"/>
    <m/>
    <x v="1"/>
    <m/>
    <n v="-45063"/>
    <x v="0"/>
    <m/>
    <s v="https://github.com/proyectoBI/Materiales-devueltos-CN-XESA/blob/main/ST-BTL-013%20Counter%20Stella%202%20Stella%20(2).jpeg?raw=true"/>
  </r>
  <r>
    <d v="2023-02-15T00:00:00"/>
    <x v="4"/>
    <x v="2"/>
    <x v="5"/>
    <s v="BTL"/>
    <x v="160"/>
    <x v="160"/>
    <x v="2"/>
    <x v="1"/>
    <x v="0"/>
    <x v="0"/>
    <m/>
    <n v="1"/>
    <m/>
    <x v="1"/>
    <m/>
    <n v="-45063"/>
    <x v="0"/>
    <m/>
    <s v="https://github.com/proyectoBI/Materiales-devueltos-CN-XESA/blob/main/ST-BTL-024%20Exhibidor%20Stela%201%20Stella%20(2).jpeg?raw=true"/>
  </r>
  <r>
    <d v="2023-02-15T00:00:00"/>
    <x v="4"/>
    <x v="2"/>
    <x v="5"/>
    <s v="BTL"/>
    <x v="140"/>
    <x v="140"/>
    <x v="0"/>
    <x v="0"/>
    <x v="0"/>
    <x v="0"/>
    <m/>
    <n v="2"/>
    <m/>
    <x v="1"/>
    <m/>
    <n v="-45063"/>
    <x v="0"/>
    <m/>
    <s v="https://github.com/proyectoBI/Materiales-devueltos-CN-XESA/blob/main/ST-BTL-004%20Cajones%20Con%20Follaje%20Stella%20(2).jpeg?raw=true"/>
  </r>
  <r>
    <d v="2023-02-15T00:00:00"/>
    <x v="4"/>
    <x v="2"/>
    <x v="5"/>
    <s v="BTL"/>
    <x v="164"/>
    <x v="164"/>
    <x v="0"/>
    <x v="0"/>
    <x v="0"/>
    <x v="0"/>
    <m/>
    <n v="82"/>
    <m/>
    <x v="1"/>
    <m/>
    <n v="-45063"/>
    <x v="0"/>
    <m/>
    <s v="https://github.com/proyectoBI/Materiales-devueltos-CN-XESA/blob/main/ST-BTL-028%20Bolsos%20calices%20%20Stella%20(2).jpeg?raw=true"/>
  </r>
  <r>
    <d v="2023-02-15T00:00:00"/>
    <x v="4"/>
    <x v="2"/>
    <x v="5"/>
    <s v="BTL"/>
    <x v="196"/>
    <x v="196"/>
    <x v="1"/>
    <x v="0"/>
    <x v="0"/>
    <x v="0"/>
    <m/>
    <n v="2"/>
    <m/>
    <x v="1"/>
    <m/>
    <n v="-45063"/>
    <x v="0"/>
    <m/>
    <s v="https://github.com/proyectoBI/Materiales-devueltos-CN-XESA/blob/main/ST-BTL-060%20Candelabros%20Stella%20(2).jpeg?raw=true"/>
  </r>
  <r>
    <d v="2023-02-14T00:00:00"/>
    <x v="5"/>
    <x v="1"/>
    <x v="5"/>
    <s v="BTL"/>
    <x v="137"/>
    <x v="137"/>
    <x v="0"/>
    <x v="0"/>
    <x v="0"/>
    <x v="0"/>
    <m/>
    <m/>
    <n v="2"/>
    <x v="1"/>
    <d v="2023-02-15T00:00:00"/>
    <n v="-91"/>
    <x v="0"/>
    <m/>
    <m/>
  </r>
  <r>
    <d v="2023-03-01T00:00:00"/>
    <x v="6"/>
    <x v="2"/>
    <x v="5"/>
    <s v="BTL"/>
    <x v="203"/>
    <x v="203"/>
    <x v="0"/>
    <x v="0"/>
    <x v="0"/>
    <x v="0"/>
    <m/>
    <n v="6"/>
    <m/>
    <x v="1"/>
    <m/>
    <n v="-45063"/>
    <x v="0"/>
    <m/>
    <m/>
  </r>
  <r>
    <d v="2023-03-01T00:00:00"/>
    <x v="6"/>
    <x v="2"/>
    <x v="5"/>
    <s v="BTL"/>
    <x v="204"/>
    <x v="204"/>
    <x v="1"/>
    <x v="1"/>
    <x v="0"/>
    <x v="0"/>
    <m/>
    <n v="2"/>
    <m/>
    <x v="1"/>
    <m/>
    <n v="-45063"/>
    <x v="0"/>
    <m/>
    <m/>
  </r>
  <r>
    <d v="2023-02-23T00:00:00"/>
    <x v="7"/>
    <x v="2"/>
    <x v="5"/>
    <s v="BTL"/>
    <x v="200"/>
    <x v="200"/>
    <x v="0"/>
    <x v="0"/>
    <x v="0"/>
    <x v="0"/>
    <m/>
    <n v="24"/>
    <m/>
    <x v="1"/>
    <m/>
    <n v="-45063"/>
    <x v="0"/>
    <m/>
    <m/>
  </r>
  <r>
    <d v="2023-03-01T00:00:00"/>
    <x v="8"/>
    <x v="2"/>
    <x v="2"/>
    <s v="BTL"/>
    <x v="205"/>
    <x v="205"/>
    <x v="1"/>
    <x v="1"/>
    <x v="0"/>
    <x v="0"/>
    <m/>
    <n v="2"/>
    <m/>
    <x v="3"/>
    <m/>
    <n v="-45063"/>
    <x v="0"/>
    <m/>
    <m/>
  </r>
  <r>
    <d v="2023-03-08T00:00:00"/>
    <x v="9"/>
    <x v="1"/>
    <x v="2"/>
    <s v="BTL"/>
    <x v="206"/>
    <x v="206"/>
    <x v="2"/>
    <x v="1"/>
    <x v="0"/>
    <x v="0"/>
    <m/>
    <m/>
    <n v="2"/>
    <x v="4"/>
    <d v="2023-03-09T00:00:00"/>
    <n v="-69"/>
    <x v="4"/>
    <d v="2023-03-09T00:00:00"/>
    <s v="https://github.com/proyectoBI/Materiales-prestados-CN-XESA/blob/main/Backing%20met%C3%A1lico%20con%20lona%20impresa%20de%20ladrillos%20Club.png?raw=true"/>
  </r>
  <r>
    <d v="2023-03-08T00:00:00"/>
    <x v="9"/>
    <x v="1"/>
    <x v="2"/>
    <s v="BTL"/>
    <x v="207"/>
    <x v="207"/>
    <x v="1"/>
    <x v="1"/>
    <x v="0"/>
    <x v="0"/>
    <m/>
    <m/>
    <n v="1"/>
    <x v="4"/>
    <d v="2023-03-09T00:00:00"/>
    <n v="-69"/>
    <x v="4"/>
    <d v="2023-03-09T00:00:00"/>
    <s v="https://github.com/proyectoBI/Materiales-prestados-CN-XESA/blob/main/Backing%20mapa%20de%20madera%20con%20luces%20nuestra%20parrillada%20CLUB.jpeg?raw=true"/>
  </r>
  <r>
    <d v="2023-03-08T00:00:00"/>
    <x v="9"/>
    <x v="1"/>
    <x v="2"/>
    <s v="BTL"/>
    <x v="208"/>
    <x v="208"/>
    <x v="1"/>
    <x v="1"/>
    <x v="0"/>
    <x v="0"/>
    <m/>
    <m/>
    <n v="1"/>
    <x v="4"/>
    <d v="2023-03-09T00:00:00"/>
    <n v="-69"/>
    <x v="4"/>
    <d v="2023-03-09T00:00:00"/>
    <s v="https://github.com/proyectoBI/Materiales-prestados-CN-XESA/blob/main/Meson%20Bar%20madera%20+%20impresi%C3%B3n%20en%20vinil%20y%20sintra%20con%20puertas%20195%20cms%20ancho%20Club.jpeg?raw=true"/>
  </r>
  <r>
    <d v="2023-03-09T00:00:00"/>
    <x v="10"/>
    <x v="2"/>
    <x v="2"/>
    <s v="BTL"/>
    <x v="206"/>
    <x v="206"/>
    <x v="2"/>
    <x v="1"/>
    <x v="0"/>
    <x v="0"/>
    <m/>
    <n v="2"/>
    <m/>
    <x v="4"/>
    <m/>
    <n v="-45063"/>
    <x v="0"/>
    <m/>
    <s v="https://github.com/proyectoBI/Materiales-devueltos-CN-XESA/blob/main/Backing%20met%C3%A1lico%20con%20lona%20impresa%20de%20ladrillos%20Club.jpeg?raw=true"/>
  </r>
  <r>
    <d v="2023-03-09T00:00:00"/>
    <x v="10"/>
    <x v="2"/>
    <x v="2"/>
    <s v="BTL"/>
    <x v="207"/>
    <x v="207"/>
    <x v="1"/>
    <x v="1"/>
    <x v="0"/>
    <x v="0"/>
    <m/>
    <n v="1"/>
    <m/>
    <x v="4"/>
    <m/>
    <n v="-45063"/>
    <x v="0"/>
    <m/>
    <s v="https://github.com/proyectoBI/Materiales-devueltos-CN-XESA/blob/main/Backing%20mapa%20de%20madera%20con%20luces%20nuestra%20parrillada%20CLUB.jpeg?raw=true"/>
  </r>
  <r>
    <d v="2023-03-09T00:00:00"/>
    <x v="10"/>
    <x v="2"/>
    <x v="2"/>
    <s v="BTL"/>
    <x v="208"/>
    <x v="208"/>
    <x v="1"/>
    <x v="1"/>
    <x v="0"/>
    <x v="0"/>
    <m/>
    <n v="1"/>
    <m/>
    <x v="4"/>
    <m/>
    <n v="-45063"/>
    <x v="0"/>
    <m/>
    <s v="https://github.com/proyectoBI/Materiales-devueltos-CN-XESA/blob/main/Meson%20Bar%20madera%20+%20impresi%C3%B3n%20en%20vinil%20y%20sintra%20con%20puertas%20195%20cms%20ancho%20Club.jpeg?raw=true"/>
  </r>
  <r>
    <d v="2023-03-09T00:00:00"/>
    <x v="10"/>
    <x v="2"/>
    <x v="2"/>
    <s v="BTL"/>
    <x v="209"/>
    <x v="209"/>
    <x v="0"/>
    <x v="0"/>
    <x v="0"/>
    <x v="0"/>
    <m/>
    <n v="1"/>
    <m/>
    <x v="4"/>
    <m/>
    <n v="-45063"/>
    <x v="0"/>
    <m/>
    <s v="https://github.com/proyectoBI/Materiales-devueltos-CN-XESA/blob/main/Backing%20metalico%20con%20lona%20impresora%20de%20''Nosotras%20parrillamos''%20Club.jpeg?raw=true"/>
  </r>
  <r>
    <d v="2023-03-14T00:00:00"/>
    <x v="11"/>
    <x v="1"/>
    <x v="3"/>
    <s v="BTL"/>
    <x v="103"/>
    <x v="103"/>
    <x v="1"/>
    <x v="1"/>
    <x v="1"/>
    <x v="1"/>
    <s v="PLAZA BATAN"/>
    <m/>
    <n v="1"/>
    <x v="5"/>
    <d v="2023-03-20T00:00:00"/>
    <n v="-58"/>
    <x v="0"/>
    <m/>
    <s v="https://github.com/proyectoBI/Materiales-prestados-CN-XESA/blob/main/CO-BTL-035%20Backing%20Madera%20Corona.jpeg?raw=true"/>
  </r>
  <r>
    <d v="2023-03-14T00:00:00"/>
    <x v="12"/>
    <x v="1"/>
    <x v="3"/>
    <s v="BTL"/>
    <x v="92"/>
    <x v="92"/>
    <x v="0"/>
    <x v="0"/>
    <x v="1"/>
    <x v="1"/>
    <s v="PLAZA BATAN"/>
    <m/>
    <n v="1"/>
    <x v="5"/>
    <d v="2023-03-20T00:00:00"/>
    <n v="-58"/>
    <x v="0"/>
    <m/>
    <s v="https://github.com/proyectoBI/Materiales-prestados-CN-XESA/blob/main/CO-BTL-025%20Counter%20Madera%20gris%20Corona.jpeg?raw=true"/>
  </r>
  <r>
    <d v="2023-03-20T00:00:00"/>
    <x v="13"/>
    <x v="1"/>
    <x v="5"/>
    <s v="BTL"/>
    <x v="148"/>
    <x v="148"/>
    <x v="0"/>
    <x v="0"/>
    <x v="2"/>
    <x v="2"/>
    <s v="ALHAMBRA"/>
    <m/>
    <n v="1"/>
    <x v="6"/>
    <d v="2023-03-21T00:00:00"/>
    <n v="-57"/>
    <x v="5"/>
    <m/>
    <m/>
  </r>
  <r>
    <d v="2023-03-20T00:00:00"/>
    <x v="13"/>
    <x v="1"/>
    <x v="5"/>
    <s v="BTL"/>
    <x v="196"/>
    <x v="196"/>
    <x v="0"/>
    <x v="0"/>
    <x v="2"/>
    <x v="2"/>
    <s v="ALHAMBRA"/>
    <m/>
    <n v="1"/>
    <x v="6"/>
    <d v="2023-03-21T00:00:00"/>
    <n v="-57"/>
    <x v="5"/>
    <m/>
    <m/>
  </r>
  <r>
    <d v="2023-03-20T00:00:00"/>
    <x v="13"/>
    <x v="1"/>
    <x v="5"/>
    <s v="BTL"/>
    <x v="160"/>
    <x v="160"/>
    <x v="0"/>
    <x v="0"/>
    <x v="2"/>
    <x v="2"/>
    <s v="ALHAMBRA"/>
    <m/>
    <n v="1"/>
    <x v="6"/>
    <d v="2023-03-21T00:00:00"/>
    <n v="-57"/>
    <x v="5"/>
    <m/>
    <m/>
  </r>
  <r>
    <d v="2023-03-28T00:00:00"/>
    <x v="14"/>
    <x v="1"/>
    <x v="5"/>
    <s v="BTL"/>
    <x v="181"/>
    <x v="181"/>
    <x v="1"/>
    <x v="1"/>
    <x v="3"/>
    <x v="3"/>
    <s v="CC POLARIS"/>
    <m/>
    <n v="1"/>
    <x v="7"/>
    <d v="2023-04-05T00:00:00"/>
    <n v="-42"/>
    <x v="0"/>
    <m/>
    <m/>
  </r>
  <r>
    <d v="2023-03-28T00:00:00"/>
    <x v="14"/>
    <x v="1"/>
    <x v="5"/>
    <s v="BTL"/>
    <x v="182"/>
    <x v="182"/>
    <x v="1"/>
    <x v="1"/>
    <x v="3"/>
    <x v="3"/>
    <s v="CC POLARIS"/>
    <m/>
    <n v="1"/>
    <x v="7"/>
    <d v="2023-04-05T00:00:00"/>
    <n v="-42"/>
    <x v="0"/>
    <m/>
    <m/>
  </r>
  <r>
    <d v="2023-03-30T00:00:00"/>
    <x v="15"/>
    <x v="1"/>
    <x v="3"/>
    <s v="BTL"/>
    <x v="72"/>
    <x v="72"/>
    <x v="1"/>
    <x v="1"/>
    <x v="4"/>
    <x v="4"/>
    <s v="MALECON SALINAS"/>
    <m/>
    <n v="1"/>
    <x v="8"/>
    <d v="2023-04-03T00:00:00"/>
    <n v="-44"/>
    <x v="6"/>
    <d v="2023-04-03T00:00:00"/>
    <m/>
  </r>
  <r>
    <d v="2023-03-30T00:00:00"/>
    <x v="15"/>
    <x v="1"/>
    <x v="3"/>
    <s v="BTL"/>
    <x v="84"/>
    <x v="84"/>
    <x v="1"/>
    <x v="1"/>
    <x v="4"/>
    <x v="4"/>
    <s v="MALECON SALINAS"/>
    <m/>
    <n v="1"/>
    <x v="8"/>
    <d v="2023-04-03T00:00:00"/>
    <n v="-44"/>
    <x v="6"/>
    <d v="2023-04-03T00:00:00"/>
    <m/>
  </r>
  <r>
    <d v="2023-03-30T00:00:00"/>
    <x v="15"/>
    <x v="1"/>
    <x v="3"/>
    <s v="BTL"/>
    <x v="96"/>
    <x v="96"/>
    <x v="1"/>
    <x v="1"/>
    <x v="4"/>
    <x v="4"/>
    <s v="MALECON SALINAS"/>
    <m/>
    <n v="6"/>
    <x v="8"/>
    <d v="2023-04-03T00:00:00"/>
    <n v="-44"/>
    <x v="6"/>
    <d v="2023-04-03T00:00:00"/>
    <m/>
  </r>
  <r>
    <d v="2023-03-30T00:00:00"/>
    <x v="15"/>
    <x v="1"/>
    <x v="3"/>
    <s v="BTL"/>
    <x v="107"/>
    <x v="107"/>
    <x v="1"/>
    <x v="1"/>
    <x v="4"/>
    <x v="4"/>
    <s v="MALECON SALINAS"/>
    <m/>
    <n v="1"/>
    <x v="8"/>
    <d v="2023-04-03T00:00:00"/>
    <n v="-44"/>
    <x v="6"/>
    <d v="2023-04-03T00:00:00"/>
    <m/>
  </r>
  <r>
    <d v="2023-03-30T00:00:00"/>
    <x v="15"/>
    <x v="1"/>
    <x v="3"/>
    <s v="BTL"/>
    <x v="126"/>
    <x v="126"/>
    <x v="1"/>
    <x v="0"/>
    <x v="4"/>
    <x v="4"/>
    <s v="MALECON SALINAS"/>
    <m/>
    <n v="4"/>
    <x v="8"/>
    <d v="2023-04-03T00:00:00"/>
    <n v="-44"/>
    <x v="6"/>
    <d v="2023-04-03T00:00:00"/>
    <m/>
  </r>
  <r>
    <d v="2023-03-30T00:00:00"/>
    <x v="15"/>
    <x v="1"/>
    <x v="3"/>
    <s v="BTL"/>
    <x v="123"/>
    <x v="123"/>
    <x v="1"/>
    <x v="0"/>
    <x v="4"/>
    <x v="4"/>
    <s v="MALECON SALINAS"/>
    <m/>
    <n v="6"/>
    <x v="8"/>
    <d v="2023-04-03T00:00:00"/>
    <n v="-44"/>
    <x v="6"/>
    <d v="2023-04-03T00:00:00"/>
    <m/>
  </r>
  <r>
    <d v="2023-03-30T00:00:00"/>
    <x v="15"/>
    <x v="1"/>
    <x v="3"/>
    <s v="BTL"/>
    <x v="125"/>
    <x v="125"/>
    <x v="1"/>
    <x v="0"/>
    <x v="4"/>
    <x v="4"/>
    <s v="MALECON SALINAS"/>
    <m/>
    <n v="2"/>
    <x v="8"/>
    <d v="2023-04-03T00:00:00"/>
    <n v="-44"/>
    <x v="6"/>
    <d v="2023-04-03T00:00:00"/>
    <m/>
  </r>
  <r>
    <d v="2023-03-30T00:00:00"/>
    <x v="15"/>
    <x v="1"/>
    <x v="3"/>
    <s v="BTL"/>
    <x v="210"/>
    <x v="210"/>
    <x v="2"/>
    <x v="1"/>
    <x v="4"/>
    <x v="4"/>
    <s v="MALECON SALINAS"/>
    <m/>
    <n v="1"/>
    <x v="8"/>
    <d v="2023-04-03T00:00:00"/>
    <n v="-44"/>
    <x v="6"/>
    <d v="2023-04-03T00:00:00"/>
    <m/>
  </r>
  <r>
    <d v="2023-03-30T00:00:00"/>
    <x v="15"/>
    <x v="1"/>
    <x v="3"/>
    <s v="BTL"/>
    <x v="93"/>
    <x v="93"/>
    <x v="2"/>
    <x v="1"/>
    <x v="4"/>
    <x v="4"/>
    <s v="MALECON SALINAS"/>
    <m/>
    <n v="1"/>
    <x v="8"/>
    <d v="2023-04-03T00:00:00"/>
    <n v="-44"/>
    <x v="6"/>
    <d v="2023-04-03T00:00:00"/>
    <m/>
  </r>
  <r>
    <d v="2023-03-30T00:00:00"/>
    <x v="15"/>
    <x v="1"/>
    <x v="3"/>
    <s v="BTL"/>
    <x v="211"/>
    <x v="211"/>
    <x v="1"/>
    <x v="1"/>
    <x v="4"/>
    <x v="4"/>
    <s v="MALECON SALINAS"/>
    <m/>
    <n v="4"/>
    <x v="8"/>
    <d v="2023-04-03T00:00:00"/>
    <n v="-44"/>
    <x v="6"/>
    <d v="2023-04-03T00:00:00"/>
    <m/>
  </r>
  <r>
    <d v="2023-04-03T00:00:00"/>
    <x v="16"/>
    <x v="2"/>
    <x v="3"/>
    <s v="BTL"/>
    <x v="72"/>
    <x v="72"/>
    <x v="1"/>
    <x v="0"/>
    <x v="5"/>
    <x v="5"/>
    <s v="BODEGA"/>
    <n v="1"/>
    <m/>
    <x v="8"/>
    <m/>
    <n v="-45063"/>
    <x v="0"/>
    <m/>
    <m/>
  </r>
  <r>
    <d v="2023-04-03T00:00:00"/>
    <x v="16"/>
    <x v="2"/>
    <x v="3"/>
    <s v="BTL"/>
    <x v="84"/>
    <x v="84"/>
    <x v="1"/>
    <x v="0"/>
    <x v="5"/>
    <x v="5"/>
    <s v="BODEGA"/>
    <n v="1"/>
    <m/>
    <x v="8"/>
    <m/>
    <n v="-45019"/>
    <x v="0"/>
    <m/>
    <m/>
  </r>
  <r>
    <d v="2023-04-03T00:00:00"/>
    <x v="16"/>
    <x v="2"/>
    <x v="3"/>
    <s v="BTL"/>
    <x v="96"/>
    <x v="96"/>
    <x v="1"/>
    <x v="0"/>
    <x v="5"/>
    <x v="5"/>
    <s v="BODEGA"/>
    <n v="6"/>
    <m/>
    <x v="8"/>
    <m/>
    <n v="-45019"/>
    <x v="0"/>
    <m/>
    <m/>
  </r>
  <r>
    <d v="2023-04-03T00:00:00"/>
    <x v="16"/>
    <x v="2"/>
    <x v="3"/>
    <s v="BTL"/>
    <x v="107"/>
    <x v="107"/>
    <x v="1"/>
    <x v="0"/>
    <x v="5"/>
    <x v="5"/>
    <s v="BODEGA"/>
    <n v="1"/>
    <m/>
    <x v="8"/>
    <m/>
    <n v="-45019"/>
    <x v="0"/>
    <m/>
    <m/>
  </r>
  <r>
    <d v="2023-04-03T00:00:00"/>
    <x v="16"/>
    <x v="2"/>
    <x v="3"/>
    <s v="BTL"/>
    <x v="126"/>
    <x v="126"/>
    <x v="1"/>
    <x v="0"/>
    <x v="5"/>
    <x v="5"/>
    <s v="BODEGA"/>
    <n v="4"/>
    <m/>
    <x v="8"/>
    <m/>
    <n v="-45019"/>
    <x v="0"/>
    <m/>
    <m/>
  </r>
  <r>
    <d v="2023-04-03T00:00:00"/>
    <x v="16"/>
    <x v="2"/>
    <x v="3"/>
    <s v="BTL"/>
    <x v="123"/>
    <x v="123"/>
    <x v="1"/>
    <x v="0"/>
    <x v="5"/>
    <x v="5"/>
    <s v="BODEGA"/>
    <n v="6"/>
    <m/>
    <x v="8"/>
    <m/>
    <n v="-45019"/>
    <x v="0"/>
    <m/>
    <m/>
  </r>
  <r>
    <d v="2023-04-03T00:00:00"/>
    <x v="16"/>
    <x v="2"/>
    <x v="3"/>
    <s v="BTL"/>
    <x v="125"/>
    <x v="125"/>
    <x v="1"/>
    <x v="0"/>
    <x v="5"/>
    <x v="5"/>
    <s v="BODEGA"/>
    <n v="2"/>
    <m/>
    <x v="8"/>
    <m/>
    <n v="-45019"/>
    <x v="0"/>
    <m/>
    <m/>
  </r>
  <r>
    <d v="2023-04-03T00:00:00"/>
    <x v="16"/>
    <x v="2"/>
    <x v="3"/>
    <s v="BTL"/>
    <x v="210"/>
    <x v="210"/>
    <x v="1"/>
    <x v="0"/>
    <x v="5"/>
    <x v="5"/>
    <s v="BODEGA"/>
    <n v="1"/>
    <m/>
    <x v="8"/>
    <m/>
    <n v="-45019"/>
    <x v="0"/>
    <m/>
    <m/>
  </r>
  <r>
    <d v="2023-04-03T00:00:00"/>
    <x v="16"/>
    <x v="2"/>
    <x v="3"/>
    <s v="BTL"/>
    <x v="93"/>
    <x v="93"/>
    <x v="2"/>
    <x v="1"/>
    <x v="5"/>
    <x v="5"/>
    <s v="BODEGA"/>
    <n v="1"/>
    <m/>
    <x v="8"/>
    <m/>
    <n v="-45019"/>
    <x v="0"/>
    <m/>
    <m/>
  </r>
  <r>
    <d v="2023-04-03T00:00:00"/>
    <x v="16"/>
    <x v="2"/>
    <x v="3"/>
    <s v="BTL"/>
    <x v="211"/>
    <x v="211"/>
    <x v="1"/>
    <x v="0"/>
    <x v="5"/>
    <x v="5"/>
    <s v="BODEGA"/>
    <n v="4"/>
    <m/>
    <x v="8"/>
    <m/>
    <n v="-45019"/>
    <x v="0"/>
    <m/>
    <m/>
  </r>
  <r>
    <d v="2023-02-25T00:00:00"/>
    <x v="0"/>
    <x v="0"/>
    <x v="2"/>
    <s v="BTL"/>
    <x v="212"/>
    <x v="212"/>
    <x v="1"/>
    <x v="1"/>
    <x v="0"/>
    <x v="0"/>
    <m/>
    <n v="15"/>
    <m/>
    <x v="0"/>
    <m/>
    <n v="-44982"/>
    <x v="0"/>
    <m/>
    <m/>
  </r>
  <r>
    <d v="2023-02-25T00:00:00"/>
    <x v="0"/>
    <x v="0"/>
    <x v="2"/>
    <s v="BTL"/>
    <x v="213"/>
    <x v="213"/>
    <x v="1"/>
    <x v="1"/>
    <x v="0"/>
    <x v="0"/>
    <m/>
    <n v="1"/>
    <m/>
    <x v="0"/>
    <m/>
    <n v="-44982"/>
    <x v="0"/>
    <m/>
    <m/>
  </r>
  <r>
    <d v="2023-02-25T00:00:00"/>
    <x v="0"/>
    <x v="0"/>
    <x v="3"/>
    <s v="BTL"/>
    <x v="214"/>
    <x v="214"/>
    <x v="1"/>
    <x v="1"/>
    <x v="0"/>
    <x v="0"/>
    <m/>
    <n v="17"/>
    <m/>
    <x v="0"/>
    <m/>
    <n v="-44982"/>
    <x v="0"/>
    <m/>
    <m/>
  </r>
  <r>
    <d v="2023-02-25T00:00:00"/>
    <x v="0"/>
    <x v="0"/>
    <x v="3"/>
    <s v="BTL"/>
    <x v="215"/>
    <x v="215"/>
    <x v="1"/>
    <x v="1"/>
    <x v="0"/>
    <x v="0"/>
    <m/>
    <n v="1"/>
    <m/>
    <x v="0"/>
    <m/>
    <n v="-44982"/>
    <x v="0"/>
    <m/>
    <m/>
  </r>
  <r>
    <d v="2023-02-25T00:00:00"/>
    <x v="0"/>
    <x v="0"/>
    <x v="3"/>
    <s v="BTL"/>
    <x v="216"/>
    <x v="216"/>
    <x v="1"/>
    <x v="1"/>
    <x v="0"/>
    <x v="0"/>
    <m/>
    <n v="1"/>
    <m/>
    <x v="0"/>
    <m/>
    <n v="-44982"/>
    <x v="0"/>
    <m/>
    <m/>
  </r>
  <r>
    <d v="2023-02-25T00:00:00"/>
    <x v="0"/>
    <x v="0"/>
    <x v="5"/>
    <s v="BTL"/>
    <x v="217"/>
    <x v="217"/>
    <x v="1"/>
    <x v="1"/>
    <x v="0"/>
    <x v="0"/>
    <m/>
    <n v="1"/>
    <m/>
    <x v="0"/>
    <m/>
    <n v="-44982"/>
    <x v="0"/>
    <m/>
    <m/>
  </r>
  <r>
    <d v="2023-02-25T00:00:00"/>
    <x v="0"/>
    <x v="0"/>
    <x v="3"/>
    <s v="BTL"/>
    <x v="218"/>
    <x v="218"/>
    <x v="1"/>
    <x v="1"/>
    <x v="0"/>
    <x v="0"/>
    <m/>
    <n v="1"/>
    <m/>
    <x v="0"/>
    <m/>
    <n v="-44982"/>
    <x v="0"/>
    <m/>
    <m/>
  </r>
  <r>
    <d v="2023-02-25T00:00:00"/>
    <x v="0"/>
    <x v="0"/>
    <x v="3"/>
    <s v="BTL"/>
    <x v="219"/>
    <x v="219"/>
    <x v="1"/>
    <x v="1"/>
    <x v="0"/>
    <x v="0"/>
    <m/>
    <n v="3"/>
    <m/>
    <x v="0"/>
    <m/>
    <n v="-44982"/>
    <x v="0"/>
    <m/>
    <m/>
  </r>
  <r>
    <d v="2023-02-25T00:00:00"/>
    <x v="0"/>
    <x v="0"/>
    <x v="3"/>
    <s v="BTL"/>
    <x v="220"/>
    <x v="220"/>
    <x v="1"/>
    <x v="1"/>
    <x v="0"/>
    <x v="0"/>
    <m/>
    <n v="1"/>
    <m/>
    <x v="0"/>
    <m/>
    <n v="-44982"/>
    <x v="0"/>
    <m/>
    <m/>
  </r>
  <r>
    <d v="2023-02-25T00:00:00"/>
    <x v="0"/>
    <x v="0"/>
    <x v="3"/>
    <s v="BTL"/>
    <x v="221"/>
    <x v="221"/>
    <x v="1"/>
    <x v="1"/>
    <x v="0"/>
    <x v="0"/>
    <m/>
    <n v="1"/>
    <m/>
    <x v="0"/>
    <m/>
    <n v="-44982"/>
    <x v="0"/>
    <m/>
    <m/>
  </r>
  <r>
    <d v="2023-02-25T00:00:00"/>
    <x v="0"/>
    <x v="0"/>
    <x v="3"/>
    <s v="BTL"/>
    <x v="222"/>
    <x v="222"/>
    <x v="1"/>
    <x v="1"/>
    <x v="0"/>
    <x v="0"/>
    <m/>
    <n v="6"/>
    <m/>
    <x v="0"/>
    <m/>
    <n v="-44982"/>
    <x v="0"/>
    <m/>
    <m/>
  </r>
  <r>
    <d v="2023-02-25T00:00:00"/>
    <x v="0"/>
    <x v="0"/>
    <x v="3"/>
    <s v="BTL"/>
    <x v="223"/>
    <x v="223"/>
    <x v="1"/>
    <x v="1"/>
    <x v="0"/>
    <x v="0"/>
    <m/>
    <n v="1"/>
    <m/>
    <x v="0"/>
    <m/>
    <n v="-44982"/>
    <x v="0"/>
    <m/>
    <m/>
  </r>
  <r>
    <d v="2023-02-25T00:00:00"/>
    <x v="0"/>
    <x v="0"/>
    <x v="3"/>
    <s v="BTL"/>
    <x v="224"/>
    <x v="224"/>
    <x v="1"/>
    <x v="1"/>
    <x v="0"/>
    <x v="0"/>
    <m/>
    <n v="3"/>
    <m/>
    <x v="0"/>
    <m/>
    <n v="-44982"/>
    <x v="0"/>
    <m/>
    <m/>
  </r>
  <r>
    <d v="2023-02-25T00:00:00"/>
    <x v="0"/>
    <x v="0"/>
    <x v="3"/>
    <s v="BTL"/>
    <x v="225"/>
    <x v="225"/>
    <x v="1"/>
    <x v="1"/>
    <x v="0"/>
    <x v="0"/>
    <m/>
    <n v="1"/>
    <m/>
    <x v="0"/>
    <m/>
    <n v="-44982"/>
    <x v="0"/>
    <m/>
    <m/>
  </r>
  <r>
    <d v="2023-02-25T00:00:00"/>
    <x v="0"/>
    <x v="0"/>
    <x v="2"/>
    <s v="BTL"/>
    <x v="226"/>
    <x v="226"/>
    <x v="1"/>
    <x v="1"/>
    <x v="0"/>
    <x v="0"/>
    <m/>
    <n v="2"/>
    <m/>
    <x v="0"/>
    <m/>
    <n v="-44982"/>
    <x v="0"/>
    <m/>
    <m/>
  </r>
  <r>
    <d v="2023-02-25T00:00:00"/>
    <x v="0"/>
    <x v="0"/>
    <x v="2"/>
    <s v="BTL"/>
    <x v="227"/>
    <x v="227"/>
    <x v="1"/>
    <x v="1"/>
    <x v="0"/>
    <x v="0"/>
    <m/>
    <n v="2"/>
    <m/>
    <x v="0"/>
    <m/>
    <n v="-44982"/>
    <x v="0"/>
    <m/>
    <m/>
  </r>
  <r>
    <d v="2023-02-25T00:00:00"/>
    <x v="0"/>
    <x v="0"/>
    <x v="2"/>
    <s v="BTL"/>
    <x v="228"/>
    <x v="228"/>
    <x v="1"/>
    <x v="1"/>
    <x v="0"/>
    <x v="0"/>
    <m/>
    <n v="2"/>
    <m/>
    <x v="0"/>
    <m/>
    <n v="-44982"/>
    <x v="0"/>
    <m/>
    <m/>
  </r>
  <r>
    <d v="2023-02-25T00:00:00"/>
    <x v="0"/>
    <x v="0"/>
    <x v="3"/>
    <s v="BTL"/>
    <x v="229"/>
    <x v="229"/>
    <x v="1"/>
    <x v="1"/>
    <x v="0"/>
    <x v="0"/>
    <m/>
    <n v="12"/>
    <m/>
    <x v="0"/>
    <m/>
    <n v="-44982"/>
    <x v="0"/>
    <m/>
    <m/>
  </r>
  <r>
    <d v="2023-02-25T00:00:00"/>
    <x v="0"/>
    <x v="0"/>
    <x v="2"/>
    <s v="BTL"/>
    <x v="230"/>
    <x v="230"/>
    <x v="1"/>
    <x v="1"/>
    <x v="0"/>
    <x v="0"/>
    <m/>
    <n v="3"/>
    <m/>
    <x v="0"/>
    <m/>
    <n v="-44982"/>
    <x v="0"/>
    <m/>
    <m/>
  </r>
  <r>
    <d v="2023-02-25T00:00:00"/>
    <x v="0"/>
    <x v="0"/>
    <x v="5"/>
    <s v="BTL"/>
    <x v="231"/>
    <x v="231"/>
    <x v="1"/>
    <x v="1"/>
    <x v="0"/>
    <x v="0"/>
    <m/>
    <n v="1"/>
    <m/>
    <x v="0"/>
    <m/>
    <n v="-44982"/>
    <x v="0"/>
    <m/>
    <m/>
  </r>
  <r>
    <d v="2023-02-25T00:00:00"/>
    <x v="0"/>
    <x v="0"/>
    <x v="5"/>
    <s v="BTL"/>
    <x v="232"/>
    <x v="232"/>
    <x v="1"/>
    <x v="1"/>
    <x v="0"/>
    <x v="0"/>
    <m/>
    <n v="2"/>
    <m/>
    <x v="0"/>
    <m/>
    <n v="-44982"/>
    <x v="0"/>
    <m/>
    <m/>
  </r>
  <r>
    <d v="2023-02-25T00:00:00"/>
    <x v="0"/>
    <x v="0"/>
    <x v="3"/>
    <s v="BTL"/>
    <x v="233"/>
    <x v="233"/>
    <x v="1"/>
    <x v="1"/>
    <x v="0"/>
    <x v="0"/>
    <m/>
    <n v="2"/>
    <m/>
    <x v="0"/>
    <m/>
    <n v="-44982"/>
    <x v="0"/>
    <m/>
    <m/>
  </r>
  <r>
    <d v="2023-02-25T00:00:00"/>
    <x v="0"/>
    <x v="0"/>
    <x v="2"/>
    <s v="BTL"/>
    <x v="234"/>
    <x v="234"/>
    <x v="1"/>
    <x v="1"/>
    <x v="0"/>
    <x v="0"/>
    <m/>
    <n v="15"/>
    <m/>
    <x v="0"/>
    <m/>
    <n v="-45063"/>
    <x v="0"/>
    <m/>
    <m/>
  </r>
  <r>
    <d v="2023-02-25T00:00:00"/>
    <x v="0"/>
    <x v="0"/>
    <x v="5"/>
    <s v="BTL"/>
    <x v="235"/>
    <x v="235"/>
    <x v="1"/>
    <x v="1"/>
    <x v="0"/>
    <x v="0"/>
    <m/>
    <n v="1118"/>
    <m/>
    <x v="0"/>
    <m/>
    <n v="-45063"/>
    <x v="0"/>
    <m/>
    <m/>
  </r>
  <r>
    <d v="2023-02-25T00:00:00"/>
    <x v="0"/>
    <x v="0"/>
    <x v="2"/>
    <s v="BTL"/>
    <x v="236"/>
    <x v="236"/>
    <x v="1"/>
    <x v="1"/>
    <x v="0"/>
    <x v="0"/>
    <m/>
    <n v="2202"/>
    <m/>
    <x v="0"/>
    <m/>
    <n v="-45063"/>
    <x v="0"/>
    <m/>
    <m/>
  </r>
  <r>
    <d v="2023-02-25T00:00:00"/>
    <x v="0"/>
    <x v="0"/>
    <x v="2"/>
    <s v="BTL"/>
    <x v="236"/>
    <x v="236"/>
    <x v="1"/>
    <x v="1"/>
    <x v="0"/>
    <x v="0"/>
    <m/>
    <n v="148"/>
    <m/>
    <x v="0"/>
    <m/>
    <n v="-45063"/>
    <x v="0"/>
    <m/>
    <m/>
  </r>
  <r>
    <d v="2023-02-25T00:00:00"/>
    <x v="0"/>
    <x v="0"/>
    <x v="2"/>
    <s v="BTL"/>
    <x v="237"/>
    <x v="237"/>
    <x v="1"/>
    <x v="1"/>
    <x v="0"/>
    <x v="0"/>
    <m/>
    <n v="6"/>
    <m/>
    <x v="0"/>
    <m/>
    <n v="-45063"/>
    <x v="0"/>
    <m/>
    <m/>
  </r>
  <r>
    <d v="2023-02-25T00:00:00"/>
    <x v="0"/>
    <x v="0"/>
    <x v="2"/>
    <s v="BTL"/>
    <x v="238"/>
    <x v="238"/>
    <x v="1"/>
    <x v="1"/>
    <x v="0"/>
    <x v="0"/>
    <m/>
    <n v="6"/>
    <m/>
    <x v="0"/>
    <m/>
    <n v="-45063"/>
    <x v="0"/>
    <m/>
    <m/>
  </r>
  <r>
    <d v="2023-02-25T00:00:00"/>
    <x v="0"/>
    <x v="0"/>
    <x v="2"/>
    <s v="BTL"/>
    <x v="239"/>
    <x v="239"/>
    <x v="1"/>
    <x v="1"/>
    <x v="0"/>
    <x v="0"/>
    <m/>
    <n v="8"/>
    <m/>
    <x v="0"/>
    <m/>
    <n v="-45063"/>
    <x v="0"/>
    <m/>
    <m/>
  </r>
  <r>
    <d v="2023-02-25T00:00:00"/>
    <x v="0"/>
    <x v="0"/>
    <x v="2"/>
    <s v="BTL"/>
    <x v="240"/>
    <x v="240"/>
    <x v="1"/>
    <x v="1"/>
    <x v="0"/>
    <x v="0"/>
    <m/>
    <n v="1"/>
    <m/>
    <x v="0"/>
    <m/>
    <n v="-44982"/>
    <x v="0"/>
    <m/>
    <m/>
  </r>
  <r>
    <d v="2023-02-25T00:00:00"/>
    <x v="0"/>
    <x v="0"/>
    <x v="3"/>
    <s v="BTL"/>
    <x v="241"/>
    <x v="241"/>
    <x v="1"/>
    <x v="1"/>
    <x v="0"/>
    <x v="0"/>
    <m/>
    <n v="1"/>
    <m/>
    <x v="0"/>
    <m/>
    <n v="-44982"/>
    <x v="0"/>
    <m/>
    <m/>
  </r>
  <r>
    <d v="2023-02-25T00:00:00"/>
    <x v="0"/>
    <x v="0"/>
    <x v="5"/>
    <s v="BTL"/>
    <x v="242"/>
    <x v="242"/>
    <x v="1"/>
    <x v="1"/>
    <x v="0"/>
    <x v="0"/>
    <m/>
    <n v="4"/>
    <m/>
    <x v="0"/>
    <m/>
    <n v="-44982"/>
    <x v="0"/>
    <m/>
    <m/>
  </r>
  <r>
    <d v="2023-02-25T00:00:00"/>
    <x v="0"/>
    <x v="0"/>
    <x v="2"/>
    <s v="BTL"/>
    <x v="243"/>
    <x v="243"/>
    <x v="1"/>
    <x v="1"/>
    <x v="0"/>
    <x v="0"/>
    <m/>
    <n v="1"/>
    <m/>
    <x v="0"/>
    <m/>
    <n v="-44982"/>
    <x v="0"/>
    <m/>
    <m/>
  </r>
  <r>
    <d v="2023-02-25T00:00:00"/>
    <x v="0"/>
    <x v="0"/>
    <x v="3"/>
    <s v="BTL"/>
    <x v="244"/>
    <x v="244"/>
    <x v="1"/>
    <x v="1"/>
    <x v="0"/>
    <x v="0"/>
    <m/>
    <n v="10"/>
    <m/>
    <x v="0"/>
    <m/>
    <n v="-44982"/>
    <x v="0"/>
    <m/>
    <m/>
  </r>
  <r>
    <d v="2023-02-25T00:00:00"/>
    <x v="0"/>
    <x v="0"/>
    <x v="3"/>
    <s v="BTL"/>
    <x v="245"/>
    <x v="245"/>
    <x v="1"/>
    <x v="1"/>
    <x v="0"/>
    <x v="0"/>
    <m/>
    <n v="8"/>
    <m/>
    <x v="0"/>
    <m/>
    <n v="-44982"/>
    <x v="0"/>
    <m/>
    <m/>
  </r>
  <r>
    <d v="2023-02-25T00:00:00"/>
    <x v="0"/>
    <x v="0"/>
    <x v="3"/>
    <s v="BTL"/>
    <x v="246"/>
    <x v="246"/>
    <x v="1"/>
    <x v="1"/>
    <x v="0"/>
    <x v="0"/>
    <m/>
    <n v="1355"/>
    <m/>
    <x v="0"/>
    <m/>
    <n v="-44982"/>
    <x v="0"/>
    <m/>
    <m/>
  </r>
  <r>
    <d v="2023-02-25T00:00:00"/>
    <x v="0"/>
    <x v="0"/>
    <x v="3"/>
    <s v="BTL"/>
    <x v="247"/>
    <x v="247"/>
    <x v="1"/>
    <x v="1"/>
    <x v="0"/>
    <x v="0"/>
    <m/>
    <n v="2"/>
    <m/>
    <x v="0"/>
    <m/>
    <n v="-44982"/>
    <x v="0"/>
    <m/>
    <m/>
  </r>
  <r>
    <d v="2023-02-25T00:00:00"/>
    <x v="0"/>
    <x v="0"/>
    <x v="3"/>
    <s v="BTL"/>
    <x v="248"/>
    <x v="248"/>
    <x v="1"/>
    <x v="1"/>
    <x v="0"/>
    <x v="0"/>
    <m/>
    <n v="7"/>
    <m/>
    <x v="0"/>
    <m/>
    <n v="-44982"/>
    <x v="0"/>
    <m/>
    <m/>
  </r>
  <r>
    <d v="2023-02-25T00:00:00"/>
    <x v="0"/>
    <x v="0"/>
    <x v="3"/>
    <s v="BTL"/>
    <x v="249"/>
    <x v="249"/>
    <x v="1"/>
    <x v="1"/>
    <x v="0"/>
    <x v="0"/>
    <m/>
    <n v="8"/>
    <m/>
    <x v="0"/>
    <m/>
    <n v="-44982"/>
    <x v="0"/>
    <m/>
    <m/>
  </r>
  <r>
    <d v="2023-02-25T00:00:00"/>
    <x v="0"/>
    <x v="0"/>
    <x v="2"/>
    <s v="BTL"/>
    <x v="250"/>
    <x v="250"/>
    <x v="1"/>
    <x v="1"/>
    <x v="0"/>
    <x v="0"/>
    <m/>
    <n v="12"/>
    <m/>
    <x v="0"/>
    <m/>
    <n v="-44982"/>
    <x v="0"/>
    <m/>
    <m/>
  </r>
  <r>
    <d v="2023-02-25T00:00:00"/>
    <x v="0"/>
    <x v="0"/>
    <x v="2"/>
    <s v="BTL"/>
    <x v="251"/>
    <x v="251"/>
    <x v="1"/>
    <x v="1"/>
    <x v="0"/>
    <x v="0"/>
    <m/>
    <n v="1"/>
    <m/>
    <x v="0"/>
    <m/>
    <n v="-44982"/>
    <x v="0"/>
    <m/>
    <m/>
  </r>
  <r>
    <d v="2023-02-25T00:00:00"/>
    <x v="0"/>
    <x v="0"/>
    <x v="2"/>
    <s v="BTL"/>
    <x v="252"/>
    <x v="252"/>
    <x v="1"/>
    <x v="1"/>
    <x v="0"/>
    <x v="0"/>
    <m/>
    <n v="1"/>
    <m/>
    <x v="0"/>
    <m/>
    <n v="-44982"/>
    <x v="0"/>
    <m/>
    <m/>
  </r>
  <r>
    <d v="2023-02-25T00:00:00"/>
    <x v="0"/>
    <x v="0"/>
    <x v="3"/>
    <s v="BTL"/>
    <x v="253"/>
    <x v="253"/>
    <x v="1"/>
    <x v="1"/>
    <x v="0"/>
    <x v="0"/>
    <m/>
    <n v="5"/>
    <m/>
    <x v="0"/>
    <m/>
    <n v="-44982"/>
    <x v="0"/>
    <m/>
    <m/>
  </r>
  <r>
    <d v="2023-02-25T00:00:00"/>
    <x v="0"/>
    <x v="0"/>
    <x v="2"/>
    <s v="BTL"/>
    <x v="254"/>
    <x v="254"/>
    <x v="1"/>
    <x v="1"/>
    <x v="0"/>
    <x v="0"/>
    <m/>
    <n v="3"/>
    <m/>
    <x v="0"/>
    <m/>
    <n v="-44982"/>
    <x v="0"/>
    <m/>
    <m/>
  </r>
  <r>
    <d v="2023-02-25T00:00:00"/>
    <x v="0"/>
    <x v="0"/>
    <x v="5"/>
    <s v="BTL"/>
    <x v="255"/>
    <x v="255"/>
    <x v="1"/>
    <x v="1"/>
    <x v="0"/>
    <x v="0"/>
    <m/>
    <n v="1"/>
    <m/>
    <x v="0"/>
    <m/>
    <n v="-44982"/>
    <x v="0"/>
    <m/>
    <m/>
  </r>
  <r>
    <d v="2023-02-25T00:00:00"/>
    <x v="0"/>
    <x v="0"/>
    <x v="2"/>
    <s v="BTL"/>
    <x v="256"/>
    <x v="256"/>
    <x v="1"/>
    <x v="1"/>
    <x v="0"/>
    <x v="0"/>
    <m/>
    <n v="1"/>
    <m/>
    <x v="0"/>
    <m/>
    <n v="-44982"/>
    <x v="0"/>
    <m/>
    <m/>
  </r>
  <r>
    <d v="2023-02-25T00:00:00"/>
    <x v="0"/>
    <x v="0"/>
    <x v="2"/>
    <s v="BTL"/>
    <x v="257"/>
    <x v="257"/>
    <x v="1"/>
    <x v="1"/>
    <x v="0"/>
    <x v="0"/>
    <m/>
    <n v="1"/>
    <m/>
    <x v="0"/>
    <m/>
    <n v="-44982"/>
    <x v="0"/>
    <m/>
    <m/>
  </r>
  <r>
    <d v="2023-02-25T00:00:00"/>
    <x v="0"/>
    <x v="0"/>
    <x v="2"/>
    <s v="BTL"/>
    <x v="258"/>
    <x v="258"/>
    <x v="1"/>
    <x v="1"/>
    <x v="0"/>
    <x v="0"/>
    <m/>
    <n v="1"/>
    <m/>
    <x v="0"/>
    <m/>
    <n v="-44982"/>
    <x v="0"/>
    <m/>
    <m/>
  </r>
  <r>
    <d v="2023-02-25T00:00:00"/>
    <x v="0"/>
    <x v="0"/>
    <x v="2"/>
    <s v="BTL"/>
    <x v="259"/>
    <x v="259"/>
    <x v="1"/>
    <x v="1"/>
    <x v="0"/>
    <x v="0"/>
    <m/>
    <n v="1"/>
    <m/>
    <x v="0"/>
    <m/>
    <n v="-44982"/>
    <x v="0"/>
    <m/>
    <m/>
  </r>
  <r>
    <d v="2023-02-25T00:00:00"/>
    <x v="0"/>
    <x v="0"/>
    <x v="2"/>
    <s v="BTL"/>
    <x v="260"/>
    <x v="260"/>
    <x v="1"/>
    <x v="1"/>
    <x v="0"/>
    <x v="0"/>
    <m/>
    <n v="1"/>
    <m/>
    <x v="0"/>
    <m/>
    <n v="-44982"/>
    <x v="0"/>
    <m/>
    <m/>
  </r>
  <r>
    <d v="2023-02-25T00:00:00"/>
    <x v="0"/>
    <x v="0"/>
    <x v="5"/>
    <s v="BTL"/>
    <x v="261"/>
    <x v="261"/>
    <x v="1"/>
    <x v="1"/>
    <x v="0"/>
    <x v="0"/>
    <m/>
    <n v="2"/>
    <m/>
    <x v="0"/>
    <m/>
    <n v="-44982"/>
    <x v="0"/>
    <m/>
    <m/>
  </r>
  <r>
    <d v="2023-02-25T00:00:00"/>
    <x v="0"/>
    <x v="0"/>
    <x v="3"/>
    <s v="BTL"/>
    <x v="262"/>
    <x v="262"/>
    <x v="1"/>
    <x v="1"/>
    <x v="0"/>
    <x v="0"/>
    <m/>
    <n v="1"/>
    <m/>
    <x v="0"/>
    <m/>
    <n v="-44982"/>
    <x v="0"/>
    <m/>
    <m/>
  </r>
  <r>
    <d v="2023-02-25T00:00:00"/>
    <x v="0"/>
    <x v="0"/>
    <x v="2"/>
    <s v="BTL"/>
    <x v="263"/>
    <x v="263"/>
    <x v="1"/>
    <x v="1"/>
    <x v="0"/>
    <x v="0"/>
    <m/>
    <n v="1"/>
    <m/>
    <x v="0"/>
    <m/>
    <n v="-44982"/>
    <x v="0"/>
    <m/>
    <m/>
  </r>
  <r>
    <d v="2023-02-25T00:00:00"/>
    <x v="0"/>
    <x v="0"/>
    <x v="2"/>
    <s v="BTL"/>
    <x v="264"/>
    <x v="264"/>
    <x v="1"/>
    <x v="1"/>
    <x v="0"/>
    <x v="0"/>
    <m/>
    <n v="1"/>
    <m/>
    <x v="0"/>
    <m/>
    <n v="-44982"/>
    <x v="0"/>
    <m/>
    <m/>
  </r>
  <r>
    <d v="2023-02-25T00:00:00"/>
    <x v="0"/>
    <x v="0"/>
    <x v="2"/>
    <s v="BTL"/>
    <x v="265"/>
    <x v="265"/>
    <x v="1"/>
    <x v="1"/>
    <x v="0"/>
    <x v="0"/>
    <m/>
    <n v="3"/>
    <m/>
    <x v="0"/>
    <m/>
    <n v="-44982"/>
    <x v="0"/>
    <m/>
    <m/>
  </r>
  <r>
    <d v="2023-02-25T00:00:00"/>
    <x v="0"/>
    <x v="0"/>
    <x v="3"/>
    <s v="BTL"/>
    <x v="266"/>
    <x v="266"/>
    <x v="1"/>
    <x v="1"/>
    <x v="0"/>
    <x v="0"/>
    <m/>
    <n v="2"/>
    <m/>
    <x v="0"/>
    <m/>
    <n v="-44982"/>
    <x v="0"/>
    <m/>
    <m/>
  </r>
  <r>
    <d v="2023-02-25T00:00:00"/>
    <x v="0"/>
    <x v="0"/>
    <x v="5"/>
    <s v="BTL"/>
    <x v="267"/>
    <x v="267"/>
    <x v="1"/>
    <x v="1"/>
    <x v="0"/>
    <x v="0"/>
    <m/>
    <n v="6"/>
    <m/>
    <x v="0"/>
    <m/>
    <n v="-44982"/>
    <x v="0"/>
    <m/>
    <m/>
  </r>
  <r>
    <d v="2023-02-25T00:00:00"/>
    <x v="0"/>
    <x v="0"/>
    <x v="3"/>
    <s v="BTL"/>
    <x v="268"/>
    <x v="268"/>
    <x v="1"/>
    <x v="1"/>
    <x v="0"/>
    <x v="0"/>
    <m/>
    <n v="1"/>
    <m/>
    <x v="0"/>
    <m/>
    <n v="-44982"/>
    <x v="0"/>
    <m/>
    <m/>
  </r>
  <r>
    <d v="2023-02-25T00:00:00"/>
    <x v="0"/>
    <x v="0"/>
    <x v="3"/>
    <s v="BTL"/>
    <x v="269"/>
    <x v="269"/>
    <x v="1"/>
    <x v="1"/>
    <x v="0"/>
    <x v="0"/>
    <m/>
    <n v="2"/>
    <m/>
    <x v="0"/>
    <m/>
    <n v="-44982"/>
    <x v="0"/>
    <m/>
    <m/>
  </r>
  <r>
    <d v="2023-02-25T00:00:00"/>
    <x v="0"/>
    <x v="0"/>
    <x v="3"/>
    <s v="BTL"/>
    <x v="270"/>
    <x v="270"/>
    <x v="1"/>
    <x v="1"/>
    <x v="0"/>
    <x v="0"/>
    <m/>
    <n v="5"/>
    <m/>
    <x v="0"/>
    <m/>
    <n v="-44982"/>
    <x v="0"/>
    <m/>
    <m/>
  </r>
  <r>
    <d v="2023-02-25T00:00:00"/>
    <x v="0"/>
    <x v="0"/>
    <x v="5"/>
    <s v="BTL"/>
    <x v="271"/>
    <x v="271"/>
    <x v="1"/>
    <x v="1"/>
    <x v="0"/>
    <x v="0"/>
    <m/>
    <n v="4"/>
    <m/>
    <x v="0"/>
    <m/>
    <n v="-44982"/>
    <x v="0"/>
    <m/>
    <m/>
  </r>
  <r>
    <d v="2023-02-25T00:00:00"/>
    <x v="0"/>
    <x v="0"/>
    <x v="2"/>
    <s v="BTL"/>
    <x v="272"/>
    <x v="272"/>
    <x v="1"/>
    <x v="1"/>
    <x v="0"/>
    <x v="0"/>
    <m/>
    <n v="1"/>
    <m/>
    <x v="0"/>
    <m/>
    <n v="-44982"/>
    <x v="0"/>
    <m/>
    <m/>
  </r>
  <r>
    <d v="2023-02-25T00:00:00"/>
    <x v="0"/>
    <x v="0"/>
    <x v="5"/>
    <s v="BTL"/>
    <x v="273"/>
    <x v="273"/>
    <x v="1"/>
    <x v="1"/>
    <x v="0"/>
    <x v="0"/>
    <m/>
    <n v="1"/>
    <m/>
    <x v="0"/>
    <m/>
    <n v="-44982"/>
    <x v="0"/>
    <m/>
    <m/>
  </r>
  <r>
    <d v="2023-02-25T00:00:00"/>
    <x v="0"/>
    <x v="0"/>
    <x v="2"/>
    <s v="BTL"/>
    <x v="274"/>
    <x v="274"/>
    <x v="1"/>
    <x v="1"/>
    <x v="0"/>
    <x v="0"/>
    <m/>
    <n v="1"/>
    <m/>
    <x v="0"/>
    <m/>
    <n v="-44982"/>
    <x v="0"/>
    <m/>
    <m/>
  </r>
  <r>
    <d v="2023-02-25T00:00:00"/>
    <x v="0"/>
    <x v="0"/>
    <x v="3"/>
    <s v="BTL"/>
    <x v="275"/>
    <x v="275"/>
    <x v="1"/>
    <x v="1"/>
    <x v="0"/>
    <x v="0"/>
    <m/>
    <n v="2"/>
    <m/>
    <x v="0"/>
    <m/>
    <n v="-44982"/>
    <x v="0"/>
    <m/>
    <m/>
  </r>
  <r>
    <d v="2023-02-25T00:00:00"/>
    <x v="0"/>
    <x v="0"/>
    <x v="3"/>
    <s v="BTL"/>
    <x v="276"/>
    <x v="276"/>
    <x v="1"/>
    <x v="1"/>
    <x v="0"/>
    <x v="0"/>
    <m/>
    <n v="2"/>
    <m/>
    <x v="0"/>
    <m/>
    <n v="-44982"/>
    <x v="0"/>
    <m/>
    <m/>
  </r>
  <r>
    <d v="2023-02-25T00:00:00"/>
    <x v="0"/>
    <x v="0"/>
    <x v="2"/>
    <s v="BTL"/>
    <x v="277"/>
    <x v="277"/>
    <x v="1"/>
    <x v="1"/>
    <x v="0"/>
    <x v="0"/>
    <m/>
    <n v="1"/>
    <m/>
    <x v="0"/>
    <m/>
    <n v="-44982"/>
    <x v="0"/>
    <m/>
    <m/>
  </r>
  <r>
    <d v="2023-02-25T00:00:00"/>
    <x v="0"/>
    <x v="0"/>
    <x v="2"/>
    <s v="BTL"/>
    <x v="278"/>
    <x v="278"/>
    <x v="1"/>
    <x v="1"/>
    <x v="0"/>
    <x v="0"/>
    <m/>
    <n v="1"/>
    <m/>
    <x v="0"/>
    <m/>
    <n v="-44982"/>
    <x v="0"/>
    <m/>
    <m/>
  </r>
  <r>
    <d v="2023-02-25T00:00:00"/>
    <x v="0"/>
    <x v="0"/>
    <x v="5"/>
    <s v="BTL"/>
    <x v="279"/>
    <x v="279"/>
    <x v="1"/>
    <x v="1"/>
    <x v="0"/>
    <x v="0"/>
    <m/>
    <n v="2"/>
    <m/>
    <x v="0"/>
    <m/>
    <n v="-44982"/>
    <x v="0"/>
    <m/>
    <m/>
  </r>
  <r>
    <d v="2023-02-25T00:00:00"/>
    <x v="0"/>
    <x v="0"/>
    <x v="3"/>
    <s v="BTL"/>
    <x v="280"/>
    <x v="280"/>
    <x v="1"/>
    <x v="1"/>
    <x v="0"/>
    <x v="0"/>
    <m/>
    <n v="8"/>
    <m/>
    <x v="0"/>
    <m/>
    <n v="-44982"/>
    <x v="0"/>
    <m/>
    <m/>
  </r>
  <r>
    <d v="2023-02-25T00:00:00"/>
    <x v="0"/>
    <x v="0"/>
    <x v="2"/>
    <s v="BTL"/>
    <x v="281"/>
    <x v="281"/>
    <x v="1"/>
    <x v="1"/>
    <x v="0"/>
    <x v="0"/>
    <m/>
    <n v="1"/>
    <m/>
    <x v="0"/>
    <m/>
    <n v="-44982"/>
    <x v="0"/>
    <m/>
    <m/>
  </r>
  <r>
    <d v="2023-02-25T00:00:00"/>
    <x v="0"/>
    <x v="0"/>
    <x v="3"/>
    <s v="BTL"/>
    <x v="282"/>
    <x v="282"/>
    <x v="1"/>
    <x v="1"/>
    <x v="0"/>
    <x v="0"/>
    <m/>
    <n v="1"/>
    <m/>
    <x v="0"/>
    <m/>
    <n v="-44982"/>
    <x v="0"/>
    <m/>
    <m/>
  </r>
  <r>
    <d v="2023-02-25T00:00:00"/>
    <x v="0"/>
    <x v="0"/>
    <x v="2"/>
    <s v="BTL"/>
    <x v="283"/>
    <x v="283"/>
    <x v="1"/>
    <x v="1"/>
    <x v="0"/>
    <x v="0"/>
    <m/>
    <n v="1"/>
    <m/>
    <x v="0"/>
    <m/>
    <n v="-44982"/>
    <x v="0"/>
    <m/>
    <m/>
  </r>
  <r>
    <d v="2023-02-25T00:00:00"/>
    <x v="0"/>
    <x v="0"/>
    <x v="3"/>
    <s v="BTL"/>
    <x v="284"/>
    <x v="284"/>
    <x v="1"/>
    <x v="1"/>
    <x v="0"/>
    <x v="0"/>
    <m/>
    <n v="1"/>
    <m/>
    <x v="0"/>
    <m/>
    <n v="-44982"/>
    <x v="0"/>
    <m/>
    <m/>
  </r>
  <r>
    <d v="2023-02-25T00:00:00"/>
    <x v="0"/>
    <x v="0"/>
    <x v="2"/>
    <s v="BTL"/>
    <x v="285"/>
    <x v="285"/>
    <x v="1"/>
    <x v="1"/>
    <x v="0"/>
    <x v="0"/>
    <m/>
    <n v="5"/>
    <m/>
    <x v="0"/>
    <m/>
    <n v="-44982"/>
    <x v="0"/>
    <m/>
    <m/>
  </r>
  <r>
    <d v="2023-02-25T00:00:00"/>
    <x v="0"/>
    <x v="0"/>
    <x v="2"/>
    <s v="BTL"/>
    <x v="286"/>
    <x v="286"/>
    <x v="1"/>
    <x v="1"/>
    <x v="0"/>
    <x v="0"/>
    <m/>
    <n v="70"/>
    <m/>
    <x v="0"/>
    <m/>
    <n v="-44982"/>
    <x v="0"/>
    <m/>
    <m/>
  </r>
  <r>
    <d v="2023-02-25T00:00:00"/>
    <x v="0"/>
    <x v="0"/>
    <x v="2"/>
    <s v="BTL"/>
    <x v="287"/>
    <x v="287"/>
    <x v="1"/>
    <x v="1"/>
    <x v="0"/>
    <x v="0"/>
    <m/>
    <n v="20"/>
    <m/>
    <x v="0"/>
    <m/>
    <n v="-44982"/>
    <x v="0"/>
    <m/>
    <m/>
  </r>
  <r>
    <d v="2023-02-25T00:00:00"/>
    <x v="0"/>
    <x v="0"/>
    <x v="5"/>
    <s v="BTL"/>
    <x v="288"/>
    <x v="288"/>
    <x v="1"/>
    <x v="1"/>
    <x v="0"/>
    <x v="0"/>
    <m/>
    <n v="16"/>
    <m/>
    <x v="0"/>
    <m/>
    <n v="-44982"/>
    <x v="0"/>
    <m/>
    <m/>
  </r>
  <r>
    <d v="2023-02-25T00:00:00"/>
    <x v="0"/>
    <x v="0"/>
    <x v="2"/>
    <s v="BTL"/>
    <x v="289"/>
    <x v="289"/>
    <x v="1"/>
    <x v="1"/>
    <x v="0"/>
    <x v="0"/>
    <m/>
    <n v="5"/>
    <m/>
    <x v="0"/>
    <m/>
    <n v="-44982"/>
    <x v="0"/>
    <m/>
    <m/>
  </r>
  <r>
    <d v="2023-02-25T00:00:00"/>
    <x v="0"/>
    <x v="0"/>
    <x v="2"/>
    <s v="BTL"/>
    <x v="290"/>
    <x v="290"/>
    <x v="1"/>
    <x v="1"/>
    <x v="0"/>
    <x v="0"/>
    <m/>
    <n v="2"/>
    <m/>
    <x v="0"/>
    <m/>
    <n v="-44982"/>
    <x v="0"/>
    <m/>
    <m/>
  </r>
  <r>
    <d v="2023-02-25T00:00:00"/>
    <x v="0"/>
    <x v="0"/>
    <x v="2"/>
    <s v="BTL"/>
    <x v="291"/>
    <x v="291"/>
    <x v="1"/>
    <x v="1"/>
    <x v="0"/>
    <x v="0"/>
    <m/>
    <n v="2"/>
    <m/>
    <x v="0"/>
    <m/>
    <n v="-44982"/>
    <x v="0"/>
    <m/>
    <m/>
  </r>
  <r>
    <d v="2023-02-25T00:00:00"/>
    <x v="0"/>
    <x v="0"/>
    <x v="2"/>
    <s v="BTL"/>
    <x v="292"/>
    <x v="292"/>
    <x v="1"/>
    <x v="1"/>
    <x v="0"/>
    <x v="0"/>
    <m/>
    <n v="1"/>
    <m/>
    <x v="0"/>
    <m/>
    <n v="-44982"/>
    <x v="0"/>
    <m/>
    <m/>
  </r>
  <r>
    <d v="2023-02-25T00:00:00"/>
    <x v="0"/>
    <x v="0"/>
    <x v="2"/>
    <s v="BTL"/>
    <x v="293"/>
    <x v="293"/>
    <x v="1"/>
    <x v="1"/>
    <x v="0"/>
    <x v="0"/>
    <m/>
    <n v="1"/>
    <m/>
    <x v="0"/>
    <m/>
    <n v="-44982"/>
    <x v="0"/>
    <m/>
    <m/>
  </r>
  <r>
    <d v="2023-02-25T00:00:00"/>
    <x v="0"/>
    <x v="0"/>
    <x v="2"/>
    <s v="BTL"/>
    <x v="294"/>
    <x v="294"/>
    <x v="1"/>
    <x v="1"/>
    <x v="0"/>
    <x v="0"/>
    <m/>
    <n v="2"/>
    <m/>
    <x v="0"/>
    <m/>
    <n v="-44982"/>
    <x v="0"/>
    <m/>
    <m/>
  </r>
  <r>
    <d v="2023-02-25T00:00:00"/>
    <x v="0"/>
    <x v="0"/>
    <x v="3"/>
    <s v="BTL"/>
    <x v="295"/>
    <x v="295"/>
    <x v="1"/>
    <x v="1"/>
    <x v="0"/>
    <x v="0"/>
    <m/>
    <n v="2"/>
    <m/>
    <x v="0"/>
    <m/>
    <n v="-44982"/>
    <x v="0"/>
    <m/>
    <m/>
  </r>
  <r>
    <d v="2023-02-25T00:00:00"/>
    <x v="0"/>
    <x v="0"/>
    <x v="2"/>
    <s v="BTL"/>
    <x v="296"/>
    <x v="296"/>
    <x v="1"/>
    <x v="1"/>
    <x v="0"/>
    <x v="0"/>
    <m/>
    <n v="4"/>
    <m/>
    <x v="0"/>
    <m/>
    <n v="-44982"/>
    <x v="0"/>
    <m/>
    <m/>
  </r>
  <r>
    <d v="2023-02-25T00:00:00"/>
    <x v="0"/>
    <x v="0"/>
    <x v="3"/>
    <s v="BTL"/>
    <x v="297"/>
    <x v="297"/>
    <x v="1"/>
    <x v="1"/>
    <x v="0"/>
    <x v="0"/>
    <m/>
    <n v="1"/>
    <m/>
    <x v="0"/>
    <m/>
    <n v="-44982"/>
    <x v="0"/>
    <m/>
    <m/>
  </r>
  <r>
    <d v="2023-02-25T00:00:00"/>
    <x v="0"/>
    <x v="0"/>
    <x v="2"/>
    <s v="BTL"/>
    <x v="298"/>
    <x v="298"/>
    <x v="1"/>
    <x v="1"/>
    <x v="0"/>
    <x v="0"/>
    <m/>
    <n v="2"/>
    <m/>
    <x v="0"/>
    <m/>
    <n v="-44982"/>
    <x v="0"/>
    <m/>
    <m/>
  </r>
  <r>
    <d v="2023-02-25T00:00:00"/>
    <x v="0"/>
    <x v="0"/>
    <x v="2"/>
    <s v="BTL"/>
    <x v="299"/>
    <x v="299"/>
    <x v="1"/>
    <x v="1"/>
    <x v="0"/>
    <x v="0"/>
    <m/>
    <n v="5"/>
    <m/>
    <x v="0"/>
    <m/>
    <n v="-44982"/>
    <x v="0"/>
    <m/>
    <m/>
  </r>
  <r>
    <d v="2023-02-25T00:00:00"/>
    <x v="0"/>
    <x v="0"/>
    <x v="2"/>
    <s v="BTL"/>
    <x v="300"/>
    <x v="300"/>
    <x v="1"/>
    <x v="1"/>
    <x v="0"/>
    <x v="0"/>
    <m/>
    <n v="12"/>
    <m/>
    <x v="0"/>
    <m/>
    <n v="-44982"/>
    <x v="0"/>
    <m/>
    <m/>
  </r>
  <r>
    <d v="2023-02-25T00:00:00"/>
    <x v="0"/>
    <x v="0"/>
    <x v="0"/>
    <s v="BTL"/>
    <x v="301"/>
    <x v="301"/>
    <x v="1"/>
    <x v="1"/>
    <x v="0"/>
    <x v="0"/>
    <m/>
    <n v="1"/>
    <m/>
    <x v="0"/>
    <m/>
    <n v="-44982"/>
    <x v="0"/>
    <m/>
    <m/>
  </r>
  <r>
    <d v="2023-02-25T00:00:00"/>
    <x v="0"/>
    <x v="0"/>
    <x v="2"/>
    <s v="BTL"/>
    <x v="302"/>
    <x v="302"/>
    <x v="1"/>
    <x v="1"/>
    <x v="0"/>
    <x v="0"/>
    <m/>
    <n v="1"/>
    <m/>
    <x v="0"/>
    <m/>
    <n v="-44982"/>
    <x v="0"/>
    <m/>
    <m/>
  </r>
  <r>
    <d v="2023-02-25T00:00:00"/>
    <x v="0"/>
    <x v="0"/>
    <x v="2"/>
    <s v="BTL"/>
    <x v="303"/>
    <x v="303"/>
    <x v="1"/>
    <x v="1"/>
    <x v="0"/>
    <x v="0"/>
    <m/>
    <n v="1"/>
    <m/>
    <x v="0"/>
    <m/>
    <n v="-44982"/>
    <x v="0"/>
    <m/>
    <m/>
  </r>
  <r>
    <d v="2023-02-25T00:00:00"/>
    <x v="0"/>
    <x v="0"/>
    <x v="3"/>
    <s v="BTL"/>
    <x v="304"/>
    <x v="304"/>
    <x v="1"/>
    <x v="1"/>
    <x v="0"/>
    <x v="0"/>
    <m/>
    <n v="3"/>
    <m/>
    <x v="0"/>
    <m/>
    <n v="-44982"/>
    <x v="0"/>
    <m/>
    <m/>
  </r>
  <r>
    <d v="2023-02-25T00:00:00"/>
    <x v="0"/>
    <x v="0"/>
    <x v="2"/>
    <s v="BTL"/>
    <x v="236"/>
    <x v="236"/>
    <x v="1"/>
    <x v="1"/>
    <x v="0"/>
    <x v="0"/>
    <m/>
    <n v="148"/>
    <m/>
    <x v="0"/>
    <m/>
    <n v="-44982"/>
    <x v="0"/>
    <m/>
    <m/>
  </r>
  <r>
    <d v="2023-02-25T00:00:00"/>
    <x v="0"/>
    <x v="0"/>
    <x v="3"/>
    <s v="BTL"/>
    <x v="210"/>
    <x v="210"/>
    <x v="2"/>
    <x v="1"/>
    <x v="0"/>
    <x v="0"/>
    <m/>
    <n v="1"/>
    <m/>
    <x v="0"/>
    <m/>
    <n v="-44982"/>
    <x v="0"/>
    <m/>
    <m/>
  </r>
  <r>
    <d v="2023-02-25T00:00:00"/>
    <x v="0"/>
    <x v="0"/>
    <x v="3"/>
    <s v="BTL"/>
    <x v="211"/>
    <x v="211"/>
    <x v="1"/>
    <x v="1"/>
    <x v="0"/>
    <x v="0"/>
    <m/>
    <n v="4"/>
    <m/>
    <x v="0"/>
    <m/>
    <n v="-44982"/>
    <x v="0"/>
    <m/>
    <m/>
  </r>
  <r>
    <d v="2023-02-25T00:00:00"/>
    <x v="0"/>
    <x v="0"/>
    <x v="2"/>
    <s v="BTL"/>
    <x v="207"/>
    <x v="207"/>
    <x v="1"/>
    <x v="1"/>
    <x v="0"/>
    <x v="0"/>
    <m/>
    <n v="1"/>
    <m/>
    <x v="0"/>
    <m/>
    <n v="-44982"/>
    <x v="0"/>
    <m/>
    <m/>
  </r>
  <r>
    <d v="2023-02-25T00:00:00"/>
    <x v="0"/>
    <x v="0"/>
    <x v="2"/>
    <s v="BTL"/>
    <x v="206"/>
    <x v="206"/>
    <x v="1"/>
    <x v="1"/>
    <x v="0"/>
    <x v="0"/>
    <m/>
    <n v="2"/>
    <m/>
    <x v="0"/>
    <m/>
    <n v="-44982"/>
    <x v="0"/>
    <m/>
    <m/>
  </r>
  <r>
    <d v="2023-02-25T00:00:00"/>
    <x v="0"/>
    <x v="0"/>
    <x v="2"/>
    <s v="BTL"/>
    <x v="208"/>
    <x v="208"/>
    <x v="1"/>
    <x v="1"/>
    <x v="0"/>
    <x v="0"/>
    <m/>
    <n v="1"/>
    <m/>
    <x v="0"/>
    <m/>
    <n v="-44982"/>
    <x v="0"/>
    <m/>
    <m/>
  </r>
  <r>
    <d v="2023-04-12T00:00:00"/>
    <x v="17"/>
    <x v="2"/>
    <x v="2"/>
    <s v="BTL"/>
    <x v="305"/>
    <x v="305"/>
    <x v="0"/>
    <x v="2"/>
    <x v="0"/>
    <x v="0"/>
    <m/>
    <n v="25"/>
    <m/>
    <x v="9"/>
    <m/>
    <n v="-45028"/>
    <x v="0"/>
    <m/>
    <m/>
  </r>
  <r>
    <d v="2023-04-13T00:00:00"/>
    <x v="18"/>
    <x v="1"/>
    <x v="2"/>
    <s v="BTL"/>
    <x v="236"/>
    <x v="236"/>
    <x v="0"/>
    <x v="0"/>
    <x v="6"/>
    <x v="6"/>
    <s v="TERRA NOSTRA - VIA A LA COSTA"/>
    <m/>
    <n v="6"/>
    <x v="8"/>
    <m/>
    <n v="-45050"/>
    <x v="0"/>
    <n v="45029"/>
    <m/>
  </r>
  <r>
    <d v="2023-04-14T00:00:00"/>
    <x v="19"/>
    <x v="1"/>
    <x v="2"/>
    <s v="BTL"/>
    <x v="209"/>
    <x v="209"/>
    <x v="0"/>
    <x v="0"/>
    <x v="7"/>
    <x v="7"/>
    <s v="ICHE - SAN VICENTE"/>
    <m/>
    <n v="1"/>
    <x v="1"/>
    <m/>
    <n v="-45050"/>
    <x v="0"/>
    <n v="45030"/>
    <m/>
  </r>
  <r>
    <d v="2023-04-14T00:00:00"/>
    <x v="20"/>
    <x v="2"/>
    <x v="2"/>
    <s v="BTL"/>
    <x v="205"/>
    <x v="306"/>
    <x v="0"/>
    <x v="2"/>
    <x v="0"/>
    <x v="0"/>
    <m/>
    <n v="25"/>
    <m/>
    <x v="10"/>
    <m/>
    <n v="-45030"/>
    <x v="0"/>
    <m/>
    <m/>
  </r>
  <r>
    <d v="2023-04-14T00:00:00"/>
    <x v="20"/>
    <x v="2"/>
    <x v="2"/>
    <s v="BTL"/>
    <x v="306"/>
    <x v="307"/>
    <x v="0"/>
    <x v="2"/>
    <x v="0"/>
    <x v="0"/>
    <m/>
    <n v="25"/>
    <m/>
    <x v="10"/>
    <m/>
    <n v="-45030"/>
    <x v="0"/>
    <m/>
    <m/>
  </r>
  <r>
    <d v="2023-04-14T00:00:00"/>
    <x v="21"/>
    <x v="2"/>
    <x v="2"/>
    <s v="BTL"/>
    <x v="305"/>
    <x v="305"/>
    <x v="0"/>
    <x v="2"/>
    <x v="0"/>
    <x v="0"/>
    <m/>
    <n v="75"/>
    <m/>
    <x v="9"/>
    <m/>
    <n v="-45030"/>
    <x v="0"/>
    <m/>
    <m/>
  </r>
  <r>
    <d v="2023-04-14T00:00:00"/>
    <x v="22"/>
    <x v="3"/>
    <x v="2"/>
    <s v="BTL"/>
    <x v="205"/>
    <x v="306"/>
    <x v="0"/>
    <x v="2"/>
    <x v="0"/>
    <x v="0"/>
    <m/>
    <m/>
    <n v="25"/>
    <x v="1"/>
    <m/>
    <n v="-45030"/>
    <x v="0"/>
    <m/>
    <m/>
  </r>
  <r>
    <d v="2023-04-14T00:00:00"/>
    <x v="22"/>
    <x v="3"/>
    <x v="2"/>
    <s v="BTL"/>
    <x v="306"/>
    <x v="307"/>
    <x v="0"/>
    <x v="2"/>
    <x v="0"/>
    <x v="0"/>
    <m/>
    <m/>
    <n v="25"/>
    <x v="1"/>
    <m/>
    <n v="-45030"/>
    <x v="0"/>
    <m/>
    <m/>
  </r>
  <r>
    <d v="2023-04-14T00:00:00"/>
    <x v="22"/>
    <x v="3"/>
    <x v="2"/>
    <s v="BTL"/>
    <x v="305"/>
    <x v="305"/>
    <x v="0"/>
    <x v="2"/>
    <x v="0"/>
    <x v="0"/>
    <m/>
    <m/>
    <n v="25"/>
    <x v="1"/>
    <m/>
    <n v="-45030"/>
    <x v="0"/>
    <m/>
    <m/>
  </r>
  <r>
    <d v="2023-04-17T00:00:00"/>
    <x v="23"/>
    <x v="1"/>
    <x v="2"/>
    <s v="BTL"/>
    <x v="230"/>
    <x v="230"/>
    <x v="0"/>
    <x v="0"/>
    <x v="8"/>
    <x v="8"/>
    <s v="PARQUE HISTORICO"/>
    <m/>
    <n v="3"/>
    <x v="8"/>
    <m/>
    <n v="-45050"/>
    <x v="0"/>
    <m/>
    <m/>
  </r>
  <r>
    <d v="2023-04-17T00:00:00"/>
    <x v="23"/>
    <x v="1"/>
    <x v="2"/>
    <s v="BTL"/>
    <x v="300"/>
    <x v="300"/>
    <x v="0"/>
    <x v="0"/>
    <x v="8"/>
    <x v="8"/>
    <s v="PARQUE HISTORICO"/>
    <m/>
    <n v="12"/>
    <x v="8"/>
    <m/>
    <n v="-45050"/>
    <x v="0"/>
    <m/>
    <m/>
  </r>
  <r>
    <d v="2023-04-17T00:00:00"/>
    <x v="23"/>
    <x v="1"/>
    <x v="2"/>
    <s v="BTL"/>
    <x v="286"/>
    <x v="286"/>
    <x v="0"/>
    <x v="0"/>
    <x v="8"/>
    <x v="8"/>
    <s v="PARQUE HISTORICO"/>
    <m/>
    <n v="70"/>
    <x v="8"/>
    <m/>
    <n v="-45050"/>
    <x v="0"/>
    <m/>
    <m/>
  </r>
  <r>
    <d v="2023-04-17T00:00:00"/>
    <x v="23"/>
    <x v="1"/>
    <x v="2"/>
    <s v="BTL"/>
    <x v="302"/>
    <x v="302"/>
    <x v="0"/>
    <x v="0"/>
    <x v="8"/>
    <x v="8"/>
    <s v="PARQUE HISTORICO"/>
    <m/>
    <n v="1"/>
    <x v="8"/>
    <m/>
    <n v="-45050"/>
    <x v="0"/>
    <m/>
    <m/>
  </r>
  <r>
    <d v="2023-04-17T00:00:00"/>
    <x v="23"/>
    <x v="1"/>
    <x v="2"/>
    <s v="BTL"/>
    <x v="213"/>
    <x v="213"/>
    <x v="0"/>
    <x v="0"/>
    <x v="8"/>
    <x v="8"/>
    <s v="PARQUE HISTORICO"/>
    <m/>
    <n v="1"/>
    <x v="8"/>
    <m/>
    <n v="-45050"/>
    <x v="0"/>
    <m/>
    <m/>
  </r>
  <r>
    <d v="2023-04-17T00:00:00"/>
    <x v="23"/>
    <x v="1"/>
    <x v="2"/>
    <s v="BTL"/>
    <x v="274"/>
    <x v="274"/>
    <x v="0"/>
    <x v="0"/>
    <x v="8"/>
    <x v="8"/>
    <s v="PARQUE HISTORICO"/>
    <m/>
    <n v="1"/>
    <x v="8"/>
    <m/>
    <n v="-45033"/>
    <x v="0"/>
    <m/>
    <m/>
  </r>
  <r>
    <d v="2023-04-17T00:00:00"/>
    <x v="23"/>
    <x v="1"/>
    <x v="2"/>
    <s v="BTL"/>
    <x v="281"/>
    <x v="281"/>
    <x v="0"/>
    <x v="0"/>
    <x v="8"/>
    <x v="8"/>
    <s v="PARQUE HISTORICO"/>
    <m/>
    <n v="1"/>
    <x v="8"/>
    <m/>
    <n v="-45033"/>
    <x v="0"/>
    <m/>
    <m/>
  </r>
  <r>
    <d v="2023-04-17T00:00:00"/>
    <x v="23"/>
    <x v="1"/>
    <x v="2"/>
    <s v="BTL"/>
    <x v="289"/>
    <x v="289"/>
    <x v="0"/>
    <x v="0"/>
    <x v="8"/>
    <x v="8"/>
    <s v="PARQUE HISTORICO"/>
    <m/>
    <n v="5"/>
    <x v="8"/>
    <m/>
    <n v="-45033"/>
    <x v="0"/>
    <m/>
    <m/>
  </r>
  <r>
    <d v="2023-04-17T00:00:00"/>
    <x v="23"/>
    <x v="1"/>
    <x v="2"/>
    <s v="BTL"/>
    <x v="307"/>
    <x v="308"/>
    <x v="0"/>
    <x v="0"/>
    <x v="8"/>
    <x v="8"/>
    <s v="PARQUE HISTORICO"/>
    <m/>
    <n v="7"/>
    <x v="8"/>
    <m/>
    <n v="-45033"/>
    <x v="0"/>
    <m/>
    <m/>
  </r>
  <r>
    <d v="2023-04-17T00:00:00"/>
    <x v="23"/>
    <x v="1"/>
    <x v="2"/>
    <s v="BTL"/>
    <x v="238"/>
    <x v="238"/>
    <x v="0"/>
    <x v="0"/>
    <x v="8"/>
    <x v="8"/>
    <s v="PARQUE HISTORICO"/>
    <m/>
    <n v="6"/>
    <x v="8"/>
    <m/>
    <n v="-45033"/>
    <x v="0"/>
    <m/>
    <m/>
  </r>
  <r>
    <d v="2023-04-17T00:00:00"/>
    <x v="23"/>
    <x v="1"/>
    <x v="2"/>
    <s v="BTL"/>
    <x v="285"/>
    <x v="285"/>
    <x v="0"/>
    <x v="0"/>
    <x v="8"/>
    <x v="8"/>
    <s v="PARQUE HISTORICO"/>
    <m/>
    <n v="2"/>
    <x v="8"/>
    <m/>
    <n v="-45033"/>
    <x v="0"/>
    <m/>
    <m/>
  </r>
  <r>
    <d v="2023-04-17T00:00:00"/>
    <x v="23"/>
    <x v="1"/>
    <x v="2"/>
    <s v="BTL"/>
    <x v="283"/>
    <x v="283"/>
    <x v="0"/>
    <x v="0"/>
    <x v="8"/>
    <x v="8"/>
    <s v="PARQUE HISTORICO"/>
    <m/>
    <n v="1"/>
    <x v="8"/>
    <m/>
    <n v="-45033"/>
    <x v="0"/>
    <m/>
    <m/>
  </r>
  <r>
    <d v="2023-04-17T00:00:00"/>
    <x v="23"/>
    <x v="1"/>
    <x v="2"/>
    <s v="BTL"/>
    <x v="250"/>
    <x v="250"/>
    <x v="0"/>
    <x v="0"/>
    <x v="8"/>
    <x v="8"/>
    <s v="PARQUE HISTORICO"/>
    <m/>
    <n v="12"/>
    <x v="8"/>
    <m/>
    <n v="-45033"/>
    <x v="0"/>
    <m/>
    <m/>
  </r>
  <r>
    <d v="2023-04-17T00:00:00"/>
    <x v="23"/>
    <x v="1"/>
    <x v="2"/>
    <s v="BTL"/>
    <x v="308"/>
    <x v="309"/>
    <x v="0"/>
    <x v="0"/>
    <x v="8"/>
    <x v="8"/>
    <s v="PARQUE HISTORICO"/>
    <m/>
    <n v="2"/>
    <x v="8"/>
    <m/>
    <n v="-45033"/>
    <x v="0"/>
    <m/>
    <m/>
  </r>
  <r>
    <d v="2023-04-17T00:00:00"/>
    <x v="23"/>
    <x v="1"/>
    <x v="2"/>
    <s v="BTL"/>
    <x v="309"/>
    <x v="310"/>
    <x v="0"/>
    <x v="0"/>
    <x v="8"/>
    <x v="8"/>
    <s v="PARQUE HISTORICO"/>
    <m/>
    <n v="1"/>
    <x v="8"/>
    <m/>
    <n v="-45033"/>
    <x v="0"/>
    <m/>
    <m/>
  </r>
  <r>
    <d v="2023-04-17T00:00:00"/>
    <x v="24"/>
    <x v="2"/>
    <x v="2"/>
    <s v="BTL"/>
    <x v="209"/>
    <x v="209"/>
    <x v="0"/>
    <x v="0"/>
    <x v="0"/>
    <x v="0"/>
    <m/>
    <n v="75"/>
    <m/>
    <x v="1"/>
    <m/>
    <n v="-45033"/>
    <x v="0"/>
    <m/>
    <m/>
  </r>
  <r>
    <d v="2023-04-19T00:00:00"/>
    <x v="25"/>
    <x v="2"/>
    <x v="2"/>
    <s v="BTL"/>
    <x v="300"/>
    <x v="300"/>
    <x v="0"/>
    <x v="0"/>
    <x v="0"/>
    <x v="0"/>
    <m/>
    <n v="12"/>
    <m/>
    <x v="8"/>
    <m/>
    <n v="-45035"/>
    <x v="0"/>
    <m/>
    <m/>
  </r>
  <r>
    <d v="2023-04-19T00:00:00"/>
    <x v="25"/>
    <x v="2"/>
    <x v="2"/>
    <s v="BTL"/>
    <x v="286"/>
    <x v="286"/>
    <x v="0"/>
    <x v="0"/>
    <x v="0"/>
    <x v="0"/>
    <m/>
    <n v="70"/>
    <m/>
    <x v="8"/>
    <m/>
    <n v="-45035"/>
    <x v="0"/>
    <m/>
    <m/>
  </r>
  <r>
    <d v="2023-04-19T00:00:00"/>
    <x v="25"/>
    <x v="2"/>
    <x v="2"/>
    <s v="BTL"/>
    <x v="302"/>
    <x v="302"/>
    <x v="0"/>
    <x v="0"/>
    <x v="0"/>
    <x v="0"/>
    <m/>
    <n v="1"/>
    <m/>
    <x v="8"/>
    <m/>
    <n v="-45035"/>
    <x v="0"/>
    <m/>
    <m/>
  </r>
  <r>
    <d v="2023-04-19T00:00:00"/>
    <x v="25"/>
    <x v="2"/>
    <x v="2"/>
    <s v="BTL"/>
    <x v="213"/>
    <x v="213"/>
    <x v="0"/>
    <x v="0"/>
    <x v="0"/>
    <x v="0"/>
    <m/>
    <n v="1"/>
    <m/>
    <x v="8"/>
    <m/>
    <n v="-45035"/>
    <x v="0"/>
    <m/>
    <m/>
  </r>
  <r>
    <d v="2023-04-19T00:00:00"/>
    <x v="25"/>
    <x v="2"/>
    <x v="2"/>
    <s v="BTL"/>
    <x v="274"/>
    <x v="274"/>
    <x v="0"/>
    <x v="0"/>
    <x v="0"/>
    <x v="0"/>
    <m/>
    <n v="1"/>
    <m/>
    <x v="8"/>
    <m/>
    <n v="-45035"/>
    <x v="0"/>
    <m/>
    <m/>
  </r>
  <r>
    <d v="2023-04-19T00:00:00"/>
    <x v="25"/>
    <x v="2"/>
    <x v="2"/>
    <s v="BTL"/>
    <x v="281"/>
    <x v="281"/>
    <x v="0"/>
    <x v="0"/>
    <x v="0"/>
    <x v="0"/>
    <m/>
    <n v="1"/>
    <m/>
    <x v="8"/>
    <m/>
    <n v="-45035"/>
    <x v="0"/>
    <m/>
    <m/>
  </r>
  <r>
    <d v="2023-04-19T00:00:00"/>
    <x v="25"/>
    <x v="2"/>
    <x v="2"/>
    <s v="BTL"/>
    <x v="289"/>
    <x v="289"/>
    <x v="0"/>
    <x v="0"/>
    <x v="0"/>
    <x v="0"/>
    <m/>
    <n v="5"/>
    <m/>
    <x v="8"/>
    <m/>
    <n v="-45035"/>
    <x v="0"/>
    <m/>
    <m/>
  </r>
  <r>
    <d v="2023-04-19T00:00:00"/>
    <x v="25"/>
    <x v="2"/>
    <x v="2"/>
    <s v="BTL"/>
    <x v="307"/>
    <x v="308"/>
    <x v="0"/>
    <x v="0"/>
    <x v="0"/>
    <x v="0"/>
    <m/>
    <n v="7"/>
    <m/>
    <x v="8"/>
    <m/>
    <n v="-45035"/>
    <x v="0"/>
    <m/>
    <m/>
  </r>
  <r>
    <d v="2023-04-19T00:00:00"/>
    <x v="25"/>
    <x v="2"/>
    <x v="2"/>
    <s v="BTL"/>
    <x v="238"/>
    <x v="238"/>
    <x v="0"/>
    <x v="0"/>
    <x v="0"/>
    <x v="0"/>
    <m/>
    <n v="6"/>
    <m/>
    <x v="8"/>
    <m/>
    <n v="-45035"/>
    <x v="0"/>
    <m/>
    <m/>
  </r>
  <r>
    <d v="2023-04-19T00:00:00"/>
    <x v="25"/>
    <x v="2"/>
    <x v="2"/>
    <s v="BTL"/>
    <x v="285"/>
    <x v="285"/>
    <x v="0"/>
    <x v="0"/>
    <x v="0"/>
    <x v="0"/>
    <m/>
    <n v="1"/>
    <m/>
    <x v="8"/>
    <m/>
    <n v="-45035"/>
    <x v="0"/>
    <m/>
    <m/>
  </r>
  <r>
    <d v="2023-04-19T00:00:00"/>
    <x v="25"/>
    <x v="2"/>
    <x v="2"/>
    <s v="BTL"/>
    <x v="283"/>
    <x v="283"/>
    <x v="0"/>
    <x v="0"/>
    <x v="0"/>
    <x v="0"/>
    <m/>
    <n v="1"/>
    <m/>
    <x v="8"/>
    <m/>
    <n v="-45035"/>
    <x v="0"/>
    <m/>
    <m/>
  </r>
  <r>
    <d v="2023-04-19T00:00:00"/>
    <x v="25"/>
    <x v="2"/>
    <x v="2"/>
    <s v="BTL"/>
    <x v="250"/>
    <x v="250"/>
    <x v="0"/>
    <x v="0"/>
    <x v="0"/>
    <x v="0"/>
    <m/>
    <n v="12"/>
    <m/>
    <x v="8"/>
    <m/>
    <n v="-45035"/>
    <x v="0"/>
    <m/>
    <m/>
  </r>
  <r>
    <d v="2023-04-19T00:00:00"/>
    <x v="25"/>
    <x v="2"/>
    <x v="2"/>
    <s v="BTL"/>
    <x v="308"/>
    <x v="309"/>
    <x v="0"/>
    <x v="0"/>
    <x v="0"/>
    <x v="0"/>
    <m/>
    <n v="2"/>
    <m/>
    <x v="8"/>
    <m/>
    <n v="-45035"/>
    <x v="0"/>
    <m/>
    <m/>
  </r>
  <r>
    <d v="2023-04-19T00:00:00"/>
    <x v="25"/>
    <x v="2"/>
    <x v="2"/>
    <s v="BTL"/>
    <x v="309"/>
    <x v="310"/>
    <x v="0"/>
    <x v="0"/>
    <x v="0"/>
    <x v="0"/>
    <m/>
    <n v="1"/>
    <m/>
    <x v="8"/>
    <m/>
    <n v="-45035"/>
    <x v="0"/>
    <m/>
    <m/>
  </r>
  <r>
    <d v="2023-04-19T00:00:00"/>
    <x v="25"/>
    <x v="2"/>
    <x v="2"/>
    <s v="BTL"/>
    <x v="310"/>
    <x v="311"/>
    <x v="0"/>
    <x v="0"/>
    <x v="0"/>
    <x v="0"/>
    <m/>
    <n v="2"/>
    <m/>
    <x v="8"/>
    <m/>
    <n v="-45035"/>
    <x v="0"/>
    <m/>
    <m/>
  </r>
  <r>
    <d v="2023-04-19T00:00:00"/>
    <x v="25"/>
    <x v="2"/>
    <x v="2"/>
    <s v="BTL"/>
    <x v="311"/>
    <x v="312"/>
    <x v="0"/>
    <x v="0"/>
    <x v="0"/>
    <x v="0"/>
    <m/>
    <n v="9"/>
    <m/>
    <x v="8"/>
    <m/>
    <n v="-45035"/>
    <x v="0"/>
    <m/>
    <m/>
  </r>
  <r>
    <d v="2023-04-19T00:00:00"/>
    <x v="25"/>
    <x v="2"/>
    <x v="2"/>
    <s v="BTL"/>
    <x v="312"/>
    <x v="313"/>
    <x v="0"/>
    <x v="0"/>
    <x v="0"/>
    <x v="0"/>
    <m/>
    <n v="2"/>
    <m/>
    <x v="8"/>
    <m/>
    <n v="-45035"/>
    <x v="0"/>
    <m/>
    <m/>
  </r>
  <r>
    <d v="2023-04-19T00:00:00"/>
    <x v="25"/>
    <x v="2"/>
    <x v="2"/>
    <s v="BTL"/>
    <x v="313"/>
    <x v="314"/>
    <x v="0"/>
    <x v="0"/>
    <x v="0"/>
    <x v="0"/>
    <m/>
    <n v="3"/>
    <m/>
    <x v="8"/>
    <m/>
    <n v="-45035"/>
    <x v="0"/>
    <m/>
    <m/>
  </r>
  <r>
    <d v="2023-04-20T00:00:00"/>
    <x v="26"/>
    <x v="2"/>
    <x v="2"/>
    <s v="BTL"/>
    <x v="205"/>
    <x v="306"/>
    <x v="0"/>
    <x v="0"/>
    <x v="0"/>
    <x v="0"/>
    <m/>
    <n v="75"/>
    <m/>
    <x v="10"/>
    <m/>
    <n v="-45036"/>
    <x v="0"/>
    <m/>
    <m/>
  </r>
  <r>
    <d v="2023-04-20T00:00:00"/>
    <x v="26"/>
    <x v="2"/>
    <x v="2"/>
    <s v="BTL"/>
    <x v="306"/>
    <x v="307"/>
    <x v="0"/>
    <x v="0"/>
    <x v="0"/>
    <x v="0"/>
    <m/>
    <n v="75"/>
    <m/>
    <x v="10"/>
    <m/>
    <n v="-45036"/>
    <x v="0"/>
    <m/>
    <m/>
  </r>
  <r>
    <d v="2023-05-04T00:00:00"/>
    <x v="27"/>
    <x v="1"/>
    <x v="5"/>
    <s v="BTL"/>
    <x v="148"/>
    <x v="148"/>
    <x v="0"/>
    <x v="0"/>
    <x v="0"/>
    <x v="0"/>
    <s v="DURAN BODEGA DINEVEN"/>
    <m/>
    <n v="1"/>
    <x v="11"/>
    <m/>
    <m/>
    <x v="0"/>
    <m/>
    <m/>
  </r>
  <r>
    <d v="2023-05-04T00:00:00"/>
    <x v="27"/>
    <x v="1"/>
    <x v="5"/>
    <s v="BTL"/>
    <x v="196"/>
    <x v="196"/>
    <x v="0"/>
    <x v="0"/>
    <x v="0"/>
    <x v="0"/>
    <s v="DURAN BODEGA DINEVEN"/>
    <m/>
    <n v="1"/>
    <x v="11"/>
    <m/>
    <m/>
    <x v="0"/>
    <m/>
    <m/>
  </r>
  <r>
    <d v="2023-05-04T00:00:00"/>
    <x v="27"/>
    <x v="1"/>
    <x v="5"/>
    <s v="BTL"/>
    <x v="150"/>
    <x v="150"/>
    <x v="0"/>
    <x v="0"/>
    <x v="0"/>
    <x v="0"/>
    <s v="DURAN BODEGA DINEVEN"/>
    <m/>
    <n v="1"/>
    <x v="11"/>
    <m/>
    <n v="-45050"/>
    <x v="0"/>
    <m/>
    <m/>
  </r>
  <r>
    <d v="2023-05-04T00:00:00"/>
    <x v="27"/>
    <x v="1"/>
    <x v="5"/>
    <s v="BTL"/>
    <x v="177"/>
    <x v="177"/>
    <x v="0"/>
    <x v="0"/>
    <x v="0"/>
    <x v="0"/>
    <s v="DURAN BODEGA DINEVEN"/>
    <m/>
    <n v="1"/>
    <x v="11"/>
    <m/>
    <n v="-45050"/>
    <x v="0"/>
    <m/>
    <m/>
  </r>
  <r>
    <d v="2023-05-04T00:00:00"/>
    <x v="27"/>
    <x v="1"/>
    <x v="5"/>
    <s v="BTL"/>
    <x v="140"/>
    <x v="140"/>
    <x v="0"/>
    <x v="0"/>
    <x v="0"/>
    <x v="0"/>
    <s v="DURAN BODEGA DINEVEN"/>
    <m/>
    <n v="2"/>
    <x v="11"/>
    <m/>
    <n v="-45050"/>
    <x v="0"/>
    <m/>
    <m/>
  </r>
  <r>
    <d v="2023-04-29T00:00:00"/>
    <x v="28"/>
    <x v="2"/>
    <x v="5"/>
    <s v="BTL"/>
    <x v="203"/>
    <x v="315"/>
    <x v="0"/>
    <x v="0"/>
    <x v="0"/>
    <x v="0"/>
    <m/>
    <n v="1"/>
    <m/>
    <x v="12"/>
    <m/>
    <n v="-45045"/>
    <x v="0"/>
    <m/>
    <m/>
  </r>
  <r>
    <d v="2023-04-29T00:00:00"/>
    <x v="28"/>
    <x v="2"/>
    <x v="5"/>
    <s v="BTL"/>
    <x v="204"/>
    <x v="316"/>
    <x v="0"/>
    <x v="0"/>
    <x v="0"/>
    <x v="0"/>
    <m/>
    <n v="1"/>
    <m/>
    <x v="12"/>
    <m/>
    <n v="-45045"/>
    <x v="0"/>
    <m/>
    <m/>
  </r>
  <r>
    <d v="2023-04-29T00:00:00"/>
    <x v="28"/>
    <x v="2"/>
    <x v="5"/>
    <s v="BTL"/>
    <x v="193"/>
    <x v="193"/>
    <x v="0"/>
    <x v="0"/>
    <x v="0"/>
    <x v="0"/>
    <m/>
    <n v="1"/>
    <m/>
    <x v="12"/>
    <m/>
    <n v="-45045"/>
    <x v="0"/>
    <m/>
    <m/>
  </r>
  <r>
    <d v="2023-05-04T00:00:00"/>
    <x v="29"/>
    <x v="2"/>
    <x v="5"/>
    <s v="BTL"/>
    <x v="181"/>
    <x v="181"/>
    <x v="0"/>
    <x v="0"/>
    <x v="0"/>
    <x v="0"/>
    <m/>
    <n v="1"/>
    <m/>
    <x v="12"/>
    <m/>
    <n v="-45050"/>
    <x v="0"/>
    <m/>
    <m/>
  </r>
  <r>
    <d v="2023-05-04T00:00:00"/>
    <x v="29"/>
    <x v="2"/>
    <x v="5"/>
    <s v="BTL"/>
    <x v="182"/>
    <x v="182"/>
    <x v="0"/>
    <x v="0"/>
    <x v="0"/>
    <x v="0"/>
    <m/>
    <n v="1"/>
    <m/>
    <x v="12"/>
    <m/>
    <n v="-45050"/>
    <x v="0"/>
    <m/>
    <m/>
  </r>
  <r>
    <d v="2023-05-03T00:00:00"/>
    <x v="30"/>
    <x v="1"/>
    <x v="5"/>
    <s v="BTL"/>
    <x v="231"/>
    <x v="231"/>
    <x v="0"/>
    <x v="1"/>
    <x v="9"/>
    <x v="9"/>
    <m/>
    <m/>
    <n v="1"/>
    <x v="1"/>
    <d v="2023-05-22T00:00:00"/>
    <n v="19"/>
    <x v="0"/>
    <m/>
    <m/>
  </r>
  <r>
    <d v="2023-05-03T00:00:00"/>
    <x v="30"/>
    <x v="1"/>
    <x v="5"/>
    <s v="BTL"/>
    <x v="147"/>
    <x v="147"/>
    <x v="1"/>
    <x v="1"/>
    <x v="9"/>
    <x v="9"/>
    <m/>
    <m/>
    <n v="1"/>
    <x v="1"/>
    <d v="2023-05-22T00:00:00"/>
    <n v="19"/>
    <x v="0"/>
    <m/>
    <m/>
  </r>
  <r>
    <d v="2023-05-03T00:00:00"/>
    <x v="30"/>
    <x v="1"/>
    <x v="5"/>
    <s v="BTL"/>
    <x v="255"/>
    <x v="255"/>
    <x v="1"/>
    <x v="1"/>
    <x v="9"/>
    <x v="9"/>
    <m/>
    <m/>
    <n v="1"/>
    <x v="1"/>
    <d v="2023-05-22T00:00:00"/>
    <n v="19"/>
    <x v="0"/>
    <m/>
    <m/>
  </r>
  <r>
    <d v="2023-05-03T00:00:00"/>
    <x v="30"/>
    <x v="1"/>
    <x v="5"/>
    <s v="BTL"/>
    <x v="164"/>
    <x v="164"/>
    <x v="0"/>
    <x v="0"/>
    <x v="9"/>
    <x v="9"/>
    <m/>
    <m/>
    <n v="200"/>
    <x v="1"/>
    <d v="2023-05-22T00:00:00"/>
    <n v="19"/>
    <x v="0"/>
    <m/>
    <m/>
  </r>
  <r>
    <d v="2023-05-05T00:00:00"/>
    <x v="31"/>
    <x v="1"/>
    <x v="5"/>
    <s v="BTL"/>
    <x v="271"/>
    <x v="271"/>
    <x v="0"/>
    <x v="0"/>
    <x v="9"/>
    <x v="9"/>
    <m/>
    <m/>
    <n v="4"/>
    <x v="1"/>
    <d v="2023-05-22T00:00:00"/>
    <n v="17"/>
    <x v="0"/>
    <m/>
    <m/>
  </r>
  <r>
    <d v="2023-05-05T00:00:00"/>
    <x v="31"/>
    <x v="1"/>
    <x v="5"/>
    <s v="BTL"/>
    <x v="288"/>
    <x v="288"/>
    <x v="0"/>
    <x v="0"/>
    <x v="9"/>
    <x v="9"/>
    <m/>
    <m/>
    <n v="16"/>
    <x v="1"/>
    <d v="2023-05-22T00:00:00"/>
    <n v="17"/>
    <x v="0"/>
    <m/>
    <m/>
  </r>
  <r>
    <d v="2023-05-09T00:00:00"/>
    <x v="32"/>
    <x v="1"/>
    <x v="5"/>
    <s v="BTL"/>
    <x v="148"/>
    <x v="148"/>
    <x v="0"/>
    <x v="0"/>
    <x v="9"/>
    <x v="9"/>
    <m/>
    <m/>
    <n v="1"/>
    <x v="1"/>
    <d v="2023-05-22T00:00:00"/>
    <n v="13"/>
    <x v="0"/>
    <m/>
    <m/>
  </r>
  <r>
    <d v="2023-05-09T00:00:00"/>
    <x v="32"/>
    <x v="1"/>
    <x v="5"/>
    <s v="BTL"/>
    <x v="149"/>
    <x v="149"/>
    <x v="0"/>
    <x v="0"/>
    <x v="9"/>
    <x v="9"/>
    <m/>
    <m/>
    <n v="1"/>
    <x v="1"/>
    <d v="2023-05-22T00:00:00"/>
    <n v="13"/>
    <x v="0"/>
    <m/>
    <m/>
  </r>
  <r>
    <d v="2023-05-09T00:00:00"/>
    <x v="32"/>
    <x v="1"/>
    <x v="5"/>
    <s v="BTL"/>
    <x v="153"/>
    <x v="153"/>
    <x v="0"/>
    <x v="0"/>
    <x v="9"/>
    <x v="9"/>
    <m/>
    <m/>
    <n v="1"/>
    <x v="1"/>
    <d v="2023-05-22T00:00:00"/>
    <n v="13"/>
    <x v="0"/>
    <m/>
    <m/>
  </r>
  <r>
    <d v="2023-05-09T00:00:00"/>
    <x v="32"/>
    <x v="1"/>
    <x v="5"/>
    <s v="BTL"/>
    <x v="154"/>
    <x v="154"/>
    <x v="0"/>
    <x v="0"/>
    <x v="9"/>
    <x v="9"/>
    <m/>
    <m/>
    <n v="1"/>
    <x v="1"/>
    <d v="2023-05-22T00:00:00"/>
    <n v="13"/>
    <x v="0"/>
    <m/>
    <m/>
  </r>
  <r>
    <d v="2023-05-09T00:00:00"/>
    <x v="32"/>
    <x v="1"/>
    <x v="5"/>
    <s v="BTL"/>
    <x v="196"/>
    <x v="196"/>
    <x v="0"/>
    <x v="0"/>
    <x v="9"/>
    <x v="9"/>
    <m/>
    <m/>
    <n v="2"/>
    <x v="1"/>
    <d v="2023-05-22T00:00:00"/>
    <n v="13"/>
    <x v="0"/>
    <m/>
    <m/>
  </r>
  <r>
    <d v="2023-05-09T00:00:00"/>
    <x v="32"/>
    <x v="1"/>
    <x v="5"/>
    <s v="BTL"/>
    <x v="140"/>
    <x v="140"/>
    <x v="0"/>
    <x v="0"/>
    <x v="9"/>
    <x v="9"/>
    <m/>
    <m/>
    <n v="2"/>
    <x v="1"/>
    <d v="2023-05-22T00:00:00"/>
    <n v="13"/>
    <x v="0"/>
    <m/>
    <m/>
  </r>
  <r>
    <d v="2023-05-16T00:00:00"/>
    <x v="33"/>
    <x v="1"/>
    <x v="2"/>
    <s v="BTL"/>
    <x v="300"/>
    <x v="300"/>
    <x v="0"/>
    <x v="0"/>
    <x v="8"/>
    <x v="8"/>
    <m/>
    <m/>
    <n v="12"/>
    <x v="8"/>
    <d v="2023-05-22T00:00:00"/>
    <n v="6"/>
    <x v="0"/>
    <m/>
    <m/>
  </r>
  <r>
    <d v="2023-05-16T00:00:00"/>
    <x v="33"/>
    <x v="1"/>
    <x v="2"/>
    <s v="BTL"/>
    <x v="286"/>
    <x v="286"/>
    <x v="0"/>
    <x v="0"/>
    <x v="8"/>
    <x v="8"/>
    <m/>
    <m/>
    <n v="70"/>
    <x v="8"/>
    <d v="2023-05-22T00:00:00"/>
    <n v="6"/>
    <x v="0"/>
    <m/>
    <m/>
  </r>
  <r>
    <d v="2023-05-16T00:00:00"/>
    <x v="33"/>
    <x v="1"/>
    <x v="2"/>
    <s v="BTL"/>
    <x v="302"/>
    <x v="302"/>
    <x v="0"/>
    <x v="0"/>
    <x v="8"/>
    <x v="8"/>
    <m/>
    <m/>
    <n v="1"/>
    <x v="8"/>
    <d v="2023-05-22T00:00:00"/>
    <n v="6"/>
    <x v="0"/>
    <m/>
    <m/>
  </r>
  <r>
    <d v="2023-05-16T00:00:00"/>
    <x v="33"/>
    <x v="1"/>
    <x v="2"/>
    <s v="BTL"/>
    <x v="213"/>
    <x v="213"/>
    <x v="0"/>
    <x v="0"/>
    <x v="8"/>
    <x v="8"/>
    <m/>
    <m/>
    <n v="1"/>
    <x v="8"/>
    <d v="2023-05-22T00:00:00"/>
    <n v="6"/>
    <x v="0"/>
    <m/>
    <m/>
  </r>
  <r>
    <d v="2023-05-16T00:00:00"/>
    <x v="33"/>
    <x v="1"/>
    <x v="2"/>
    <s v="BTL"/>
    <x v="274"/>
    <x v="274"/>
    <x v="0"/>
    <x v="0"/>
    <x v="8"/>
    <x v="8"/>
    <m/>
    <m/>
    <n v="1"/>
    <x v="8"/>
    <d v="2023-05-22T00:00:00"/>
    <n v="6"/>
    <x v="0"/>
    <m/>
    <m/>
  </r>
  <r>
    <d v="2023-05-16T00:00:00"/>
    <x v="33"/>
    <x v="1"/>
    <x v="2"/>
    <s v="BTL"/>
    <x v="281"/>
    <x v="281"/>
    <x v="0"/>
    <x v="0"/>
    <x v="8"/>
    <x v="8"/>
    <m/>
    <m/>
    <n v="1"/>
    <x v="8"/>
    <d v="2023-05-22T00:00:00"/>
    <n v="6"/>
    <x v="0"/>
    <m/>
    <m/>
  </r>
  <r>
    <d v="2023-05-16T00:00:00"/>
    <x v="33"/>
    <x v="1"/>
    <x v="2"/>
    <s v="BTL"/>
    <x v="289"/>
    <x v="289"/>
    <x v="0"/>
    <x v="0"/>
    <x v="8"/>
    <x v="8"/>
    <m/>
    <m/>
    <n v="5"/>
    <x v="8"/>
    <d v="2023-05-22T00:00:00"/>
    <n v="6"/>
    <x v="0"/>
    <m/>
    <m/>
  </r>
  <r>
    <d v="2023-05-16T00:00:00"/>
    <x v="33"/>
    <x v="1"/>
    <x v="2"/>
    <s v="BTL"/>
    <x v="307"/>
    <x v="308"/>
    <x v="0"/>
    <x v="0"/>
    <x v="8"/>
    <x v="8"/>
    <m/>
    <m/>
    <n v="7"/>
    <x v="8"/>
    <d v="2023-05-22T00:00:00"/>
    <n v="6"/>
    <x v="0"/>
    <m/>
    <m/>
  </r>
  <r>
    <d v="2023-05-16T00:00:00"/>
    <x v="33"/>
    <x v="1"/>
    <x v="2"/>
    <s v="BTL"/>
    <x v="238"/>
    <x v="238"/>
    <x v="0"/>
    <x v="0"/>
    <x v="8"/>
    <x v="8"/>
    <m/>
    <m/>
    <n v="6"/>
    <x v="8"/>
    <d v="2023-05-22T00:00:00"/>
    <n v="6"/>
    <x v="0"/>
    <m/>
    <m/>
  </r>
  <r>
    <d v="2023-05-16T00:00:00"/>
    <x v="33"/>
    <x v="1"/>
    <x v="2"/>
    <s v="BTL"/>
    <x v="285"/>
    <x v="285"/>
    <x v="0"/>
    <x v="0"/>
    <x v="8"/>
    <x v="8"/>
    <m/>
    <m/>
    <n v="1"/>
    <x v="8"/>
    <d v="2023-05-22T00:00:00"/>
    <n v="6"/>
    <x v="0"/>
    <m/>
    <m/>
  </r>
  <r>
    <d v="2023-05-16T00:00:00"/>
    <x v="33"/>
    <x v="1"/>
    <x v="2"/>
    <s v="BTL"/>
    <x v="285"/>
    <x v="285"/>
    <x v="0"/>
    <x v="0"/>
    <x v="8"/>
    <x v="8"/>
    <m/>
    <m/>
    <n v="1"/>
    <x v="8"/>
    <d v="2023-05-22T00:00:00"/>
    <n v="6"/>
    <x v="0"/>
    <m/>
    <m/>
  </r>
  <r>
    <d v="2023-05-16T00:00:00"/>
    <x v="33"/>
    <x v="1"/>
    <x v="2"/>
    <s v="BTL"/>
    <x v="250"/>
    <x v="250"/>
    <x v="0"/>
    <x v="0"/>
    <x v="8"/>
    <x v="8"/>
    <m/>
    <m/>
    <n v="12"/>
    <x v="8"/>
    <d v="2023-05-22T00:00:00"/>
    <n v="6"/>
    <x v="0"/>
    <m/>
    <m/>
  </r>
  <r>
    <d v="2023-05-16T00:00:00"/>
    <x v="33"/>
    <x v="1"/>
    <x v="2"/>
    <s v="BTL"/>
    <x v="308"/>
    <x v="309"/>
    <x v="0"/>
    <x v="0"/>
    <x v="8"/>
    <x v="8"/>
    <m/>
    <m/>
    <n v="2"/>
    <x v="8"/>
    <d v="2023-05-22T00:00:00"/>
    <n v="6"/>
    <x v="0"/>
    <m/>
    <m/>
  </r>
  <r>
    <d v="2023-05-16T00:00:00"/>
    <x v="33"/>
    <x v="1"/>
    <x v="2"/>
    <s v="BTL"/>
    <x v="309"/>
    <x v="310"/>
    <x v="0"/>
    <x v="0"/>
    <x v="8"/>
    <x v="8"/>
    <m/>
    <m/>
    <n v="1"/>
    <x v="8"/>
    <d v="2023-05-22T00:00:00"/>
    <n v="6"/>
    <x v="0"/>
    <m/>
    <m/>
  </r>
  <r>
    <d v="2023-05-16T00:00:00"/>
    <x v="33"/>
    <x v="1"/>
    <x v="2"/>
    <s v="BTL"/>
    <x v="310"/>
    <x v="311"/>
    <x v="0"/>
    <x v="0"/>
    <x v="8"/>
    <x v="8"/>
    <m/>
    <m/>
    <n v="2"/>
    <x v="8"/>
    <d v="2023-05-22T00:00:00"/>
    <n v="6"/>
    <x v="0"/>
    <m/>
    <m/>
  </r>
  <r>
    <d v="2023-05-16T00:00:00"/>
    <x v="33"/>
    <x v="1"/>
    <x v="2"/>
    <s v="BTL"/>
    <x v="310"/>
    <x v="311"/>
    <x v="0"/>
    <x v="0"/>
    <x v="8"/>
    <x v="8"/>
    <m/>
    <m/>
    <n v="9"/>
    <x v="8"/>
    <d v="2023-05-22T00:00:00"/>
    <n v="6"/>
    <x v="0"/>
    <m/>
    <m/>
  </r>
  <r>
    <d v="2023-05-16T00:00:00"/>
    <x v="33"/>
    <x v="1"/>
    <x v="2"/>
    <s v="BTL"/>
    <x v="312"/>
    <x v="313"/>
    <x v="0"/>
    <x v="0"/>
    <x v="8"/>
    <x v="8"/>
    <m/>
    <m/>
    <n v="2"/>
    <x v="8"/>
    <d v="2023-05-22T00:00:00"/>
    <n v="6"/>
    <x v="0"/>
    <m/>
    <m/>
  </r>
  <r>
    <d v="2023-05-16T00:00:00"/>
    <x v="33"/>
    <x v="1"/>
    <x v="2"/>
    <s v="BTL"/>
    <x v="313"/>
    <x v="314"/>
    <x v="0"/>
    <x v="0"/>
    <x v="8"/>
    <x v="8"/>
    <m/>
    <m/>
    <n v="3"/>
    <x v="8"/>
    <d v="2023-05-22T00:00:00"/>
    <n v="6"/>
    <x v="0"/>
    <m/>
    <m/>
  </r>
  <r>
    <d v="2023-05-16T00:00:00"/>
    <x v="33"/>
    <x v="1"/>
    <x v="2"/>
    <s v="BTL"/>
    <x v="314"/>
    <x v="317"/>
    <x v="0"/>
    <x v="0"/>
    <x v="8"/>
    <x v="8"/>
    <m/>
    <m/>
    <n v="3"/>
    <x v="8"/>
    <d v="2023-05-22T00:00:00"/>
    <n v="6"/>
    <x v="0"/>
    <m/>
    <m/>
  </r>
  <r>
    <d v="2023-05-17T00:00:00"/>
    <x v="34"/>
    <x v="1"/>
    <x v="5"/>
    <s v="BTL"/>
    <x v="160"/>
    <x v="160"/>
    <x v="0"/>
    <x v="0"/>
    <x v="9"/>
    <x v="9"/>
    <m/>
    <m/>
    <n v="1"/>
    <x v="1"/>
    <d v="2023-05-22T00:00:00"/>
    <n v="5"/>
    <x v="0"/>
    <m/>
    <m/>
  </r>
  <r>
    <d v="2023-05-17T00:00:00"/>
    <x v="34"/>
    <x v="1"/>
    <x v="5"/>
    <s v="BTL"/>
    <x v="140"/>
    <x v="140"/>
    <x v="0"/>
    <x v="0"/>
    <x v="9"/>
    <x v="9"/>
    <m/>
    <m/>
    <n v="1"/>
    <x v="1"/>
    <d v="2023-05-22T00:00:00"/>
    <n v="5"/>
    <x v="0"/>
    <m/>
    <m/>
  </r>
  <r>
    <d v="2023-05-17T00:00:00"/>
    <x v="34"/>
    <x v="1"/>
    <x v="5"/>
    <s v="BTL"/>
    <x v="181"/>
    <x v="181"/>
    <x v="0"/>
    <x v="0"/>
    <x v="9"/>
    <x v="9"/>
    <m/>
    <m/>
    <n v="1"/>
    <x v="1"/>
    <d v="2023-05-22T00:00:00"/>
    <n v="5"/>
    <x v="0"/>
    <m/>
    <m/>
  </r>
  <r>
    <d v="2023-05-03T00:00:00"/>
    <x v="35"/>
    <x v="3"/>
    <x v="5"/>
    <s v="BTL"/>
    <x v="200"/>
    <x v="200"/>
    <x v="0"/>
    <x v="0"/>
    <x v="0"/>
    <x v="0"/>
    <m/>
    <m/>
    <n v="48"/>
    <x v="11"/>
    <m/>
    <n v="-45049"/>
    <x v="0"/>
    <m/>
    <m/>
  </r>
  <r>
    <d v="2023-05-04T00:00:00"/>
    <x v="36"/>
    <x v="4"/>
    <x v="5"/>
    <s v="BTL"/>
    <x v="200"/>
    <x v="200"/>
    <x v="0"/>
    <x v="0"/>
    <x v="0"/>
    <x v="0"/>
    <m/>
    <m/>
    <n v="2"/>
    <x v="13"/>
    <m/>
    <n v="-45050"/>
    <x v="0"/>
    <m/>
    <m/>
  </r>
  <r>
    <d v="2023-05-04T00:00:00"/>
    <x v="37"/>
    <x v="3"/>
    <x v="5"/>
    <s v="BTL"/>
    <x v="164"/>
    <x v="164"/>
    <x v="0"/>
    <x v="0"/>
    <x v="0"/>
    <x v="0"/>
    <m/>
    <m/>
    <n v="200"/>
    <x v="1"/>
    <m/>
    <n v="-45050"/>
    <x v="0"/>
    <m/>
    <m/>
  </r>
  <r>
    <d v="2023-05-12T00:00:00"/>
    <x v="38"/>
    <x v="3"/>
    <x v="5"/>
    <s v="BTL"/>
    <x v="200"/>
    <x v="200"/>
    <x v="0"/>
    <x v="0"/>
    <x v="0"/>
    <x v="0"/>
    <m/>
    <m/>
    <n v="60"/>
    <x v="14"/>
    <m/>
    <n v="-45058"/>
    <x v="0"/>
    <m/>
    <m/>
  </r>
  <r>
    <d v="2023-05-12T00:00:00"/>
    <x v="39"/>
    <x v="3"/>
    <x v="5"/>
    <s v="BTL"/>
    <x v="200"/>
    <x v="200"/>
    <x v="0"/>
    <x v="0"/>
    <x v="0"/>
    <x v="0"/>
    <m/>
    <m/>
    <n v="12"/>
    <x v="15"/>
    <m/>
    <n v="-45058"/>
    <x v="0"/>
    <m/>
    <m/>
  </r>
  <r>
    <d v="2023-05-08T00:00:00"/>
    <x v="40"/>
    <x v="2"/>
    <x v="5"/>
    <s v="BTL"/>
    <x v="148"/>
    <x v="148"/>
    <x v="0"/>
    <x v="1"/>
    <x v="0"/>
    <x v="0"/>
    <m/>
    <n v="1"/>
    <m/>
    <x v="11"/>
    <m/>
    <n v="-45054"/>
    <x v="0"/>
    <m/>
    <m/>
  </r>
  <r>
    <d v="2023-05-08T00:00:00"/>
    <x v="40"/>
    <x v="2"/>
    <x v="5"/>
    <s v="BTL"/>
    <x v="196"/>
    <x v="196"/>
    <x v="0"/>
    <x v="0"/>
    <x v="0"/>
    <x v="0"/>
    <m/>
    <n v="1"/>
    <m/>
    <x v="11"/>
    <m/>
    <n v="-45054"/>
    <x v="0"/>
    <m/>
    <m/>
  </r>
  <r>
    <d v="2023-05-08T00:00:00"/>
    <x v="40"/>
    <x v="2"/>
    <x v="5"/>
    <s v="BTL"/>
    <x v="150"/>
    <x v="150"/>
    <x v="0"/>
    <x v="1"/>
    <x v="0"/>
    <x v="0"/>
    <m/>
    <n v="1"/>
    <m/>
    <x v="11"/>
    <m/>
    <n v="-45054"/>
    <x v="0"/>
    <m/>
    <m/>
  </r>
  <r>
    <d v="2023-05-08T00:00:00"/>
    <x v="40"/>
    <x v="2"/>
    <x v="5"/>
    <s v="BTL"/>
    <x v="177"/>
    <x v="177"/>
    <x v="0"/>
    <x v="1"/>
    <x v="0"/>
    <x v="0"/>
    <m/>
    <n v="1"/>
    <m/>
    <x v="11"/>
    <m/>
    <n v="-45054"/>
    <x v="0"/>
    <m/>
    <m/>
  </r>
  <r>
    <d v="2023-05-08T00:00:00"/>
    <x v="40"/>
    <x v="2"/>
    <x v="5"/>
    <s v="BTL"/>
    <x v="140"/>
    <x v="140"/>
    <x v="0"/>
    <x v="0"/>
    <x v="0"/>
    <x v="0"/>
    <m/>
    <n v="2"/>
    <m/>
    <x v="11"/>
    <m/>
    <n v="-45054"/>
    <x v="0"/>
    <m/>
    <m/>
  </r>
  <r>
    <d v="2023-05-15T00:00:00"/>
    <x v="41"/>
    <x v="2"/>
    <x v="5"/>
    <s v="BTL"/>
    <x v="271"/>
    <x v="271"/>
    <x v="0"/>
    <x v="0"/>
    <x v="0"/>
    <x v="0"/>
    <m/>
    <n v="4"/>
    <m/>
    <x v="1"/>
    <m/>
    <n v="-45061"/>
    <x v="0"/>
    <m/>
    <m/>
  </r>
  <r>
    <d v="2023-05-15T00:00:00"/>
    <x v="41"/>
    <x v="2"/>
    <x v="5"/>
    <s v="BTL"/>
    <x v="288"/>
    <x v="288"/>
    <x v="0"/>
    <x v="0"/>
    <x v="0"/>
    <x v="0"/>
    <m/>
    <n v="16"/>
    <m/>
    <x v="1"/>
    <m/>
    <n v="-45061"/>
    <x v="0"/>
    <m/>
    <m/>
  </r>
  <r>
    <d v="2023-05-15T00:00:00"/>
    <x v="41"/>
    <x v="2"/>
    <x v="5"/>
    <s v="BTL"/>
    <x v="147"/>
    <x v="147"/>
    <x v="0"/>
    <x v="0"/>
    <x v="0"/>
    <x v="0"/>
    <m/>
    <n v="1"/>
    <m/>
    <x v="1"/>
    <m/>
    <n v="-45061"/>
    <x v="0"/>
    <m/>
    <m/>
  </r>
  <r>
    <d v="2023-05-15T00:00:00"/>
    <x v="41"/>
    <x v="2"/>
    <x v="5"/>
    <s v="BTL"/>
    <x v="147"/>
    <x v="147"/>
    <x v="0"/>
    <x v="0"/>
    <x v="0"/>
    <x v="0"/>
    <m/>
    <n v="1"/>
    <m/>
    <x v="1"/>
    <m/>
    <n v="-45061"/>
    <x v="0"/>
    <m/>
    <m/>
  </r>
  <r>
    <d v="2023-05-15T00:00:00"/>
    <x v="41"/>
    <x v="2"/>
    <x v="5"/>
    <s v="BTL"/>
    <x v="154"/>
    <x v="154"/>
    <x v="0"/>
    <x v="0"/>
    <x v="0"/>
    <x v="0"/>
    <m/>
    <n v="1"/>
    <m/>
    <x v="1"/>
    <m/>
    <n v="-45061"/>
    <x v="0"/>
    <m/>
    <m/>
  </r>
  <r>
    <d v="2023-05-15T00:00:00"/>
    <x v="41"/>
    <x v="2"/>
    <x v="5"/>
    <s v="BTL"/>
    <x v="315"/>
    <x v="318"/>
    <x v="0"/>
    <x v="0"/>
    <x v="0"/>
    <x v="0"/>
    <m/>
    <n v="4"/>
    <m/>
    <x v="1"/>
    <m/>
    <n v="-45061"/>
    <x v="0"/>
    <m/>
    <m/>
  </r>
  <r>
    <d v="2023-05-15T00:00:00"/>
    <x v="42"/>
    <x v="2"/>
    <x v="5"/>
    <s v="BTL"/>
    <x v="148"/>
    <x v="148"/>
    <x v="0"/>
    <x v="0"/>
    <x v="0"/>
    <x v="0"/>
    <m/>
    <n v="1"/>
    <m/>
    <x v="1"/>
    <m/>
    <n v="-45061"/>
    <x v="0"/>
    <m/>
    <m/>
  </r>
  <r>
    <d v="2023-05-15T00:00:00"/>
    <x v="42"/>
    <x v="2"/>
    <x v="5"/>
    <s v="BTL"/>
    <x v="140"/>
    <x v="140"/>
    <x v="0"/>
    <x v="0"/>
    <x v="0"/>
    <x v="0"/>
    <m/>
    <n v="1"/>
    <m/>
    <x v="1"/>
    <m/>
    <n v="-45061"/>
    <x v="0"/>
    <m/>
    <m/>
  </r>
  <r>
    <d v="2023-05-15T00:00:00"/>
    <x v="42"/>
    <x v="2"/>
    <x v="5"/>
    <s v="BTL"/>
    <x v="316"/>
    <x v="319"/>
    <x v="0"/>
    <x v="0"/>
    <x v="0"/>
    <x v="0"/>
    <m/>
    <n v="1"/>
    <m/>
    <x v="1"/>
    <m/>
    <n v="-45061"/>
    <x v="0"/>
    <m/>
    <m/>
  </r>
  <r>
    <d v="2023-05-15T00:00:00"/>
    <x v="42"/>
    <x v="2"/>
    <x v="5"/>
    <s v="BTL"/>
    <x v="196"/>
    <x v="196"/>
    <x v="0"/>
    <x v="0"/>
    <x v="0"/>
    <x v="0"/>
    <m/>
    <n v="1"/>
    <m/>
    <x v="1"/>
    <m/>
    <n v="-45061"/>
    <x v="0"/>
    <m/>
    <m/>
  </r>
  <r>
    <d v="2023-05-15T00:00:00"/>
    <x v="42"/>
    <x v="2"/>
    <x v="5"/>
    <s v="BTL"/>
    <x v="164"/>
    <x v="164"/>
    <x v="0"/>
    <x v="0"/>
    <x v="0"/>
    <x v="0"/>
    <m/>
    <n v="164"/>
    <m/>
    <x v="1"/>
    <m/>
    <n v="-45061"/>
    <x v="0"/>
    <m/>
    <m/>
  </r>
  <r>
    <d v="2023-05-15T00:00:00"/>
    <x v="42"/>
    <x v="2"/>
    <x v="5"/>
    <s v="BTL"/>
    <x v="164"/>
    <x v="199"/>
    <x v="0"/>
    <x v="0"/>
    <x v="0"/>
    <x v="0"/>
    <m/>
    <n v="79"/>
    <m/>
    <x v="1"/>
    <m/>
    <n v="-45061"/>
    <x v="0"/>
    <m/>
    <m/>
  </r>
  <r>
    <d v="2023-05-15T00:00:00"/>
    <x v="42"/>
    <x v="2"/>
    <x v="5"/>
    <s v="BTL"/>
    <x v="317"/>
    <x v="320"/>
    <x v="0"/>
    <x v="0"/>
    <x v="0"/>
    <x v="0"/>
    <m/>
    <n v="642"/>
    <m/>
    <x v="1"/>
    <m/>
    <n v="-45061"/>
    <x v="0"/>
    <m/>
    <m/>
  </r>
  <r>
    <d v="2023-05-15T00:00:00"/>
    <x v="42"/>
    <x v="2"/>
    <x v="5"/>
    <s v="BTL"/>
    <x v="318"/>
    <x v="321"/>
    <x v="0"/>
    <x v="0"/>
    <x v="0"/>
    <x v="0"/>
    <m/>
    <n v="9"/>
    <m/>
    <x v="1"/>
    <m/>
    <n v="-45061"/>
    <x v="0"/>
    <m/>
    <m/>
  </r>
  <r>
    <d v="2023-05-15T00:00:00"/>
    <x v="42"/>
    <x v="2"/>
    <x v="5"/>
    <s v="BTL"/>
    <x v="319"/>
    <x v="322"/>
    <x v="0"/>
    <x v="0"/>
    <x v="0"/>
    <x v="0"/>
    <m/>
    <n v="4"/>
    <m/>
    <x v="1"/>
    <m/>
    <n v="-45061"/>
    <x v="0"/>
    <m/>
    <m/>
  </r>
  <r>
    <d v="2023-05-15T00:00:00"/>
    <x v="42"/>
    <x v="2"/>
    <x v="5"/>
    <s v="BTL"/>
    <x v="201"/>
    <x v="201"/>
    <x v="0"/>
    <x v="0"/>
    <x v="0"/>
    <x v="0"/>
    <m/>
    <n v="1"/>
    <m/>
    <x v="1"/>
    <m/>
    <n v="-45061"/>
    <x v="0"/>
    <m/>
    <m/>
  </r>
  <r>
    <d v="2023-05-15T00:00:00"/>
    <x v="42"/>
    <x v="2"/>
    <x v="5"/>
    <s v="BTL"/>
    <x v="320"/>
    <x v="323"/>
    <x v="0"/>
    <x v="0"/>
    <x v="0"/>
    <x v="0"/>
    <m/>
    <n v="2"/>
    <m/>
    <x v="1"/>
    <m/>
    <n v="-45061"/>
    <x v="0"/>
    <m/>
    <m/>
  </r>
  <r>
    <d v="2023-05-16T00:00:00"/>
    <x v="43"/>
    <x v="2"/>
    <x v="5"/>
    <s v="BTL"/>
    <x v="140"/>
    <x v="140"/>
    <x v="0"/>
    <x v="0"/>
    <x v="0"/>
    <x v="0"/>
    <m/>
    <n v="1"/>
    <m/>
    <x v="1"/>
    <m/>
    <n v="-45062"/>
    <x v="0"/>
    <m/>
    <m/>
  </r>
  <r>
    <d v="2023-05-16T00:00:00"/>
    <x v="43"/>
    <x v="2"/>
    <x v="5"/>
    <s v="BTL"/>
    <x v="196"/>
    <x v="196"/>
    <x v="0"/>
    <x v="0"/>
    <x v="0"/>
    <x v="0"/>
    <m/>
    <n v="1"/>
    <m/>
    <x v="1"/>
    <m/>
    <n v="-45062"/>
    <x v="0"/>
    <m/>
    <m/>
  </r>
  <r>
    <d v="2023-05-16T00:00:00"/>
    <x v="43"/>
    <x v="2"/>
    <x v="5"/>
    <s v="BTL"/>
    <x v="199"/>
    <x v="199"/>
    <x v="0"/>
    <x v="0"/>
    <x v="0"/>
    <x v="0"/>
    <m/>
    <n v="81"/>
    <m/>
    <x v="1"/>
    <m/>
    <n v="-45062"/>
    <x v="0"/>
    <m/>
    <m/>
  </r>
  <r>
    <d v="2023-05-16T00:00:00"/>
    <x v="43"/>
    <x v="2"/>
    <x v="5"/>
    <s v="BTL"/>
    <x v="201"/>
    <x v="201"/>
    <x v="0"/>
    <x v="0"/>
    <x v="0"/>
    <x v="0"/>
    <m/>
    <n v="1"/>
    <m/>
    <x v="1"/>
    <m/>
    <n v="-45062"/>
    <x v="0"/>
    <m/>
    <m/>
  </r>
  <r>
    <d v="2023-05-16T00:00:00"/>
    <x v="43"/>
    <x v="2"/>
    <x v="5"/>
    <s v="BTL"/>
    <x v="148"/>
    <x v="148"/>
    <x v="0"/>
    <x v="0"/>
    <x v="0"/>
    <x v="0"/>
    <m/>
    <n v="1"/>
    <m/>
    <x v="1"/>
    <m/>
    <n v="-45062"/>
    <x v="0"/>
    <m/>
    <m/>
  </r>
  <r>
    <d v="2023-05-16T00:00:00"/>
    <x v="43"/>
    <x v="2"/>
    <x v="5"/>
    <s v="BTL"/>
    <x v="148"/>
    <x v="148"/>
    <x v="0"/>
    <x v="0"/>
    <x v="0"/>
    <x v="0"/>
    <m/>
    <n v="90"/>
    <m/>
    <x v="1"/>
    <m/>
    <n v="-45062"/>
    <x v="0"/>
    <m/>
    <m/>
  </r>
  <r>
    <d v="2023-05-17T00:00:00"/>
    <x v="44"/>
    <x v="2"/>
    <x v="5"/>
    <s v="BTL"/>
    <x v="231"/>
    <x v="231"/>
    <x v="0"/>
    <x v="0"/>
    <x v="0"/>
    <x v="0"/>
    <m/>
    <n v="1"/>
    <m/>
    <x v="1"/>
    <m/>
    <n v="-45063"/>
    <x v="0"/>
    <m/>
    <m/>
  </r>
  <r>
    <d v="2023-05-17T00:00:00"/>
    <x v="44"/>
    <x v="2"/>
    <x v="5"/>
    <s v="BTL"/>
    <x v="255"/>
    <x v="255"/>
    <x v="0"/>
    <x v="0"/>
    <x v="0"/>
    <x v="0"/>
    <m/>
    <n v="1"/>
    <m/>
    <x v="1"/>
    <m/>
    <n v="-45063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7F5A36-E7B2-4B1D-BD57-2F2607CF7670}" name="TablaDinámica4" cacheId="17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I12:P248" firstHeaderRow="0" firstDataRow="1" firstDataCol="5"/>
  <pivotFields count="21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0"/>
        <item x="1"/>
        <item x="2"/>
        <item x="3"/>
        <item x="4"/>
        <item m="1" x="7"/>
        <item m="1" x="6"/>
        <item x="5"/>
        <item m="1"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6"/>
        <item x="17"/>
        <item x="18"/>
        <item x="19"/>
        <item x="20"/>
        <item x="21"/>
        <item x="22"/>
        <item x="23"/>
        <item x="24"/>
        <item x="26"/>
        <item x="28"/>
        <item x="30"/>
        <item x="31"/>
        <item x="32"/>
        <item x="33"/>
        <item x="34"/>
        <item x="35"/>
        <item m="1" x="321"/>
        <item m="1" x="326"/>
        <item m="1" x="330"/>
        <item x="36"/>
        <item x="37"/>
        <item x="38"/>
        <item x="39"/>
        <item x="40"/>
        <item m="1" x="349"/>
        <item m="1" x="352"/>
        <item m="1" x="355"/>
        <item m="1" x="323"/>
        <item m="1" x="356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2"/>
        <item x="93"/>
        <item x="94"/>
        <item x="95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35"/>
        <item x="136"/>
        <item m="1" x="328"/>
        <item m="1" x="331"/>
        <item m="1" x="334"/>
        <item m="1" x="337"/>
        <item m="1" x="339"/>
        <item m="1" x="342"/>
        <item m="1" x="345"/>
        <item m="1" x="343"/>
        <item m="1" x="346"/>
        <item m="1" x="350"/>
        <item m="1" x="353"/>
        <item m="1" x="324"/>
        <item m="1" x="327"/>
        <item m="1" x="329"/>
        <item m="1" x="332"/>
        <item m="1" x="335"/>
        <item m="1" x="333"/>
        <item m="1" x="340"/>
        <item m="1" x="344"/>
        <item m="1" x="348"/>
        <item m="1" x="351"/>
        <item m="1" x="354"/>
        <item m="1" x="341"/>
        <item m="1" x="322"/>
        <item x="14"/>
        <item x="15"/>
        <item x="25"/>
        <item x="27"/>
        <item x="29"/>
        <item x="68"/>
        <item x="287"/>
        <item x="212"/>
        <item x="251"/>
        <item x="91"/>
        <item x="96"/>
        <item x="110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m="1" x="357"/>
        <item m="1" x="336"/>
        <item m="1" x="338"/>
        <item m="1" x="358"/>
        <item m="1" x="325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m="1" x="347"/>
        <item x="278"/>
        <item x="259"/>
        <item x="226"/>
        <item x="305"/>
        <item x="206"/>
        <item x="207"/>
        <item x="208"/>
        <item x="209"/>
        <item x="205"/>
        <item x="210"/>
        <item x="211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2"/>
        <item x="253"/>
        <item x="254"/>
        <item x="255"/>
        <item x="256"/>
        <item x="257"/>
        <item x="258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9"/>
        <item x="280"/>
        <item x="281"/>
        <item x="282"/>
        <item x="283"/>
        <item x="284"/>
        <item x="285"/>
        <item x="286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52">
        <item x="49"/>
        <item x="48"/>
        <item x="47"/>
        <item x="46"/>
        <item x="109"/>
        <item m="1" x="403"/>
        <item m="1" x="342"/>
        <item m="1" x="407"/>
        <item x="20"/>
        <item m="1" x="329"/>
        <item x="87"/>
        <item m="1" x="413"/>
        <item x="103"/>
        <item m="1" x="422"/>
        <item m="1" x="399"/>
        <item m="1" x="420"/>
        <item m="1" x="431"/>
        <item m="1" x="361"/>
        <item m="1" x="395"/>
        <item m="1" x="397"/>
        <item m="1" x="349"/>
        <item m="1" x="438"/>
        <item x="50"/>
        <item m="1" x="370"/>
        <item m="1" x="446"/>
        <item m="1" x="404"/>
        <item m="1" x="430"/>
        <item x="80"/>
        <item m="1" x="392"/>
        <item m="1" x="394"/>
        <item m="1" x="443"/>
        <item m="1" x="353"/>
        <item m="1" x="408"/>
        <item m="1" x="384"/>
        <item x="31"/>
        <item m="1" x="387"/>
        <item m="1" x="337"/>
        <item m="1" x="366"/>
        <item m="1" x="334"/>
        <item m="1" x="357"/>
        <item m="1" x="338"/>
        <item m="1" x="402"/>
        <item x="69"/>
        <item x="25"/>
        <item m="1" x="434"/>
        <item x="126"/>
        <item m="1" x="374"/>
        <item x="125"/>
        <item x="124"/>
        <item m="1" x="330"/>
        <item m="1" x="328"/>
        <item x="74"/>
        <item x="76"/>
        <item x="82"/>
        <item m="1" x="365"/>
        <item m="1" x="368"/>
        <item m="1" x="414"/>
        <item m="1" x="375"/>
        <item m="1" x="412"/>
        <item m="1" x="398"/>
        <item m="1" x="371"/>
        <item m="1" x="367"/>
        <item m="1" x="333"/>
        <item m="1" x="354"/>
        <item m="1" x="428"/>
        <item m="1" x="419"/>
        <item x="10"/>
        <item m="1" x="432"/>
        <item m="1" x="410"/>
        <item m="1" x="344"/>
        <item m="1" x="425"/>
        <item m="1" x="451"/>
        <item x="33"/>
        <item m="1" x="343"/>
        <item x="72"/>
        <item m="1" x="388"/>
        <item x="131"/>
        <item m="1" x="362"/>
        <item m="1" x="340"/>
        <item m="1" x="341"/>
        <item x="71"/>
        <item m="1" x="331"/>
        <item m="1" x="411"/>
        <item m="1" x="418"/>
        <item m="1" x="379"/>
        <item x="2"/>
        <item x="113"/>
        <item x="17"/>
        <item m="1" x="440"/>
        <item m="1" x="378"/>
        <item x="40"/>
        <item x="56"/>
        <item x="127"/>
        <item m="1" x="369"/>
        <item m="1" x="385"/>
        <item x="29"/>
        <item m="1" x="355"/>
        <item x="108"/>
        <item x="77"/>
        <item m="1" x="352"/>
        <item x="19"/>
        <item m="1" x="426"/>
        <item x="28"/>
        <item x="64"/>
        <item x="86"/>
        <item m="1" x="406"/>
        <item m="1" x="391"/>
        <item m="1" x="347"/>
        <item m="1" x="326"/>
        <item m="1" x="436"/>
        <item m="1" x="390"/>
        <item x="111"/>
        <item m="1" x="442"/>
        <item m="1" x="437"/>
        <item m="1" x="363"/>
        <item m="1" x="441"/>
        <item m="1" x="380"/>
        <item x="112"/>
        <item m="1" x="417"/>
        <item m="1" x="429"/>
        <item x="91"/>
        <item x="14"/>
        <item m="1" x="351"/>
        <item x="70"/>
        <item m="1" x="400"/>
        <item x="27"/>
        <item x="128"/>
        <item x="118"/>
        <item m="1" x="405"/>
        <item x="120"/>
        <item m="1" x="332"/>
        <item x="58"/>
        <item m="1" x="386"/>
        <item m="1" x="448"/>
        <item x="95"/>
        <item m="1" x="381"/>
        <item x="32"/>
        <item x="135"/>
        <item x="30"/>
        <item x="11"/>
        <item m="1" x="427"/>
        <item x="1"/>
        <item m="1" x="447"/>
        <item m="1" x="339"/>
        <item m="1" x="356"/>
        <item m="1" x="424"/>
        <item m="1" x="439"/>
        <item m="1" x="401"/>
        <item m="1" x="325"/>
        <item x="0"/>
        <item x="3"/>
        <item x="4"/>
        <item x="5"/>
        <item x="6"/>
        <item x="7"/>
        <item x="8"/>
        <item x="9"/>
        <item x="12"/>
        <item x="13"/>
        <item x="15"/>
        <item x="16"/>
        <item x="18"/>
        <item x="21"/>
        <item x="22"/>
        <item x="23"/>
        <item x="24"/>
        <item x="26"/>
        <item x="34"/>
        <item x="35"/>
        <item x="36"/>
        <item x="37"/>
        <item x="38"/>
        <item x="39"/>
        <item m="1" x="335"/>
        <item m="1" x="416"/>
        <item m="1" x="348"/>
        <item m="1" x="433"/>
        <item x="41"/>
        <item x="42"/>
        <item x="43"/>
        <item x="44"/>
        <item x="45"/>
        <item m="1" x="409"/>
        <item x="51"/>
        <item x="52"/>
        <item m="1" x="377"/>
        <item x="53"/>
        <item x="54"/>
        <item m="1" x="435"/>
        <item x="55"/>
        <item x="57"/>
        <item x="59"/>
        <item x="60"/>
        <item x="61"/>
        <item x="62"/>
        <item x="63"/>
        <item x="65"/>
        <item x="66"/>
        <item x="67"/>
        <item x="68"/>
        <item x="73"/>
        <item x="75"/>
        <item x="78"/>
        <item x="79"/>
        <item x="81"/>
        <item x="83"/>
        <item x="84"/>
        <item x="85"/>
        <item x="88"/>
        <item x="89"/>
        <item x="90"/>
        <item x="92"/>
        <item x="93"/>
        <item x="94"/>
        <item x="96"/>
        <item x="97"/>
        <item x="98"/>
        <item x="99"/>
        <item x="100"/>
        <item x="101"/>
        <item x="102"/>
        <item x="104"/>
        <item x="105"/>
        <item x="106"/>
        <item x="107"/>
        <item x="110"/>
        <item x="114"/>
        <item x="115"/>
        <item x="116"/>
        <item x="117"/>
        <item x="119"/>
        <item x="121"/>
        <item x="122"/>
        <item x="123"/>
        <item x="129"/>
        <item x="130"/>
        <item x="132"/>
        <item x="133"/>
        <item x="134"/>
        <item m="1" x="346"/>
        <item m="1" x="345"/>
        <item m="1" x="372"/>
        <item m="1" x="444"/>
        <item m="1" x="373"/>
        <item m="1" x="449"/>
        <item m="1" x="382"/>
        <item m="1" x="324"/>
        <item m="1" x="383"/>
        <item m="1" x="389"/>
        <item m="1" x="415"/>
        <item m="1" x="396"/>
        <item m="1" x="364"/>
        <item m="1" x="358"/>
        <item m="1" x="359"/>
        <item m="1" x="360"/>
        <item m="1" x="450"/>
        <item m="1" x="423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m="1" x="336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m="1" x="445"/>
        <item m="1" x="421"/>
        <item x="206"/>
        <item x="207"/>
        <item x="208"/>
        <item m="1" x="393"/>
        <item x="209"/>
        <item x="179"/>
        <item x="204"/>
        <item x="205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m="1" x="327"/>
        <item x="308"/>
        <item x="309"/>
        <item m="1" x="376"/>
        <item m="1" x="350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h="1" x="0"/>
        <item h="1" x="2"/>
        <item x="1"/>
        <item h="1" m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8">
        <item m="1" x="6"/>
        <item m="1" x="5"/>
        <item m="1" x="3"/>
        <item x="2"/>
        <item m="1" x="4"/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5"/>
    <field x="3"/>
    <field x="6"/>
    <field x="7"/>
    <field x="8"/>
  </rowFields>
  <rowItems count="236">
    <i>
      <x v="1"/>
      <x/>
      <x v="141"/>
      <x v="2"/>
      <x v="5"/>
    </i>
    <i>
      <x v="2"/>
      <x/>
      <x v="85"/>
      <x v="2"/>
      <x v="5"/>
    </i>
    <i>
      <x v="3"/>
      <x/>
      <x v="150"/>
      <x v="2"/>
      <x v="6"/>
    </i>
    <i>
      <x v="4"/>
      <x/>
      <x v="151"/>
      <x v="2"/>
      <x v="6"/>
    </i>
    <i>
      <x v="7"/>
      <x/>
      <x v="154"/>
      <x v="2"/>
      <x v="6"/>
    </i>
    <i>
      <x v="8"/>
      <x/>
      <x v="155"/>
      <x v="2"/>
      <x v="6"/>
    </i>
    <i>
      <x v="9"/>
      <x/>
      <x v="156"/>
      <x v="2"/>
      <x v="6"/>
    </i>
    <i>
      <x v="10"/>
      <x/>
      <x v="66"/>
      <x v="2"/>
      <x v="6"/>
    </i>
    <i>
      <x v="11"/>
      <x/>
      <x v="139"/>
      <x v="2"/>
      <x v="6"/>
    </i>
    <i>
      <x v="13"/>
      <x/>
      <x v="158"/>
      <x v="2"/>
      <x v="6"/>
    </i>
    <i>
      <x v="14"/>
      <x v="1"/>
      <x v="160"/>
      <x v="2"/>
      <x v="6"/>
    </i>
    <i>
      <x v="17"/>
      <x v="1"/>
      <x v="100"/>
      <x v="2"/>
      <x v="6"/>
    </i>
    <i>
      <x v="18"/>
      <x v="1"/>
      <x v="8"/>
      <x v="2"/>
      <x v="6"/>
    </i>
    <i>
      <x v="19"/>
      <x v="1"/>
      <x v="162"/>
      <x v="2"/>
      <x v="6"/>
    </i>
    <i>
      <x v="20"/>
      <x v="1"/>
      <x v="163"/>
      <x v="2"/>
      <x v="6"/>
    </i>
    <i>
      <x v="21"/>
      <x v="1"/>
      <x v="164"/>
      <x v="2"/>
      <x v="6"/>
    </i>
    <i>
      <x v="22"/>
      <x v="1"/>
      <x v="165"/>
      <x v="2"/>
      <x v="6"/>
    </i>
    <i>
      <x v="24"/>
      <x v="1"/>
      <x v="102"/>
      <x v="2"/>
      <x v="6"/>
    </i>
    <i>
      <x v="26"/>
      <x v="1"/>
      <x v="34"/>
      <x v="2"/>
      <x v="6"/>
    </i>
    <i>
      <x v="29"/>
      <x v="1"/>
      <x v="167"/>
      <x v="2"/>
      <x v="6"/>
    </i>
    <i>
      <x v="34"/>
      <x v="2"/>
      <x v="169"/>
      <x v="2"/>
      <x v="6"/>
    </i>
    <i>
      <x v="35"/>
      <x v="2"/>
      <x v="170"/>
      <x v="2"/>
      <x v="6"/>
    </i>
    <i>
      <x v="36"/>
      <x v="2"/>
      <x v="171"/>
      <x v="2"/>
      <x v="6"/>
    </i>
    <i>
      <x v="38"/>
      <x v="2"/>
      <x v="90"/>
      <x v="2"/>
      <x v="6"/>
    </i>
    <i>
      <x v="44"/>
      <x v="2"/>
      <x v="177"/>
      <x v="2"/>
      <x v="6"/>
    </i>
    <i>
      <x v="49"/>
      <x v="2"/>
      <x v="3"/>
      <x v="2"/>
      <x v="5"/>
    </i>
    <i>
      <x v="50"/>
      <x v="2"/>
      <x v="2"/>
      <x v="2"/>
      <x v="5"/>
    </i>
    <i>
      <x v="51"/>
      <x v="2"/>
      <x v="1"/>
      <x v="2"/>
      <x v="5"/>
    </i>
    <i>
      <x v="52"/>
      <x v="2"/>
      <x/>
      <x v="2"/>
      <x v="5"/>
    </i>
    <i>
      <x v="53"/>
      <x v="2"/>
      <x v="22"/>
      <x v="2"/>
      <x v="5"/>
    </i>
    <i>
      <x v="54"/>
      <x v="2"/>
      <x v="183"/>
      <x v="2"/>
      <x v="5"/>
    </i>
    <i>
      <x v="55"/>
      <x v="2"/>
      <x v="184"/>
      <x v="2"/>
      <x v="5"/>
    </i>
    <i>
      <x v="59"/>
      <x v="2"/>
      <x v="91"/>
      <x v="2"/>
      <x v="6"/>
    </i>
    <i>
      <x v="60"/>
      <x v="2"/>
      <x v="190"/>
      <x v="2"/>
      <x v="6"/>
    </i>
    <i>
      <x v="61"/>
      <x v="2"/>
      <x v="131"/>
      <x v="2"/>
      <x v="6"/>
    </i>
    <i>
      <x v="62"/>
      <x v="2"/>
      <x v="191"/>
      <x v="2"/>
      <x v="6"/>
    </i>
    <i>
      <x v="63"/>
      <x v="2"/>
      <x v="192"/>
      <x v="2"/>
      <x v="6"/>
    </i>
    <i>
      <x v="64"/>
      <x v="2"/>
      <x v="193"/>
      <x v="2"/>
      <x v="6"/>
    </i>
    <i>
      <x v="65"/>
      <x v="2"/>
      <x v="194"/>
      <x v="2"/>
      <x v="6"/>
    </i>
    <i>
      <x v="66"/>
      <x v="2"/>
      <x v="195"/>
      <x v="2"/>
      <x v="6"/>
    </i>
    <i>
      <x v="68"/>
      <x v="2"/>
      <x v="196"/>
      <x v="2"/>
      <x v="5"/>
    </i>
    <i>
      <x v="69"/>
      <x v="2"/>
      <x v="197"/>
      <x v="2"/>
      <x v="5"/>
    </i>
    <i>
      <x v="70"/>
      <x v="2"/>
      <x v="198"/>
      <x v="2"/>
      <x v="5"/>
    </i>
    <i>
      <x v="71"/>
      <x v="3"/>
      <x v="42"/>
      <x v="2"/>
      <x v="6"/>
    </i>
    <i>
      <x v="74"/>
      <x v="3"/>
      <x v="74"/>
      <x v="2"/>
      <x v="5"/>
    </i>
    <i r="4">
      <x v="6"/>
    </i>
    <i>
      <x v="76"/>
      <x v="3"/>
      <x v="51"/>
      <x v="2"/>
      <x v="6"/>
    </i>
    <i>
      <x v="77"/>
      <x v="3"/>
      <x v="201"/>
      <x v="2"/>
      <x v="6"/>
    </i>
    <i>
      <x v="78"/>
      <x v="3"/>
      <x v="52"/>
      <x v="2"/>
      <x v="6"/>
    </i>
    <i>
      <x v="79"/>
      <x v="3"/>
      <x v="98"/>
      <x v="2"/>
      <x v="6"/>
    </i>
    <i>
      <x v="82"/>
      <x v="3"/>
      <x v="27"/>
      <x v="2"/>
      <x v="6"/>
    </i>
    <i>
      <x v="84"/>
      <x v="3"/>
      <x v="53"/>
      <x v="2"/>
      <x v="6"/>
    </i>
    <i>
      <x v="86"/>
      <x v="3"/>
      <x v="206"/>
      <x v="2"/>
      <x v="5"/>
    </i>
    <i r="4">
      <x v="6"/>
    </i>
    <i>
      <x v="87"/>
      <x v="3"/>
      <x v="207"/>
      <x v="2"/>
      <x v="6"/>
    </i>
    <i>
      <x v="88"/>
      <x v="3"/>
      <x v="104"/>
      <x v="2"/>
      <x v="6"/>
    </i>
    <i>
      <x v="89"/>
      <x v="3"/>
      <x v="10"/>
      <x v="2"/>
      <x v="6"/>
    </i>
    <i>
      <x v="92"/>
      <x v="3"/>
      <x v="210"/>
      <x v="2"/>
      <x v="6"/>
    </i>
    <i>
      <x v="95"/>
      <x v="3"/>
      <x v="213"/>
      <x v="2"/>
      <x v="6"/>
    </i>
    <i>
      <x v="101"/>
      <x v="3"/>
      <x v="219"/>
      <x v="2"/>
      <x v="6"/>
    </i>
    <i>
      <x v="103"/>
      <x v="3"/>
      <x v="12"/>
      <x v="2"/>
      <x v="6"/>
    </i>
    <i>
      <x v="104"/>
      <x v="3"/>
      <x v="221"/>
      <x v="2"/>
      <x v="6"/>
    </i>
    <i>
      <x v="105"/>
      <x v="3"/>
      <x v="222"/>
      <x v="2"/>
      <x v="6"/>
    </i>
    <i>
      <x v="106"/>
      <x v="3"/>
      <x v="223"/>
      <x v="2"/>
      <x v="6"/>
    </i>
    <i>
      <x v="107"/>
      <x v="3"/>
      <x v="224"/>
      <x v="2"/>
      <x v="5"/>
    </i>
    <i r="4">
      <x v="6"/>
    </i>
    <i>
      <x v="108"/>
      <x v="3"/>
      <x v="97"/>
      <x v="2"/>
      <x v="6"/>
    </i>
    <i>
      <x v="109"/>
      <x v="3"/>
      <x v="4"/>
      <x v="2"/>
      <x v="6"/>
    </i>
    <i>
      <x v="113"/>
      <x v="3"/>
      <x v="226"/>
      <x v="2"/>
      <x v="6"/>
    </i>
    <i>
      <x v="116"/>
      <x v="3"/>
      <x v="229"/>
      <x v="2"/>
      <x v="6"/>
    </i>
    <i>
      <x v="117"/>
      <x v="3"/>
      <x v="127"/>
      <x v="2"/>
      <x v="6"/>
    </i>
    <i>
      <x v="118"/>
      <x v="3"/>
      <x v="230"/>
      <x v="2"/>
      <x v="6"/>
    </i>
    <i>
      <x v="119"/>
      <x v="3"/>
      <x v="129"/>
      <x v="2"/>
      <x v="6"/>
    </i>
    <i>
      <x v="120"/>
      <x v="3"/>
      <x v="231"/>
      <x v="2"/>
      <x v="6"/>
    </i>
    <i>
      <x v="121"/>
      <x v="3"/>
      <x v="232"/>
      <x v="2"/>
      <x v="6"/>
    </i>
    <i>
      <x v="122"/>
      <x v="3"/>
      <x v="233"/>
      <x v="2"/>
      <x v="5"/>
    </i>
    <i r="4">
      <x v="6"/>
    </i>
    <i>
      <x v="149"/>
      <x/>
      <x v="121"/>
      <x v="2"/>
      <x v="6"/>
    </i>
    <i>
      <x v="150"/>
      <x/>
      <x v="159"/>
      <x v="2"/>
      <x v="5"/>
    </i>
    <i>
      <x v="151"/>
      <x v="1"/>
      <x v="43"/>
      <x v="2"/>
      <x v="6"/>
    </i>
    <i>
      <x v="152"/>
      <x v="1"/>
      <x v="125"/>
      <x v="2"/>
      <x v="6"/>
    </i>
    <i>
      <x v="153"/>
      <x v="1"/>
      <x v="95"/>
      <x v="2"/>
      <x v="6"/>
    </i>
    <i>
      <x v="154"/>
      <x v="2"/>
      <x v="199"/>
      <x v="2"/>
      <x v="6"/>
    </i>
    <i>
      <x v="155"/>
      <x v="2"/>
      <x v="412"/>
      <x v="2"/>
      <x v="6"/>
    </i>
    <i>
      <x v="156"/>
      <x v="2"/>
      <x v="337"/>
      <x v="2"/>
      <x v="6"/>
    </i>
    <i>
      <x v="157"/>
      <x v="2"/>
      <x v="376"/>
      <x v="2"/>
      <x v="6"/>
    </i>
    <i>
      <x v="159"/>
      <x v="3"/>
      <x v="214"/>
      <x v="2"/>
      <x v="5"/>
    </i>
    <i r="4">
      <x v="6"/>
    </i>
    <i>
      <x v="161"/>
      <x v="3"/>
      <x v="48"/>
      <x v="2"/>
      <x v="6"/>
    </i>
    <i>
      <x v="162"/>
      <x v="3"/>
      <x v="47"/>
      <x v="2"/>
      <x v="5"/>
    </i>
    <i r="4">
      <x v="6"/>
    </i>
    <i>
      <x v="163"/>
      <x v="3"/>
      <x v="45"/>
      <x v="2"/>
      <x v="5"/>
    </i>
    <i>
      <x v="164"/>
      <x v="3"/>
      <x v="92"/>
      <x v="2"/>
      <x v="6"/>
    </i>
    <i>
      <x v="165"/>
      <x v="3"/>
      <x v="126"/>
      <x v="2"/>
      <x v="6"/>
    </i>
    <i>
      <x v="167"/>
      <x v="3"/>
      <x v="235"/>
      <x v="2"/>
      <x v="6"/>
    </i>
    <i>
      <x v="168"/>
      <x v="3"/>
      <x v="76"/>
      <x v="2"/>
      <x v="6"/>
    </i>
    <i>
      <x v="169"/>
      <x v="3"/>
      <x v="236"/>
      <x v="2"/>
      <x v="6"/>
    </i>
    <i>
      <x v="170"/>
      <x v="3"/>
      <x v="237"/>
      <x v="2"/>
      <x v="5"/>
    </i>
    <i>
      <x v="171"/>
      <x v="3"/>
      <x v="238"/>
      <x v="2"/>
      <x v="5"/>
    </i>
    <i>
      <x v="177"/>
      <x v="7"/>
      <x v="258"/>
      <x v="2"/>
      <x v="5"/>
    </i>
    <i>
      <x v="178"/>
      <x v="7"/>
      <x v="259"/>
      <x v="2"/>
      <x v="5"/>
    </i>
    <i>
      <x v="179"/>
      <x v="7"/>
      <x v="260"/>
      <x v="2"/>
      <x v="5"/>
    </i>
    <i>
      <x v="182"/>
      <x v="7"/>
      <x v="263"/>
      <x v="2"/>
      <x v="6"/>
    </i>
    <i>
      <x v="184"/>
      <x v="7"/>
      <x v="265"/>
      <x v="2"/>
      <x v="6"/>
    </i>
    <i>
      <x v="187"/>
      <x v="7"/>
      <x v="268"/>
      <x v="2"/>
      <x v="6"/>
    </i>
    <i>
      <x v="189"/>
      <x v="7"/>
      <x v="270"/>
      <x v="2"/>
      <x v="6"/>
    </i>
    <i>
      <x v="190"/>
      <x v="7"/>
      <x v="271"/>
      <x v="2"/>
      <x v="5"/>
    </i>
    <i>
      <x v="191"/>
      <x v="7"/>
      <x v="272"/>
      <x v="2"/>
      <x v="6"/>
    </i>
    <i>
      <x v="192"/>
      <x v="7"/>
      <x v="273"/>
      <x v="2"/>
      <x v="6"/>
    </i>
    <i>
      <x v="194"/>
      <x v="7"/>
      <x v="275"/>
      <x v="2"/>
      <x v="6"/>
    </i>
    <i>
      <x v="199"/>
      <x v="7"/>
      <x v="280"/>
      <x v="2"/>
      <x v="5"/>
    </i>
    <i>
      <x v="201"/>
      <x v="7"/>
      <x v="282"/>
      <x v="2"/>
      <x v="6"/>
    </i>
    <i>
      <x v="215"/>
      <x v="7"/>
      <x v="296"/>
      <x v="2"/>
      <x v="6"/>
    </i>
    <i>
      <x v="216"/>
      <x v="7"/>
      <x v="297"/>
      <x v="2"/>
      <x v="6"/>
    </i>
    <i>
      <x v="217"/>
      <x v="7"/>
      <x v="298"/>
      <x v="2"/>
      <x v="6"/>
    </i>
    <i>
      <x v="218"/>
      <x v="7"/>
      <x v="299"/>
      <x v="2"/>
      <x v="6"/>
    </i>
    <i>
      <x v="219"/>
      <x v="7"/>
      <x v="332"/>
      <x v="2"/>
      <x v="6"/>
    </i>
    <i>
      <x v="220"/>
      <x v="7"/>
      <x v="301"/>
      <x v="2"/>
      <x v="6"/>
    </i>
    <i>
      <x v="221"/>
      <x v="7"/>
      <x v="302"/>
      <x v="2"/>
      <x v="6"/>
    </i>
    <i>
      <x v="222"/>
      <x v="7"/>
      <x v="303"/>
      <x v="2"/>
      <x v="6"/>
    </i>
    <i>
      <x v="223"/>
      <x v="7"/>
      <x v="304"/>
      <x v="2"/>
      <x v="6"/>
    </i>
    <i>
      <x v="224"/>
      <x v="7"/>
      <x v="305"/>
      <x v="2"/>
      <x v="6"/>
    </i>
    <i>
      <x v="225"/>
      <x v="7"/>
      <x v="306"/>
      <x v="2"/>
      <x v="6"/>
    </i>
    <i>
      <x v="226"/>
      <x v="7"/>
      <x v="307"/>
      <x v="2"/>
      <x v="6"/>
    </i>
    <i>
      <x v="227"/>
      <x v="7"/>
      <x v="308"/>
      <x v="2"/>
      <x v="6"/>
    </i>
    <i>
      <x v="228"/>
      <x v="7"/>
      <x v="309"/>
      <x v="2"/>
      <x v="6"/>
    </i>
    <i>
      <x v="229"/>
      <x v="7"/>
      <x v="310"/>
      <x v="2"/>
      <x v="6"/>
    </i>
    <i>
      <x v="231"/>
      <x v="7"/>
      <x v="312"/>
      <x v="2"/>
      <x v="6"/>
    </i>
    <i>
      <x v="232"/>
      <x v="7"/>
      <x v="313"/>
      <x v="2"/>
      <x v="6"/>
    </i>
    <i>
      <x v="233"/>
      <x v="7"/>
      <x v="314"/>
      <x v="2"/>
      <x v="5"/>
    </i>
    <i r="4">
      <x v="6"/>
    </i>
    <i>
      <x v="234"/>
      <x v="7"/>
      <x v="315"/>
      <x v="2"/>
      <x v="6"/>
    </i>
    <i>
      <x v="235"/>
      <x v="7"/>
      <x v="316"/>
      <x v="2"/>
      <x v="5"/>
    </i>
    <i>
      <x v="236"/>
      <x v="7"/>
      <x v="317"/>
      <x v="2"/>
      <x v="5"/>
    </i>
    <i>
      <x v="237"/>
      <x v="7"/>
      <x v="318"/>
      <x v="2"/>
      <x v="6"/>
    </i>
    <i>
      <x v="238"/>
      <x v="7"/>
      <x v="319"/>
      <x v="2"/>
      <x v="6"/>
    </i>
    <i>
      <x v="241"/>
      <x v="7"/>
      <x v="322"/>
      <x v="2"/>
      <x v="5"/>
    </i>
    <i>
      <x v="244"/>
      <x v="7"/>
      <x v="333"/>
      <x v="2"/>
      <x v="6"/>
    </i>
    <i>
      <x v="246"/>
      <x v="2"/>
      <x v="403"/>
      <x v="2"/>
      <x v="6"/>
    </i>
    <i>
      <x v="247"/>
      <x v="2"/>
      <x v="384"/>
      <x v="2"/>
      <x v="6"/>
    </i>
    <i>
      <x v="248"/>
      <x v="2"/>
      <x v="351"/>
      <x v="2"/>
      <x v="6"/>
    </i>
    <i>
      <x v="250"/>
      <x v="2"/>
      <x v="327"/>
      <x v="2"/>
      <x v="6"/>
    </i>
    <i>
      <x v="251"/>
      <x v="2"/>
      <x v="328"/>
      <x v="2"/>
      <x v="6"/>
    </i>
    <i>
      <x v="252"/>
      <x v="2"/>
      <x v="329"/>
      <x v="2"/>
      <x v="6"/>
    </i>
    <i>
      <x v="254"/>
      <x v="2"/>
      <x v="334"/>
      <x v="2"/>
      <x v="6"/>
    </i>
    <i>
      <x v="255"/>
      <x v="3"/>
      <x v="335"/>
      <x v="2"/>
      <x v="5"/>
    </i>
    <i>
      <x v="256"/>
      <x v="3"/>
      <x v="336"/>
      <x v="2"/>
      <x v="5"/>
    </i>
    <i r="4">
      <x v="6"/>
    </i>
    <i>
      <x v="257"/>
      <x v="2"/>
      <x v="338"/>
      <x v="2"/>
      <x v="6"/>
    </i>
    <i>
      <x v="258"/>
      <x v="3"/>
      <x v="339"/>
      <x v="2"/>
      <x v="6"/>
    </i>
    <i>
      <x v="259"/>
      <x v="3"/>
      <x v="340"/>
      <x v="2"/>
      <x v="6"/>
    </i>
    <i>
      <x v="260"/>
      <x v="3"/>
      <x v="341"/>
      <x v="2"/>
      <x v="6"/>
    </i>
    <i>
      <x v="261"/>
      <x v="7"/>
      <x v="342"/>
      <x v="2"/>
      <x v="6"/>
    </i>
    <i>
      <x v="262"/>
      <x v="3"/>
      <x v="343"/>
      <x v="2"/>
      <x v="6"/>
    </i>
    <i>
      <x v="263"/>
      <x v="3"/>
      <x v="344"/>
      <x v="2"/>
      <x v="6"/>
    </i>
    <i>
      <x v="264"/>
      <x v="3"/>
      <x v="345"/>
      <x v="2"/>
      <x v="6"/>
    </i>
    <i>
      <x v="265"/>
      <x v="3"/>
      <x v="346"/>
      <x v="2"/>
      <x v="6"/>
    </i>
    <i>
      <x v="266"/>
      <x v="3"/>
      <x v="347"/>
      <x v="2"/>
      <x v="6"/>
    </i>
    <i>
      <x v="267"/>
      <x v="3"/>
      <x v="348"/>
      <x v="2"/>
      <x v="6"/>
    </i>
    <i>
      <x v="268"/>
      <x v="3"/>
      <x v="349"/>
      <x v="2"/>
      <x v="6"/>
    </i>
    <i>
      <x v="269"/>
      <x v="3"/>
      <x v="350"/>
      <x v="2"/>
      <x v="6"/>
    </i>
    <i>
      <x v="270"/>
      <x v="2"/>
      <x v="352"/>
      <x v="2"/>
      <x v="6"/>
    </i>
    <i>
      <x v="271"/>
      <x v="2"/>
      <x v="353"/>
      <x v="2"/>
      <x v="6"/>
    </i>
    <i>
      <x v="272"/>
      <x v="3"/>
      <x v="354"/>
      <x v="2"/>
      <x v="6"/>
    </i>
    <i>
      <x v="273"/>
      <x v="2"/>
      <x v="355"/>
      <x v="2"/>
      <x v="6"/>
    </i>
    <i>
      <x v="274"/>
      <x v="7"/>
      <x v="356"/>
      <x v="2"/>
      <x v="6"/>
    </i>
    <i>
      <x v="275"/>
      <x v="7"/>
      <x v="357"/>
      <x v="2"/>
      <x v="6"/>
    </i>
    <i>
      <x v="276"/>
      <x v="3"/>
      <x v="358"/>
      <x v="2"/>
      <x v="6"/>
    </i>
    <i>
      <x v="277"/>
      <x v="2"/>
      <x v="359"/>
      <x v="2"/>
      <x v="6"/>
    </i>
    <i>
      <x v="278"/>
      <x v="7"/>
      <x v="360"/>
      <x v="2"/>
      <x v="6"/>
    </i>
    <i>
      <x v="279"/>
      <x v="2"/>
      <x v="361"/>
      <x v="2"/>
      <x v="6"/>
    </i>
    <i>
      <x v="280"/>
      <x v="2"/>
      <x v="362"/>
      <x v="2"/>
      <x v="6"/>
    </i>
    <i>
      <x v="281"/>
      <x v="2"/>
      <x v="363"/>
      <x v="2"/>
      <x v="6"/>
    </i>
    <i>
      <x v="282"/>
      <x v="2"/>
      <x v="364"/>
      <x v="2"/>
      <x v="6"/>
    </i>
    <i>
      <x v="283"/>
      <x v="2"/>
      <x v="365"/>
      <x v="2"/>
      <x v="6"/>
    </i>
    <i>
      <x v="284"/>
      <x v="3"/>
      <x v="366"/>
      <x v="2"/>
      <x v="6"/>
    </i>
    <i>
      <x v="285"/>
      <x v="7"/>
      <x v="367"/>
      <x v="2"/>
      <x v="6"/>
    </i>
    <i>
      <x v="286"/>
      <x v="2"/>
      <x v="368"/>
      <x v="2"/>
      <x v="6"/>
    </i>
    <i>
      <x v="287"/>
      <x v="3"/>
      <x v="369"/>
      <x v="2"/>
      <x v="6"/>
    </i>
    <i>
      <x v="288"/>
      <x v="3"/>
      <x v="370"/>
      <x v="2"/>
      <x v="6"/>
    </i>
    <i>
      <x v="289"/>
      <x v="3"/>
      <x v="371"/>
      <x v="2"/>
      <x v="6"/>
    </i>
    <i>
      <x v="290"/>
      <x v="3"/>
      <x v="372"/>
      <x v="2"/>
      <x v="6"/>
    </i>
    <i>
      <x v="291"/>
      <x v="3"/>
      <x v="373"/>
      <x v="2"/>
      <x v="6"/>
    </i>
    <i>
      <x v="292"/>
      <x v="3"/>
      <x v="374"/>
      <x v="2"/>
      <x v="6"/>
    </i>
    <i>
      <x v="293"/>
      <x v="2"/>
      <x v="375"/>
      <x v="2"/>
      <x v="6"/>
    </i>
    <i>
      <x v="294"/>
      <x v="2"/>
      <x v="377"/>
      <x v="2"/>
      <x v="6"/>
    </i>
    <i>
      <x v="295"/>
      <x v="3"/>
      <x v="378"/>
      <x v="2"/>
      <x v="6"/>
    </i>
    <i>
      <x v="296"/>
      <x v="2"/>
      <x v="379"/>
      <x v="2"/>
      <x v="6"/>
    </i>
    <i>
      <x v="297"/>
      <x v="7"/>
      <x v="380"/>
      <x v="2"/>
      <x v="6"/>
    </i>
    <i>
      <x v="298"/>
      <x v="2"/>
      <x v="381"/>
      <x v="2"/>
      <x v="6"/>
    </i>
    <i>
      <x v="299"/>
      <x v="2"/>
      <x v="382"/>
      <x v="2"/>
      <x v="6"/>
    </i>
    <i>
      <x v="300"/>
      <x v="2"/>
      <x v="383"/>
      <x v="2"/>
      <x v="6"/>
    </i>
    <i>
      <x v="301"/>
      <x v="2"/>
      <x v="385"/>
      <x v="2"/>
      <x v="6"/>
    </i>
    <i>
      <x v="302"/>
      <x v="7"/>
      <x v="386"/>
      <x v="2"/>
      <x v="6"/>
    </i>
    <i>
      <x v="303"/>
      <x v="3"/>
      <x v="387"/>
      <x v="2"/>
      <x v="6"/>
    </i>
    <i>
      <x v="304"/>
      <x v="2"/>
      <x v="388"/>
      <x v="2"/>
      <x v="6"/>
    </i>
    <i>
      <x v="305"/>
      <x v="2"/>
      <x v="389"/>
      <x v="2"/>
      <x v="6"/>
    </i>
    <i>
      <x v="306"/>
      <x v="2"/>
      <x v="390"/>
      <x v="2"/>
      <x v="6"/>
    </i>
    <i>
      <x v="307"/>
      <x v="3"/>
      <x v="391"/>
      <x v="2"/>
      <x v="6"/>
    </i>
    <i>
      <x v="308"/>
      <x v="7"/>
      <x v="392"/>
      <x v="2"/>
      <x v="6"/>
    </i>
    <i>
      <x v="309"/>
      <x v="3"/>
      <x v="393"/>
      <x v="2"/>
      <x v="6"/>
    </i>
    <i>
      <x v="310"/>
      <x v="3"/>
      <x v="394"/>
      <x v="2"/>
      <x v="6"/>
    </i>
    <i>
      <x v="311"/>
      <x v="3"/>
      <x v="395"/>
      <x v="2"/>
      <x v="6"/>
    </i>
    <i>
      <x v="312"/>
      <x v="7"/>
      <x v="396"/>
      <x v="2"/>
      <x v="6"/>
    </i>
    <i>
      <x v="313"/>
      <x v="2"/>
      <x v="397"/>
      <x v="2"/>
      <x v="6"/>
    </i>
    <i>
      <x v="314"/>
      <x v="7"/>
      <x v="398"/>
      <x v="2"/>
      <x v="6"/>
    </i>
    <i>
      <x v="315"/>
      <x v="2"/>
      <x v="399"/>
      <x v="2"/>
      <x v="6"/>
    </i>
    <i>
      <x v="316"/>
      <x v="3"/>
      <x v="400"/>
      <x v="2"/>
      <x v="6"/>
    </i>
    <i>
      <x v="317"/>
      <x v="3"/>
      <x v="401"/>
      <x v="2"/>
      <x v="6"/>
    </i>
    <i>
      <x v="318"/>
      <x v="2"/>
      <x v="402"/>
      <x v="2"/>
      <x v="6"/>
    </i>
    <i>
      <x v="319"/>
      <x v="7"/>
      <x v="404"/>
      <x v="2"/>
      <x v="6"/>
    </i>
    <i>
      <x v="320"/>
      <x v="3"/>
      <x v="405"/>
      <x v="2"/>
      <x v="6"/>
    </i>
    <i>
      <x v="321"/>
      <x v="2"/>
      <x v="406"/>
      <x v="2"/>
      <x v="6"/>
    </i>
    <i>
      <x v="322"/>
      <x v="3"/>
      <x v="407"/>
      <x v="2"/>
      <x v="6"/>
    </i>
    <i>
      <x v="323"/>
      <x v="2"/>
      <x v="408"/>
      <x v="2"/>
      <x v="6"/>
    </i>
    <i>
      <x v="324"/>
      <x v="3"/>
      <x v="409"/>
      <x v="2"/>
      <x v="6"/>
    </i>
    <i>
      <x v="325"/>
      <x v="2"/>
      <x v="410"/>
      <x v="2"/>
      <x v="6"/>
    </i>
    <i>
      <x v="326"/>
      <x v="2"/>
      <x v="411"/>
      <x v="2"/>
      <x v="6"/>
    </i>
    <i>
      <x v="327"/>
      <x v="7"/>
      <x v="413"/>
      <x v="2"/>
      <x v="6"/>
    </i>
    <i>
      <x v="328"/>
      <x v="2"/>
      <x v="414"/>
      <x v="2"/>
      <x v="6"/>
    </i>
    <i>
      <x v="329"/>
      <x v="2"/>
      <x v="415"/>
      <x v="2"/>
      <x v="6"/>
    </i>
    <i>
      <x v="330"/>
      <x v="2"/>
      <x v="416"/>
      <x v="2"/>
      <x v="6"/>
    </i>
    <i>
      <x v="331"/>
      <x v="2"/>
      <x v="417"/>
      <x v="2"/>
      <x v="6"/>
    </i>
    <i>
      <x v="332"/>
      <x v="2"/>
      <x v="418"/>
      <x v="2"/>
      <x v="6"/>
    </i>
    <i>
      <x v="333"/>
      <x v="2"/>
      <x v="419"/>
      <x v="2"/>
      <x v="6"/>
    </i>
    <i>
      <x v="334"/>
      <x v="3"/>
      <x v="420"/>
      <x v="2"/>
      <x v="6"/>
    </i>
    <i>
      <x v="335"/>
      <x v="2"/>
      <x v="421"/>
      <x v="2"/>
      <x v="6"/>
    </i>
    <i>
      <x v="336"/>
      <x v="3"/>
      <x v="422"/>
      <x v="2"/>
      <x v="6"/>
    </i>
    <i>
      <x v="337"/>
      <x v="2"/>
      <x v="423"/>
      <x v="2"/>
      <x v="6"/>
    </i>
    <i>
      <x v="338"/>
      <x v="2"/>
      <x v="424"/>
      <x v="2"/>
      <x v="6"/>
    </i>
    <i>
      <x v="339"/>
      <x v="2"/>
      <x v="425"/>
      <x v="2"/>
      <x v="6"/>
    </i>
    <i>
      <x v="340"/>
      <x/>
      <x v="426"/>
      <x v="2"/>
      <x v="6"/>
    </i>
    <i>
      <x v="341"/>
      <x v="2"/>
      <x v="427"/>
      <x v="2"/>
      <x v="6"/>
    </i>
    <i>
      <x v="342"/>
      <x v="2"/>
      <x v="428"/>
      <x v="2"/>
      <x v="6"/>
    </i>
    <i>
      <x v="343"/>
      <x v="3"/>
      <x v="429"/>
      <x v="2"/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INGRESOS" fld="12" baseField="0" baseItem="0"/>
    <dataField name="Suma de EGRESOS" fld="13" baseField="0" baseItem="0"/>
    <dataField name="Suma de SALDOS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2F792A-E3E1-4E12-BF9E-606D2867B7CA}" name="TablaDinámica3" cacheId="17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12:G89" firstHeaderRow="0" firstDataRow="1" firstDataCol="4"/>
  <pivotFields count="21">
    <pivotField compact="0" outline="0" showAll="0"/>
    <pivotField compact="0" outline="0" showAll="0"/>
    <pivotField compact="0" outline="0" showAll="0"/>
    <pivotField axis="axisRow" compact="0" outline="0" showAll="0" defaultSubtotal="0">
      <items count="9">
        <item x="0"/>
        <item x="1"/>
        <item x="2"/>
        <item x="3"/>
        <item x="4"/>
        <item m="1" x="7"/>
        <item m="1" x="6"/>
        <item x="5"/>
        <item m="1" x="8"/>
      </items>
    </pivotField>
    <pivotField compact="0" outline="0" showAll="0"/>
    <pivotField axis="axisRow" compact="0" outline="0" showAll="0" defaultSubtotal="0">
      <items count="3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6"/>
        <item x="17"/>
        <item x="18"/>
        <item x="19"/>
        <item x="20"/>
        <item x="21"/>
        <item x="22"/>
        <item x="23"/>
        <item x="24"/>
        <item x="26"/>
        <item x="28"/>
        <item x="30"/>
        <item x="31"/>
        <item x="32"/>
        <item x="33"/>
        <item x="34"/>
        <item x="35"/>
        <item m="1" x="321"/>
        <item m="1" x="326"/>
        <item m="1" x="330"/>
        <item x="36"/>
        <item x="37"/>
        <item x="38"/>
        <item x="39"/>
        <item x="40"/>
        <item m="1" x="349"/>
        <item m="1" x="352"/>
        <item m="1" x="355"/>
        <item m="1" x="323"/>
        <item m="1" x="356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2"/>
        <item x="93"/>
        <item x="94"/>
        <item x="95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35"/>
        <item x="136"/>
        <item m="1" x="328"/>
        <item m="1" x="331"/>
        <item m="1" x="334"/>
        <item m="1" x="337"/>
        <item m="1" x="339"/>
        <item m="1" x="342"/>
        <item m="1" x="345"/>
        <item m="1" x="343"/>
        <item m="1" x="346"/>
        <item m="1" x="350"/>
        <item m="1" x="353"/>
        <item m="1" x="324"/>
        <item m="1" x="327"/>
        <item m="1" x="329"/>
        <item m="1" x="332"/>
        <item m="1" x="335"/>
        <item m="1" x="333"/>
        <item m="1" x="340"/>
        <item m="1" x="344"/>
        <item m="1" x="348"/>
        <item m="1" x="351"/>
        <item m="1" x="354"/>
        <item m="1" x="341"/>
        <item m="1" x="322"/>
        <item x="14"/>
        <item x="15"/>
        <item x="25"/>
        <item x="27"/>
        <item x="29"/>
        <item x="68"/>
        <item x="287"/>
        <item x="212"/>
        <item x="251"/>
        <item x="91"/>
        <item x="96"/>
        <item x="110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m="1" x="357"/>
        <item m="1" x="336"/>
        <item m="1" x="338"/>
        <item m="1" x="358"/>
        <item m="1" x="325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m="1" x="347"/>
        <item x="278"/>
        <item x="259"/>
        <item x="226"/>
        <item x="305"/>
        <item x="206"/>
        <item x="207"/>
        <item x="208"/>
        <item x="209"/>
        <item x="205"/>
        <item x="210"/>
        <item x="211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2"/>
        <item x="253"/>
        <item x="254"/>
        <item x="255"/>
        <item x="256"/>
        <item x="257"/>
        <item x="258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9"/>
        <item x="280"/>
        <item x="281"/>
        <item x="282"/>
        <item x="283"/>
        <item x="284"/>
        <item x="285"/>
        <item x="286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</items>
    </pivotField>
    <pivotField axis="axisRow" compact="0" outline="0" showAll="0" defaultSubtotal="0">
      <items count="452">
        <item x="49"/>
        <item x="48"/>
        <item x="47"/>
        <item x="46"/>
        <item x="109"/>
        <item m="1" x="403"/>
        <item m="1" x="342"/>
        <item m="1" x="407"/>
        <item x="20"/>
        <item m="1" x="329"/>
        <item x="87"/>
        <item m="1" x="413"/>
        <item x="103"/>
        <item m="1" x="422"/>
        <item m="1" x="399"/>
        <item m="1" x="420"/>
        <item m="1" x="431"/>
        <item m="1" x="361"/>
        <item m="1" x="395"/>
        <item m="1" x="397"/>
        <item m="1" x="349"/>
        <item m="1" x="438"/>
        <item x="50"/>
        <item m="1" x="370"/>
        <item m="1" x="446"/>
        <item m="1" x="404"/>
        <item m="1" x="430"/>
        <item x="80"/>
        <item m="1" x="392"/>
        <item m="1" x="394"/>
        <item m="1" x="443"/>
        <item m="1" x="353"/>
        <item m="1" x="408"/>
        <item m="1" x="384"/>
        <item x="31"/>
        <item m="1" x="387"/>
        <item m="1" x="337"/>
        <item m="1" x="366"/>
        <item m="1" x="334"/>
        <item m="1" x="357"/>
        <item m="1" x="338"/>
        <item m="1" x="402"/>
        <item x="69"/>
        <item x="25"/>
        <item m="1" x="434"/>
        <item x="126"/>
        <item m="1" x="374"/>
        <item x="125"/>
        <item x="124"/>
        <item m="1" x="330"/>
        <item m="1" x="328"/>
        <item x="74"/>
        <item x="76"/>
        <item x="82"/>
        <item m="1" x="365"/>
        <item m="1" x="368"/>
        <item m="1" x="414"/>
        <item m="1" x="375"/>
        <item m="1" x="412"/>
        <item m="1" x="398"/>
        <item m="1" x="371"/>
        <item m="1" x="367"/>
        <item m="1" x="333"/>
        <item m="1" x="354"/>
        <item m="1" x="428"/>
        <item m="1" x="419"/>
        <item x="10"/>
        <item m="1" x="432"/>
        <item m="1" x="410"/>
        <item m="1" x="344"/>
        <item m="1" x="425"/>
        <item m="1" x="451"/>
        <item x="33"/>
        <item m="1" x="343"/>
        <item x="72"/>
        <item m="1" x="388"/>
        <item x="131"/>
        <item m="1" x="362"/>
        <item m="1" x="340"/>
        <item m="1" x="341"/>
        <item x="71"/>
        <item m="1" x="331"/>
        <item m="1" x="411"/>
        <item m="1" x="418"/>
        <item m="1" x="379"/>
        <item x="2"/>
        <item x="113"/>
        <item x="17"/>
        <item m="1" x="440"/>
        <item m="1" x="378"/>
        <item x="40"/>
        <item x="56"/>
        <item x="127"/>
        <item m="1" x="369"/>
        <item m="1" x="385"/>
        <item x="29"/>
        <item m="1" x="355"/>
        <item x="108"/>
        <item x="77"/>
        <item m="1" x="352"/>
        <item x="19"/>
        <item m="1" x="426"/>
        <item x="28"/>
        <item x="64"/>
        <item x="86"/>
        <item m="1" x="406"/>
        <item m="1" x="391"/>
        <item m="1" x="347"/>
        <item m="1" x="326"/>
        <item m="1" x="436"/>
        <item m="1" x="390"/>
        <item x="111"/>
        <item m="1" x="442"/>
        <item m="1" x="437"/>
        <item m="1" x="363"/>
        <item m="1" x="441"/>
        <item m="1" x="380"/>
        <item x="112"/>
        <item m="1" x="417"/>
        <item m="1" x="429"/>
        <item x="91"/>
        <item x="14"/>
        <item m="1" x="351"/>
        <item x="70"/>
        <item m="1" x="400"/>
        <item x="27"/>
        <item x="128"/>
        <item x="118"/>
        <item m="1" x="405"/>
        <item x="120"/>
        <item m="1" x="332"/>
        <item x="58"/>
        <item m="1" x="386"/>
        <item m="1" x="448"/>
        <item x="95"/>
        <item m="1" x="381"/>
        <item x="32"/>
        <item x="135"/>
        <item x="30"/>
        <item x="11"/>
        <item m="1" x="427"/>
        <item x="1"/>
        <item m="1" x="447"/>
        <item m="1" x="339"/>
        <item m="1" x="356"/>
        <item m="1" x="424"/>
        <item m="1" x="439"/>
        <item m="1" x="401"/>
        <item m="1" x="325"/>
        <item x="0"/>
        <item x="3"/>
        <item x="4"/>
        <item x="5"/>
        <item x="6"/>
        <item x="7"/>
        <item x="8"/>
        <item x="9"/>
        <item x="12"/>
        <item x="13"/>
        <item x="15"/>
        <item x="16"/>
        <item x="18"/>
        <item x="21"/>
        <item x="22"/>
        <item x="23"/>
        <item x="24"/>
        <item x="26"/>
        <item x="34"/>
        <item x="35"/>
        <item x="36"/>
        <item x="37"/>
        <item x="38"/>
        <item x="39"/>
        <item m="1" x="335"/>
        <item m="1" x="416"/>
        <item m="1" x="348"/>
        <item m="1" x="433"/>
        <item x="41"/>
        <item x="42"/>
        <item x="43"/>
        <item x="44"/>
        <item x="45"/>
        <item m="1" x="409"/>
        <item x="51"/>
        <item x="52"/>
        <item m="1" x="377"/>
        <item x="53"/>
        <item x="54"/>
        <item m="1" x="435"/>
        <item x="55"/>
        <item x="57"/>
        <item x="59"/>
        <item x="60"/>
        <item x="61"/>
        <item x="62"/>
        <item x="63"/>
        <item x="65"/>
        <item x="66"/>
        <item x="67"/>
        <item x="68"/>
        <item x="73"/>
        <item x="75"/>
        <item x="78"/>
        <item x="79"/>
        <item x="81"/>
        <item x="83"/>
        <item x="84"/>
        <item x="85"/>
        <item x="88"/>
        <item x="89"/>
        <item x="90"/>
        <item x="92"/>
        <item x="93"/>
        <item x="94"/>
        <item x="96"/>
        <item x="97"/>
        <item x="98"/>
        <item x="99"/>
        <item x="100"/>
        <item x="101"/>
        <item x="102"/>
        <item x="104"/>
        <item x="105"/>
        <item x="106"/>
        <item x="107"/>
        <item x="110"/>
        <item x="114"/>
        <item x="115"/>
        <item x="116"/>
        <item x="117"/>
        <item x="119"/>
        <item x="121"/>
        <item x="122"/>
        <item x="123"/>
        <item x="129"/>
        <item x="130"/>
        <item x="132"/>
        <item x="133"/>
        <item x="134"/>
        <item m="1" x="346"/>
        <item m="1" x="345"/>
        <item m="1" x="372"/>
        <item m="1" x="444"/>
        <item m="1" x="373"/>
        <item m="1" x="449"/>
        <item m="1" x="382"/>
        <item m="1" x="324"/>
        <item m="1" x="383"/>
        <item m="1" x="389"/>
        <item m="1" x="415"/>
        <item m="1" x="396"/>
        <item m="1" x="364"/>
        <item m="1" x="358"/>
        <item m="1" x="359"/>
        <item m="1" x="360"/>
        <item m="1" x="450"/>
        <item m="1" x="423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m="1" x="336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m="1" x="445"/>
        <item m="1" x="421"/>
        <item x="206"/>
        <item x="207"/>
        <item x="208"/>
        <item m="1" x="393"/>
        <item x="209"/>
        <item x="179"/>
        <item x="204"/>
        <item x="205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m="1" x="327"/>
        <item x="308"/>
        <item x="309"/>
        <item m="1" x="376"/>
        <item m="1" x="350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</items>
    </pivotField>
    <pivotField axis="axisRow" compact="0" outline="0" showAll="0">
      <items count="5">
        <item x="0"/>
        <item h="1" x="2"/>
        <item h="1" x="1"/>
        <item h="1" m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dragToRow="0" dragToCol="0" dragToPage="0" showAll="0" defaultSubtotal="0"/>
  </pivotFields>
  <rowFields count="4">
    <field x="5"/>
    <field x="3"/>
    <field x="6"/>
    <field x="7"/>
  </rowFields>
  <rowItems count="77">
    <i>
      <x/>
      <x/>
      <x v="149"/>
      <x/>
    </i>
    <i>
      <x v="15"/>
      <x v="1"/>
      <x v="87"/>
      <x/>
    </i>
    <i>
      <x v="30"/>
      <x v="1"/>
      <x v="168"/>
      <x/>
    </i>
    <i>
      <x v="73"/>
      <x v="3"/>
      <x v="80"/>
      <x/>
    </i>
    <i>
      <x v="93"/>
      <x v="3"/>
      <x v="211"/>
      <x/>
    </i>
    <i>
      <x v="123"/>
      <x v="4"/>
      <x v="137"/>
      <x/>
    </i>
    <i>
      <x v="124"/>
      <x v="4"/>
      <x v="257"/>
      <x/>
    </i>
    <i>
      <x v="166"/>
      <x v="3"/>
      <x v="234"/>
      <x/>
    </i>
    <i>
      <x v="177"/>
      <x v="7"/>
      <x v="258"/>
      <x/>
    </i>
    <i>
      <x v="180"/>
      <x v="7"/>
      <x v="261"/>
      <x/>
    </i>
    <i>
      <x v="181"/>
      <x v="7"/>
      <x v="262"/>
      <x/>
    </i>
    <i>
      <x v="187"/>
      <x v="7"/>
      <x v="268"/>
      <x/>
    </i>
    <i>
      <x v="188"/>
      <x v="7"/>
      <x v="269"/>
      <x/>
    </i>
    <i>
      <x v="189"/>
      <x v="7"/>
      <x v="270"/>
      <x/>
    </i>
    <i>
      <x v="190"/>
      <x v="7"/>
      <x v="271"/>
      <x/>
    </i>
    <i>
      <x v="193"/>
      <x v="7"/>
      <x v="274"/>
      <x/>
    </i>
    <i>
      <x v="194"/>
      <x v="7"/>
      <x v="275"/>
      <x/>
    </i>
    <i>
      <x v="200"/>
      <x v="7"/>
      <x v="281"/>
      <x/>
    </i>
    <i>
      <x v="203"/>
      <x v="7"/>
      <x v="284"/>
      <x/>
    </i>
    <i>
      <x v="204"/>
      <x v="7"/>
      <x v="285"/>
      <x/>
    </i>
    <i r="2">
      <x v="320"/>
      <x/>
    </i>
    <i>
      <x v="205"/>
      <x v="7"/>
      <x v="286"/>
      <x/>
    </i>
    <i>
      <x v="206"/>
      <x v="7"/>
      <x v="287"/>
      <x/>
    </i>
    <i>
      <x v="207"/>
      <x v="7"/>
      <x v="288"/>
      <x/>
    </i>
    <i>
      <x v="208"/>
      <x v="7"/>
      <x v="289"/>
      <x/>
    </i>
    <i>
      <x v="209"/>
      <x v="7"/>
      <x v="290"/>
      <x/>
    </i>
    <i>
      <x v="210"/>
      <x v="7"/>
      <x v="291"/>
      <x/>
    </i>
    <i>
      <x v="211"/>
      <x v="7"/>
      <x v="292"/>
      <x/>
    </i>
    <i>
      <x v="212"/>
      <x v="7"/>
      <x v="293"/>
      <x/>
    </i>
    <i>
      <x v="217"/>
      <x v="7"/>
      <x v="298"/>
      <x/>
    </i>
    <i>
      <x v="221"/>
      <x v="7"/>
      <x v="302"/>
      <x/>
    </i>
    <i>
      <x v="222"/>
      <x v="7"/>
      <x v="303"/>
      <x/>
    </i>
    <i>
      <x v="233"/>
      <x v="7"/>
      <x v="314"/>
      <x/>
    </i>
    <i>
      <x v="236"/>
      <x v="7"/>
      <x v="317"/>
      <x/>
    </i>
    <i>
      <x v="239"/>
      <x v="7"/>
      <x v="320"/>
      <x/>
    </i>
    <i>
      <x v="240"/>
      <x v="7"/>
      <x v="321"/>
      <x/>
    </i>
    <i>
      <x v="241"/>
      <x v="7"/>
      <x v="322"/>
      <x/>
    </i>
    <i>
      <x v="242"/>
      <x v="7"/>
      <x v="323"/>
      <x/>
    </i>
    <i>
      <x v="243"/>
      <x v="7"/>
      <x v="324"/>
      <x/>
    </i>
    <i r="2">
      <x v="443"/>
      <x/>
    </i>
    <i>
      <x v="244"/>
      <x v="7"/>
      <x v="444"/>
      <x/>
    </i>
    <i>
      <x v="249"/>
      <x v="2"/>
      <x v="430"/>
      <x/>
    </i>
    <i>
      <x v="253"/>
      <x v="2"/>
      <x v="331"/>
      <x/>
    </i>
    <i>
      <x v="254"/>
      <x v="2"/>
      <x v="431"/>
      <x/>
    </i>
    <i>
      <x v="257"/>
      <x v="2"/>
      <x v="338"/>
      <x/>
    </i>
    <i>
      <x v="273"/>
      <x v="2"/>
      <x v="355"/>
      <x/>
    </i>
    <i>
      <x v="274"/>
      <x v="7"/>
      <x v="356"/>
      <x/>
    </i>
    <i>
      <x v="279"/>
      <x v="2"/>
      <x v="361"/>
      <x/>
    </i>
    <i>
      <x v="281"/>
      <x v="2"/>
      <x v="363"/>
      <x/>
    </i>
    <i>
      <x v="293"/>
      <x v="2"/>
      <x v="375"/>
      <x/>
    </i>
    <i>
      <x v="297"/>
      <x v="7"/>
      <x v="380"/>
      <x/>
    </i>
    <i>
      <x v="312"/>
      <x v="7"/>
      <x v="396"/>
      <x/>
    </i>
    <i>
      <x v="315"/>
      <x v="2"/>
      <x v="399"/>
      <x/>
    </i>
    <i>
      <x v="321"/>
      <x v="2"/>
      <x v="406"/>
      <x/>
    </i>
    <i>
      <x v="323"/>
      <x v="2"/>
      <x v="408"/>
      <x/>
    </i>
    <i>
      <x v="325"/>
      <x v="2"/>
      <x v="410"/>
      <x/>
    </i>
    <i>
      <x v="326"/>
      <x v="2"/>
      <x v="411"/>
      <x/>
    </i>
    <i>
      <x v="327"/>
      <x v="7"/>
      <x v="413"/>
      <x/>
    </i>
    <i>
      <x v="328"/>
      <x v="2"/>
      <x v="414"/>
      <x/>
    </i>
    <i>
      <x v="339"/>
      <x v="2"/>
      <x v="425"/>
      <x/>
    </i>
    <i>
      <x v="341"/>
      <x v="2"/>
      <x v="427"/>
      <x/>
    </i>
    <i>
      <x v="344"/>
      <x v="2"/>
      <x v="432"/>
      <x/>
    </i>
    <i>
      <x v="345"/>
      <x v="2"/>
      <x v="434"/>
      <x/>
    </i>
    <i>
      <x v="346"/>
      <x v="2"/>
      <x v="435"/>
      <x/>
    </i>
    <i>
      <x v="347"/>
      <x v="2"/>
      <x v="438"/>
      <x/>
    </i>
    <i>
      <x v="348"/>
      <x v="2"/>
      <x v="439"/>
      <x/>
    </i>
    <i>
      <x v="349"/>
      <x v="2"/>
      <x v="440"/>
      <x/>
    </i>
    <i>
      <x v="350"/>
      <x v="2"/>
      <x v="441"/>
      <x/>
    </i>
    <i>
      <x v="351"/>
      <x v="2"/>
      <x v="442"/>
      <x/>
    </i>
    <i>
      <x v="352"/>
      <x v="2"/>
      <x v="445"/>
      <x/>
    </i>
    <i>
      <x v="353"/>
      <x v="7"/>
      <x v="446"/>
      <x/>
    </i>
    <i>
      <x v="354"/>
      <x v="7"/>
      <x v="447"/>
      <x/>
    </i>
    <i>
      <x v="355"/>
      <x v="7"/>
      <x v="448"/>
      <x/>
    </i>
    <i>
      <x v="356"/>
      <x v="7"/>
      <x v="449"/>
      <x/>
    </i>
    <i>
      <x v="357"/>
      <x v="7"/>
      <x v="450"/>
      <x/>
    </i>
    <i>
      <x v="358"/>
      <x v="7"/>
      <x v="451"/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INGRESOS" fld="12" baseField="0" baseItem="0"/>
    <dataField name="Suma de EGRESOS" fld="13" baseField="0" baseItem="0"/>
    <dataField name="Suma de SALDOS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F69C62-2207-496D-8482-5C13157B85F0}" name="TablaDinámica5" cacheId="17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R12:Y73" firstHeaderRow="0" firstDataRow="1" firstDataCol="5"/>
  <pivotFields count="21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0"/>
        <item x="1"/>
        <item x="2"/>
        <item x="3"/>
        <item x="4"/>
        <item m="1" x="7"/>
        <item m="1" x="6"/>
        <item x="5"/>
        <item m="1"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6"/>
        <item x="17"/>
        <item x="18"/>
        <item x="19"/>
        <item x="20"/>
        <item x="21"/>
        <item x="22"/>
        <item x="23"/>
        <item x="24"/>
        <item x="26"/>
        <item x="28"/>
        <item x="30"/>
        <item x="31"/>
        <item x="32"/>
        <item x="33"/>
        <item x="34"/>
        <item x="35"/>
        <item m="1" x="321"/>
        <item m="1" x="326"/>
        <item m="1" x="330"/>
        <item x="36"/>
        <item x="37"/>
        <item x="38"/>
        <item x="39"/>
        <item x="40"/>
        <item m="1" x="349"/>
        <item m="1" x="352"/>
        <item m="1" x="355"/>
        <item m="1" x="323"/>
        <item m="1" x="356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2"/>
        <item x="93"/>
        <item x="94"/>
        <item x="95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35"/>
        <item x="136"/>
        <item m="1" x="328"/>
        <item m="1" x="331"/>
        <item m="1" x="334"/>
        <item m="1" x="337"/>
        <item m="1" x="339"/>
        <item m="1" x="342"/>
        <item m="1" x="345"/>
        <item m="1" x="343"/>
        <item m="1" x="346"/>
        <item m="1" x="350"/>
        <item m="1" x="353"/>
        <item m="1" x="324"/>
        <item m="1" x="327"/>
        <item m="1" x="329"/>
        <item m="1" x="332"/>
        <item m="1" x="335"/>
        <item m="1" x="333"/>
        <item m="1" x="340"/>
        <item m="1" x="344"/>
        <item m="1" x="348"/>
        <item m="1" x="351"/>
        <item m="1" x="354"/>
        <item m="1" x="341"/>
        <item m="1" x="322"/>
        <item x="14"/>
        <item x="15"/>
        <item x="25"/>
        <item x="27"/>
        <item x="29"/>
        <item x="68"/>
        <item x="287"/>
        <item x="212"/>
        <item x="251"/>
        <item x="91"/>
        <item x="96"/>
        <item x="110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m="1" x="357"/>
        <item m="1" x="336"/>
        <item m="1" x="338"/>
        <item m="1" x="358"/>
        <item m="1" x="325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m="1" x="347"/>
        <item x="278"/>
        <item x="259"/>
        <item x="226"/>
        <item x="305"/>
        <item x="206"/>
        <item x="207"/>
        <item x="208"/>
        <item x="209"/>
        <item x="205"/>
        <item x="210"/>
        <item x="211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2"/>
        <item x="253"/>
        <item x="254"/>
        <item x="255"/>
        <item x="256"/>
        <item x="257"/>
        <item x="258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9"/>
        <item x="280"/>
        <item x="281"/>
        <item x="282"/>
        <item x="283"/>
        <item x="284"/>
        <item x="285"/>
        <item x="286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52">
        <item x="49"/>
        <item x="48"/>
        <item x="47"/>
        <item x="46"/>
        <item x="109"/>
        <item m="1" x="403"/>
        <item m="1" x="342"/>
        <item m="1" x="407"/>
        <item x="20"/>
        <item m="1" x="329"/>
        <item x="87"/>
        <item m="1" x="413"/>
        <item x="103"/>
        <item m="1" x="422"/>
        <item m="1" x="399"/>
        <item m="1" x="420"/>
        <item m="1" x="431"/>
        <item m="1" x="361"/>
        <item m="1" x="395"/>
        <item m="1" x="397"/>
        <item m="1" x="349"/>
        <item m="1" x="438"/>
        <item x="50"/>
        <item m="1" x="370"/>
        <item m="1" x="446"/>
        <item m="1" x="404"/>
        <item m="1" x="430"/>
        <item x="80"/>
        <item m="1" x="392"/>
        <item m="1" x="394"/>
        <item m="1" x="443"/>
        <item m="1" x="353"/>
        <item m="1" x="408"/>
        <item m="1" x="384"/>
        <item x="31"/>
        <item m="1" x="387"/>
        <item m="1" x="337"/>
        <item m="1" x="366"/>
        <item m="1" x="334"/>
        <item m="1" x="357"/>
        <item m="1" x="338"/>
        <item m="1" x="402"/>
        <item x="69"/>
        <item x="25"/>
        <item m="1" x="434"/>
        <item x="126"/>
        <item m="1" x="374"/>
        <item x="125"/>
        <item x="124"/>
        <item m="1" x="330"/>
        <item m="1" x="328"/>
        <item x="74"/>
        <item x="76"/>
        <item x="82"/>
        <item m="1" x="365"/>
        <item m="1" x="368"/>
        <item m="1" x="414"/>
        <item m="1" x="375"/>
        <item m="1" x="412"/>
        <item m="1" x="398"/>
        <item m="1" x="371"/>
        <item m="1" x="367"/>
        <item m="1" x="333"/>
        <item m="1" x="354"/>
        <item m="1" x="428"/>
        <item m="1" x="419"/>
        <item x="10"/>
        <item m="1" x="432"/>
        <item m="1" x="410"/>
        <item m="1" x="344"/>
        <item m="1" x="425"/>
        <item m="1" x="451"/>
        <item x="33"/>
        <item m="1" x="343"/>
        <item x="72"/>
        <item m="1" x="388"/>
        <item x="131"/>
        <item m="1" x="362"/>
        <item m="1" x="340"/>
        <item m="1" x="341"/>
        <item x="71"/>
        <item m="1" x="331"/>
        <item m="1" x="411"/>
        <item m="1" x="418"/>
        <item m="1" x="379"/>
        <item x="2"/>
        <item x="113"/>
        <item x="17"/>
        <item m="1" x="440"/>
        <item m="1" x="378"/>
        <item x="40"/>
        <item x="56"/>
        <item x="127"/>
        <item m="1" x="369"/>
        <item m="1" x="385"/>
        <item x="29"/>
        <item m="1" x="355"/>
        <item x="108"/>
        <item x="77"/>
        <item m="1" x="352"/>
        <item x="19"/>
        <item m="1" x="426"/>
        <item x="28"/>
        <item x="64"/>
        <item x="86"/>
        <item m="1" x="406"/>
        <item m="1" x="391"/>
        <item m="1" x="347"/>
        <item m="1" x="326"/>
        <item m="1" x="436"/>
        <item m="1" x="390"/>
        <item x="111"/>
        <item m="1" x="442"/>
        <item m="1" x="437"/>
        <item m="1" x="363"/>
        <item m="1" x="441"/>
        <item m="1" x="380"/>
        <item x="112"/>
        <item m="1" x="417"/>
        <item m="1" x="429"/>
        <item x="91"/>
        <item x="14"/>
        <item m="1" x="351"/>
        <item x="70"/>
        <item m="1" x="400"/>
        <item x="27"/>
        <item x="128"/>
        <item x="118"/>
        <item m="1" x="405"/>
        <item x="120"/>
        <item m="1" x="332"/>
        <item x="58"/>
        <item m="1" x="386"/>
        <item m="1" x="448"/>
        <item x="95"/>
        <item m="1" x="381"/>
        <item x="32"/>
        <item x="135"/>
        <item x="30"/>
        <item x="11"/>
        <item m="1" x="427"/>
        <item x="1"/>
        <item m="1" x="447"/>
        <item m="1" x="339"/>
        <item m="1" x="356"/>
        <item m="1" x="424"/>
        <item m="1" x="439"/>
        <item m="1" x="401"/>
        <item m="1" x="325"/>
        <item x="0"/>
        <item x="3"/>
        <item x="4"/>
        <item x="5"/>
        <item x="6"/>
        <item x="7"/>
        <item x="8"/>
        <item x="9"/>
        <item x="12"/>
        <item x="13"/>
        <item x="15"/>
        <item x="16"/>
        <item x="18"/>
        <item x="21"/>
        <item x="22"/>
        <item x="23"/>
        <item x="24"/>
        <item x="26"/>
        <item x="34"/>
        <item x="35"/>
        <item x="36"/>
        <item x="37"/>
        <item x="38"/>
        <item x="39"/>
        <item m="1" x="335"/>
        <item m="1" x="416"/>
        <item m="1" x="348"/>
        <item m="1" x="433"/>
        <item x="41"/>
        <item x="42"/>
        <item x="43"/>
        <item x="44"/>
        <item x="45"/>
        <item m="1" x="409"/>
        <item x="51"/>
        <item x="52"/>
        <item m="1" x="377"/>
        <item x="53"/>
        <item x="54"/>
        <item m="1" x="435"/>
        <item x="55"/>
        <item x="57"/>
        <item x="59"/>
        <item x="60"/>
        <item x="61"/>
        <item x="62"/>
        <item x="63"/>
        <item x="65"/>
        <item x="66"/>
        <item x="67"/>
        <item x="68"/>
        <item x="73"/>
        <item x="75"/>
        <item x="78"/>
        <item x="79"/>
        <item x="81"/>
        <item x="83"/>
        <item x="84"/>
        <item x="85"/>
        <item x="88"/>
        <item x="89"/>
        <item x="90"/>
        <item x="92"/>
        <item x="93"/>
        <item x="94"/>
        <item x="96"/>
        <item x="97"/>
        <item x="98"/>
        <item x="99"/>
        <item x="100"/>
        <item x="101"/>
        <item x="102"/>
        <item x="104"/>
        <item x="105"/>
        <item x="106"/>
        <item x="107"/>
        <item x="110"/>
        <item x="114"/>
        <item x="115"/>
        <item x="116"/>
        <item x="117"/>
        <item x="119"/>
        <item x="121"/>
        <item x="122"/>
        <item x="123"/>
        <item x="129"/>
        <item x="130"/>
        <item x="132"/>
        <item x="133"/>
        <item x="134"/>
        <item m="1" x="346"/>
        <item m="1" x="345"/>
        <item m="1" x="372"/>
        <item m="1" x="444"/>
        <item m="1" x="373"/>
        <item m="1" x="449"/>
        <item m="1" x="382"/>
        <item m="1" x="324"/>
        <item m="1" x="383"/>
        <item m="1" x="389"/>
        <item m="1" x="415"/>
        <item m="1" x="396"/>
        <item m="1" x="364"/>
        <item m="1" x="358"/>
        <item m="1" x="359"/>
        <item m="1" x="360"/>
        <item m="1" x="450"/>
        <item m="1" x="423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m="1" x="336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m="1" x="445"/>
        <item m="1" x="421"/>
        <item x="206"/>
        <item x="207"/>
        <item x="208"/>
        <item m="1" x="393"/>
        <item x="209"/>
        <item x="179"/>
        <item x="204"/>
        <item x="205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m="1" x="327"/>
        <item x="308"/>
        <item x="309"/>
        <item m="1" x="376"/>
        <item m="1" x="350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h="1" x="0"/>
        <item x="2"/>
        <item h="1" x="1"/>
        <item h="1" m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8">
        <item m="1" x="6"/>
        <item m="1" x="5"/>
        <item m="1" x="3"/>
        <item x="2"/>
        <item m="1" x="4"/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5"/>
    <field x="3"/>
    <field x="6"/>
    <field x="7"/>
    <field x="8"/>
  </rowFields>
  <rowItems count="61">
    <i>
      <x v="5"/>
      <x/>
      <x v="152"/>
      <x v="1"/>
      <x v="6"/>
    </i>
    <i>
      <x v="6"/>
      <x/>
      <x v="153"/>
      <x v="1"/>
      <x v="6"/>
    </i>
    <i>
      <x v="12"/>
      <x/>
      <x v="157"/>
      <x v="1"/>
      <x v="6"/>
    </i>
    <i>
      <x v="16"/>
      <x v="1"/>
      <x v="161"/>
      <x v="1"/>
      <x v="6"/>
    </i>
    <i>
      <x v="23"/>
      <x v="1"/>
      <x v="166"/>
      <x v="1"/>
      <x v="6"/>
    </i>
    <i>
      <x v="25"/>
      <x v="1"/>
      <x v="138"/>
      <x v="1"/>
      <x v="6"/>
    </i>
    <i>
      <x v="27"/>
      <x v="1"/>
      <x v="136"/>
      <x v="1"/>
      <x v="6"/>
    </i>
    <i>
      <x v="28"/>
      <x v="1"/>
      <x v="72"/>
      <x v="1"/>
      <x v="6"/>
    </i>
    <i>
      <x v="37"/>
      <x v="2"/>
      <x v="172"/>
      <x v="1"/>
      <x v="6"/>
    </i>
    <i>
      <x v="45"/>
      <x v="2"/>
      <x v="178"/>
      <x v="1"/>
      <x v="6"/>
    </i>
    <i>
      <x v="46"/>
      <x v="2"/>
      <x v="179"/>
      <x v="1"/>
      <x v="6"/>
    </i>
    <i>
      <x v="47"/>
      <x v="2"/>
      <x v="180"/>
      <x v="1"/>
      <x v="6"/>
    </i>
    <i>
      <x v="48"/>
      <x v="2"/>
      <x v="181"/>
      <x v="1"/>
      <x v="6"/>
    </i>
    <i>
      <x v="56"/>
      <x v="2"/>
      <x v="186"/>
      <x v="1"/>
      <x v="6"/>
    </i>
    <i>
      <x v="57"/>
      <x v="2"/>
      <x v="187"/>
      <x v="1"/>
      <x v="6"/>
    </i>
    <i>
      <x v="58"/>
      <x v="2"/>
      <x v="189"/>
      <x v="1"/>
      <x v="6"/>
    </i>
    <i>
      <x v="67"/>
      <x v="2"/>
      <x v="103"/>
      <x v="1"/>
      <x v="6"/>
    </i>
    <i>
      <x v="72"/>
      <x v="3"/>
      <x v="123"/>
      <x v="1"/>
      <x v="6"/>
    </i>
    <i>
      <x v="75"/>
      <x v="3"/>
      <x v="200"/>
      <x v="1"/>
      <x v="6"/>
    </i>
    <i>
      <x v="80"/>
      <x v="3"/>
      <x v="202"/>
      <x v="1"/>
      <x v="6"/>
    </i>
    <i>
      <x v="81"/>
      <x v="3"/>
      <x v="203"/>
      <x v="1"/>
      <x v="6"/>
    </i>
    <i>
      <x v="83"/>
      <x v="3"/>
      <x v="204"/>
      <x v="1"/>
      <x v="6"/>
    </i>
    <i>
      <x v="85"/>
      <x v="3"/>
      <x v="205"/>
      <x v="1"/>
      <x v="6"/>
    </i>
    <i>
      <x v="86"/>
      <x v="3"/>
      <x v="206"/>
      <x v="1"/>
      <x v="6"/>
    </i>
    <i>
      <x v="90"/>
      <x v="3"/>
      <x v="208"/>
      <x v="1"/>
      <x v="6"/>
    </i>
    <i>
      <x v="91"/>
      <x v="3"/>
      <x v="209"/>
      <x v="1"/>
      <x v="6"/>
    </i>
    <i>
      <x v="93"/>
      <x v="3"/>
      <x v="211"/>
      <x v="1"/>
      <x v="6"/>
    </i>
    <i>
      <x v="94"/>
      <x v="3"/>
      <x v="212"/>
      <x v="1"/>
      <x v="6"/>
    </i>
    <i>
      <x v="96"/>
      <x v="3"/>
      <x v="134"/>
      <x v="1"/>
      <x v="6"/>
    </i>
    <i>
      <x v="97"/>
      <x v="3"/>
      <x v="215"/>
      <x v="1"/>
      <x v="6"/>
    </i>
    <i>
      <x v="98"/>
      <x v="3"/>
      <x v="216"/>
      <x v="1"/>
      <x v="6"/>
    </i>
    <i>
      <x v="99"/>
      <x v="3"/>
      <x v="217"/>
      <x v="1"/>
      <x v="6"/>
    </i>
    <i>
      <x v="100"/>
      <x v="3"/>
      <x v="218"/>
      <x v="1"/>
      <x v="6"/>
    </i>
    <i>
      <x v="102"/>
      <x v="3"/>
      <x v="220"/>
      <x v="1"/>
      <x v="6"/>
    </i>
    <i>
      <x v="110"/>
      <x v="3"/>
      <x v="111"/>
      <x v="1"/>
      <x v="6"/>
    </i>
    <i>
      <x v="111"/>
      <x v="3"/>
      <x v="117"/>
      <x v="1"/>
      <x v="6"/>
    </i>
    <i>
      <x v="112"/>
      <x v="3"/>
      <x v="86"/>
      <x v="1"/>
      <x v="6"/>
    </i>
    <i>
      <x v="114"/>
      <x v="3"/>
      <x v="227"/>
      <x v="1"/>
      <x v="6"/>
    </i>
    <i>
      <x v="115"/>
      <x v="3"/>
      <x v="228"/>
      <x v="1"/>
      <x v="6"/>
    </i>
    <i>
      <x v="158"/>
      <x v="3"/>
      <x v="120"/>
      <x v="1"/>
      <x v="6"/>
    </i>
    <i>
      <x v="159"/>
      <x v="3"/>
      <x v="214"/>
      <x v="1"/>
      <x v="6"/>
    </i>
    <i>
      <x v="160"/>
      <x v="3"/>
      <x v="225"/>
      <x v="1"/>
      <x v="6"/>
    </i>
    <i>
      <x v="163"/>
      <x v="3"/>
      <x v="45"/>
      <x v="1"/>
      <x v="6"/>
    </i>
    <i>
      <x v="183"/>
      <x v="7"/>
      <x v="264"/>
      <x v="1"/>
      <x v="6"/>
    </i>
    <i>
      <x v="185"/>
      <x v="7"/>
      <x v="266"/>
      <x v="1"/>
      <x v="6"/>
    </i>
    <i>
      <x v="186"/>
      <x v="7"/>
      <x v="267"/>
      <x v="1"/>
      <x v="6"/>
    </i>
    <i>
      <x v="188"/>
      <x v="7"/>
      <x v="269"/>
      <x v="1"/>
      <x v="6"/>
    </i>
    <i>
      <x v="193"/>
      <x v="7"/>
      <x v="274"/>
      <x v="1"/>
      <x v="6"/>
    </i>
    <i>
      <x v="195"/>
      <x v="7"/>
      <x v="276"/>
      <x v="1"/>
      <x v="6"/>
    </i>
    <i>
      <x v="196"/>
      <x v="7"/>
      <x v="277"/>
      <x v="1"/>
      <x v="6"/>
    </i>
    <i>
      <x v="197"/>
      <x v="7"/>
      <x v="278"/>
      <x v="1"/>
      <x v="6"/>
    </i>
    <i>
      <x v="198"/>
      <x v="7"/>
      <x v="279"/>
      <x v="1"/>
      <x v="6"/>
    </i>
    <i>
      <x v="200"/>
      <x v="7"/>
      <x v="281"/>
      <x v="1"/>
      <x v="6"/>
    </i>
    <i>
      <x v="202"/>
      <x v="7"/>
      <x v="283"/>
      <x v="1"/>
      <x v="6"/>
    </i>
    <i>
      <x v="213"/>
      <x v="7"/>
      <x v="294"/>
      <x v="1"/>
      <x v="6"/>
    </i>
    <i>
      <x v="214"/>
      <x v="7"/>
      <x v="295"/>
      <x v="1"/>
      <x v="6"/>
    </i>
    <i>
      <x v="221"/>
      <x v="7"/>
      <x v="302"/>
      <x v="1"/>
      <x v="6"/>
    </i>
    <i>
      <x v="230"/>
      <x v="7"/>
      <x v="311"/>
      <x v="1"/>
      <x v="6"/>
    </i>
    <i>
      <x v="250"/>
      <x v="2"/>
      <x v="327"/>
      <x v="1"/>
      <x v="6"/>
    </i>
    <i>
      <x v="255"/>
      <x v="3"/>
      <x v="335"/>
      <x v="1"/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INGRESOS" fld="12" baseField="0" baseItem="0"/>
    <dataField name="Suma de EGRESOS" fld="13" baseField="0" baseItem="0"/>
    <dataField name="Suma de SALDOS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C6D948-87FA-4F40-BE7B-48CA5CE8167D}" name="TablaDinámica6" cacheId="17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4:J89" firstHeaderRow="0" firstDataRow="1" firstDataCol="8" rowPageCount="1" colPageCount="1"/>
  <pivotFields count="21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3">
        <item m="1" x="49"/>
        <item x="0"/>
        <item m="1" x="51"/>
        <item m="1" x="52"/>
        <item m="1" x="45"/>
        <item m="1" x="46"/>
        <item m="1" x="47"/>
        <item m="1" x="50"/>
        <item m="1" x="48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>
      <items count="9">
        <item h="1" m="1" x="7"/>
        <item x="1"/>
        <item h="1" m="1" x="6"/>
        <item h="1" x="2"/>
        <item h="1" x="0"/>
        <item h="1" m="1" x="5"/>
        <item h="1" x="3"/>
        <item h="1"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0"/>
        <item x="1"/>
        <item x="2"/>
        <item x="3"/>
        <item x="4"/>
        <item m="1" x="7"/>
        <item m="1" x="6"/>
        <item x="5"/>
        <item m="1"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6"/>
        <item x="17"/>
        <item x="18"/>
        <item x="19"/>
        <item x="20"/>
        <item x="21"/>
        <item x="22"/>
        <item x="23"/>
        <item x="24"/>
        <item x="26"/>
        <item x="28"/>
        <item x="30"/>
        <item x="31"/>
        <item x="32"/>
        <item x="33"/>
        <item x="34"/>
        <item x="35"/>
        <item m="1" x="321"/>
        <item m="1" x="326"/>
        <item m="1" x="330"/>
        <item x="36"/>
        <item x="37"/>
        <item x="38"/>
        <item x="39"/>
        <item x="40"/>
        <item m="1" x="349"/>
        <item m="1" x="352"/>
        <item m="1" x="355"/>
        <item m="1" x="323"/>
        <item m="1" x="356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2"/>
        <item x="93"/>
        <item x="94"/>
        <item x="95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35"/>
        <item x="136"/>
        <item m="1" x="328"/>
        <item m="1" x="331"/>
        <item m="1" x="334"/>
        <item m="1" x="337"/>
        <item m="1" x="339"/>
        <item m="1" x="342"/>
        <item m="1" x="345"/>
        <item m="1" x="343"/>
        <item m="1" x="346"/>
        <item m="1" x="350"/>
        <item m="1" x="353"/>
        <item m="1" x="324"/>
        <item m="1" x="327"/>
        <item m="1" x="329"/>
        <item m="1" x="332"/>
        <item m="1" x="335"/>
        <item m="1" x="333"/>
        <item m="1" x="340"/>
        <item m="1" x="344"/>
        <item m="1" x="348"/>
        <item m="1" x="351"/>
        <item m="1" x="354"/>
        <item m="1" x="341"/>
        <item m="1" x="322"/>
        <item x="14"/>
        <item x="15"/>
        <item x="25"/>
        <item x="27"/>
        <item x="29"/>
        <item x="68"/>
        <item x="287"/>
        <item x="212"/>
        <item x="251"/>
        <item x="91"/>
        <item x="96"/>
        <item x="110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m="1" x="357"/>
        <item m="1" x="336"/>
        <item m="1" x="338"/>
        <item m="1" x="358"/>
        <item m="1" x="325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m="1" x="347"/>
        <item x="278"/>
        <item x="259"/>
        <item x="226"/>
        <item x="305"/>
        <item x="206"/>
        <item x="207"/>
        <item x="208"/>
        <item x="209"/>
        <item x="205"/>
        <item x="210"/>
        <item x="211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2"/>
        <item x="253"/>
        <item x="254"/>
        <item x="255"/>
        <item x="256"/>
        <item x="257"/>
        <item x="258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9"/>
        <item x="280"/>
        <item x="281"/>
        <item x="282"/>
        <item x="283"/>
        <item x="284"/>
        <item x="285"/>
        <item x="286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52">
        <item x="49"/>
        <item x="48"/>
        <item x="47"/>
        <item x="46"/>
        <item x="109"/>
        <item m="1" x="403"/>
        <item m="1" x="342"/>
        <item m="1" x="407"/>
        <item x="20"/>
        <item m="1" x="329"/>
        <item x="87"/>
        <item m="1" x="413"/>
        <item x="103"/>
        <item m="1" x="422"/>
        <item m="1" x="399"/>
        <item m="1" x="420"/>
        <item m="1" x="431"/>
        <item m="1" x="361"/>
        <item m="1" x="395"/>
        <item m="1" x="397"/>
        <item m="1" x="349"/>
        <item m="1" x="438"/>
        <item x="50"/>
        <item m="1" x="370"/>
        <item m="1" x="446"/>
        <item m="1" x="404"/>
        <item m="1" x="430"/>
        <item x="80"/>
        <item m="1" x="392"/>
        <item m="1" x="394"/>
        <item m="1" x="443"/>
        <item m="1" x="353"/>
        <item m="1" x="408"/>
        <item m="1" x="384"/>
        <item x="31"/>
        <item m="1" x="387"/>
        <item m="1" x="337"/>
        <item m="1" x="366"/>
        <item m="1" x="334"/>
        <item m="1" x="357"/>
        <item m="1" x="338"/>
        <item m="1" x="402"/>
        <item x="69"/>
        <item x="25"/>
        <item m="1" x="434"/>
        <item x="126"/>
        <item m="1" x="374"/>
        <item x="125"/>
        <item x="124"/>
        <item m="1" x="330"/>
        <item m="1" x="328"/>
        <item x="74"/>
        <item x="76"/>
        <item x="82"/>
        <item m="1" x="365"/>
        <item m="1" x="368"/>
        <item m="1" x="414"/>
        <item m="1" x="375"/>
        <item m="1" x="412"/>
        <item m="1" x="398"/>
        <item m="1" x="371"/>
        <item m="1" x="367"/>
        <item m="1" x="333"/>
        <item m="1" x="354"/>
        <item m="1" x="428"/>
        <item m="1" x="419"/>
        <item x="10"/>
        <item m="1" x="432"/>
        <item m="1" x="410"/>
        <item m="1" x="344"/>
        <item m="1" x="425"/>
        <item m="1" x="451"/>
        <item x="33"/>
        <item m="1" x="343"/>
        <item x="72"/>
        <item m="1" x="388"/>
        <item x="131"/>
        <item m="1" x="362"/>
        <item m="1" x="340"/>
        <item m="1" x="341"/>
        <item x="71"/>
        <item m="1" x="331"/>
        <item m="1" x="411"/>
        <item m="1" x="418"/>
        <item m="1" x="379"/>
        <item x="2"/>
        <item x="113"/>
        <item x="17"/>
        <item m="1" x="440"/>
        <item m="1" x="378"/>
        <item x="40"/>
        <item x="56"/>
        <item x="127"/>
        <item m="1" x="369"/>
        <item m="1" x="385"/>
        <item x="29"/>
        <item m="1" x="355"/>
        <item x="108"/>
        <item x="77"/>
        <item m="1" x="352"/>
        <item x="19"/>
        <item m="1" x="426"/>
        <item x="28"/>
        <item x="64"/>
        <item x="86"/>
        <item m="1" x="406"/>
        <item m="1" x="391"/>
        <item m="1" x="347"/>
        <item m="1" x="326"/>
        <item m="1" x="436"/>
        <item m="1" x="390"/>
        <item x="111"/>
        <item m="1" x="442"/>
        <item m="1" x="437"/>
        <item m="1" x="363"/>
        <item m="1" x="441"/>
        <item m="1" x="380"/>
        <item x="112"/>
        <item m="1" x="417"/>
        <item m="1" x="429"/>
        <item x="91"/>
        <item x="14"/>
        <item m="1" x="351"/>
        <item x="70"/>
        <item m="1" x="400"/>
        <item x="27"/>
        <item x="128"/>
        <item x="118"/>
        <item m="1" x="405"/>
        <item x="120"/>
        <item m="1" x="332"/>
        <item x="58"/>
        <item m="1" x="386"/>
        <item m="1" x="448"/>
        <item x="95"/>
        <item m="1" x="381"/>
        <item x="32"/>
        <item x="135"/>
        <item x="30"/>
        <item x="11"/>
        <item m="1" x="427"/>
        <item x="1"/>
        <item m="1" x="447"/>
        <item m="1" x="339"/>
        <item m="1" x="356"/>
        <item m="1" x="424"/>
        <item m="1" x="439"/>
        <item m="1" x="401"/>
        <item m="1" x="325"/>
        <item x="0"/>
        <item x="3"/>
        <item x="4"/>
        <item x="5"/>
        <item x="6"/>
        <item x="7"/>
        <item x="8"/>
        <item x="9"/>
        <item x="12"/>
        <item x="13"/>
        <item x="15"/>
        <item x="16"/>
        <item x="18"/>
        <item x="21"/>
        <item x="22"/>
        <item x="23"/>
        <item x="24"/>
        <item x="26"/>
        <item x="34"/>
        <item x="35"/>
        <item x="36"/>
        <item x="37"/>
        <item x="38"/>
        <item x="39"/>
        <item m="1" x="335"/>
        <item m="1" x="416"/>
        <item m="1" x="348"/>
        <item m="1" x="433"/>
        <item x="41"/>
        <item x="42"/>
        <item x="43"/>
        <item x="44"/>
        <item x="45"/>
        <item m="1" x="409"/>
        <item x="51"/>
        <item x="52"/>
        <item m="1" x="377"/>
        <item x="53"/>
        <item x="54"/>
        <item m="1" x="435"/>
        <item x="55"/>
        <item x="57"/>
        <item x="59"/>
        <item x="60"/>
        <item x="61"/>
        <item x="62"/>
        <item x="63"/>
        <item x="65"/>
        <item x="66"/>
        <item x="67"/>
        <item x="68"/>
        <item x="73"/>
        <item x="75"/>
        <item x="78"/>
        <item x="79"/>
        <item x="81"/>
        <item x="83"/>
        <item x="84"/>
        <item x="85"/>
        <item x="88"/>
        <item x="89"/>
        <item x="90"/>
        <item x="92"/>
        <item x="93"/>
        <item x="94"/>
        <item x="96"/>
        <item x="97"/>
        <item x="98"/>
        <item x="99"/>
        <item x="100"/>
        <item x="101"/>
        <item x="102"/>
        <item x="104"/>
        <item x="105"/>
        <item x="106"/>
        <item x="107"/>
        <item x="110"/>
        <item x="114"/>
        <item x="115"/>
        <item x="116"/>
        <item x="117"/>
        <item x="119"/>
        <item x="121"/>
        <item x="122"/>
        <item x="123"/>
        <item x="129"/>
        <item x="130"/>
        <item x="132"/>
        <item x="133"/>
        <item x="134"/>
        <item m="1" x="346"/>
        <item m="1" x="345"/>
        <item m="1" x="372"/>
        <item m="1" x="444"/>
        <item m="1" x="373"/>
        <item m="1" x="449"/>
        <item m="1" x="382"/>
        <item m="1" x="324"/>
        <item m="1" x="383"/>
        <item m="1" x="389"/>
        <item m="1" x="415"/>
        <item m="1" x="396"/>
        <item m="1" x="364"/>
        <item m="1" x="358"/>
        <item m="1" x="359"/>
        <item m="1" x="360"/>
        <item m="1" x="450"/>
        <item m="1" x="423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m="1" x="336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m="1" x="445"/>
        <item m="1" x="421"/>
        <item x="206"/>
        <item x="207"/>
        <item x="208"/>
        <item m="1" x="393"/>
        <item x="209"/>
        <item x="179"/>
        <item x="204"/>
        <item x="205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m="1" x="327"/>
        <item x="308"/>
        <item x="309"/>
        <item m="1" x="376"/>
        <item m="1" x="350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0">
        <item m="1" x="18"/>
        <item m="1" x="17"/>
        <item m="1" x="16"/>
        <item x="0"/>
        <item x="1"/>
        <item m="1" x="19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m="1" x="7"/>
        <item x="0"/>
        <item m="1" x="8"/>
        <item x="1"/>
        <item x="2"/>
        <item x="3"/>
        <item x="4"/>
        <item x="6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8">
    <field x="5"/>
    <field x="3"/>
    <field x="6"/>
    <field x="1"/>
    <field x="17"/>
    <field x="14"/>
    <field x="9"/>
    <field x="10"/>
  </rowFields>
  <rowItems count="85">
    <i>
      <x v="74"/>
      <x v="3"/>
      <x v="74"/>
      <x v="23"/>
      <x v="7"/>
      <x v="12"/>
      <x v="4"/>
      <x v="4"/>
    </i>
    <i>
      <x v="86"/>
      <x v="3"/>
      <x v="206"/>
      <x v="23"/>
      <x v="7"/>
      <x v="12"/>
      <x v="4"/>
      <x v="4"/>
    </i>
    <i>
      <x v="93"/>
      <x v="3"/>
      <x v="211"/>
      <x v="20"/>
      <x v="1"/>
      <x v="9"/>
      <x v="1"/>
      <x v="1"/>
    </i>
    <i>
      <x v="94"/>
      <x v="3"/>
      <x v="212"/>
      <x v="23"/>
      <x v="7"/>
      <x v="12"/>
      <x v="4"/>
      <x v="4"/>
    </i>
    <i>
      <x v="103"/>
      <x v="3"/>
      <x v="12"/>
      <x v="19"/>
      <x v="1"/>
      <x v="9"/>
      <x v="1"/>
      <x v="1"/>
    </i>
    <i>
      <x v="107"/>
      <x v="3"/>
      <x v="224"/>
      <x v="23"/>
      <x v="7"/>
      <x v="12"/>
      <x v="4"/>
      <x v="4"/>
    </i>
    <i>
      <x v="122"/>
      <x v="3"/>
      <x v="233"/>
      <x v="23"/>
      <x v="7"/>
      <x v="12"/>
      <x v="4"/>
      <x v="4"/>
    </i>
    <i>
      <x v="159"/>
      <x v="3"/>
      <x v="214"/>
      <x v="23"/>
      <x v="7"/>
      <x v="12"/>
      <x v="4"/>
      <x v="4"/>
    </i>
    <i>
      <x v="162"/>
      <x v="3"/>
      <x v="47"/>
      <x v="23"/>
      <x v="7"/>
      <x v="12"/>
      <x v="4"/>
      <x v="4"/>
    </i>
    <i>
      <x v="163"/>
      <x v="3"/>
      <x v="45"/>
      <x v="23"/>
      <x v="7"/>
      <x v="12"/>
      <x v="4"/>
      <x v="4"/>
    </i>
    <i>
      <x v="177"/>
      <x v="7"/>
      <x v="258"/>
      <x v="13"/>
      <x v="1"/>
      <x v="4"/>
      <x/>
      <x/>
    </i>
    <i>
      <x v="180"/>
      <x v="7"/>
      <x v="261"/>
      <x v="10"/>
      <x v="5"/>
      <x v="4"/>
      <x/>
      <x/>
    </i>
    <i r="3">
      <x v="35"/>
      <x v="1"/>
      <x v="15"/>
      <x/>
      <x/>
    </i>
    <i r="3">
      <x v="40"/>
      <x v="1"/>
      <x v="4"/>
      <x v="9"/>
      <x v="9"/>
    </i>
    <i r="3">
      <x v="42"/>
      <x v="1"/>
      <x v="4"/>
      <x v="9"/>
      <x v="9"/>
    </i>
    <i>
      <x v="187"/>
      <x v="7"/>
      <x v="268"/>
      <x v="38"/>
      <x v="1"/>
      <x v="4"/>
      <x v="9"/>
      <x v="9"/>
    </i>
    <i>
      <x v="188"/>
      <x v="7"/>
      <x v="269"/>
      <x v="21"/>
      <x v="8"/>
      <x v="10"/>
      <x v="2"/>
      <x v="2"/>
    </i>
    <i r="3">
      <x v="35"/>
      <x v="1"/>
      <x v="15"/>
      <x/>
      <x/>
    </i>
    <i r="3">
      <x v="40"/>
      <x v="1"/>
      <x v="4"/>
      <x v="9"/>
      <x v="9"/>
    </i>
    <i>
      <x v="189"/>
      <x v="7"/>
      <x v="270"/>
      <x v="10"/>
      <x v="5"/>
      <x v="4"/>
      <x/>
      <x/>
    </i>
    <i r="3">
      <x v="40"/>
      <x v="1"/>
      <x v="4"/>
      <x v="9"/>
      <x v="9"/>
    </i>
    <i>
      <x v="190"/>
      <x v="7"/>
      <x v="271"/>
      <x v="35"/>
      <x v="1"/>
      <x v="15"/>
      <x/>
      <x/>
    </i>
    <i>
      <x v="193"/>
      <x v="7"/>
      <x v="274"/>
      <x v="40"/>
      <x v="1"/>
      <x v="4"/>
      <x v="9"/>
      <x v="9"/>
    </i>
    <i>
      <x v="194"/>
      <x v="7"/>
      <x v="275"/>
      <x v="40"/>
      <x v="1"/>
      <x v="4"/>
      <x v="9"/>
      <x v="9"/>
    </i>
    <i>
      <x v="200"/>
      <x v="7"/>
      <x v="281"/>
      <x v="10"/>
      <x v="5"/>
      <x v="4"/>
      <x/>
      <x/>
    </i>
    <i r="3">
      <x v="21"/>
      <x v="8"/>
      <x v="10"/>
      <x v="2"/>
      <x v="2"/>
    </i>
    <i r="3">
      <x v="42"/>
      <x v="1"/>
      <x v="4"/>
      <x v="9"/>
      <x v="9"/>
    </i>
    <i>
      <x v="204"/>
      <x v="7"/>
      <x v="285"/>
      <x v="10"/>
      <x v="5"/>
      <x v="4"/>
      <x/>
      <x/>
    </i>
    <i r="3">
      <x v="38"/>
      <x v="1"/>
      <x v="4"/>
      <x v="9"/>
      <x v="9"/>
    </i>
    <i>
      <x v="217"/>
      <x v="7"/>
      <x v="298"/>
      <x v="10"/>
      <x v="4"/>
      <x v="4"/>
      <x/>
      <x/>
    </i>
    <i r="3">
      <x v="35"/>
      <x v="1"/>
      <x v="15"/>
      <x/>
      <x/>
    </i>
    <i>
      <x v="218"/>
      <x v="7"/>
      <x v="299"/>
      <x v="10"/>
      <x v="4"/>
      <x v="4"/>
      <x/>
      <x/>
    </i>
    <i>
      <x v="221"/>
      <x v="7"/>
      <x v="302"/>
      <x v="22"/>
      <x v="1"/>
      <x v="11"/>
      <x v="3"/>
      <x v="3"/>
    </i>
    <i r="3">
      <x v="42"/>
      <x v="1"/>
      <x v="4"/>
      <x v="9"/>
      <x v="9"/>
    </i>
    <i>
      <x v="222"/>
      <x v="7"/>
      <x v="303"/>
      <x v="22"/>
      <x v="1"/>
      <x v="11"/>
      <x v="3"/>
      <x v="3"/>
    </i>
    <i>
      <x v="233"/>
      <x v="7"/>
      <x v="314"/>
      <x v="10"/>
      <x v="4"/>
      <x v="4"/>
      <x/>
      <x/>
    </i>
    <i>
      <x v="236"/>
      <x v="7"/>
      <x v="317"/>
      <x v="10"/>
      <x v="5"/>
      <x v="4"/>
      <x/>
      <x/>
    </i>
    <i r="3">
      <x v="21"/>
      <x v="8"/>
      <x v="10"/>
      <x v="2"/>
      <x v="2"/>
    </i>
    <i r="3">
      <x v="35"/>
      <x v="1"/>
      <x v="15"/>
      <x/>
      <x/>
    </i>
    <i r="3">
      <x v="40"/>
      <x v="1"/>
      <x v="4"/>
      <x v="9"/>
      <x v="9"/>
    </i>
    <i>
      <x v="240"/>
      <x v="7"/>
      <x v="321"/>
      <x v="9"/>
      <x v="3"/>
      <x v="6"/>
      <x/>
      <x/>
    </i>
    <i>
      <x v="250"/>
      <x v="2"/>
      <x v="327"/>
      <x v="17"/>
      <x v="6"/>
      <x v="8"/>
      <x/>
      <x/>
    </i>
    <i>
      <x v="251"/>
      <x v="2"/>
      <x v="328"/>
      <x v="17"/>
      <x v="6"/>
      <x v="8"/>
      <x/>
      <x/>
    </i>
    <i>
      <x v="252"/>
      <x v="2"/>
      <x v="329"/>
      <x v="17"/>
      <x v="6"/>
      <x v="8"/>
      <x/>
      <x/>
    </i>
    <i>
      <x v="253"/>
      <x v="2"/>
      <x v="331"/>
      <x v="27"/>
      <x v="1"/>
      <x v="4"/>
      <x v="7"/>
      <x v="7"/>
    </i>
    <i>
      <x v="255"/>
      <x v="3"/>
      <x v="335"/>
      <x v="23"/>
      <x v="7"/>
      <x v="12"/>
      <x v="4"/>
      <x v="4"/>
    </i>
    <i>
      <x v="256"/>
      <x v="3"/>
      <x v="336"/>
      <x v="23"/>
      <x v="7"/>
      <x v="12"/>
      <x v="4"/>
      <x v="4"/>
    </i>
    <i>
      <x v="257"/>
      <x v="2"/>
      <x v="338"/>
      <x v="31"/>
      <x v="1"/>
      <x v="12"/>
      <x v="8"/>
      <x v="8"/>
    </i>
    <i r="3">
      <x v="41"/>
      <x v="1"/>
      <x v="12"/>
      <x v="8"/>
      <x v="8"/>
    </i>
    <i>
      <x v="273"/>
      <x v="2"/>
      <x v="355"/>
      <x v="31"/>
      <x v="1"/>
      <x v="12"/>
      <x v="8"/>
      <x v="8"/>
    </i>
    <i>
      <x v="274"/>
      <x v="7"/>
      <x v="356"/>
      <x v="38"/>
      <x v="1"/>
      <x v="4"/>
      <x v="9"/>
      <x v="9"/>
    </i>
    <i>
      <x v="279"/>
      <x v="2"/>
      <x v="361"/>
      <x v="26"/>
      <x v="1"/>
      <x v="12"/>
      <x v="6"/>
      <x v="6"/>
    </i>
    <i>
      <x v="281"/>
      <x v="2"/>
      <x v="363"/>
      <x v="31"/>
      <x v="1"/>
      <x v="12"/>
      <x v="8"/>
      <x v="8"/>
    </i>
    <i r="3">
      <x v="41"/>
      <x v="1"/>
      <x v="12"/>
      <x v="8"/>
      <x v="8"/>
    </i>
    <i>
      <x v="293"/>
      <x v="2"/>
      <x v="375"/>
      <x v="31"/>
      <x v="1"/>
      <x v="12"/>
      <x v="8"/>
      <x v="8"/>
    </i>
    <i r="3">
      <x v="41"/>
      <x v="1"/>
      <x v="12"/>
      <x v="8"/>
      <x v="8"/>
    </i>
    <i>
      <x v="297"/>
      <x v="7"/>
      <x v="380"/>
      <x v="38"/>
      <x v="1"/>
      <x v="4"/>
      <x v="9"/>
      <x v="9"/>
    </i>
    <i>
      <x v="312"/>
      <x v="7"/>
      <x v="396"/>
      <x v="39"/>
      <x v="1"/>
      <x v="4"/>
      <x v="9"/>
      <x v="9"/>
    </i>
    <i>
      <x v="315"/>
      <x v="2"/>
      <x v="399"/>
      <x v="31"/>
      <x v="1"/>
      <x v="12"/>
      <x v="8"/>
      <x v="8"/>
    </i>
    <i r="3">
      <x v="41"/>
      <x v="1"/>
      <x v="12"/>
      <x v="8"/>
      <x v="8"/>
    </i>
    <i>
      <x v="321"/>
      <x v="2"/>
      <x v="406"/>
      <x v="31"/>
      <x v="1"/>
      <x v="12"/>
      <x v="8"/>
      <x v="8"/>
    </i>
    <i r="3">
      <x v="41"/>
      <x v="1"/>
      <x v="12"/>
      <x v="8"/>
      <x v="8"/>
    </i>
    <i>
      <x v="323"/>
      <x v="2"/>
      <x v="408"/>
      <x v="31"/>
      <x v="1"/>
      <x v="12"/>
      <x v="8"/>
      <x v="8"/>
    </i>
    <i>
      <x v="325"/>
      <x v="2"/>
      <x v="410"/>
      <x v="31"/>
      <x v="1"/>
      <x v="12"/>
      <x v="8"/>
      <x v="8"/>
    </i>
    <i r="3">
      <x v="41"/>
      <x v="1"/>
      <x v="12"/>
      <x v="8"/>
      <x v="8"/>
    </i>
    <i>
      <x v="326"/>
      <x v="2"/>
      <x v="411"/>
      <x v="31"/>
      <x v="1"/>
      <x v="12"/>
      <x v="8"/>
      <x v="8"/>
    </i>
    <i r="3">
      <x v="41"/>
      <x v="1"/>
      <x v="12"/>
      <x v="8"/>
      <x v="8"/>
    </i>
    <i>
      <x v="327"/>
      <x v="7"/>
      <x v="413"/>
      <x v="39"/>
      <x v="1"/>
      <x v="4"/>
      <x v="9"/>
      <x v="9"/>
    </i>
    <i>
      <x v="328"/>
      <x v="2"/>
      <x v="414"/>
      <x v="31"/>
      <x v="1"/>
      <x v="12"/>
      <x v="8"/>
      <x v="8"/>
    </i>
    <i r="3">
      <x v="41"/>
      <x v="1"/>
      <x v="12"/>
      <x v="8"/>
      <x v="8"/>
    </i>
    <i>
      <x v="339"/>
      <x v="2"/>
      <x v="425"/>
      <x v="31"/>
      <x v="1"/>
      <x v="12"/>
      <x v="8"/>
      <x v="8"/>
    </i>
    <i r="3">
      <x v="41"/>
      <x v="1"/>
      <x v="12"/>
      <x v="8"/>
      <x v="8"/>
    </i>
    <i>
      <x v="341"/>
      <x v="2"/>
      <x v="427"/>
      <x v="31"/>
      <x v="1"/>
      <x v="12"/>
      <x v="8"/>
      <x v="8"/>
    </i>
    <i r="3">
      <x v="41"/>
      <x v="1"/>
      <x v="12"/>
      <x v="8"/>
      <x v="8"/>
    </i>
    <i>
      <x v="345"/>
      <x v="2"/>
      <x v="434"/>
      <x v="31"/>
      <x v="1"/>
      <x v="12"/>
      <x v="8"/>
      <x v="8"/>
    </i>
    <i r="3">
      <x v="41"/>
      <x v="1"/>
      <x v="12"/>
      <x v="8"/>
      <x v="8"/>
    </i>
    <i>
      <x v="346"/>
      <x v="2"/>
      <x v="435"/>
      <x v="31"/>
      <x v="1"/>
      <x v="12"/>
      <x v="8"/>
      <x v="8"/>
    </i>
    <i r="3">
      <x v="41"/>
      <x v="1"/>
      <x v="12"/>
      <x v="8"/>
      <x v="8"/>
    </i>
    <i>
      <x v="347"/>
      <x v="2"/>
      <x v="438"/>
      <x v="31"/>
      <x v="1"/>
      <x v="12"/>
      <x v="8"/>
      <x v="8"/>
    </i>
    <i r="3">
      <x v="41"/>
      <x v="1"/>
      <x v="12"/>
      <x v="8"/>
      <x v="8"/>
    </i>
    <i>
      <x v="348"/>
      <x v="2"/>
      <x v="439"/>
      <x v="41"/>
      <x v="1"/>
      <x v="12"/>
      <x v="8"/>
      <x v="8"/>
    </i>
    <i>
      <x v="350"/>
      <x v="2"/>
      <x v="441"/>
      <x v="41"/>
      <x v="1"/>
      <x v="12"/>
      <x v="8"/>
      <x v="8"/>
    </i>
    <i>
      <x v="351"/>
      <x v="2"/>
      <x v="442"/>
      <x v="41"/>
      <x v="1"/>
      <x v="12"/>
      <x v="8"/>
      <x v="8"/>
    </i>
    <i>
      <x v="352"/>
      <x v="2"/>
      <x v="445"/>
      <x v="41"/>
      <x v="1"/>
      <x v="12"/>
      <x v="8"/>
      <x v="8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Suma de EGRESOS" fld="13" baseField="0" baseItem="0"/>
    <dataField name="Suma de DIFERENCIA ENTRE SALIDA/RETORNO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D3FDCA-50EB-4DFA-A9CF-6AAFE4D647F1}" name="TablaDinámica2" cacheId="17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328" firstHeaderRow="0" firstDataRow="1" firstDataCol="1"/>
  <pivotFields count="21">
    <pivotField numFmtId="164" showAll="0"/>
    <pivotField showAll="0"/>
    <pivotField showAll="0"/>
    <pivotField showAll="0"/>
    <pivotField showAll="0"/>
    <pivotField showAll="0"/>
    <pivotField axis="axisRow" showAll="0">
      <items count="453">
        <item x="49"/>
        <item x="48"/>
        <item x="47"/>
        <item x="46"/>
        <item x="212"/>
        <item x="213"/>
        <item x="167"/>
        <item x="166"/>
        <item x="109"/>
        <item x="214"/>
        <item x="215"/>
        <item x="216"/>
        <item x="43"/>
        <item m="1" x="403"/>
        <item x="217"/>
        <item x="218"/>
        <item m="1" x="342"/>
        <item x="219"/>
        <item x="88"/>
        <item m="1" x="407"/>
        <item x="20"/>
        <item m="1" x="329"/>
        <item x="87"/>
        <item m="1" x="413"/>
        <item x="34"/>
        <item x="103"/>
        <item x="207"/>
        <item x="209"/>
        <item x="206"/>
        <item m="1" x="393"/>
        <item m="1" x="422"/>
        <item x="7"/>
        <item m="1" x="399"/>
        <item x="37"/>
        <item m="1" x="420"/>
        <item x="98"/>
        <item x="102"/>
        <item m="1" x="431"/>
        <item x="97"/>
        <item x="99"/>
        <item x="96"/>
        <item x="100"/>
        <item x="220"/>
        <item m="1" x="361"/>
        <item m="1" x="395"/>
        <item x="221"/>
        <item x="222"/>
        <item m="1" x="397"/>
        <item x="21"/>
        <item m="1" x="349"/>
        <item m="1" x="438"/>
        <item x="223"/>
        <item x="224"/>
        <item x="225"/>
        <item x="50"/>
        <item x="165"/>
        <item m="1" x="449"/>
        <item m="1" x="450"/>
        <item m="1" x="370"/>
        <item x="35"/>
        <item x="210"/>
        <item m="1" x="389"/>
        <item x="301"/>
        <item x="302"/>
        <item x="303"/>
        <item x="304"/>
        <item m="1" x="409"/>
        <item m="1" x="446"/>
        <item m="1" x="377"/>
        <item m="1" x="435"/>
        <item m="1" x="404"/>
        <item m="1" x="430"/>
        <item x="226"/>
        <item x="227"/>
        <item x="228"/>
        <item x="80"/>
        <item x="79"/>
        <item x="78"/>
        <item m="1" x="444"/>
        <item m="1" x="372"/>
        <item m="1" x="392"/>
        <item m="1" x="394"/>
        <item m="1" x="443"/>
        <item x="164"/>
        <item x="177"/>
        <item x="178"/>
        <item x="180"/>
        <item m="1" x="336"/>
        <item x="179"/>
        <item x="151"/>
        <item x="152"/>
        <item m="1" x="353"/>
        <item m="1" x="408"/>
        <item x="12"/>
        <item m="1" x="384"/>
        <item x="174"/>
        <item x="173"/>
        <item x="175"/>
        <item x="31"/>
        <item x="13"/>
        <item m="1" x="387"/>
        <item x="105"/>
        <item x="106"/>
        <item x="101"/>
        <item x="140"/>
        <item x="171"/>
        <item x="170"/>
        <item x="169"/>
        <item m="1" x="337"/>
        <item m="1" x="366"/>
        <item x="137"/>
        <item m="1" x="334"/>
        <item m="1" x="357"/>
        <item m="1" x="345"/>
        <item m="1" x="346"/>
        <item m="1" x="338"/>
        <item m="1" x="402"/>
        <item x="136"/>
        <item x="196"/>
        <item x="229"/>
        <item x="69"/>
        <item x="181"/>
        <item x="182"/>
        <item x="25"/>
        <item x="230"/>
        <item x="231"/>
        <item x="172"/>
        <item x="232"/>
        <item x="168"/>
        <item m="1" x="434"/>
        <item x="51"/>
        <item x="233"/>
        <item x="192"/>
        <item x="234"/>
        <item x="126"/>
        <item x="122"/>
        <item x="123"/>
        <item m="1" x="374"/>
        <item x="125"/>
        <item x="124"/>
        <item m="1" x="330"/>
        <item x="3"/>
        <item x="8"/>
        <item m="1" x="328"/>
        <item x="74"/>
        <item x="76"/>
        <item x="82"/>
        <item x="235"/>
        <item x="199"/>
        <item x="200"/>
        <item m="1" x="365"/>
        <item x="236"/>
        <item m="1" x="368"/>
        <item x="237"/>
        <item x="238"/>
        <item x="239"/>
        <item x="188"/>
        <item m="1" x="358"/>
        <item m="1" x="359"/>
        <item m="1" x="360"/>
        <item m="1" x="414"/>
        <item x="36"/>
        <item m="1" x="375"/>
        <item x="92"/>
        <item x="94"/>
        <item m="1" x="412"/>
        <item m="1" x="398"/>
        <item x="93"/>
        <item m="1" x="371"/>
        <item x="148"/>
        <item x="149"/>
        <item m="1" x="367"/>
        <item x="9"/>
        <item m="1" x="333"/>
        <item x="18"/>
        <item m="1" x="354"/>
        <item m="1" x="415"/>
        <item x="163"/>
        <item x="138"/>
        <item m="1" x="428"/>
        <item m="1" x="419"/>
        <item x="26"/>
        <item x="10"/>
        <item x="16"/>
        <item m="1" x="432"/>
        <item x="68"/>
        <item m="1" x="410"/>
        <item m="1" x="344"/>
        <item x="63"/>
        <item x="240"/>
        <item x="241"/>
        <item x="242"/>
        <item m="1" x="445"/>
        <item x="204"/>
        <item x="243"/>
        <item x="244"/>
        <item x="176"/>
        <item x="245"/>
        <item x="160"/>
        <item x="246"/>
        <item x="247"/>
        <item x="248"/>
        <item x="249"/>
        <item x="250"/>
        <item x="195"/>
        <item m="1" x="425"/>
        <item x="251"/>
        <item x="252"/>
        <item x="0"/>
        <item x="121"/>
        <item m="1" x="451"/>
        <item x="33"/>
        <item x="155"/>
        <item x="156"/>
        <item x="157"/>
        <item x="158"/>
        <item x="253"/>
        <item m="1" x="343"/>
        <item x="254"/>
        <item x="255"/>
        <item x="147"/>
        <item x="116"/>
        <item x="117"/>
        <item x="84"/>
        <item x="114"/>
        <item x="115"/>
        <item x="83"/>
        <item x="72"/>
        <item x="256"/>
        <item m="1" x="388"/>
        <item x="39"/>
        <item x="257"/>
        <item x="258"/>
        <item x="130"/>
        <item x="131"/>
        <item x="129"/>
        <item x="161"/>
        <item x="259"/>
        <item x="260"/>
        <item m="1" x="362"/>
        <item x="261"/>
        <item m="1" x="340"/>
        <item m="1" x="341"/>
        <item x="262"/>
        <item x="71"/>
        <item x="263"/>
        <item x="55"/>
        <item m="1" x="331"/>
        <item x="264"/>
        <item x="265"/>
        <item x="57"/>
        <item m="1" x="411"/>
        <item x="159"/>
        <item x="38"/>
        <item m="1" x="418"/>
        <item x="266"/>
        <item x="267"/>
        <item x="268"/>
        <item x="67"/>
        <item m="1" x="379"/>
        <item x="65"/>
        <item x="66"/>
        <item x="162"/>
        <item x="2"/>
        <item x="191"/>
        <item x="190"/>
        <item x="189"/>
        <item x="113"/>
        <item x="17"/>
        <item x="269"/>
        <item x="270"/>
        <item x="271"/>
        <item x="41"/>
        <item x="42"/>
        <item m="1" x="440"/>
        <item x="272"/>
        <item x="208"/>
        <item x="75"/>
        <item m="1" x="378"/>
        <item m="1" x="423"/>
        <item x="198"/>
        <item x="273"/>
        <item x="183"/>
        <item x="40"/>
        <item x="56"/>
        <item x="274"/>
        <item x="85"/>
        <item x="139"/>
        <item x="194"/>
        <item x="73"/>
        <item x="127"/>
        <item x="133"/>
        <item x="193"/>
        <item m="1" x="369"/>
        <item m="1" x="396"/>
        <item x="275"/>
        <item m="1" x="385"/>
        <item x="276"/>
        <item x="277"/>
        <item x="278"/>
        <item x="279"/>
        <item x="142"/>
        <item x="29"/>
        <item x="185"/>
        <item x="184"/>
        <item m="1" x="355"/>
        <item x="108"/>
        <item x="77"/>
        <item x="280"/>
        <item x="211"/>
        <item x="281"/>
        <item m="1" x="352"/>
        <item x="153"/>
        <item x="154"/>
        <item x="201"/>
        <item x="4"/>
        <item x="19"/>
        <item x="282"/>
        <item m="1" x="426"/>
        <item x="28"/>
        <item x="203"/>
        <item x="283"/>
        <item x="64"/>
        <item x="86"/>
        <item m="1" x="406"/>
        <item m="1" x="391"/>
        <item m="1" x="335"/>
        <item m="1" x="416"/>
        <item m="1" x="347"/>
        <item m="1" x="326"/>
        <item m="1" x="348"/>
        <item m="1" x="433"/>
        <item m="1" x="436"/>
        <item x="143"/>
        <item x="144"/>
        <item x="145"/>
        <item x="146"/>
        <item m="1" x="390"/>
        <item x="284"/>
        <item x="110"/>
        <item x="107"/>
        <item x="111"/>
        <item x="150"/>
        <item x="45"/>
        <item m="1" x="442"/>
        <item m="1" x="373"/>
        <item m="1" x="324"/>
        <item m="1" x="437"/>
        <item x="52"/>
        <item x="285"/>
        <item x="286"/>
        <item x="287"/>
        <item x="54"/>
        <item m="1" x="363"/>
        <item x="53"/>
        <item m="1" x="441"/>
        <item x="89"/>
        <item x="90"/>
        <item m="1" x="380"/>
        <item x="134"/>
        <item x="197"/>
        <item x="112"/>
        <item x="288"/>
        <item m="1" x="382"/>
        <item m="1" x="383"/>
        <item m="1" x="417"/>
        <item x="141"/>
        <item m="1" x="364"/>
        <item m="1" x="429"/>
        <item x="289"/>
        <item x="91"/>
        <item m="1" x="421"/>
        <item x="205"/>
        <item x="14"/>
        <item m="1" x="351"/>
        <item x="70"/>
        <item x="290"/>
        <item m="1" x="400"/>
        <item x="27"/>
        <item x="104"/>
        <item x="61"/>
        <item x="128"/>
        <item x="62"/>
        <item x="59"/>
        <item x="60"/>
        <item x="118"/>
        <item x="291"/>
        <item x="292"/>
        <item x="293"/>
        <item m="1" x="405"/>
        <item x="81"/>
        <item x="294"/>
        <item x="120"/>
        <item m="1" x="332"/>
        <item x="58"/>
        <item m="1" x="386"/>
        <item x="132"/>
        <item m="1" x="448"/>
        <item x="119"/>
        <item x="95"/>
        <item m="1" x="381"/>
        <item x="24"/>
        <item x="23"/>
        <item x="32"/>
        <item x="295"/>
        <item x="187"/>
        <item x="186"/>
        <item x="135"/>
        <item x="30"/>
        <item x="15"/>
        <item x="22"/>
        <item x="11"/>
        <item m="1" x="427"/>
        <item x="5"/>
        <item x="6"/>
        <item x="1"/>
        <item m="1" x="447"/>
        <item m="1" x="339"/>
        <item x="296"/>
        <item x="297"/>
        <item x="202"/>
        <item x="298"/>
        <item x="299"/>
        <item x="44"/>
        <item m="1" x="356"/>
        <item m="1" x="424"/>
        <item x="300"/>
        <item m="1" x="439"/>
        <item m="1" x="401"/>
        <item m="1" x="325"/>
        <item x="305"/>
        <item x="306"/>
        <item x="307"/>
        <item m="1" x="327"/>
        <item x="308"/>
        <item x="309"/>
        <item m="1" x="376"/>
        <item m="1" x="350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</pivotFields>
  <rowFields count="1">
    <field x="6"/>
  </rowFields>
  <rowItems count="3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>
      <x v="15"/>
    </i>
    <i>
      <x v="17"/>
    </i>
    <i>
      <x v="18"/>
    </i>
    <i>
      <x v="20"/>
    </i>
    <i>
      <x v="22"/>
    </i>
    <i>
      <x v="24"/>
    </i>
    <i>
      <x v="25"/>
    </i>
    <i>
      <x v="26"/>
    </i>
    <i>
      <x v="27"/>
    </i>
    <i>
      <x v="28"/>
    </i>
    <i>
      <x v="31"/>
    </i>
    <i>
      <x v="33"/>
    </i>
    <i>
      <x v="35"/>
    </i>
    <i>
      <x v="36"/>
    </i>
    <i>
      <x v="38"/>
    </i>
    <i>
      <x v="39"/>
    </i>
    <i>
      <x v="40"/>
    </i>
    <i>
      <x v="41"/>
    </i>
    <i>
      <x v="42"/>
    </i>
    <i>
      <x v="45"/>
    </i>
    <i>
      <x v="46"/>
    </i>
    <i>
      <x v="48"/>
    </i>
    <i>
      <x v="51"/>
    </i>
    <i>
      <x v="52"/>
    </i>
    <i>
      <x v="53"/>
    </i>
    <i>
      <x v="54"/>
    </i>
    <i>
      <x v="55"/>
    </i>
    <i>
      <x v="59"/>
    </i>
    <i>
      <x v="60"/>
    </i>
    <i>
      <x v="62"/>
    </i>
    <i>
      <x v="63"/>
    </i>
    <i>
      <x v="64"/>
    </i>
    <i>
      <x v="65"/>
    </i>
    <i>
      <x v="72"/>
    </i>
    <i>
      <x v="73"/>
    </i>
    <i>
      <x v="74"/>
    </i>
    <i>
      <x v="75"/>
    </i>
    <i>
      <x v="76"/>
    </i>
    <i>
      <x v="77"/>
    </i>
    <i>
      <x v="83"/>
    </i>
    <i>
      <x v="84"/>
    </i>
    <i>
      <x v="85"/>
    </i>
    <i>
      <x v="86"/>
    </i>
    <i>
      <x v="88"/>
    </i>
    <i>
      <x v="89"/>
    </i>
    <i>
      <x v="90"/>
    </i>
    <i>
      <x v="93"/>
    </i>
    <i>
      <x v="95"/>
    </i>
    <i>
      <x v="96"/>
    </i>
    <i>
      <x v="97"/>
    </i>
    <i>
      <x v="98"/>
    </i>
    <i>
      <x v="99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10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8"/>
    </i>
    <i>
      <x v="139"/>
    </i>
    <i>
      <x v="141"/>
    </i>
    <i>
      <x v="142"/>
    </i>
    <i>
      <x v="144"/>
    </i>
    <i>
      <x v="145"/>
    </i>
    <i>
      <x v="146"/>
    </i>
    <i>
      <x v="147"/>
    </i>
    <i>
      <x v="148"/>
    </i>
    <i>
      <x v="149"/>
    </i>
    <i>
      <x v="151"/>
    </i>
    <i>
      <x v="153"/>
    </i>
    <i>
      <x v="154"/>
    </i>
    <i>
      <x v="155"/>
    </i>
    <i>
      <x v="156"/>
    </i>
    <i>
      <x v="161"/>
    </i>
    <i>
      <x v="163"/>
    </i>
    <i>
      <x v="164"/>
    </i>
    <i>
      <x v="167"/>
    </i>
    <i>
      <x v="169"/>
    </i>
    <i>
      <x v="170"/>
    </i>
    <i>
      <x v="172"/>
    </i>
    <i>
      <x v="174"/>
    </i>
    <i>
      <x v="177"/>
    </i>
    <i>
      <x v="178"/>
    </i>
    <i>
      <x v="181"/>
    </i>
    <i>
      <x v="182"/>
    </i>
    <i>
      <x v="183"/>
    </i>
    <i>
      <x v="185"/>
    </i>
    <i>
      <x v="188"/>
    </i>
    <i>
      <x v="189"/>
    </i>
    <i>
      <x v="190"/>
    </i>
    <i>
      <x v="191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6"/>
    </i>
    <i>
      <x v="207"/>
    </i>
    <i>
      <x v="208"/>
    </i>
    <i>
      <x v="209"/>
    </i>
    <i>
      <x v="211"/>
    </i>
    <i>
      <x v="212"/>
    </i>
    <i>
      <x v="213"/>
    </i>
    <i>
      <x v="214"/>
    </i>
    <i>
      <x v="215"/>
    </i>
    <i>
      <x v="216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40"/>
    </i>
    <i>
      <x v="243"/>
    </i>
    <i>
      <x v="244"/>
    </i>
    <i>
      <x v="245"/>
    </i>
    <i>
      <x v="246"/>
    </i>
    <i>
      <x v="248"/>
    </i>
    <i>
      <x v="249"/>
    </i>
    <i>
      <x v="250"/>
    </i>
    <i>
      <x v="252"/>
    </i>
    <i>
      <x v="253"/>
    </i>
    <i>
      <x v="255"/>
    </i>
    <i>
      <x v="256"/>
    </i>
    <i>
      <x v="257"/>
    </i>
    <i>
      <x v="258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5"/>
    </i>
    <i>
      <x v="276"/>
    </i>
    <i>
      <x v="277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5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6"/>
    </i>
    <i>
      <x v="307"/>
    </i>
    <i>
      <x v="308"/>
    </i>
    <i>
      <x v="309"/>
    </i>
    <i>
      <x v="310"/>
    </i>
    <i>
      <x v="312"/>
    </i>
    <i>
      <x v="313"/>
    </i>
    <i>
      <x v="314"/>
    </i>
    <i>
      <x v="315"/>
    </i>
    <i>
      <x v="316"/>
    </i>
    <i>
      <x v="317"/>
    </i>
    <i>
      <x v="319"/>
    </i>
    <i>
      <x v="320"/>
    </i>
    <i>
      <x v="321"/>
    </i>
    <i>
      <x v="322"/>
    </i>
    <i>
      <x v="323"/>
    </i>
    <i>
      <x v="333"/>
    </i>
    <i>
      <x v="334"/>
    </i>
    <i>
      <x v="335"/>
    </i>
    <i>
      <x v="336"/>
    </i>
    <i>
      <x v="338"/>
    </i>
    <i>
      <x v="339"/>
    </i>
    <i>
      <x v="340"/>
    </i>
    <i>
      <x v="341"/>
    </i>
    <i>
      <x v="342"/>
    </i>
    <i>
      <x v="343"/>
    </i>
    <i>
      <x v="348"/>
    </i>
    <i>
      <x v="349"/>
    </i>
    <i>
      <x v="350"/>
    </i>
    <i>
      <x v="351"/>
    </i>
    <i>
      <x v="352"/>
    </i>
    <i>
      <x v="354"/>
    </i>
    <i>
      <x v="356"/>
    </i>
    <i>
      <x v="357"/>
    </i>
    <i>
      <x v="359"/>
    </i>
    <i>
      <x v="360"/>
    </i>
    <i>
      <x v="361"/>
    </i>
    <i>
      <x v="362"/>
    </i>
    <i>
      <x v="366"/>
    </i>
    <i>
      <x v="369"/>
    </i>
    <i>
      <x v="370"/>
    </i>
    <i>
      <x v="372"/>
    </i>
    <i>
      <x v="373"/>
    </i>
    <i>
      <x v="375"/>
    </i>
    <i>
      <x v="376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90"/>
    </i>
    <i>
      <x v="391"/>
    </i>
    <i>
      <x v="392"/>
    </i>
    <i>
      <x v="394"/>
    </i>
    <i>
      <x v="396"/>
    </i>
    <i>
      <x v="398"/>
    </i>
    <i>
      <x v="399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3"/>
    </i>
    <i>
      <x v="414"/>
    </i>
    <i>
      <x v="415"/>
    </i>
    <i>
      <x v="418"/>
    </i>
    <i>
      <x v="419"/>
    </i>
    <i>
      <x v="420"/>
    </i>
    <i>
      <x v="421"/>
    </i>
    <i>
      <x v="422"/>
    </i>
    <i>
      <x v="423"/>
    </i>
    <i>
      <x v="426"/>
    </i>
    <i>
      <x v="430"/>
    </i>
    <i>
      <x v="431"/>
    </i>
    <i>
      <x v="432"/>
    </i>
    <i>
      <x v="434"/>
    </i>
    <i>
      <x v="435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INGRESOS" fld="12" baseField="0" baseItem="0"/>
    <dataField name="Suma de EGRESOS" fld="13" baseField="0" baseItem="0"/>
    <dataField name="Suma de SALDOS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STADO" xr10:uid="{8195C143-BE19-44B6-816D-B0F669369123}" sourceName="ESTADO">
  <pivotTables>
    <pivotTable tabId="7" name="TablaDinámica3"/>
  </pivotTables>
  <data>
    <tabular pivotCacheId="2053506313">
      <items count="4">
        <i x="0" s="1"/>
        <i x="2"/>
        <i x="1"/>
        <i x="3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STADO1" xr10:uid="{8861C339-6892-498E-9FC2-D4954A578B41}" sourceName="ESTADO">
  <pivotTables>
    <pivotTable tabId="7" name="TablaDinámica4"/>
  </pivotTables>
  <data>
    <tabular pivotCacheId="2053506313">
      <items count="4">
        <i x="0"/>
        <i x="2"/>
        <i x="1" s="1"/>
        <i x="3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STADO11" xr10:uid="{72D2AA5A-0DF1-48A3-87E2-DDA497DFD2D3}" sourceName="ESTADO">
  <pivotTables>
    <pivotTable tabId="7" name="TablaDinámica5"/>
  </pivotTables>
  <data>
    <tabular pivotCacheId="2053506313">
      <items count="4">
        <i x="0"/>
        <i x="2" s="1"/>
        <i x="1"/>
        <i x="3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NTENIMIENTO" xr10:uid="{86B45005-882C-48E1-ABA2-29E2E9021278}" sourceName="MANTENIMIENTO">
  <pivotTables>
    <pivotTable tabId="7" name="TablaDinámica4"/>
  </pivotTables>
  <data>
    <tabular pivotCacheId="2053506313" showMissing="0">
      <items count="7">
        <i x="0" s="1"/>
        <i x="1" s="1"/>
        <i x="2" s="1" nd="1"/>
        <i x="6" s="1" nd="1"/>
        <i x="5" s="1" nd="1"/>
        <i x="4" s="1" nd="1"/>
        <i x="3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TERIAL" xr10:uid="{E54E79E4-7CEB-46F8-ABD2-64D4E0315B59}" sourceName="MATERIAL">
  <pivotTables>
    <pivotTable tabId="7" name="TablaDinámica4"/>
  </pivotTables>
  <data>
    <tabular pivotCacheId="2053506313">
      <items count="452">
        <i x="49" s="1"/>
        <i x="48" s="1"/>
        <i x="47" s="1"/>
        <i x="46" s="1"/>
        <i x="212" s="1"/>
        <i x="213" s="1"/>
        <i x="109" s="1"/>
        <i x="214" s="1"/>
        <i x="215" s="1"/>
        <i x="216" s="1"/>
        <i x="217" s="1"/>
        <i x="218" s="1"/>
        <i x="219" s="1"/>
        <i x="20" s="1"/>
        <i x="87" s="1"/>
        <i x="34" s="1"/>
        <i x="103" s="1"/>
        <i x="207" s="1"/>
        <i x="206" s="1"/>
        <i x="7" s="1"/>
        <i x="37" s="1"/>
        <i x="96" s="1"/>
        <i x="220" s="1"/>
        <i x="221" s="1"/>
        <i x="222" s="1"/>
        <i x="21" s="1"/>
        <i x="223" s="1"/>
        <i x="224" s="1"/>
        <i x="225" s="1"/>
        <i x="50" s="1"/>
        <i x="210" s="1"/>
        <i x="301" s="1"/>
        <i x="302" s="1"/>
        <i x="303" s="1"/>
        <i x="304" s="1"/>
        <i x="226" s="1"/>
        <i x="227" s="1"/>
        <i x="228" s="1"/>
        <i x="80" s="1"/>
        <i x="177" s="1"/>
        <i x="178" s="1"/>
        <i x="180" s="1"/>
        <i x="179" s="1"/>
        <i x="151" s="1"/>
        <i x="152" s="1"/>
        <i x="175" s="1"/>
        <i x="31" s="1"/>
        <i x="13" s="1"/>
        <i x="105" s="1"/>
        <i x="106" s="1"/>
        <i x="101" s="1"/>
        <i x="137" s="1"/>
        <i x="196" s="1"/>
        <i x="229" s="1"/>
        <i x="69" s="1"/>
        <i x="181" s="1"/>
        <i x="182" s="1"/>
        <i x="25" s="1"/>
        <i x="230" s="1"/>
        <i x="231" s="1"/>
        <i x="232" s="1"/>
        <i x="51" s="1"/>
        <i x="233" s="1"/>
        <i x="192" s="1"/>
        <i x="234" s="1"/>
        <i x="126" s="1"/>
        <i x="122" s="1"/>
        <i x="123" s="1"/>
        <i x="125" s="1"/>
        <i x="124" s="1"/>
        <i x="3" s="1"/>
        <i x="8" s="1"/>
        <i x="74" s="1"/>
        <i x="76" s="1"/>
        <i x="82" s="1"/>
        <i x="235" s="1"/>
        <i x="236" s="1"/>
        <i x="237" s="1"/>
        <i x="238" s="1"/>
        <i x="239" s="1"/>
        <i x="188" s="1"/>
        <i x="36" s="1"/>
        <i x="94" s="1"/>
        <i x="149" s="1"/>
        <i x="9" s="1"/>
        <i x="138" s="1"/>
        <i x="10" s="1"/>
        <i x="16" s="1"/>
        <i x="68" s="1"/>
        <i x="63" s="1"/>
        <i x="240" s="1"/>
        <i x="241" s="1"/>
        <i x="242" s="1"/>
        <i x="204" s="1"/>
        <i x="243" s="1"/>
        <i x="244" s="1"/>
        <i x="176" s="1"/>
        <i x="245" s="1"/>
        <i x="246" s="1"/>
        <i x="247" s="1"/>
        <i x="248" s="1"/>
        <i x="249" s="1"/>
        <i x="250" s="1"/>
        <i x="195" s="1"/>
        <i x="251" s="1"/>
        <i x="252" s="1"/>
        <i x="121" s="1"/>
        <i x="253" s="1"/>
        <i x="254" s="1"/>
        <i x="255" s="1"/>
        <i x="147" s="1"/>
        <i x="117" s="1"/>
        <i x="84" s="1"/>
        <i x="114" s="1"/>
        <i x="72" s="1"/>
        <i x="256" s="1"/>
        <i x="257" s="1"/>
        <i x="258" s="1"/>
        <i x="130" s="1"/>
        <i x="131" s="1"/>
        <i x="161" s="1"/>
        <i x="259" s="1"/>
        <i x="260" s="1"/>
        <i x="261" s="1"/>
        <i x="262" s="1"/>
        <i x="263" s="1"/>
        <i x="264" s="1"/>
        <i x="265" s="1"/>
        <i x="57" s="1"/>
        <i x="159" s="1"/>
        <i x="38" s="1"/>
        <i x="266" s="1"/>
        <i x="267" s="1"/>
        <i x="268" s="1"/>
        <i x="67" s="1"/>
        <i x="65" s="1"/>
        <i x="66" s="1"/>
        <i x="2" s="1"/>
        <i x="191" s="1"/>
        <i x="189" s="1"/>
        <i x="269" s="1"/>
        <i x="270" s="1"/>
        <i x="271" s="1"/>
        <i x="41" s="1"/>
        <i x="272" s="1"/>
        <i x="208" s="1"/>
        <i x="75" s="1"/>
        <i x="198" s="1"/>
        <i x="273" s="1"/>
        <i x="183" s="1"/>
        <i x="40" s="1"/>
        <i x="56" s="1"/>
        <i x="274" s="1"/>
        <i x="85" s="1"/>
        <i x="139" s="1"/>
        <i x="194" s="1"/>
        <i x="127" s="1"/>
        <i x="133" s="1"/>
        <i x="193" s="1"/>
        <i x="275" s="1"/>
        <i x="276" s="1"/>
        <i x="277" s="1"/>
        <i x="278" s="1"/>
        <i x="279" s="1"/>
        <i x="142" s="1"/>
        <i x="29" s="1"/>
        <i x="185" s="1"/>
        <i x="184" s="1"/>
        <i x="108" s="1"/>
        <i x="77" s="1"/>
        <i x="280" s="1"/>
        <i x="211" s="1"/>
        <i x="281" s="1"/>
        <i x="154" s="1"/>
        <i x="201" s="1"/>
        <i x="4" s="1"/>
        <i x="19" s="1"/>
        <i x="282" s="1"/>
        <i x="28" s="1"/>
        <i x="283" s="1"/>
        <i x="86" s="1"/>
        <i x="144" s="1"/>
        <i x="284" s="1"/>
        <i x="107" s="1"/>
        <i x="150" s="1"/>
        <i x="52" s="1"/>
        <i x="285" s="1"/>
        <i x="286" s="1"/>
        <i x="287" s="1"/>
        <i x="90" s="1"/>
        <i x="134" s="1"/>
        <i x="197" s="1"/>
        <i x="288" s="1"/>
        <i x="289" s="1"/>
        <i x="205" s="1"/>
        <i x="14" s="1"/>
        <i x="290" s="1"/>
        <i x="27" s="1"/>
        <i x="104" s="1"/>
        <i x="61" s="1"/>
        <i x="128" s="1"/>
        <i x="62" s="1"/>
        <i x="59" s="1"/>
        <i x="60" s="1"/>
        <i x="118" s="1"/>
        <i x="291" s="1"/>
        <i x="292" s="1"/>
        <i x="293" s="1"/>
        <i x="294" s="1"/>
        <i x="120" s="1"/>
        <i x="58" s="1"/>
        <i x="132" s="1"/>
        <i x="119" s="1"/>
        <i x="24" s="1"/>
        <i x="23" s="1"/>
        <i x="295" s="1"/>
        <i x="187" s="1"/>
        <i x="186" s="1"/>
        <i x="15" s="1"/>
        <i x="22" s="1"/>
        <i x="11" s="1"/>
        <i x="1" s="1"/>
        <i x="296" s="1"/>
        <i x="297" s="1"/>
        <i x="298" s="1"/>
        <i x="299" s="1"/>
        <i x="300" s="1"/>
        <i x="167" s="1" nd="1"/>
        <i x="166" s="1" nd="1"/>
        <i x="327" s="1" nd="1"/>
        <i x="43" s="1" nd="1"/>
        <i x="403" s="1" nd="1"/>
        <i x="342" s="1" nd="1"/>
        <i x="88" s="1" nd="1"/>
        <i x="407" s="1" nd="1"/>
        <i x="329" s="1" nd="1"/>
        <i x="413" s="1" nd="1"/>
        <i x="209" s="1" nd="1"/>
        <i x="393" s="1" nd="1"/>
        <i x="422" s="1" nd="1"/>
        <i x="399" s="1" nd="1"/>
        <i x="420" s="1" nd="1"/>
        <i x="98" s="1" nd="1"/>
        <i x="102" s="1" nd="1"/>
        <i x="431" s="1" nd="1"/>
        <i x="97" s="1" nd="1"/>
        <i x="99" s="1" nd="1"/>
        <i x="100" s="1" nd="1"/>
        <i x="361" s="1" nd="1"/>
        <i x="395" s="1" nd="1"/>
        <i x="397" s="1" nd="1"/>
        <i x="349" s="1" nd="1"/>
        <i x="438" s="1" nd="1"/>
        <i x="165" s="1" nd="1"/>
        <i x="323" s="1" nd="1"/>
        <i x="449" s="1" nd="1"/>
        <i x="450" s="1" nd="1"/>
        <i x="370" s="1" nd="1"/>
        <i x="35" s="1" nd="1"/>
        <i x="389" s="1" nd="1"/>
        <i x="409" s="1" nd="1"/>
        <i x="446" s="1" nd="1"/>
        <i x="377" s="1" nd="1"/>
        <i x="435" s="1" nd="1"/>
        <i x="404" s="1" nd="1"/>
        <i x="430" s="1" nd="1"/>
        <i x="79" s="1" nd="1"/>
        <i x="78" s="1" nd="1"/>
        <i x="444" s="1" nd="1"/>
        <i x="372" s="1" nd="1"/>
        <i x="392" s="1" nd="1"/>
        <i x="394" s="1" nd="1"/>
        <i x="443" s="1" nd="1"/>
        <i x="307" s="1" nd="1"/>
        <i x="164" s="1" nd="1"/>
        <i x="336" s="1" nd="1"/>
        <i x="312" s="1" nd="1"/>
        <i x="353" s="1" nd="1"/>
        <i x="408" s="1" nd="1"/>
        <i x="12" s="1" nd="1"/>
        <i x="384" s="1" nd="1"/>
        <i x="174" s="1" nd="1"/>
        <i x="173" s="1" nd="1"/>
        <i x="387" s="1" nd="1"/>
        <i x="140" s="1" nd="1"/>
        <i x="171" s="1" nd="1"/>
        <i x="170" s="1" nd="1"/>
        <i x="169" s="1" nd="1"/>
        <i x="310" s="1" nd="1"/>
        <i x="337" s="1" nd="1"/>
        <i x="366" s="1" nd="1"/>
        <i x="334" s="1" nd="1"/>
        <i x="357" s="1" nd="1"/>
        <i x="345" s="1" nd="1"/>
        <i x="346" s="1" nd="1"/>
        <i x="338" s="1" nd="1"/>
        <i x="402" s="1" nd="1"/>
        <i x="136" s="1" nd="1"/>
        <i x="376" s="1" nd="1"/>
        <i x="350" s="1" nd="1"/>
        <i x="315" s="1" nd="1"/>
        <i x="172" s="1" nd="1"/>
        <i x="168" s="1" nd="1"/>
        <i x="320" s="1" nd="1"/>
        <i x="308" s="1" nd="1"/>
        <i x="309" s="1" nd="1"/>
        <i x="434" s="1" nd="1"/>
        <i x="374" s="1" nd="1"/>
        <i x="330" s="1" nd="1"/>
        <i x="328" s="1" nd="1"/>
        <i x="321" s="1" nd="1"/>
        <i x="199" s="1" nd="1"/>
        <i x="200" s="1" nd="1"/>
        <i x="365" s="1" nd="1"/>
        <i x="368" s="1" nd="1"/>
        <i x="358" s="1" nd="1"/>
        <i x="359" s="1" nd="1"/>
        <i x="360" s="1" nd="1"/>
        <i x="414" s="1" nd="1"/>
        <i x="375" s="1" nd="1"/>
        <i x="92" s="1" nd="1"/>
        <i x="412" s="1" nd="1"/>
        <i x="398" s="1" nd="1"/>
        <i x="93" s="1" nd="1"/>
        <i x="371" s="1" nd="1"/>
        <i x="148" s="1" nd="1"/>
        <i x="367" s="1" nd="1"/>
        <i x="333" s="1" nd="1"/>
        <i x="18" s="1" nd="1"/>
        <i x="354" s="1" nd="1"/>
        <i x="415" s="1" nd="1"/>
        <i x="163" s="1" nd="1"/>
        <i x="306" s="1" nd="1"/>
        <i x="428" s="1" nd="1"/>
        <i x="419" s="1" nd="1"/>
        <i x="26" s="1" nd="1"/>
        <i x="432" s="1" nd="1"/>
        <i x="410" s="1" nd="1"/>
        <i x="344" s="1" nd="1"/>
        <i x="445" s="1" nd="1"/>
        <i x="160" s="1" nd="1"/>
        <i x="425" s="1" nd="1"/>
        <i x="316" s="1" nd="1"/>
        <i x="0" s="1" nd="1"/>
        <i x="451" s="1" nd="1"/>
        <i x="33" s="1" nd="1"/>
        <i x="155" s="1" nd="1"/>
        <i x="156" s="1" nd="1"/>
        <i x="157" s="1" nd="1"/>
        <i x="158" s="1" nd="1"/>
        <i x="319" s="1" nd="1"/>
        <i x="343" s="1" nd="1"/>
        <i x="116" s="1" nd="1"/>
        <i x="115" s="1" nd="1"/>
        <i x="83" s="1" nd="1"/>
        <i x="388" s="1" nd="1"/>
        <i x="39" s="1" nd="1"/>
        <i x="129" s="1" nd="1"/>
        <i x="362" s="1" nd="1"/>
        <i x="340" s="1" nd="1"/>
        <i x="341" s="1" nd="1"/>
        <i x="71" s="1" nd="1"/>
        <i x="55" s="1" nd="1"/>
        <i x="331" s="1" nd="1"/>
        <i x="411" s="1" nd="1"/>
        <i x="322" s="1" nd="1"/>
        <i x="418" s="1" nd="1"/>
        <i x="379" s="1" nd="1"/>
        <i x="162" s="1" nd="1"/>
        <i x="190" s="1" nd="1"/>
        <i x="113" s="1" nd="1"/>
        <i x="17" s="1" nd="1"/>
        <i x="42" s="1" nd="1"/>
        <i x="440" s="1" nd="1"/>
        <i x="378" s="1" nd="1"/>
        <i x="423" s="1" nd="1"/>
        <i x="73" s="1" nd="1"/>
        <i x="318" s="1" nd="1"/>
        <i x="369" s="1" nd="1"/>
        <i x="396" s="1" nd="1"/>
        <i x="385" s="1" nd="1"/>
        <i x="355" s="1" nd="1"/>
        <i x="352" s="1" nd="1"/>
        <i x="153" s="1" nd="1"/>
        <i x="317" s="1" nd="1"/>
        <i x="426" s="1" nd="1"/>
        <i x="203" s="1" nd="1"/>
        <i x="64" s="1" nd="1"/>
        <i x="406" s="1" nd="1"/>
        <i x="391" s="1" nd="1"/>
        <i x="313" s="1" nd="1"/>
        <i x="314" s="1" nd="1"/>
        <i x="335" s="1" nd="1"/>
        <i x="416" s="1" nd="1"/>
        <i x="347" s="1" nd="1"/>
        <i x="326" s="1" nd="1"/>
        <i x="348" s="1" nd="1"/>
        <i x="433" s="1" nd="1"/>
        <i x="436" s="1" nd="1"/>
        <i x="143" s="1" nd="1"/>
        <i x="145" s="1" nd="1"/>
        <i x="146" s="1" nd="1"/>
        <i x="390" s="1" nd="1"/>
        <i x="110" s="1" nd="1"/>
        <i x="111" s="1" nd="1"/>
        <i x="45" s="1" nd="1"/>
        <i x="442" s="1" nd="1"/>
        <i x="373" s="1" nd="1"/>
        <i x="324" s="1" nd="1"/>
        <i x="437" s="1" nd="1"/>
        <i x="54" s="1" nd="1"/>
        <i x="363" s="1" nd="1"/>
        <i x="53" s="1" nd="1"/>
        <i x="441" s="1" nd="1"/>
        <i x="89" s="1" nd="1"/>
        <i x="380" s="1" nd="1"/>
        <i x="112" s="1" nd="1"/>
        <i x="382" s="1" nd="1"/>
        <i x="383" s="1" nd="1"/>
        <i x="417" s="1" nd="1"/>
        <i x="141" s="1" nd="1"/>
        <i x="364" s="1" nd="1"/>
        <i x="429" s="1" nd="1"/>
        <i x="91" s="1" nd="1"/>
        <i x="421" s="1" nd="1"/>
        <i x="351" s="1" nd="1"/>
        <i x="70" s="1" nd="1"/>
        <i x="305" s="1" nd="1"/>
        <i x="400" s="1" nd="1"/>
        <i x="405" s="1" nd="1"/>
        <i x="81" s="1" nd="1"/>
        <i x="332" s="1" nd="1"/>
        <i x="386" s="1" nd="1"/>
        <i x="448" s="1" nd="1"/>
        <i x="95" s="1" nd="1"/>
        <i x="381" s="1" nd="1"/>
        <i x="32" s="1" nd="1"/>
        <i x="135" s="1" nd="1"/>
        <i x="30" s="1" nd="1"/>
        <i x="427" s="1" nd="1"/>
        <i x="5" s="1" nd="1"/>
        <i x="6" s="1" nd="1"/>
        <i x="447" s="1" nd="1"/>
        <i x="339" s="1" nd="1"/>
        <i x="311" s="1" nd="1"/>
        <i x="202" s="1" nd="1"/>
        <i x="44" s="1" nd="1"/>
        <i x="356" s="1" nd="1"/>
        <i x="424" s="1" nd="1"/>
        <i x="439" s="1" nd="1"/>
        <i x="401" s="1" nd="1"/>
        <i x="325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STADO" xr10:uid="{F226E98C-7639-4031-86F5-60CC103E5226}" cache="SegmentaciónDeDatos_ESTADO" caption="ESTADO" columnCount="2" rowHeight="234950"/>
  <slicer name="ESTADO 1" xr10:uid="{28F8ABE5-A967-4ECC-A3C6-CC89B6AE570E}" cache="SegmentaciónDeDatos_ESTADO1" caption="ESTADO" columnCount="2" rowHeight="234950"/>
  <slicer name="ESTADO 2" xr10:uid="{17E8095D-65B0-4692-AECE-BA7BE0A1D69B}" cache="SegmentaciónDeDatos_ESTADO11" caption="ESTADO" columnCount="2" rowHeight="234950"/>
  <slicer name="MANTENIMIENTO" xr10:uid="{5847826A-994C-4C5C-8CAC-FB2ED2F1E5EB}" cache="SegmentaciónDeDatos_MANTENIMIENTO" caption="MANTENIMIENTO" columnCount="2" rowHeight="234950"/>
  <slicer name="MANTENIMIENTO 1" xr10:uid="{4EC14040-787D-4002-9936-69541CD84518}" cache="SegmentaciónDeDatos_MANTENIMIENTO" caption="MANTENIMIENTO" columnCount="2" rowHeight="234950"/>
  <slicer name="MATERIAL" xr10:uid="{2BF5FF80-9245-43E9-8329-E26CFF5C7E28}" cache="SegmentaciónDeDatos_MATERIAL" caption="MATERIAL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4E93CE-A5AC-40EC-B69F-1CA861F77758}" name="Tabla4" displayName="Tabla4" ref="A1:T484" totalsRowShown="0" headerRowDxfId="48" headerRowBorderDxfId="47" tableBorderDxfId="46" totalsRowBorderDxfId="45">
  <autoFilter ref="A1:T484" xr:uid="{00000000-0001-0000-0000-000000000000}"/>
  <tableColumns count="20">
    <tableColumn id="1" xr3:uid="{FAD3219F-097B-4206-A3F1-1C0AD670479B}" name="FECHA" dataDxfId="44"/>
    <tableColumn id="2" xr3:uid="{ED75530A-32D5-445E-A268-2D2FD57B5ABA}" name="N° SECUENCIA INGRESO / EGRESO" dataDxfId="43"/>
    <tableColumn id="9" xr3:uid="{CB18E412-2DF8-4E4F-9CE0-EFD03D564414}" name="TIPO DE SECUENCIA" dataDxfId="42"/>
    <tableColumn id="3" xr3:uid="{0E1FACB7-3449-48A9-9551-1C608E436FD1}" name="MARCA" dataDxfId="41"/>
    <tableColumn id="4" xr3:uid="{24BA2F5B-99DE-41C0-BA78-48CD3C931542}" name="TIPO DE MATERIAL" dataDxfId="40"/>
    <tableColumn id="7" xr3:uid="{E7E24525-D432-48E6-A280-B7A7B106B345}" name="CODIGO" dataDxfId="39">
      <calculatedColumnFormula>VLOOKUP(G2,BASE[],4,FALSE)</calculatedColumnFormula>
    </tableColumn>
    <tableColumn id="5" xr3:uid="{C9A12DCC-3618-46BC-8146-00EDD3B91660}" name="MATERIAL" dataDxfId="38"/>
    <tableColumn id="6" xr3:uid="{309E2742-0C00-4AFF-B217-C801CE266657}" name="ESTADO" dataDxfId="37"/>
    <tableColumn id="11" xr3:uid="{FA62DD11-138A-4EA2-AAF8-0A2626A2A204}" name="MANTENIMIENTO" dataDxfId="36"/>
    <tableColumn id="12" xr3:uid="{E16737E9-683B-44CE-BE68-6C7D307581FF}" name="LATITUD" dataDxfId="35"/>
    <tableColumn id="19" xr3:uid="{BD81A476-5632-41BF-962C-6D9F94234040}" name="LONGITUD" dataDxfId="34"/>
    <tableColumn id="20" xr3:uid="{73F80387-AFED-4D3E-AECC-381B1F8353AA}" name="DIRECCION" dataDxfId="33"/>
    <tableColumn id="17" xr3:uid="{45CEECE7-2B2B-4408-8681-4F0541E78C5A}" name="INGRESOS" dataDxfId="32"/>
    <tableColumn id="16" xr3:uid="{F77E7DAB-8FF2-412C-AD77-D23B23C4CD5C}" name="EGRESOS" dataDxfId="31"/>
    <tableColumn id="15" xr3:uid="{B72D3529-539E-4CCA-A89D-05078A83083C}" name="EMPRESA" dataDxfId="30"/>
    <tableColumn id="14" xr3:uid="{B52F4536-5426-4EF1-ACEC-2E4A118F41A5}" name="FECHA ESTIMADA DE RETORNO" dataDxfId="29"/>
    <tableColumn id="8" xr3:uid="{1DD3FB9A-C4CC-40BC-8A5D-5E8BC0A6C259}" name="DIFERENCIA ENTRE SALIDA/RETORNO" dataDxfId="28">
      <calculatedColumnFormula>+Tabla4[[#This Row],[FECHA ESTIMADA DE RETORNO]]-Tabla4[[#This Row],[FECHA]]</calculatedColumnFormula>
    </tableColumn>
    <tableColumn id="10" xr3:uid="{1628FA01-EAB7-4913-9404-E1CA43946A7B}" name="NUMERO DE INGRESO DE BTL (PARA SALIDA BTL)" dataDxfId="27"/>
    <tableColumn id="13" xr3:uid="{827946E1-B6F2-4E2B-B580-C5EDB1D44F81}" name="FECHA REAL DE RETORNO" dataDxfId="26"/>
    <tableColumn id="18" xr3:uid="{5858A877-191E-45E4-8135-FF1ADA51BE82}" name="LINK FOTO (ENTREGA/DEVOLUCION)" dataDxfId="2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AF1D5A-11C5-4F3F-A832-B4903C41B1B6}" name="BASE" displayName="BASE" ref="A1:H397" totalsRowShown="0" headerRowDxfId="24" tableBorderDxfId="23">
  <autoFilter ref="A1:H397" xr:uid="{EFAF1D5A-11C5-4F3F-A832-B4903C41B1B6}"/>
  <tableColumns count="8">
    <tableColumn id="1" xr3:uid="{0587A3F2-8493-440B-896B-E3A22DD9A57F}" name="MATERIAL" dataDxfId="22"/>
    <tableColumn id="8" xr3:uid="{13E0E6F5-56B6-4CAA-A607-CDE4CD02032D}" name="MARCA"/>
    <tableColumn id="9" xr3:uid="{972DEB0F-5561-4A86-8650-D3358576E127}" name="TIPO ELEMENTO"/>
    <tableColumn id="4" xr3:uid="{6A4B9041-3EE7-485E-9925-CBC0940EAF63}" name="CODIGO"/>
    <tableColumn id="3" xr3:uid="{9A4DA708-F3CE-4320-B2C9-48270E3A963E}" name="MEDIDA" dataDxfId="21"/>
    <tableColumn id="6" xr3:uid="{2442127C-3470-49CC-8065-366CFFF57688}" name="CANTIDADES" dataDxfId="20"/>
    <tableColumn id="5" xr3:uid="{40DA85DB-A9FB-44ED-89B3-2B823F5B4F2E}" name="ESTADO"/>
    <tableColumn id="2" xr3:uid="{0C3E400C-A273-4C39-AEAD-485B958AA19E}" name="MANTENIMIENT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39B751-51BD-455A-9266-9C468980ACB7}" name="Tabla2" displayName="Tabla2" ref="A1:E206" totalsRowShown="0" headerRowDxfId="19" tableBorderDxfId="18">
  <autoFilter ref="A1:E206" xr:uid="{4C39B751-51BD-455A-9266-9C468980ACB7}"/>
  <tableColumns count="5">
    <tableColumn id="1" xr3:uid="{91D4327D-9117-4887-B6E4-E326593DC7D4}" name="ITEM" dataDxfId="17"/>
    <tableColumn id="2" xr3:uid="{05118A83-5FC5-4C4E-9454-36EFFA08E5D1}" name="CANTIDAD" dataDxfId="16"/>
    <tableColumn id="3" xr3:uid="{B020A6CB-6818-4BA7-B256-7F48223420DF}" name="MEDIDA" dataDxfId="15"/>
    <tableColumn id="4" xr3:uid="{C870FA27-41A8-4C4B-8715-F587B97E9284}" name="PERSONAL" dataDxfId="14"/>
    <tableColumn id="5" xr3:uid="{4B856127-F762-41B7-92DD-2693B974067C}" name="UNIDADES DE MEDIDA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royectoBI/Materiales-prestados-CN-XESA/blob/main/CO-BTL-025%20Counter%20Madera%20gris%20Corona.jpeg?raw=true" TargetMode="External"/><Relationship Id="rId13" Type="http://schemas.openxmlformats.org/officeDocument/2006/relationships/hyperlink" Target="https://github.com/proyectoBI/Materiales-prestados-CN-XESA/blob/main/ST-BTL-041%20Bote%20draft%202%20%20Stella.jpeg?raw=true" TargetMode="External"/><Relationship Id="rId18" Type="http://schemas.openxmlformats.org/officeDocument/2006/relationships/hyperlink" Target="https://github.com/proyectoBI/Materiales-devueltos-CN-XESA/blob/main/ST-BTL-013%20Counter%20Stella%202%20Stella%20(2).jpeg?raw=true" TargetMode="External"/><Relationship Id="rId3" Type="http://schemas.openxmlformats.org/officeDocument/2006/relationships/hyperlink" Target="https://github.com/proyectoBI/Materiales-devueltos-CN-XESA/blob/main/Backing%20met%C3%A1lico%20con%20lona%20impresa%20de%20ladrillos%20Club.jpeg?raw=true" TargetMode="External"/><Relationship Id="rId21" Type="http://schemas.openxmlformats.org/officeDocument/2006/relationships/hyperlink" Target="https://github.com/proyectoBI/Materiales-devueltos-CN-XESA/blob/main/ST-BTL-060%20Candelabros%20Stella%20(2).jpeg?raw=true" TargetMode="External"/><Relationship Id="rId7" Type="http://schemas.openxmlformats.org/officeDocument/2006/relationships/hyperlink" Target="https://github.com/proyectoBI/Materiales-prestados-CN-XESA/blob/main/Meson%20Bar%20madera%20+%20impresi%C3%B3n%20en%20vinil%20y%20sintra%20con%20puertas%20195%20cms%20ancho%20Club.jpeg?raw=true" TargetMode="External"/><Relationship Id="rId12" Type="http://schemas.openxmlformats.org/officeDocument/2006/relationships/hyperlink" Target="https://github.com/proyectoBI/Materiales-prestados-CN-XESA/blob/main/ST-BTL-028%20Bolsos%20calices%20%20Stella.jpeg?raw=true" TargetMode="External"/><Relationship Id="rId17" Type="http://schemas.openxmlformats.org/officeDocument/2006/relationships/hyperlink" Target="https://github.com/proyectoBI/Materiales-devueltos-CN-XESA/blob/main/ST-BTL-004%20Cajones%20Con%20Follaje%20Stella%20(2).jpeg?raw=true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github.com/proyectoBI/Materiales-devueltos-CN-XESA/blob/main/Backing%20metalico%20con%20lona%20impresora%20de%20''Nosotras%20parrillamos''%20Club.jpeg?raw=true" TargetMode="External"/><Relationship Id="rId16" Type="http://schemas.openxmlformats.org/officeDocument/2006/relationships/hyperlink" Target="https://github.com/proyectoBI/Materiales-prestados-CN-XESA/blob/main/ST-BTL-060%20Candelabros%20Stella.jpeg?raw=true" TargetMode="External"/><Relationship Id="rId20" Type="http://schemas.openxmlformats.org/officeDocument/2006/relationships/hyperlink" Target="https://github.com/proyectoBI/Materiales-devueltos-CN-XESA/blob/main/ST-BTL-028%20Bolsos%20calices%20%20Stella%20(2).jpeg?raw=true" TargetMode="External"/><Relationship Id="rId1" Type="http://schemas.openxmlformats.org/officeDocument/2006/relationships/hyperlink" Target="https://github.com/proyectoBI/Materiales-devueltos-CN-XESA/blob/main/Backing%20mapa%20de%20madera%20con%20luces%20nuestra%20parrillada%20CLUB.jpeg?raw=true" TargetMode="External"/><Relationship Id="rId6" Type="http://schemas.openxmlformats.org/officeDocument/2006/relationships/hyperlink" Target="https://github.com/proyectoBI/Materiales-prestados-CN-XESA/blob/main/Backing%20met%C3%A1lico%20con%20lona%20impresa%20de%20ladrillos%20Club.png?raw=true" TargetMode="External"/><Relationship Id="rId11" Type="http://schemas.openxmlformats.org/officeDocument/2006/relationships/hyperlink" Target="https://github.com/proyectoBI/Materiales-prestados-CN-XESA/blob/main/ST-BTL-013%20Counter%20Stella%202%20Stella.jpeg?raw=true" TargetMode="External"/><Relationship Id="rId24" Type="http://schemas.openxmlformats.org/officeDocument/2006/relationships/drawing" Target="../drawings/drawing3.xml"/><Relationship Id="rId5" Type="http://schemas.openxmlformats.org/officeDocument/2006/relationships/hyperlink" Target="https://github.com/proyectoBI/Materiales-prestados-CN-XESA/blob/main/Backing%20mapa%20de%20madera%20con%20luces%20nuestra%20parrillada%20CLUB.jpeg?raw=true" TargetMode="External"/><Relationship Id="rId15" Type="http://schemas.openxmlformats.org/officeDocument/2006/relationships/hyperlink" Target="https://github.com/proyectoBI/Materiales-prestados-CN-XESA/blob/main/ST-BTL-057%20Bote%20draft%201%20%20Stella.jpeg?raw=true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proyectoBI/Materiales-prestados-CN-XESA/blob/main/ST-BTL-004%20Cajones%20Con%20Follaje%20Stella.jpeg?raw=true" TargetMode="External"/><Relationship Id="rId19" Type="http://schemas.openxmlformats.org/officeDocument/2006/relationships/hyperlink" Target="https://github.com/proyectoBI/Materiales-devueltos-CN-XESA/blob/main/ST-BTL-024%20Exhibidor%20Stela%201%20Stella%20(2).jpeg?raw=true" TargetMode="External"/><Relationship Id="rId4" Type="http://schemas.openxmlformats.org/officeDocument/2006/relationships/hyperlink" Target="https://github.com/proyectoBI/Materiales-devueltos-CN-XESA/blob/main/Meson%20Bar%20madera%20+%20impresi%C3%B3n%20en%20vinil%20y%20sintra%20con%20puertas%20195%20cms%20ancho%20Club.jpeg?raw=true" TargetMode="External"/><Relationship Id="rId9" Type="http://schemas.openxmlformats.org/officeDocument/2006/relationships/hyperlink" Target="https://github.com/proyectoBI/Materiales-prestados-CN-XESA/blob/main/CO-BTL-035%20Backing%20Madera%20Corona.jpeg?raw=true" TargetMode="External"/><Relationship Id="rId14" Type="http://schemas.openxmlformats.org/officeDocument/2006/relationships/hyperlink" Target="https://github.com/proyectoBI/Materiales-prestados-CN-XESA/blob/main/ST-BTL-042%20Parasoles%20Stella%20Stella.jpeg?raw=true" TargetMode="External"/><Relationship Id="rId22" Type="http://schemas.openxmlformats.org/officeDocument/2006/relationships/hyperlink" Target="https://github.com/proyectoBI/Materiales-prestados-CN-XESA/blob/main/ST-BTL-024%20Exhibidor%20Stela%201%20Stella.jpeg?raw=tru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CEC4-37A3-4A97-A7B5-45352E700EAF}">
  <dimension ref="A12:Y248"/>
  <sheetViews>
    <sheetView zoomScale="55" zoomScaleNormal="55" workbookViewId="0">
      <selection activeCell="D25" sqref="D25"/>
    </sheetView>
  </sheetViews>
  <sheetFormatPr baseColWidth="10" defaultColWidth="11.42578125" defaultRowHeight="15" x14ac:dyDescent="0.25"/>
  <cols>
    <col min="1" max="1" width="16.7109375" customWidth="1"/>
    <col min="2" max="2" width="17.42578125" bestFit="1" customWidth="1"/>
    <col min="3" max="4" width="16.5703125" bestFit="1" customWidth="1"/>
    <col min="5" max="5" width="25.5703125" bestFit="1" customWidth="1"/>
    <col min="6" max="6" width="24.5703125" bestFit="1" customWidth="1"/>
    <col min="7" max="7" width="22.7109375" bestFit="1" customWidth="1"/>
    <col min="9" max="9" width="16.7109375" customWidth="1"/>
    <col min="10" max="10" width="17.42578125" bestFit="1" customWidth="1"/>
    <col min="11" max="11" width="16.5703125" bestFit="1" customWidth="1"/>
    <col min="12" max="12" width="11.140625" bestFit="1" customWidth="1"/>
    <col min="13" max="13" width="28.140625" bestFit="1" customWidth="1"/>
    <col min="14" max="14" width="25.5703125" bestFit="1" customWidth="1"/>
    <col min="15" max="15" width="24.5703125" bestFit="1" customWidth="1"/>
    <col min="16" max="16" width="22.7109375" bestFit="1" customWidth="1"/>
    <col min="17" max="17" width="16.28515625" customWidth="1"/>
    <col min="18" max="18" width="16.7109375" customWidth="1"/>
    <col min="19" max="19" width="17.42578125" bestFit="1" customWidth="1"/>
    <col min="20" max="20" width="29.85546875" customWidth="1"/>
    <col min="21" max="21" width="11.140625" bestFit="1" customWidth="1"/>
    <col min="22" max="22" width="28.140625" bestFit="1" customWidth="1"/>
    <col min="23" max="23" width="25.5703125" bestFit="1" customWidth="1"/>
    <col min="24" max="24" width="24.5703125" bestFit="1" customWidth="1"/>
    <col min="25" max="25" width="22.7109375" bestFit="1" customWidth="1"/>
    <col min="26" max="30" width="19.42578125" bestFit="1" customWidth="1"/>
    <col min="31" max="31" width="22.42578125" bestFit="1" customWidth="1"/>
    <col min="32" max="32" width="21.5703125" bestFit="1" customWidth="1"/>
    <col min="33" max="33" width="20.7109375" bestFit="1" customWidth="1"/>
  </cols>
  <sheetData>
    <row r="12" spans="1:25" x14ac:dyDescent="0.25">
      <c r="A12" s="34" t="s">
        <v>0</v>
      </c>
      <c r="B12" s="34" t="s">
        <v>1</v>
      </c>
      <c r="C12" s="34" t="s">
        <v>2</v>
      </c>
      <c r="D12" s="34" t="s">
        <v>3</v>
      </c>
      <c r="E12" t="s">
        <v>4</v>
      </c>
      <c r="F12" t="s">
        <v>5</v>
      </c>
      <c r="G12" t="s">
        <v>6</v>
      </c>
      <c r="I12" s="34" t="s">
        <v>0</v>
      </c>
      <c r="J12" s="34" t="s">
        <v>1</v>
      </c>
      <c r="K12" s="34" t="s">
        <v>2</v>
      </c>
      <c r="L12" s="34" t="s">
        <v>3</v>
      </c>
      <c r="M12" s="34" t="s">
        <v>7</v>
      </c>
      <c r="N12" t="s">
        <v>4</v>
      </c>
      <c r="O12" t="s">
        <v>5</v>
      </c>
      <c r="P12" t="s">
        <v>6</v>
      </c>
      <c r="R12" s="34" t="s">
        <v>0</v>
      </c>
      <c r="S12" s="34" t="s">
        <v>1</v>
      </c>
      <c r="T12" s="34" t="s">
        <v>2</v>
      </c>
      <c r="U12" s="34" t="s">
        <v>3</v>
      </c>
      <c r="V12" s="34" t="s">
        <v>7</v>
      </c>
      <c r="W12" t="s">
        <v>4</v>
      </c>
      <c r="X12" t="s">
        <v>5</v>
      </c>
      <c r="Y12" t="s">
        <v>6</v>
      </c>
    </row>
    <row r="13" spans="1:25" x14ac:dyDescent="0.25">
      <c r="A13" t="s">
        <v>8</v>
      </c>
      <c r="B13" t="s">
        <v>9</v>
      </c>
      <c r="C13" t="s">
        <v>10</v>
      </c>
      <c r="D13" t="s">
        <v>11</v>
      </c>
      <c r="E13" s="121">
        <v>6</v>
      </c>
      <c r="F13" s="121"/>
      <c r="G13" s="121">
        <v>6</v>
      </c>
      <c r="I13" t="s">
        <v>12</v>
      </c>
      <c r="J13" t="s">
        <v>9</v>
      </c>
      <c r="K13" t="s">
        <v>13</v>
      </c>
      <c r="L13" t="s">
        <v>14</v>
      </c>
      <c r="M13" t="s">
        <v>15</v>
      </c>
      <c r="N13" s="121">
        <v>11</v>
      </c>
      <c r="O13" s="121"/>
      <c r="P13" s="121">
        <v>11</v>
      </c>
      <c r="R13" t="s">
        <v>16</v>
      </c>
      <c r="S13" t="s">
        <v>9</v>
      </c>
      <c r="T13" t="s">
        <v>17</v>
      </c>
      <c r="U13" t="s">
        <v>18</v>
      </c>
      <c r="V13" t="s">
        <v>19</v>
      </c>
      <c r="W13" s="121">
        <v>4</v>
      </c>
      <c r="X13" s="121"/>
      <c r="Y13" s="121">
        <v>4</v>
      </c>
    </row>
    <row r="14" spans="1:25" x14ac:dyDescent="0.25">
      <c r="A14" t="s">
        <v>20</v>
      </c>
      <c r="B14" t="s">
        <v>21</v>
      </c>
      <c r="C14" t="s">
        <v>22</v>
      </c>
      <c r="D14" t="s">
        <v>11</v>
      </c>
      <c r="E14" s="121">
        <v>1</v>
      </c>
      <c r="F14" s="121"/>
      <c r="G14" s="121">
        <v>1</v>
      </c>
      <c r="I14" t="s">
        <v>23</v>
      </c>
      <c r="J14" t="s">
        <v>9</v>
      </c>
      <c r="K14" t="s">
        <v>24</v>
      </c>
      <c r="L14" t="s">
        <v>14</v>
      </c>
      <c r="M14" t="s">
        <v>15</v>
      </c>
      <c r="N14" s="121">
        <v>5</v>
      </c>
      <c r="O14" s="121"/>
      <c r="P14" s="121">
        <v>5</v>
      </c>
      <c r="R14" t="s">
        <v>25</v>
      </c>
      <c r="S14" t="s">
        <v>9</v>
      </c>
      <c r="T14" t="s">
        <v>26</v>
      </c>
      <c r="U14" t="s">
        <v>18</v>
      </c>
      <c r="V14" t="s">
        <v>19</v>
      </c>
      <c r="W14" s="121">
        <v>1</v>
      </c>
      <c r="X14" s="121"/>
      <c r="Y14" s="121">
        <v>1</v>
      </c>
    </row>
    <row r="15" spans="1:25" x14ac:dyDescent="0.25">
      <c r="A15" t="s">
        <v>27</v>
      </c>
      <c r="B15" t="s">
        <v>21</v>
      </c>
      <c r="C15" t="s">
        <v>28</v>
      </c>
      <c r="D15" t="s">
        <v>11</v>
      </c>
      <c r="E15" s="121">
        <v>1</v>
      </c>
      <c r="F15" s="121"/>
      <c r="G15" s="121">
        <v>1</v>
      </c>
      <c r="I15" t="s">
        <v>29</v>
      </c>
      <c r="J15" t="s">
        <v>9</v>
      </c>
      <c r="K15" t="s">
        <v>30</v>
      </c>
      <c r="L15" t="s">
        <v>14</v>
      </c>
      <c r="M15" t="s">
        <v>19</v>
      </c>
      <c r="N15" s="121">
        <v>2</v>
      </c>
      <c r="O15" s="121"/>
      <c r="P15" s="121">
        <v>2</v>
      </c>
      <c r="R15" t="s">
        <v>31</v>
      </c>
      <c r="S15" t="s">
        <v>9</v>
      </c>
      <c r="T15" t="s">
        <v>32</v>
      </c>
      <c r="U15" t="s">
        <v>18</v>
      </c>
      <c r="V15" t="s">
        <v>19</v>
      </c>
      <c r="W15" s="121">
        <v>1</v>
      </c>
      <c r="X15" s="121"/>
      <c r="Y15" s="121">
        <v>1</v>
      </c>
    </row>
    <row r="16" spans="1:25" x14ac:dyDescent="0.25">
      <c r="A16" t="s">
        <v>33</v>
      </c>
      <c r="B16" t="s">
        <v>34</v>
      </c>
      <c r="C16" t="s">
        <v>35</v>
      </c>
      <c r="D16" t="s">
        <v>11</v>
      </c>
      <c r="E16" s="121">
        <v>1</v>
      </c>
      <c r="F16" s="121"/>
      <c r="G16" s="121">
        <v>1</v>
      </c>
      <c r="I16" t="s">
        <v>36</v>
      </c>
      <c r="J16" t="s">
        <v>9</v>
      </c>
      <c r="K16" t="s">
        <v>37</v>
      </c>
      <c r="L16" t="s">
        <v>14</v>
      </c>
      <c r="M16" t="s">
        <v>19</v>
      </c>
      <c r="N16" s="121">
        <v>5</v>
      </c>
      <c r="O16" s="121"/>
      <c r="P16" s="121">
        <v>5</v>
      </c>
      <c r="R16" t="s">
        <v>38</v>
      </c>
      <c r="S16" t="s">
        <v>21</v>
      </c>
      <c r="T16" t="s">
        <v>39</v>
      </c>
      <c r="U16" t="s">
        <v>18</v>
      </c>
      <c r="V16" t="s">
        <v>19</v>
      </c>
      <c r="W16" s="121">
        <v>1</v>
      </c>
      <c r="X16" s="121"/>
      <c r="Y16" s="121">
        <v>1</v>
      </c>
    </row>
    <row r="17" spans="1:25" x14ac:dyDescent="0.25">
      <c r="A17" t="s">
        <v>40</v>
      </c>
      <c r="B17" t="s">
        <v>34</v>
      </c>
      <c r="C17" t="s">
        <v>41</v>
      </c>
      <c r="D17" t="s">
        <v>11</v>
      </c>
      <c r="E17" s="121"/>
      <c r="F17" s="121">
        <v>1</v>
      </c>
      <c r="G17" s="121">
        <v>-1</v>
      </c>
      <c r="I17" t="s">
        <v>42</v>
      </c>
      <c r="J17" t="s">
        <v>9</v>
      </c>
      <c r="K17" t="s">
        <v>43</v>
      </c>
      <c r="L17" t="s">
        <v>14</v>
      </c>
      <c r="M17" t="s">
        <v>19</v>
      </c>
      <c r="N17" s="121">
        <v>11</v>
      </c>
      <c r="O17" s="121"/>
      <c r="P17" s="121">
        <v>11</v>
      </c>
      <c r="R17" t="s">
        <v>44</v>
      </c>
      <c r="S17" t="s">
        <v>21</v>
      </c>
      <c r="T17" t="s">
        <v>45</v>
      </c>
      <c r="U17" t="s">
        <v>18</v>
      </c>
      <c r="V17" t="s">
        <v>19</v>
      </c>
      <c r="W17" s="121">
        <v>2</v>
      </c>
      <c r="X17" s="121"/>
      <c r="Y17" s="121">
        <v>2</v>
      </c>
    </row>
    <row r="18" spans="1:25" x14ac:dyDescent="0.25">
      <c r="A18" t="s">
        <v>46</v>
      </c>
      <c r="B18" t="s">
        <v>47</v>
      </c>
      <c r="C18" t="s">
        <v>48</v>
      </c>
      <c r="D18" t="s">
        <v>11</v>
      </c>
      <c r="E18" s="121">
        <v>1</v>
      </c>
      <c r="F18" s="121"/>
      <c r="G18" s="121">
        <v>1</v>
      </c>
      <c r="I18" t="s">
        <v>49</v>
      </c>
      <c r="J18" t="s">
        <v>9</v>
      </c>
      <c r="K18" t="s">
        <v>50</v>
      </c>
      <c r="L18" t="s">
        <v>14</v>
      </c>
      <c r="M18" t="s">
        <v>19</v>
      </c>
      <c r="N18" s="121">
        <v>4</v>
      </c>
      <c r="O18" s="121"/>
      <c r="P18" s="121">
        <v>4</v>
      </c>
      <c r="R18" t="s">
        <v>51</v>
      </c>
      <c r="S18" t="s">
        <v>21</v>
      </c>
      <c r="T18" t="s">
        <v>52</v>
      </c>
      <c r="U18" t="s">
        <v>18</v>
      </c>
      <c r="V18" t="s">
        <v>19</v>
      </c>
      <c r="W18" s="121">
        <v>6</v>
      </c>
      <c r="X18" s="121"/>
      <c r="Y18" s="121">
        <v>6</v>
      </c>
    </row>
    <row r="19" spans="1:25" x14ac:dyDescent="0.25">
      <c r="A19" t="s">
        <v>53</v>
      </c>
      <c r="B19" t="s">
        <v>47</v>
      </c>
      <c r="C19" t="s">
        <v>54</v>
      </c>
      <c r="D19" t="s">
        <v>11</v>
      </c>
      <c r="E19" s="121">
        <v>30</v>
      </c>
      <c r="F19" s="121"/>
      <c r="G19" s="121">
        <v>30</v>
      </c>
      <c r="I19" t="s">
        <v>55</v>
      </c>
      <c r="J19" t="s">
        <v>9</v>
      </c>
      <c r="K19" t="s">
        <v>56</v>
      </c>
      <c r="L19" t="s">
        <v>14</v>
      </c>
      <c r="M19" t="s">
        <v>19</v>
      </c>
      <c r="N19" s="121">
        <v>2</v>
      </c>
      <c r="O19" s="121"/>
      <c r="P19" s="121">
        <v>2</v>
      </c>
      <c r="R19" t="s">
        <v>57</v>
      </c>
      <c r="S19" t="s">
        <v>21</v>
      </c>
      <c r="T19" t="s">
        <v>58</v>
      </c>
      <c r="U19" t="s">
        <v>18</v>
      </c>
      <c r="V19" t="s">
        <v>19</v>
      </c>
      <c r="W19" s="121">
        <v>1</v>
      </c>
      <c r="X19" s="121"/>
      <c r="Y19" s="121">
        <v>1</v>
      </c>
    </row>
    <row r="20" spans="1:25" x14ac:dyDescent="0.25">
      <c r="A20" t="s">
        <v>59</v>
      </c>
      <c r="B20" t="s">
        <v>34</v>
      </c>
      <c r="C20" t="s">
        <v>60</v>
      </c>
      <c r="D20" t="s">
        <v>11</v>
      </c>
      <c r="E20" s="121">
        <v>1</v>
      </c>
      <c r="F20" s="121"/>
      <c r="G20" s="121">
        <v>1</v>
      </c>
      <c r="I20" t="s">
        <v>61</v>
      </c>
      <c r="J20" t="s">
        <v>9</v>
      </c>
      <c r="K20" t="s">
        <v>62</v>
      </c>
      <c r="L20" t="s">
        <v>14</v>
      </c>
      <c r="M20" t="s">
        <v>19</v>
      </c>
      <c r="N20" s="121">
        <v>2</v>
      </c>
      <c r="O20" s="121"/>
      <c r="P20" s="121">
        <v>2</v>
      </c>
      <c r="R20" t="s">
        <v>63</v>
      </c>
      <c r="S20" t="s">
        <v>21</v>
      </c>
      <c r="T20" t="s">
        <v>64</v>
      </c>
      <c r="U20" t="s">
        <v>18</v>
      </c>
      <c r="V20" t="s">
        <v>19</v>
      </c>
      <c r="W20" s="121">
        <v>6</v>
      </c>
      <c r="X20" s="121"/>
      <c r="Y20" s="121">
        <v>6</v>
      </c>
    </row>
    <row r="21" spans="1:25" x14ac:dyDescent="0.25">
      <c r="A21" t="s">
        <v>65</v>
      </c>
      <c r="B21" t="s">
        <v>66</v>
      </c>
      <c r="C21" t="s">
        <v>67</v>
      </c>
      <c r="D21" t="s">
        <v>11</v>
      </c>
      <c r="E21" s="121"/>
      <c r="F21" s="121">
        <v>2</v>
      </c>
      <c r="G21" s="121">
        <v>-2</v>
      </c>
      <c r="I21" t="s">
        <v>68</v>
      </c>
      <c r="J21" t="s">
        <v>9</v>
      </c>
      <c r="K21" t="s">
        <v>69</v>
      </c>
      <c r="L21" t="s">
        <v>14</v>
      </c>
      <c r="M21" t="s">
        <v>19</v>
      </c>
      <c r="N21" s="121">
        <v>1</v>
      </c>
      <c r="O21" s="121"/>
      <c r="P21" s="121">
        <v>1</v>
      </c>
      <c r="R21" t="s">
        <v>70</v>
      </c>
      <c r="S21" t="s">
        <v>71</v>
      </c>
      <c r="T21" t="s">
        <v>72</v>
      </c>
      <c r="U21" t="s">
        <v>18</v>
      </c>
      <c r="V21" t="s">
        <v>19</v>
      </c>
      <c r="W21" s="121">
        <v>1</v>
      </c>
      <c r="X21" s="121"/>
      <c r="Y21" s="121">
        <v>1</v>
      </c>
    </row>
    <row r="22" spans="1:25" x14ac:dyDescent="0.25">
      <c r="A22" t="s">
        <v>73</v>
      </c>
      <c r="B22" t="s">
        <v>66</v>
      </c>
      <c r="C22" t="s">
        <v>74</v>
      </c>
      <c r="D22" t="s">
        <v>11</v>
      </c>
      <c r="E22" s="121">
        <v>8</v>
      </c>
      <c r="F22" s="121">
        <v>7</v>
      </c>
      <c r="G22" s="121">
        <v>1</v>
      </c>
      <c r="I22" t="s">
        <v>75</v>
      </c>
      <c r="J22" t="s">
        <v>9</v>
      </c>
      <c r="K22" t="s">
        <v>76</v>
      </c>
      <c r="L22" t="s">
        <v>14</v>
      </c>
      <c r="M22" t="s">
        <v>19</v>
      </c>
      <c r="N22" s="121">
        <v>1</v>
      </c>
      <c r="O22" s="121"/>
      <c r="P22" s="121">
        <v>1</v>
      </c>
      <c r="R22" t="s">
        <v>77</v>
      </c>
      <c r="S22" t="s">
        <v>71</v>
      </c>
      <c r="T22" t="s">
        <v>78</v>
      </c>
      <c r="U22" t="s">
        <v>18</v>
      </c>
      <c r="V22" t="s">
        <v>19</v>
      </c>
      <c r="W22" s="121">
        <v>3</v>
      </c>
      <c r="X22" s="121"/>
      <c r="Y22" s="121">
        <v>3</v>
      </c>
    </row>
    <row r="23" spans="1:25" x14ac:dyDescent="0.25">
      <c r="A23" t="s">
        <v>79</v>
      </c>
      <c r="B23" t="s">
        <v>66</v>
      </c>
      <c r="C23" t="s">
        <v>80</v>
      </c>
      <c r="D23" t="s">
        <v>11</v>
      </c>
      <c r="E23" s="121">
        <v>1585</v>
      </c>
      <c r="F23" s="121"/>
      <c r="G23" s="121">
        <v>1585</v>
      </c>
      <c r="I23" t="s">
        <v>81</v>
      </c>
      <c r="J23" t="s">
        <v>21</v>
      </c>
      <c r="K23" t="s">
        <v>82</v>
      </c>
      <c r="L23" t="s">
        <v>14</v>
      </c>
      <c r="M23" t="s">
        <v>19</v>
      </c>
      <c r="N23" s="121">
        <v>8</v>
      </c>
      <c r="O23" s="121"/>
      <c r="P23" s="121">
        <v>8</v>
      </c>
      <c r="R23" t="s">
        <v>83</v>
      </c>
      <c r="S23" t="s">
        <v>71</v>
      </c>
      <c r="T23" t="s">
        <v>84</v>
      </c>
      <c r="U23" t="s">
        <v>18</v>
      </c>
      <c r="V23" t="s">
        <v>19</v>
      </c>
      <c r="W23" s="121">
        <v>1</v>
      </c>
      <c r="X23" s="121"/>
      <c r="Y23" s="121">
        <v>1</v>
      </c>
    </row>
    <row r="24" spans="1:25" x14ac:dyDescent="0.25">
      <c r="A24" t="s">
        <v>380</v>
      </c>
      <c r="B24" t="s">
        <v>66</v>
      </c>
      <c r="C24" t="s">
        <v>381</v>
      </c>
      <c r="D24" t="s">
        <v>11</v>
      </c>
      <c r="E24" s="121">
        <v>2</v>
      </c>
      <c r="F24" s="121"/>
      <c r="G24" s="121">
        <v>2</v>
      </c>
      <c r="I24" t="s">
        <v>87</v>
      </c>
      <c r="J24" t="s">
        <v>21</v>
      </c>
      <c r="K24" t="s">
        <v>88</v>
      </c>
      <c r="L24" t="s">
        <v>14</v>
      </c>
      <c r="M24" t="s">
        <v>19</v>
      </c>
      <c r="N24" s="121">
        <v>4</v>
      </c>
      <c r="O24" s="121"/>
      <c r="P24" s="121">
        <v>4</v>
      </c>
      <c r="R24" t="s">
        <v>89</v>
      </c>
      <c r="S24" t="s">
        <v>71</v>
      </c>
      <c r="T24" t="s">
        <v>90</v>
      </c>
      <c r="U24" t="s">
        <v>18</v>
      </c>
      <c r="V24" t="s">
        <v>19</v>
      </c>
      <c r="W24" s="121">
        <v>20</v>
      </c>
      <c r="X24" s="121"/>
      <c r="Y24" s="121">
        <v>20</v>
      </c>
    </row>
    <row r="25" spans="1:25" x14ac:dyDescent="0.25">
      <c r="A25" t="s">
        <v>85</v>
      </c>
      <c r="B25" t="s">
        <v>66</v>
      </c>
      <c r="C25" t="s">
        <v>86</v>
      </c>
      <c r="D25" t="s">
        <v>11</v>
      </c>
      <c r="E25" s="121">
        <v>93</v>
      </c>
      <c r="F25" s="121">
        <v>3</v>
      </c>
      <c r="G25" s="121">
        <v>90</v>
      </c>
      <c r="I25" t="s">
        <v>93</v>
      </c>
      <c r="J25" t="s">
        <v>21</v>
      </c>
      <c r="K25" t="s">
        <v>94</v>
      </c>
      <c r="L25" t="s">
        <v>14</v>
      </c>
      <c r="M25" t="s">
        <v>19</v>
      </c>
      <c r="N25" s="121">
        <v>1</v>
      </c>
      <c r="O25" s="121"/>
      <c r="P25" s="121">
        <v>1</v>
      </c>
      <c r="R25" t="s">
        <v>95</v>
      </c>
      <c r="S25" t="s">
        <v>71</v>
      </c>
      <c r="T25" t="s">
        <v>96</v>
      </c>
      <c r="U25" t="s">
        <v>18</v>
      </c>
      <c r="V25" t="s">
        <v>19</v>
      </c>
      <c r="W25" s="121">
        <v>1</v>
      </c>
      <c r="X25" s="121"/>
      <c r="Y25" s="121">
        <v>1</v>
      </c>
    </row>
    <row r="26" spans="1:25" x14ac:dyDescent="0.25">
      <c r="A26" t="s">
        <v>382</v>
      </c>
      <c r="B26" t="s">
        <v>66</v>
      </c>
      <c r="C26" t="s">
        <v>383</v>
      </c>
      <c r="D26" t="s">
        <v>11</v>
      </c>
      <c r="E26" s="121"/>
      <c r="F26" s="121">
        <v>1</v>
      </c>
      <c r="G26" s="121">
        <v>-1</v>
      </c>
      <c r="I26" t="s">
        <v>99</v>
      </c>
      <c r="J26" t="s">
        <v>21</v>
      </c>
      <c r="K26" t="s">
        <v>100</v>
      </c>
      <c r="L26" t="s">
        <v>14</v>
      </c>
      <c r="M26" t="s">
        <v>19</v>
      </c>
      <c r="N26" s="121">
        <v>11</v>
      </c>
      <c r="O26" s="121"/>
      <c r="P26" s="121">
        <v>11</v>
      </c>
      <c r="R26" t="s">
        <v>101</v>
      </c>
      <c r="S26" t="s">
        <v>71</v>
      </c>
      <c r="T26" t="s">
        <v>102</v>
      </c>
      <c r="U26" t="s">
        <v>18</v>
      </c>
      <c r="V26" t="s">
        <v>19</v>
      </c>
      <c r="W26" s="121">
        <v>51</v>
      </c>
      <c r="X26" s="121"/>
      <c r="Y26" s="121">
        <v>51</v>
      </c>
    </row>
    <row r="27" spans="1:25" x14ac:dyDescent="0.25">
      <c r="A27" t="s">
        <v>384</v>
      </c>
      <c r="B27" t="s">
        <v>66</v>
      </c>
      <c r="C27" t="s">
        <v>385</v>
      </c>
      <c r="D27" t="s">
        <v>11</v>
      </c>
      <c r="E27" s="121">
        <v>1</v>
      </c>
      <c r="F27" s="121">
        <v>1</v>
      </c>
      <c r="G27" s="121">
        <v>0</v>
      </c>
      <c r="I27" t="s">
        <v>105</v>
      </c>
      <c r="J27" t="s">
        <v>21</v>
      </c>
      <c r="K27" t="s">
        <v>106</v>
      </c>
      <c r="L27" t="s">
        <v>14</v>
      </c>
      <c r="M27" t="s">
        <v>19</v>
      </c>
      <c r="N27" s="121">
        <v>1</v>
      </c>
      <c r="O27" s="121"/>
      <c r="P27" s="121">
        <v>1</v>
      </c>
      <c r="R27" t="s">
        <v>107</v>
      </c>
      <c r="S27" t="s">
        <v>71</v>
      </c>
      <c r="T27" t="s">
        <v>108</v>
      </c>
      <c r="U27" t="s">
        <v>18</v>
      </c>
      <c r="V27" t="s">
        <v>19</v>
      </c>
      <c r="W27" s="121">
        <v>41</v>
      </c>
      <c r="X27" s="121"/>
      <c r="Y27" s="121">
        <v>41</v>
      </c>
    </row>
    <row r="28" spans="1:25" x14ac:dyDescent="0.25">
      <c r="A28" t="s">
        <v>262</v>
      </c>
      <c r="B28" t="s">
        <v>66</v>
      </c>
      <c r="C28" t="s">
        <v>263</v>
      </c>
      <c r="D28" t="s">
        <v>11</v>
      </c>
      <c r="E28" s="121"/>
      <c r="F28" s="121">
        <v>1</v>
      </c>
      <c r="G28" s="121">
        <v>-1</v>
      </c>
      <c r="I28" t="s">
        <v>111</v>
      </c>
      <c r="J28" t="s">
        <v>21</v>
      </c>
      <c r="K28" t="s">
        <v>112</v>
      </c>
      <c r="L28" t="s">
        <v>14</v>
      </c>
      <c r="M28" t="s">
        <v>19</v>
      </c>
      <c r="N28" s="121">
        <v>1</v>
      </c>
      <c r="O28" s="121"/>
      <c r="P28" s="121">
        <v>1</v>
      </c>
      <c r="R28" t="s">
        <v>113</v>
      </c>
      <c r="S28" t="s">
        <v>71</v>
      </c>
      <c r="T28" t="s">
        <v>114</v>
      </c>
      <c r="U28" t="s">
        <v>18</v>
      </c>
      <c r="V28" t="s">
        <v>19</v>
      </c>
      <c r="W28" s="121">
        <v>1</v>
      </c>
      <c r="X28" s="121"/>
      <c r="Y28" s="121">
        <v>1</v>
      </c>
    </row>
    <row r="29" spans="1:25" x14ac:dyDescent="0.25">
      <c r="A29" t="s">
        <v>390</v>
      </c>
      <c r="B29" t="s">
        <v>66</v>
      </c>
      <c r="C29" t="s">
        <v>391</v>
      </c>
      <c r="D29" t="s">
        <v>11</v>
      </c>
      <c r="E29" s="121">
        <v>1</v>
      </c>
      <c r="F29" s="121">
        <v>1</v>
      </c>
      <c r="G29" s="121">
        <v>0</v>
      </c>
      <c r="I29" t="s">
        <v>117</v>
      </c>
      <c r="J29" t="s">
        <v>21</v>
      </c>
      <c r="K29" t="s">
        <v>118</v>
      </c>
      <c r="L29" t="s">
        <v>14</v>
      </c>
      <c r="M29" t="s">
        <v>19</v>
      </c>
      <c r="N29" s="121">
        <v>1</v>
      </c>
      <c r="O29" s="121"/>
      <c r="P29" s="121">
        <v>1</v>
      </c>
      <c r="R29" t="s">
        <v>119</v>
      </c>
      <c r="S29" t="s">
        <v>71</v>
      </c>
      <c r="T29" t="s">
        <v>120</v>
      </c>
      <c r="U29" t="s">
        <v>18</v>
      </c>
      <c r="V29" t="s">
        <v>19</v>
      </c>
      <c r="W29" s="121">
        <v>1</v>
      </c>
      <c r="X29" s="121"/>
      <c r="Y29" s="121">
        <v>1</v>
      </c>
    </row>
    <row r="30" spans="1:25" x14ac:dyDescent="0.25">
      <c r="A30" t="s">
        <v>91</v>
      </c>
      <c r="B30" t="s">
        <v>66</v>
      </c>
      <c r="C30" t="s">
        <v>92</v>
      </c>
      <c r="D30" t="s">
        <v>11</v>
      </c>
      <c r="E30" s="121"/>
      <c r="F30" s="121">
        <v>2</v>
      </c>
      <c r="G30" s="121">
        <v>-2</v>
      </c>
      <c r="I30" t="s">
        <v>123</v>
      </c>
      <c r="J30" t="s">
        <v>21</v>
      </c>
      <c r="K30" t="s">
        <v>124</v>
      </c>
      <c r="L30" t="s">
        <v>14</v>
      </c>
      <c r="M30" t="s">
        <v>19</v>
      </c>
      <c r="N30" s="121">
        <v>6</v>
      </c>
      <c r="O30" s="121"/>
      <c r="P30" s="121">
        <v>6</v>
      </c>
      <c r="R30" t="s">
        <v>125</v>
      </c>
      <c r="S30" t="s">
        <v>34</v>
      </c>
      <c r="T30" t="s">
        <v>126</v>
      </c>
      <c r="U30" t="s">
        <v>18</v>
      </c>
      <c r="V30" t="s">
        <v>19</v>
      </c>
      <c r="W30" s="121">
        <v>1</v>
      </c>
      <c r="X30" s="121"/>
      <c r="Y30" s="121">
        <v>1</v>
      </c>
    </row>
    <row r="31" spans="1:25" x14ac:dyDescent="0.25">
      <c r="A31" t="s">
        <v>97</v>
      </c>
      <c r="B31" t="s">
        <v>66</v>
      </c>
      <c r="C31" t="s">
        <v>98</v>
      </c>
      <c r="D31" t="s">
        <v>11</v>
      </c>
      <c r="E31" s="121">
        <v>195</v>
      </c>
      <c r="F31" s="121"/>
      <c r="G31" s="121">
        <v>195</v>
      </c>
      <c r="I31" t="s">
        <v>129</v>
      </c>
      <c r="J31" t="s">
        <v>21</v>
      </c>
      <c r="K31" t="s">
        <v>130</v>
      </c>
      <c r="L31" t="s">
        <v>14</v>
      </c>
      <c r="M31" t="s">
        <v>19</v>
      </c>
      <c r="N31" s="121">
        <v>1</v>
      </c>
      <c r="O31" s="121"/>
      <c r="P31" s="121">
        <v>1</v>
      </c>
      <c r="R31" t="s">
        <v>131</v>
      </c>
      <c r="S31" t="s">
        <v>34</v>
      </c>
      <c r="T31" t="s">
        <v>132</v>
      </c>
      <c r="U31" t="s">
        <v>18</v>
      </c>
      <c r="V31" t="s">
        <v>19</v>
      </c>
      <c r="W31" s="121">
        <v>1</v>
      </c>
      <c r="X31" s="121"/>
      <c r="Y31" s="121">
        <v>1</v>
      </c>
    </row>
    <row r="32" spans="1:25" x14ac:dyDescent="0.25">
      <c r="A32" t="s">
        <v>103</v>
      </c>
      <c r="B32" t="s">
        <v>66</v>
      </c>
      <c r="C32" t="s">
        <v>104</v>
      </c>
      <c r="D32" t="s">
        <v>11</v>
      </c>
      <c r="E32" s="121">
        <v>506</v>
      </c>
      <c r="F32" s="121">
        <v>550</v>
      </c>
      <c r="G32" s="121">
        <v>-44</v>
      </c>
      <c r="I32" t="s">
        <v>135</v>
      </c>
      <c r="J32" t="s">
        <v>21</v>
      </c>
      <c r="K32" t="s">
        <v>136</v>
      </c>
      <c r="L32" t="s">
        <v>14</v>
      </c>
      <c r="M32" t="s">
        <v>19</v>
      </c>
      <c r="N32" s="121">
        <v>2</v>
      </c>
      <c r="O32" s="121"/>
      <c r="P32" s="121">
        <v>2</v>
      </c>
      <c r="R32" t="s">
        <v>137</v>
      </c>
      <c r="S32" t="s">
        <v>34</v>
      </c>
      <c r="T32" t="s">
        <v>138</v>
      </c>
      <c r="U32" t="s">
        <v>18</v>
      </c>
      <c r="V32" t="s">
        <v>19</v>
      </c>
      <c r="W32" s="121">
        <v>2</v>
      </c>
      <c r="X32" s="121"/>
      <c r="Y32" s="121">
        <v>2</v>
      </c>
    </row>
    <row r="33" spans="1:25" x14ac:dyDescent="0.25">
      <c r="C33" t="s">
        <v>164</v>
      </c>
      <c r="D33" t="s">
        <v>11</v>
      </c>
      <c r="E33" s="121">
        <v>79</v>
      </c>
      <c r="F33" s="121"/>
      <c r="G33" s="121">
        <v>79</v>
      </c>
      <c r="I33" t="s">
        <v>141</v>
      </c>
      <c r="J33" t="s">
        <v>71</v>
      </c>
      <c r="K33" t="s">
        <v>142</v>
      </c>
      <c r="L33" t="s">
        <v>14</v>
      </c>
      <c r="M33" t="s">
        <v>19</v>
      </c>
      <c r="N33" s="121">
        <v>1</v>
      </c>
      <c r="O33" s="121"/>
      <c r="P33" s="121">
        <v>1</v>
      </c>
      <c r="R33" t="s">
        <v>143</v>
      </c>
      <c r="S33" t="s">
        <v>34</v>
      </c>
      <c r="T33" t="s">
        <v>144</v>
      </c>
      <c r="U33" t="s">
        <v>18</v>
      </c>
      <c r="V33" t="s">
        <v>19</v>
      </c>
      <c r="W33" s="121">
        <v>1</v>
      </c>
      <c r="X33" s="121"/>
      <c r="Y33" s="121">
        <v>1</v>
      </c>
    </row>
    <row r="34" spans="1:25" x14ac:dyDescent="0.25">
      <c r="A34" t="s">
        <v>109</v>
      </c>
      <c r="B34" t="s">
        <v>66</v>
      </c>
      <c r="C34" t="s">
        <v>110</v>
      </c>
      <c r="D34" t="s">
        <v>11</v>
      </c>
      <c r="E34" s="121">
        <v>39</v>
      </c>
      <c r="F34" s="121"/>
      <c r="G34" s="121">
        <v>39</v>
      </c>
      <c r="I34" t="s">
        <v>147</v>
      </c>
      <c r="J34" t="s">
        <v>71</v>
      </c>
      <c r="K34" t="s">
        <v>148</v>
      </c>
      <c r="L34" t="s">
        <v>14</v>
      </c>
      <c r="M34" t="s">
        <v>19</v>
      </c>
      <c r="N34" s="121">
        <v>8</v>
      </c>
      <c r="O34" s="121"/>
      <c r="P34" s="121">
        <v>8</v>
      </c>
      <c r="R34" t="s">
        <v>149</v>
      </c>
      <c r="S34" t="s">
        <v>34</v>
      </c>
      <c r="T34" t="s">
        <v>150</v>
      </c>
      <c r="U34" t="s">
        <v>18</v>
      </c>
      <c r="V34" t="s">
        <v>19</v>
      </c>
      <c r="W34" s="121">
        <v>1</v>
      </c>
      <c r="X34" s="121"/>
      <c r="Y34" s="121">
        <v>1</v>
      </c>
    </row>
    <row r="35" spans="1:25" x14ac:dyDescent="0.25">
      <c r="A35" t="s">
        <v>115</v>
      </c>
      <c r="B35" t="s">
        <v>66</v>
      </c>
      <c r="C35" t="s">
        <v>116</v>
      </c>
      <c r="D35" t="s">
        <v>11</v>
      </c>
      <c r="E35" s="121">
        <v>6</v>
      </c>
      <c r="F35" s="121"/>
      <c r="G35" s="121">
        <v>6</v>
      </c>
      <c r="I35" t="s">
        <v>153</v>
      </c>
      <c r="J35" t="s">
        <v>71</v>
      </c>
      <c r="K35" t="s">
        <v>154</v>
      </c>
      <c r="L35" t="s">
        <v>14</v>
      </c>
      <c r="M35" t="s">
        <v>19</v>
      </c>
      <c r="N35" s="121">
        <v>4</v>
      </c>
      <c r="O35" s="121"/>
      <c r="P35" s="121">
        <v>4</v>
      </c>
      <c r="R35" t="s">
        <v>155</v>
      </c>
      <c r="S35" t="s">
        <v>34</v>
      </c>
      <c r="T35" t="s">
        <v>156</v>
      </c>
      <c r="U35" t="s">
        <v>18</v>
      </c>
      <c r="V35" t="s">
        <v>19</v>
      </c>
      <c r="W35" s="121">
        <v>2</v>
      </c>
      <c r="X35" s="121"/>
      <c r="Y35" s="121">
        <v>2</v>
      </c>
    </row>
    <row r="36" spans="1:25" x14ac:dyDescent="0.25">
      <c r="A36" t="s">
        <v>121</v>
      </c>
      <c r="B36" t="s">
        <v>66</v>
      </c>
      <c r="C36" t="s">
        <v>122</v>
      </c>
      <c r="D36" t="s">
        <v>11</v>
      </c>
      <c r="E36" s="121">
        <v>8</v>
      </c>
      <c r="F36" s="121"/>
      <c r="G36" s="121">
        <v>8</v>
      </c>
      <c r="I36" t="s">
        <v>159</v>
      </c>
      <c r="J36" t="s">
        <v>71</v>
      </c>
      <c r="K36" t="s">
        <v>160</v>
      </c>
      <c r="L36" t="s">
        <v>14</v>
      </c>
      <c r="M36" t="s">
        <v>19</v>
      </c>
      <c r="N36" s="121">
        <v>1</v>
      </c>
      <c r="O36" s="121"/>
      <c r="P36" s="121">
        <v>1</v>
      </c>
      <c r="R36" t="s">
        <v>161</v>
      </c>
      <c r="S36" t="s">
        <v>34</v>
      </c>
      <c r="T36" t="s">
        <v>162</v>
      </c>
      <c r="U36" t="s">
        <v>18</v>
      </c>
      <c r="V36" t="s">
        <v>19</v>
      </c>
      <c r="W36" s="121">
        <v>2</v>
      </c>
      <c r="X36" s="121"/>
      <c r="Y36" s="121">
        <v>2</v>
      </c>
    </row>
    <row r="37" spans="1:25" x14ac:dyDescent="0.25">
      <c r="A37" t="s">
        <v>127</v>
      </c>
      <c r="B37" t="s">
        <v>66</v>
      </c>
      <c r="C37" t="s">
        <v>128</v>
      </c>
      <c r="D37" t="s">
        <v>11</v>
      </c>
      <c r="E37" s="121">
        <v>1</v>
      </c>
      <c r="F37" s="121"/>
      <c r="G37" s="121">
        <v>1</v>
      </c>
      <c r="I37" t="s">
        <v>165</v>
      </c>
      <c r="J37" t="s">
        <v>71</v>
      </c>
      <c r="K37" t="s">
        <v>166</v>
      </c>
      <c r="L37" t="s">
        <v>14</v>
      </c>
      <c r="M37" t="s">
        <v>19</v>
      </c>
      <c r="N37" s="121">
        <v>12</v>
      </c>
      <c r="O37" s="121"/>
      <c r="P37" s="121">
        <v>12</v>
      </c>
      <c r="R37" t="s">
        <v>167</v>
      </c>
      <c r="S37" t="s">
        <v>34</v>
      </c>
      <c r="T37" t="s">
        <v>168</v>
      </c>
      <c r="U37" t="s">
        <v>18</v>
      </c>
      <c r="V37" t="s">
        <v>19</v>
      </c>
      <c r="W37" s="121">
        <v>1</v>
      </c>
      <c r="X37" s="121"/>
      <c r="Y37" s="121">
        <v>1</v>
      </c>
    </row>
    <row r="38" spans="1:25" x14ac:dyDescent="0.25">
      <c r="A38" t="s">
        <v>133</v>
      </c>
      <c r="B38" t="s">
        <v>66</v>
      </c>
      <c r="C38" t="s">
        <v>134</v>
      </c>
      <c r="D38" t="s">
        <v>11</v>
      </c>
      <c r="E38" s="121">
        <v>699</v>
      </c>
      <c r="F38" s="121"/>
      <c r="G38" s="121">
        <v>699</v>
      </c>
      <c r="I38" t="s">
        <v>171</v>
      </c>
      <c r="J38" t="s">
        <v>71</v>
      </c>
      <c r="K38" t="s">
        <v>172</v>
      </c>
      <c r="L38" t="s">
        <v>14</v>
      </c>
      <c r="M38" t="s">
        <v>15</v>
      </c>
      <c r="N38" s="121">
        <v>66</v>
      </c>
      <c r="O38" s="121"/>
      <c r="P38" s="121">
        <v>66</v>
      </c>
      <c r="R38" t="s">
        <v>173</v>
      </c>
      <c r="S38" t="s">
        <v>34</v>
      </c>
      <c r="T38" t="s">
        <v>174</v>
      </c>
      <c r="U38" t="s">
        <v>18</v>
      </c>
      <c r="V38" t="s">
        <v>19</v>
      </c>
      <c r="W38" s="121">
        <v>2</v>
      </c>
      <c r="X38" s="121"/>
      <c r="Y38" s="121">
        <v>2</v>
      </c>
    </row>
    <row r="39" spans="1:25" x14ac:dyDescent="0.25">
      <c r="A39" t="s">
        <v>139</v>
      </c>
      <c r="B39" t="s">
        <v>66</v>
      </c>
      <c r="C39" t="s">
        <v>140</v>
      </c>
      <c r="D39" t="s">
        <v>11</v>
      </c>
      <c r="E39" s="121">
        <v>114</v>
      </c>
      <c r="F39" s="121"/>
      <c r="G39" s="121">
        <v>114</v>
      </c>
      <c r="I39" t="s">
        <v>177</v>
      </c>
      <c r="J39" t="s">
        <v>71</v>
      </c>
      <c r="K39" t="s">
        <v>178</v>
      </c>
      <c r="L39" t="s">
        <v>14</v>
      </c>
      <c r="M39" t="s">
        <v>15</v>
      </c>
      <c r="N39" s="121">
        <v>12</v>
      </c>
      <c r="O39" s="121"/>
      <c r="P39" s="121">
        <v>12</v>
      </c>
      <c r="R39" t="s">
        <v>40</v>
      </c>
      <c r="S39" t="s">
        <v>34</v>
      </c>
      <c r="T39" t="s">
        <v>41</v>
      </c>
      <c r="U39" t="s">
        <v>18</v>
      </c>
      <c r="V39" t="s">
        <v>19</v>
      </c>
      <c r="W39" s="121">
        <v>1</v>
      </c>
      <c r="X39" s="121"/>
      <c r="Y39" s="121">
        <v>1</v>
      </c>
    </row>
    <row r="40" spans="1:25" x14ac:dyDescent="0.25">
      <c r="A40" t="s">
        <v>145</v>
      </c>
      <c r="B40" t="s">
        <v>66</v>
      </c>
      <c r="C40" t="s">
        <v>146</v>
      </c>
      <c r="D40" t="s">
        <v>11</v>
      </c>
      <c r="E40" s="121">
        <v>8</v>
      </c>
      <c r="F40" s="121"/>
      <c r="G40" s="121">
        <v>8</v>
      </c>
      <c r="I40" t="s">
        <v>181</v>
      </c>
      <c r="J40" t="s">
        <v>71</v>
      </c>
      <c r="K40" t="s">
        <v>182</v>
      </c>
      <c r="L40" t="s">
        <v>14</v>
      </c>
      <c r="M40" t="s">
        <v>15</v>
      </c>
      <c r="N40" s="121">
        <v>13</v>
      </c>
      <c r="O40" s="121"/>
      <c r="P40" s="121">
        <v>13</v>
      </c>
      <c r="R40" t="s">
        <v>183</v>
      </c>
      <c r="S40" t="s">
        <v>34</v>
      </c>
      <c r="T40" t="s">
        <v>184</v>
      </c>
      <c r="U40" t="s">
        <v>18</v>
      </c>
      <c r="V40" t="s">
        <v>19</v>
      </c>
      <c r="W40" s="121">
        <v>2</v>
      </c>
      <c r="X40" s="121">
        <v>1</v>
      </c>
      <c r="Y40" s="121">
        <v>1</v>
      </c>
    </row>
    <row r="41" spans="1:25" x14ac:dyDescent="0.25">
      <c r="A41" t="s">
        <v>151</v>
      </c>
      <c r="B41" t="s">
        <v>66</v>
      </c>
      <c r="C41" t="s">
        <v>152</v>
      </c>
      <c r="D41" t="s">
        <v>11</v>
      </c>
      <c r="E41" s="121">
        <v>16</v>
      </c>
      <c r="F41" s="121"/>
      <c r="G41" s="121">
        <v>16</v>
      </c>
      <c r="I41" t="s">
        <v>187</v>
      </c>
      <c r="J41" t="s">
        <v>71</v>
      </c>
      <c r="K41" t="s">
        <v>188</v>
      </c>
      <c r="L41" t="s">
        <v>14</v>
      </c>
      <c r="M41" t="s">
        <v>15</v>
      </c>
      <c r="N41" s="121">
        <v>1</v>
      </c>
      <c r="O41" s="121"/>
      <c r="P41" s="121">
        <v>1</v>
      </c>
      <c r="R41" t="s">
        <v>189</v>
      </c>
      <c r="S41" t="s">
        <v>34</v>
      </c>
      <c r="T41" t="s">
        <v>190</v>
      </c>
      <c r="U41" t="s">
        <v>18</v>
      </c>
      <c r="V41" t="s">
        <v>19</v>
      </c>
      <c r="W41" s="121">
        <v>1</v>
      </c>
      <c r="X41" s="121"/>
      <c r="Y41" s="121">
        <v>1</v>
      </c>
    </row>
    <row r="42" spans="1:25" x14ac:dyDescent="0.25">
      <c r="A42" t="s">
        <v>400</v>
      </c>
      <c r="B42" t="s">
        <v>66</v>
      </c>
      <c r="C42" t="s">
        <v>401</v>
      </c>
      <c r="D42" t="s">
        <v>11</v>
      </c>
      <c r="E42" s="121">
        <v>1</v>
      </c>
      <c r="F42" s="121">
        <v>1</v>
      </c>
      <c r="G42" s="121">
        <v>0</v>
      </c>
      <c r="I42" t="s">
        <v>192</v>
      </c>
      <c r="J42" t="s">
        <v>71</v>
      </c>
      <c r="K42" t="s">
        <v>193</v>
      </c>
      <c r="L42" t="s">
        <v>14</v>
      </c>
      <c r="M42" t="s">
        <v>15</v>
      </c>
      <c r="N42" s="121">
        <v>18</v>
      </c>
      <c r="O42" s="121"/>
      <c r="P42" s="121">
        <v>18</v>
      </c>
      <c r="R42" t="s">
        <v>194</v>
      </c>
      <c r="S42" t="s">
        <v>34</v>
      </c>
      <c r="T42" t="s">
        <v>195</v>
      </c>
      <c r="U42" t="s">
        <v>18</v>
      </c>
      <c r="V42" t="s">
        <v>19</v>
      </c>
      <c r="W42" s="121">
        <v>6</v>
      </c>
      <c r="X42" s="121"/>
      <c r="Y42" s="121">
        <v>6</v>
      </c>
    </row>
    <row r="43" spans="1:25" x14ac:dyDescent="0.25">
      <c r="A43" t="s">
        <v>292</v>
      </c>
      <c r="B43" t="s">
        <v>66</v>
      </c>
      <c r="C43" t="s">
        <v>293</v>
      </c>
      <c r="D43" t="s">
        <v>11</v>
      </c>
      <c r="E43" s="121">
        <v>1</v>
      </c>
      <c r="F43" s="121">
        <v>1</v>
      </c>
      <c r="G43" s="121">
        <v>0</v>
      </c>
      <c r="I43" t="s">
        <v>196</v>
      </c>
      <c r="J43" t="s">
        <v>71</v>
      </c>
      <c r="K43" t="s">
        <v>197</v>
      </c>
      <c r="L43" t="s">
        <v>14</v>
      </c>
      <c r="M43" t="s">
        <v>15</v>
      </c>
      <c r="N43" s="121">
        <v>1</v>
      </c>
      <c r="O43" s="121"/>
      <c r="P43" s="121">
        <v>1</v>
      </c>
      <c r="R43" t="s">
        <v>198</v>
      </c>
      <c r="S43" t="s">
        <v>34</v>
      </c>
      <c r="T43" t="s">
        <v>199</v>
      </c>
      <c r="U43" t="s">
        <v>18</v>
      </c>
      <c r="V43" t="s">
        <v>19</v>
      </c>
      <c r="W43" s="121">
        <v>1</v>
      </c>
      <c r="X43" s="121"/>
      <c r="Y43" s="121">
        <v>1</v>
      </c>
    </row>
    <row r="44" spans="1:25" x14ac:dyDescent="0.25">
      <c r="A44" t="s">
        <v>408</v>
      </c>
      <c r="B44" t="s">
        <v>66</v>
      </c>
      <c r="C44" t="s">
        <v>409</v>
      </c>
      <c r="D44" t="s">
        <v>11</v>
      </c>
      <c r="E44" s="121">
        <v>1</v>
      </c>
      <c r="F44" s="121"/>
      <c r="G44" s="121">
        <v>1</v>
      </c>
      <c r="I44" t="s">
        <v>200</v>
      </c>
      <c r="J44" t="s">
        <v>71</v>
      </c>
      <c r="K44" t="s">
        <v>201</v>
      </c>
      <c r="L44" t="s">
        <v>14</v>
      </c>
      <c r="M44" t="s">
        <v>15</v>
      </c>
      <c r="N44" s="121">
        <v>1</v>
      </c>
      <c r="O44" s="121"/>
      <c r="P44" s="121">
        <v>1</v>
      </c>
      <c r="R44" t="s">
        <v>202</v>
      </c>
      <c r="S44" t="s">
        <v>34</v>
      </c>
      <c r="T44" t="s">
        <v>203</v>
      </c>
      <c r="U44" t="s">
        <v>18</v>
      </c>
      <c r="V44" t="s">
        <v>19</v>
      </c>
      <c r="W44" s="121">
        <v>1</v>
      </c>
      <c r="X44" s="121"/>
      <c r="Y44" s="121">
        <v>1</v>
      </c>
    </row>
    <row r="45" spans="1:25" x14ac:dyDescent="0.25">
      <c r="A45" t="s">
        <v>428</v>
      </c>
      <c r="B45" t="s">
        <v>66</v>
      </c>
      <c r="C45" t="s">
        <v>429</v>
      </c>
      <c r="D45" t="s">
        <v>11</v>
      </c>
      <c r="E45" s="121">
        <v>1</v>
      </c>
      <c r="F45" s="121"/>
      <c r="G45" s="121">
        <v>1</v>
      </c>
      <c r="I45" t="s">
        <v>204</v>
      </c>
      <c r="J45" t="s">
        <v>71</v>
      </c>
      <c r="K45" t="s">
        <v>205</v>
      </c>
      <c r="L45" t="s">
        <v>14</v>
      </c>
      <c r="M45" t="s">
        <v>19</v>
      </c>
      <c r="N45" s="121">
        <v>1</v>
      </c>
      <c r="O45" s="121"/>
      <c r="P45" s="121">
        <v>1</v>
      </c>
      <c r="R45" t="s">
        <v>206</v>
      </c>
      <c r="S45" t="s">
        <v>34</v>
      </c>
      <c r="T45" t="s">
        <v>207</v>
      </c>
      <c r="U45" t="s">
        <v>18</v>
      </c>
      <c r="V45" t="s">
        <v>19</v>
      </c>
      <c r="W45" s="121">
        <v>1</v>
      </c>
      <c r="X45" s="121"/>
      <c r="Y45" s="121">
        <v>1</v>
      </c>
    </row>
    <row r="46" spans="1:25" x14ac:dyDescent="0.25">
      <c r="A46" t="s">
        <v>157</v>
      </c>
      <c r="B46" t="s">
        <v>66</v>
      </c>
      <c r="C46" t="s">
        <v>158</v>
      </c>
      <c r="D46" t="s">
        <v>11</v>
      </c>
      <c r="E46" s="121">
        <v>5</v>
      </c>
      <c r="F46" s="121">
        <v>4</v>
      </c>
      <c r="G46" s="121">
        <v>1</v>
      </c>
      <c r="I46" t="s">
        <v>208</v>
      </c>
      <c r="J46" t="s">
        <v>71</v>
      </c>
      <c r="K46" t="s">
        <v>209</v>
      </c>
      <c r="L46" t="s">
        <v>14</v>
      </c>
      <c r="M46" t="s">
        <v>19</v>
      </c>
      <c r="N46" s="121">
        <v>1</v>
      </c>
      <c r="O46" s="121"/>
      <c r="P46" s="121">
        <v>1</v>
      </c>
      <c r="R46" t="s">
        <v>210</v>
      </c>
      <c r="S46" t="s">
        <v>34</v>
      </c>
      <c r="T46" t="s">
        <v>211</v>
      </c>
      <c r="U46" t="s">
        <v>18</v>
      </c>
      <c r="V46" t="s">
        <v>19</v>
      </c>
      <c r="W46" s="121">
        <v>1</v>
      </c>
      <c r="X46" s="121"/>
      <c r="Y46" s="121">
        <v>1</v>
      </c>
    </row>
    <row r="47" spans="1:25" x14ac:dyDescent="0.25">
      <c r="A47" t="s">
        <v>163</v>
      </c>
      <c r="B47" t="s">
        <v>66</v>
      </c>
      <c r="C47" t="s">
        <v>164</v>
      </c>
      <c r="D47" t="s">
        <v>11</v>
      </c>
      <c r="E47" s="121">
        <v>99</v>
      </c>
      <c r="F47" s="121"/>
      <c r="G47" s="121">
        <v>99</v>
      </c>
      <c r="I47" t="s">
        <v>212</v>
      </c>
      <c r="J47" t="s">
        <v>71</v>
      </c>
      <c r="K47" t="s">
        <v>213</v>
      </c>
      <c r="L47" t="s">
        <v>14</v>
      </c>
      <c r="M47" t="s">
        <v>19</v>
      </c>
      <c r="N47" s="121">
        <v>2</v>
      </c>
      <c r="O47" s="121"/>
      <c r="P47" s="121">
        <v>2</v>
      </c>
      <c r="R47" t="s">
        <v>214</v>
      </c>
      <c r="S47" t="s">
        <v>34</v>
      </c>
      <c r="T47" t="s">
        <v>215</v>
      </c>
      <c r="U47" t="s">
        <v>18</v>
      </c>
      <c r="V47" t="s">
        <v>19</v>
      </c>
      <c r="W47" s="121">
        <v>1</v>
      </c>
      <c r="X47" s="121"/>
      <c r="Y47" s="121">
        <v>1</v>
      </c>
    </row>
    <row r="48" spans="1:25" x14ac:dyDescent="0.25">
      <c r="A48" t="s">
        <v>169</v>
      </c>
      <c r="B48" t="s">
        <v>66</v>
      </c>
      <c r="C48" t="s">
        <v>170</v>
      </c>
      <c r="D48" t="s">
        <v>11</v>
      </c>
      <c r="E48" s="121">
        <v>192</v>
      </c>
      <c r="F48" s="121">
        <v>146</v>
      </c>
      <c r="G48" s="121">
        <v>46</v>
      </c>
      <c r="I48" t="s">
        <v>216</v>
      </c>
      <c r="J48" t="s">
        <v>71</v>
      </c>
      <c r="K48" t="s">
        <v>217</v>
      </c>
      <c r="L48" t="s">
        <v>14</v>
      </c>
      <c r="M48" t="s">
        <v>19</v>
      </c>
      <c r="N48" s="121">
        <v>1</v>
      </c>
      <c r="O48" s="121"/>
      <c r="P48" s="121">
        <v>1</v>
      </c>
      <c r="R48" t="s">
        <v>218</v>
      </c>
      <c r="S48" t="s">
        <v>34</v>
      </c>
      <c r="T48" t="s">
        <v>219</v>
      </c>
      <c r="U48" t="s">
        <v>18</v>
      </c>
      <c r="V48" t="s">
        <v>19</v>
      </c>
      <c r="W48" s="121">
        <v>2</v>
      </c>
      <c r="X48" s="121"/>
      <c r="Y48" s="121">
        <v>2</v>
      </c>
    </row>
    <row r="49" spans="1:25" x14ac:dyDescent="0.25">
      <c r="A49" t="s">
        <v>438</v>
      </c>
      <c r="B49" t="s">
        <v>66</v>
      </c>
      <c r="C49" t="s">
        <v>439</v>
      </c>
      <c r="D49" t="s">
        <v>11</v>
      </c>
      <c r="E49" s="121">
        <v>2</v>
      </c>
      <c r="F49" s="121"/>
      <c r="G49" s="121">
        <v>2</v>
      </c>
      <c r="I49" t="s">
        <v>220</v>
      </c>
      <c r="J49" t="s">
        <v>71</v>
      </c>
      <c r="K49" t="s">
        <v>221</v>
      </c>
      <c r="L49" t="s">
        <v>14</v>
      </c>
      <c r="M49" t="s">
        <v>19</v>
      </c>
      <c r="N49" s="121">
        <v>1</v>
      </c>
      <c r="O49" s="121"/>
      <c r="P49" s="121">
        <v>1</v>
      </c>
      <c r="R49" t="s">
        <v>222</v>
      </c>
      <c r="S49" t="s">
        <v>34</v>
      </c>
      <c r="T49" t="s">
        <v>223</v>
      </c>
      <c r="U49" t="s">
        <v>18</v>
      </c>
      <c r="V49" t="s">
        <v>19</v>
      </c>
      <c r="W49" s="121">
        <v>4</v>
      </c>
      <c r="X49" s="121"/>
      <c r="Y49" s="121">
        <v>4</v>
      </c>
    </row>
    <row r="50" spans="1:25" x14ac:dyDescent="0.25">
      <c r="A50" t="s">
        <v>175</v>
      </c>
      <c r="B50" t="s">
        <v>66</v>
      </c>
      <c r="C50" t="s">
        <v>176</v>
      </c>
      <c r="D50" t="s">
        <v>11</v>
      </c>
      <c r="E50" s="121">
        <v>1</v>
      </c>
      <c r="F50" s="121"/>
      <c r="G50" s="121">
        <v>1</v>
      </c>
      <c r="I50" t="s">
        <v>224</v>
      </c>
      <c r="J50" t="s">
        <v>71</v>
      </c>
      <c r="K50" t="s">
        <v>225</v>
      </c>
      <c r="L50" t="s">
        <v>14</v>
      </c>
      <c r="M50" t="s">
        <v>19</v>
      </c>
      <c r="N50" s="121">
        <v>1</v>
      </c>
      <c r="O50" s="121"/>
      <c r="P50" s="121">
        <v>1</v>
      </c>
      <c r="R50" t="s">
        <v>226</v>
      </c>
      <c r="S50" t="s">
        <v>34</v>
      </c>
      <c r="T50" t="s">
        <v>227</v>
      </c>
      <c r="U50" t="s">
        <v>18</v>
      </c>
      <c r="V50" t="s">
        <v>19</v>
      </c>
      <c r="W50" s="121">
        <v>1</v>
      </c>
      <c r="X50" s="121"/>
      <c r="Y50" s="121">
        <v>1</v>
      </c>
    </row>
    <row r="51" spans="1:25" x14ac:dyDescent="0.25">
      <c r="A51" t="s">
        <v>179</v>
      </c>
      <c r="B51" t="s">
        <v>66</v>
      </c>
      <c r="C51" t="s">
        <v>180</v>
      </c>
      <c r="D51" t="s">
        <v>11</v>
      </c>
      <c r="E51" s="121">
        <v>6</v>
      </c>
      <c r="F51" s="121"/>
      <c r="G51" s="121">
        <v>6</v>
      </c>
      <c r="I51" t="s">
        <v>228</v>
      </c>
      <c r="J51" t="s">
        <v>71</v>
      </c>
      <c r="K51" t="s">
        <v>229</v>
      </c>
      <c r="L51" t="s">
        <v>14</v>
      </c>
      <c r="M51" t="s">
        <v>19</v>
      </c>
      <c r="N51" s="121">
        <v>1</v>
      </c>
      <c r="O51" s="121"/>
      <c r="P51" s="121">
        <v>1</v>
      </c>
      <c r="R51" t="s">
        <v>230</v>
      </c>
      <c r="S51" t="s">
        <v>34</v>
      </c>
      <c r="T51" t="s">
        <v>231</v>
      </c>
      <c r="U51" t="s">
        <v>18</v>
      </c>
      <c r="V51" t="s">
        <v>19</v>
      </c>
      <c r="W51" s="121">
        <v>1</v>
      </c>
      <c r="X51" s="121"/>
      <c r="Y51" s="121">
        <v>1</v>
      </c>
    </row>
    <row r="52" spans="1:25" x14ac:dyDescent="0.25">
      <c r="C52" t="s">
        <v>1122</v>
      </c>
      <c r="D52" t="s">
        <v>11</v>
      </c>
      <c r="E52" s="121">
        <v>1</v>
      </c>
      <c r="F52" s="121"/>
      <c r="G52" s="121">
        <v>1</v>
      </c>
      <c r="I52" t="s">
        <v>232</v>
      </c>
      <c r="J52" t="s">
        <v>71</v>
      </c>
      <c r="K52" t="s">
        <v>233</v>
      </c>
      <c r="L52" t="s">
        <v>14</v>
      </c>
      <c r="M52" t="s">
        <v>19</v>
      </c>
      <c r="N52" s="121">
        <v>1</v>
      </c>
      <c r="O52" s="121"/>
      <c r="P52" s="121">
        <v>1</v>
      </c>
      <c r="R52" t="s">
        <v>234</v>
      </c>
      <c r="S52" t="s">
        <v>34</v>
      </c>
      <c r="T52" t="s">
        <v>235</v>
      </c>
      <c r="U52" t="s">
        <v>18</v>
      </c>
      <c r="V52" t="s">
        <v>19</v>
      </c>
      <c r="W52" s="121">
        <v>1</v>
      </c>
      <c r="X52" s="121"/>
      <c r="Y52" s="121">
        <v>1</v>
      </c>
    </row>
    <row r="53" spans="1:25" x14ac:dyDescent="0.25">
      <c r="A53" t="s">
        <v>440</v>
      </c>
      <c r="B53" t="s">
        <v>66</v>
      </c>
      <c r="C53" t="s">
        <v>1124</v>
      </c>
      <c r="D53" t="s">
        <v>11</v>
      </c>
      <c r="E53" s="121">
        <v>1</v>
      </c>
      <c r="F53" s="121"/>
      <c r="G53" s="121">
        <v>1</v>
      </c>
      <c r="I53" t="s">
        <v>236</v>
      </c>
      <c r="J53" t="s">
        <v>71</v>
      </c>
      <c r="K53" t="s">
        <v>237</v>
      </c>
      <c r="L53" t="s">
        <v>14</v>
      </c>
      <c r="M53" t="s">
        <v>15</v>
      </c>
      <c r="N53" s="121">
        <v>29</v>
      </c>
      <c r="O53" s="121"/>
      <c r="P53" s="121">
        <v>29</v>
      </c>
      <c r="R53" t="s">
        <v>238</v>
      </c>
      <c r="S53" t="s">
        <v>34</v>
      </c>
      <c r="T53" t="s">
        <v>239</v>
      </c>
      <c r="U53" t="s">
        <v>18</v>
      </c>
      <c r="V53" t="s">
        <v>19</v>
      </c>
      <c r="W53" s="121">
        <v>5</v>
      </c>
      <c r="X53" s="121"/>
      <c r="Y53" s="121">
        <v>5</v>
      </c>
    </row>
    <row r="54" spans="1:25" x14ac:dyDescent="0.25">
      <c r="A54" t="s">
        <v>1080</v>
      </c>
      <c r="B54" t="s">
        <v>71</v>
      </c>
      <c r="C54" t="s">
        <v>1081</v>
      </c>
      <c r="D54" t="s">
        <v>11</v>
      </c>
      <c r="E54" s="121">
        <v>100</v>
      </c>
      <c r="F54" s="121">
        <v>25</v>
      </c>
      <c r="G54" s="121">
        <v>75</v>
      </c>
      <c r="I54" t="s">
        <v>240</v>
      </c>
      <c r="J54" t="s">
        <v>71</v>
      </c>
      <c r="K54" t="s">
        <v>241</v>
      </c>
      <c r="L54" t="s">
        <v>14</v>
      </c>
      <c r="M54" t="s">
        <v>15</v>
      </c>
      <c r="N54" s="121">
        <v>39</v>
      </c>
      <c r="O54" s="121"/>
      <c r="P54" s="121">
        <v>39</v>
      </c>
      <c r="R54" t="s">
        <v>242</v>
      </c>
      <c r="S54" t="s">
        <v>34</v>
      </c>
      <c r="T54" t="s">
        <v>243</v>
      </c>
      <c r="U54" t="s">
        <v>18</v>
      </c>
      <c r="V54" t="s">
        <v>19</v>
      </c>
      <c r="W54" s="121">
        <v>1</v>
      </c>
      <c r="X54" s="121"/>
      <c r="Y54" s="121">
        <v>1</v>
      </c>
    </row>
    <row r="55" spans="1:25" x14ac:dyDescent="0.25">
      <c r="A55" t="s">
        <v>185</v>
      </c>
      <c r="B55" t="s">
        <v>71</v>
      </c>
      <c r="C55" t="s">
        <v>186</v>
      </c>
      <c r="D55" t="s">
        <v>11</v>
      </c>
      <c r="E55" s="121">
        <v>76</v>
      </c>
      <c r="F55" s="121">
        <v>1</v>
      </c>
      <c r="G55" s="121">
        <v>75</v>
      </c>
      <c r="I55" t="s">
        <v>244</v>
      </c>
      <c r="J55" t="s">
        <v>71</v>
      </c>
      <c r="K55" t="s">
        <v>245</v>
      </c>
      <c r="L55" t="s">
        <v>14</v>
      </c>
      <c r="M55" t="s">
        <v>15</v>
      </c>
      <c r="N55" s="121">
        <v>4</v>
      </c>
      <c r="O55" s="121"/>
      <c r="P55" s="121">
        <v>4</v>
      </c>
      <c r="R55" t="s">
        <v>246</v>
      </c>
      <c r="S55" t="s">
        <v>34</v>
      </c>
      <c r="T55" t="s">
        <v>247</v>
      </c>
      <c r="U55" t="s">
        <v>18</v>
      </c>
      <c r="V55" t="s">
        <v>19</v>
      </c>
      <c r="W55" s="121">
        <v>4</v>
      </c>
      <c r="X55" s="121"/>
      <c r="Y55" s="121">
        <v>4</v>
      </c>
    </row>
    <row r="56" spans="1:25" x14ac:dyDescent="0.25">
      <c r="A56" t="s">
        <v>452</v>
      </c>
      <c r="B56" t="s">
        <v>71</v>
      </c>
      <c r="C56" t="s">
        <v>1092</v>
      </c>
      <c r="D56" t="s">
        <v>11</v>
      </c>
      <c r="E56" s="121">
        <v>100</v>
      </c>
      <c r="F56" s="121">
        <v>25</v>
      </c>
      <c r="G56" s="121">
        <v>75</v>
      </c>
      <c r="I56" t="s">
        <v>248</v>
      </c>
      <c r="J56" t="s">
        <v>34</v>
      </c>
      <c r="K56" t="s">
        <v>249</v>
      </c>
      <c r="L56" t="s">
        <v>14</v>
      </c>
      <c r="M56" t="s">
        <v>19</v>
      </c>
      <c r="N56" s="121">
        <v>1</v>
      </c>
      <c r="O56" s="121"/>
      <c r="P56" s="121">
        <v>1</v>
      </c>
      <c r="R56" t="s">
        <v>250</v>
      </c>
      <c r="S56" t="s">
        <v>66</v>
      </c>
      <c r="T56" t="s">
        <v>251</v>
      </c>
      <c r="U56" t="s">
        <v>18</v>
      </c>
      <c r="V56" t="s">
        <v>19</v>
      </c>
      <c r="W56" s="121">
        <v>1</v>
      </c>
      <c r="X56" s="121"/>
      <c r="Y56" s="121">
        <v>1</v>
      </c>
    </row>
    <row r="57" spans="1:25" x14ac:dyDescent="0.25">
      <c r="A57" t="s">
        <v>456</v>
      </c>
      <c r="B57" t="s">
        <v>71</v>
      </c>
      <c r="C57" t="s">
        <v>457</v>
      </c>
      <c r="D57" t="s">
        <v>11</v>
      </c>
      <c r="E57" s="121">
        <v>1</v>
      </c>
      <c r="F57" s="121">
        <v>2</v>
      </c>
      <c r="G57" s="121">
        <v>-1</v>
      </c>
      <c r="I57" t="s">
        <v>252</v>
      </c>
      <c r="J57" t="s">
        <v>34</v>
      </c>
      <c r="K57" t="s">
        <v>253</v>
      </c>
      <c r="L57" t="s">
        <v>14</v>
      </c>
      <c r="M57" t="s">
        <v>15</v>
      </c>
      <c r="N57" s="121">
        <v>1</v>
      </c>
      <c r="O57" s="121"/>
      <c r="P57" s="121">
        <v>1</v>
      </c>
      <c r="R57" t="s">
        <v>254</v>
      </c>
      <c r="S57" t="s">
        <v>66</v>
      </c>
      <c r="T57" t="s">
        <v>255</v>
      </c>
      <c r="U57" t="s">
        <v>18</v>
      </c>
      <c r="V57" t="s">
        <v>19</v>
      </c>
      <c r="W57" s="121">
        <v>1</v>
      </c>
      <c r="X57" s="121"/>
      <c r="Y57" s="121">
        <v>1</v>
      </c>
    </row>
    <row r="58" spans="1:25" x14ac:dyDescent="0.25">
      <c r="A58" t="s">
        <v>488</v>
      </c>
      <c r="B58" t="s">
        <v>71</v>
      </c>
      <c r="C58" t="s">
        <v>489</v>
      </c>
      <c r="D58" t="s">
        <v>11</v>
      </c>
      <c r="E58" s="121"/>
      <c r="F58" s="121">
        <v>3</v>
      </c>
      <c r="G58" s="121">
        <v>-3</v>
      </c>
      <c r="I58" t="s">
        <v>252</v>
      </c>
      <c r="J58" t="s">
        <v>34</v>
      </c>
      <c r="K58" t="s">
        <v>253</v>
      </c>
      <c r="L58" t="s">
        <v>14</v>
      </c>
      <c r="M58" t="s">
        <v>19</v>
      </c>
      <c r="N58" s="121">
        <v>1</v>
      </c>
      <c r="O58" s="121">
        <v>1</v>
      </c>
      <c r="P58" s="121">
        <v>0</v>
      </c>
      <c r="R58" t="s">
        <v>256</v>
      </c>
      <c r="S58" t="s">
        <v>66</v>
      </c>
      <c r="T58" t="s">
        <v>257</v>
      </c>
      <c r="U58" t="s">
        <v>18</v>
      </c>
      <c r="V58" t="s">
        <v>19</v>
      </c>
      <c r="W58" s="121">
        <v>10</v>
      </c>
      <c r="X58" s="121"/>
      <c r="Y58" s="121">
        <v>10</v>
      </c>
    </row>
    <row r="59" spans="1:25" x14ac:dyDescent="0.25">
      <c r="A59" t="s">
        <v>490</v>
      </c>
      <c r="B59" t="s">
        <v>66</v>
      </c>
      <c r="C59" t="s">
        <v>491</v>
      </c>
      <c r="D59" t="s">
        <v>11</v>
      </c>
      <c r="E59" s="121">
        <v>1</v>
      </c>
      <c r="F59" s="121">
        <v>1</v>
      </c>
      <c r="G59" s="121">
        <v>0</v>
      </c>
      <c r="I59" t="s">
        <v>258</v>
      </c>
      <c r="J59" t="s">
        <v>34</v>
      </c>
      <c r="K59" t="s">
        <v>259</v>
      </c>
      <c r="L59" t="s">
        <v>14</v>
      </c>
      <c r="M59" t="s">
        <v>19</v>
      </c>
      <c r="N59" s="121">
        <v>2</v>
      </c>
      <c r="O59" s="121"/>
      <c r="P59" s="121">
        <v>2</v>
      </c>
      <c r="R59" t="s">
        <v>85</v>
      </c>
      <c r="S59" t="s">
        <v>66</v>
      </c>
      <c r="T59" t="s">
        <v>86</v>
      </c>
      <c r="U59" t="s">
        <v>18</v>
      </c>
      <c r="V59" t="s">
        <v>19</v>
      </c>
      <c r="W59" s="121">
        <v>3</v>
      </c>
      <c r="X59" s="121"/>
      <c r="Y59" s="121">
        <v>3</v>
      </c>
    </row>
    <row r="60" spans="1:25" x14ac:dyDescent="0.25">
      <c r="A60" t="s">
        <v>500</v>
      </c>
      <c r="B60" t="s">
        <v>71</v>
      </c>
      <c r="C60" t="s">
        <v>501</v>
      </c>
      <c r="D60" t="s">
        <v>11</v>
      </c>
      <c r="E60" s="121"/>
      <c r="F60" s="121">
        <v>6</v>
      </c>
      <c r="G60" s="121">
        <v>-6</v>
      </c>
      <c r="I60" t="s">
        <v>260</v>
      </c>
      <c r="J60" t="s">
        <v>34</v>
      </c>
      <c r="K60" t="s">
        <v>261</v>
      </c>
      <c r="L60" t="s">
        <v>14</v>
      </c>
      <c r="M60" t="s">
        <v>19</v>
      </c>
      <c r="N60" s="121">
        <v>1</v>
      </c>
      <c r="O60" s="121"/>
      <c r="P60" s="121">
        <v>1</v>
      </c>
      <c r="R60" t="s">
        <v>262</v>
      </c>
      <c r="S60" t="s">
        <v>66</v>
      </c>
      <c r="T60" t="s">
        <v>263</v>
      </c>
      <c r="U60" t="s">
        <v>18</v>
      </c>
      <c r="V60" t="s">
        <v>19</v>
      </c>
      <c r="W60" s="121">
        <v>1</v>
      </c>
      <c r="X60" s="121"/>
      <c r="Y60" s="121">
        <v>1</v>
      </c>
    </row>
    <row r="61" spans="1:25" x14ac:dyDescent="0.25">
      <c r="A61" t="s">
        <v>504</v>
      </c>
      <c r="B61" t="s">
        <v>71</v>
      </c>
      <c r="C61" t="s">
        <v>505</v>
      </c>
      <c r="D61" t="s">
        <v>11</v>
      </c>
      <c r="E61" s="121">
        <v>6</v>
      </c>
      <c r="F61" s="121">
        <v>12</v>
      </c>
      <c r="G61" s="121">
        <v>-6</v>
      </c>
      <c r="I61" t="s">
        <v>264</v>
      </c>
      <c r="J61" t="s">
        <v>34</v>
      </c>
      <c r="K61" t="s">
        <v>265</v>
      </c>
      <c r="L61" t="s">
        <v>14</v>
      </c>
      <c r="M61" t="s">
        <v>19</v>
      </c>
      <c r="N61" s="121">
        <v>2</v>
      </c>
      <c r="O61" s="121"/>
      <c r="P61" s="121">
        <v>2</v>
      </c>
      <c r="R61" t="s">
        <v>266</v>
      </c>
      <c r="S61" t="s">
        <v>66</v>
      </c>
      <c r="T61" t="s">
        <v>267</v>
      </c>
      <c r="U61" t="s">
        <v>18</v>
      </c>
      <c r="V61" t="s">
        <v>19</v>
      </c>
      <c r="W61" s="121">
        <v>1</v>
      </c>
      <c r="X61" s="121"/>
      <c r="Y61" s="121">
        <v>1</v>
      </c>
    </row>
    <row r="62" spans="1:25" x14ac:dyDescent="0.25">
      <c r="A62" t="s">
        <v>528</v>
      </c>
      <c r="B62" t="s">
        <v>71</v>
      </c>
      <c r="C62" t="s">
        <v>529</v>
      </c>
      <c r="D62" t="s">
        <v>11</v>
      </c>
      <c r="E62" s="121">
        <v>12</v>
      </c>
      <c r="F62" s="121">
        <v>24</v>
      </c>
      <c r="G62" s="121">
        <v>-12</v>
      </c>
      <c r="I62" t="s">
        <v>268</v>
      </c>
      <c r="J62" t="s">
        <v>34</v>
      </c>
      <c r="K62" t="s">
        <v>269</v>
      </c>
      <c r="L62" t="s">
        <v>14</v>
      </c>
      <c r="M62" t="s">
        <v>19</v>
      </c>
      <c r="N62" s="121">
        <v>3</v>
      </c>
      <c r="O62" s="121"/>
      <c r="P62" s="121">
        <v>3</v>
      </c>
      <c r="R62" t="s">
        <v>270</v>
      </c>
      <c r="S62" t="s">
        <v>66</v>
      </c>
      <c r="T62" t="s">
        <v>271</v>
      </c>
      <c r="U62" t="s">
        <v>18</v>
      </c>
      <c r="V62" t="s">
        <v>19</v>
      </c>
      <c r="W62" s="121">
        <v>1</v>
      </c>
      <c r="X62" s="121"/>
      <c r="Y62" s="121">
        <v>1</v>
      </c>
    </row>
    <row r="63" spans="1:25" x14ac:dyDescent="0.25">
      <c r="A63" t="s">
        <v>536</v>
      </c>
      <c r="B63" t="s">
        <v>66</v>
      </c>
      <c r="C63" t="s">
        <v>537</v>
      </c>
      <c r="D63" t="s">
        <v>11</v>
      </c>
      <c r="E63" s="121">
        <v>1</v>
      </c>
      <c r="F63" s="121"/>
      <c r="G63" s="121">
        <v>1</v>
      </c>
      <c r="I63" t="s">
        <v>272</v>
      </c>
      <c r="J63" t="s">
        <v>34</v>
      </c>
      <c r="K63" t="s">
        <v>273</v>
      </c>
      <c r="L63" t="s">
        <v>14</v>
      </c>
      <c r="M63" t="s">
        <v>19</v>
      </c>
      <c r="N63" s="121">
        <v>2</v>
      </c>
      <c r="O63" s="121"/>
      <c r="P63" s="121">
        <v>2</v>
      </c>
      <c r="R63" t="s">
        <v>274</v>
      </c>
      <c r="S63" t="s">
        <v>66</v>
      </c>
      <c r="T63" t="s">
        <v>275</v>
      </c>
      <c r="U63" t="s">
        <v>18</v>
      </c>
      <c r="V63" t="s">
        <v>19</v>
      </c>
      <c r="W63" s="121">
        <v>1</v>
      </c>
      <c r="X63" s="121"/>
      <c r="Y63" s="121">
        <v>1</v>
      </c>
    </row>
    <row r="64" spans="1:25" x14ac:dyDescent="0.25">
      <c r="A64" t="s">
        <v>566</v>
      </c>
      <c r="B64" t="s">
        <v>66</v>
      </c>
      <c r="C64" t="s">
        <v>567</v>
      </c>
      <c r="D64" t="s">
        <v>11</v>
      </c>
      <c r="E64" s="121">
        <v>4</v>
      </c>
      <c r="F64" s="121">
        <v>4</v>
      </c>
      <c r="G64" s="121">
        <v>0</v>
      </c>
      <c r="I64" t="s">
        <v>276</v>
      </c>
      <c r="J64" t="s">
        <v>34</v>
      </c>
      <c r="K64" t="s">
        <v>277</v>
      </c>
      <c r="L64" t="s">
        <v>14</v>
      </c>
      <c r="M64" t="s">
        <v>19</v>
      </c>
      <c r="N64" s="121">
        <v>1</v>
      </c>
      <c r="O64" s="121"/>
      <c r="P64" s="121">
        <v>1</v>
      </c>
      <c r="R64" t="s">
        <v>278</v>
      </c>
      <c r="S64" t="s">
        <v>66</v>
      </c>
      <c r="T64" t="s">
        <v>279</v>
      </c>
      <c r="U64" t="s">
        <v>18</v>
      </c>
      <c r="V64" t="s">
        <v>19</v>
      </c>
      <c r="W64" s="121">
        <v>1</v>
      </c>
      <c r="X64" s="121"/>
      <c r="Y64" s="121">
        <v>1</v>
      </c>
    </row>
    <row r="65" spans="1:25" x14ac:dyDescent="0.25">
      <c r="A65" t="s">
        <v>572</v>
      </c>
      <c r="B65" t="s">
        <v>71</v>
      </c>
      <c r="C65" t="s">
        <v>573</v>
      </c>
      <c r="D65" t="s">
        <v>11</v>
      </c>
      <c r="E65" s="121">
        <v>1</v>
      </c>
      <c r="F65" s="121">
        <v>2</v>
      </c>
      <c r="G65" s="121">
        <v>-1</v>
      </c>
      <c r="I65" t="s">
        <v>161</v>
      </c>
      <c r="J65" t="s">
        <v>34</v>
      </c>
      <c r="K65" t="s">
        <v>162</v>
      </c>
      <c r="L65" t="s">
        <v>14</v>
      </c>
      <c r="M65" t="s">
        <v>15</v>
      </c>
      <c r="N65" s="121">
        <v>1</v>
      </c>
      <c r="O65" s="121"/>
      <c r="P65" s="121">
        <v>1</v>
      </c>
      <c r="R65" t="s">
        <v>91</v>
      </c>
      <c r="S65" t="s">
        <v>66</v>
      </c>
      <c r="T65" t="s">
        <v>92</v>
      </c>
      <c r="U65" t="s">
        <v>18</v>
      </c>
      <c r="V65" t="s">
        <v>19</v>
      </c>
      <c r="W65" s="121">
        <v>2</v>
      </c>
      <c r="X65" s="121">
        <v>1</v>
      </c>
      <c r="Y65" s="121">
        <v>1</v>
      </c>
    </row>
    <row r="66" spans="1:25" x14ac:dyDescent="0.25">
      <c r="A66" t="s">
        <v>584</v>
      </c>
      <c r="B66" t="s">
        <v>71</v>
      </c>
      <c r="C66" t="s">
        <v>585</v>
      </c>
      <c r="D66" t="s">
        <v>11</v>
      </c>
      <c r="E66" s="121">
        <v>1</v>
      </c>
      <c r="F66" s="121">
        <v>2</v>
      </c>
      <c r="G66" s="121">
        <v>-1</v>
      </c>
      <c r="I66" t="s">
        <v>161</v>
      </c>
      <c r="J66" t="s">
        <v>34</v>
      </c>
      <c r="K66" t="s">
        <v>162</v>
      </c>
      <c r="L66" t="s">
        <v>14</v>
      </c>
      <c r="M66" t="s">
        <v>19</v>
      </c>
      <c r="N66" s="121"/>
      <c r="O66" s="121">
        <v>1</v>
      </c>
      <c r="P66" s="121">
        <v>-1</v>
      </c>
      <c r="R66" t="s">
        <v>280</v>
      </c>
      <c r="S66" t="s">
        <v>66</v>
      </c>
      <c r="T66" t="s">
        <v>281</v>
      </c>
      <c r="U66" t="s">
        <v>18</v>
      </c>
      <c r="V66" t="s">
        <v>19</v>
      </c>
      <c r="W66" s="121">
        <v>2</v>
      </c>
      <c r="X66" s="121"/>
      <c r="Y66" s="121">
        <v>2</v>
      </c>
    </row>
    <row r="67" spans="1:25" x14ac:dyDescent="0.25">
      <c r="A67" t="s">
        <v>588</v>
      </c>
      <c r="B67" t="s">
        <v>71</v>
      </c>
      <c r="C67" t="s">
        <v>589</v>
      </c>
      <c r="D67" t="s">
        <v>11</v>
      </c>
      <c r="E67" s="121">
        <v>1</v>
      </c>
      <c r="F67" s="121">
        <v>1</v>
      </c>
      <c r="G67" s="121">
        <v>0</v>
      </c>
      <c r="I67" t="s">
        <v>282</v>
      </c>
      <c r="J67" t="s">
        <v>34</v>
      </c>
      <c r="K67" t="s">
        <v>283</v>
      </c>
      <c r="L67" t="s">
        <v>14</v>
      </c>
      <c r="M67" t="s">
        <v>19</v>
      </c>
      <c r="N67" s="121">
        <v>7</v>
      </c>
      <c r="O67" s="121"/>
      <c r="P67" s="121">
        <v>7</v>
      </c>
      <c r="R67" t="s">
        <v>284</v>
      </c>
      <c r="S67" t="s">
        <v>66</v>
      </c>
      <c r="T67" t="s">
        <v>285</v>
      </c>
      <c r="U67" t="s">
        <v>18</v>
      </c>
      <c r="V67" t="s">
        <v>19</v>
      </c>
      <c r="W67" s="121">
        <v>8</v>
      </c>
      <c r="X67" s="121"/>
      <c r="Y67" s="121">
        <v>8</v>
      </c>
    </row>
    <row r="68" spans="1:25" x14ac:dyDescent="0.25">
      <c r="A68" t="s">
        <v>592</v>
      </c>
      <c r="B68" t="s">
        <v>71</v>
      </c>
      <c r="C68" t="s">
        <v>593</v>
      </c>
      <c r="D68" t="s">
        <v>11</v>
      </c>
      <c r="E68" s="121">
        <v>1</v>
      </c>
      <c r="F68" s="121">
        <v>4</v>
      </c>
      <c r="G68" s="121">
        <v>-3</v>
      </c>
      <c r="I68" t="s">
        <v>286</v>
      </c>
      <c r="J68" t="s">
        <v>34</v>
      </c>
      <c r="K68" t="s">
        <v>287</v>
      </c>
      <c r="L68" t="s">
        <v>14</v>
      </c>
      <c r="M68" t="s">
        <v>19</v>
      </c>
      <c r="N68" s="121">
        <v>1</v>
      </c>
      <c r="O68" s="121"/>
      <c r="P68" s="121">
        <v>1</v>
      </c>
      <c r="R68" t="s">
        <v>288</v>
      </c>
      <c r="S68" t="s">
        <v>66</v>
      </c>
      <c r="T68" t="s">
        <v>289</v>
      </c>
      <c r="U68" t="s">
        <v>18</v>
      </c>
      <c r="V68" t="s">
        <v>19</v>
      </c>
      <c r="W68" s="121">
        <v>4</v>
      </c>
      <c r="X68" s="121"/>
      <c r="Y68" s="121">
        <v>4</v>
      </c>
    </row>
    <row r="69" spans="1:25" x14ac:dyDescent="0.25">
      <c r="A69" t="s">
        <v>594</v>
      </c>
      <c r="B69" t="s">
        <v>71</v>
      </c>
      <c r="C69" t="s">
        <v>595</v>
      </c>
      <c r="D69" t="s">
        <v>11</v>
      </c>
      <c r="E69" s="121">
        <v>70</v>
      </c>
      <c r="F69" s="121">
        <v>140</v>
      </c>
      <c r="G69" s="121">
        <v>-70</v>
      </c>
      <c r="I69" t="s">
        <v>290</v>
      </c>
      <c r="J69" t="s">
        <v>34</v>
      </c>
      <c r="K69" t="s">
        <v>291</v>
      </c>
      <c r="L69" t="s">
        <v>14</v>
      </c>
      <c r="M69" t="s">
        <v>19</v>
      </c>
      <c r="N69" s="121">
        <v>1</v>
      </c>
      <c r="O69" s="121"/>
      <c r="P69" s="121">
        <v>1</v>
      </c>
      <c r="R69" t="s">
        <v>292</v>
      </c>
      <c r="S69" t="s">
        <v>66</v>
      </c>
      <c r="T69" t="s">
        <v>293</v>
      </c>
      <c r="U69" t="s">
        <v>18</v>
      </c>
      <c r="V69" t="s">
        <v>19</v>
      </c>
      <c r="W69" s="121">
        <v>1</v>
      </c>
      <c r="X69" s="121"/>
      <c r="Y69" s="121">
        <v>1</v>
      </c>
    </row>
    <row r="70" spans="1:25" x14ac:dyDescent="0.25">
      <c r="A70" t="s">
        <v>596</v>
      </c>
      <c r="B70" t="s">
        <v>66</v>
      </c>
      <c r="C70" t="s">
        <v>597</v>
      </c>
      <c r="D70" t="s">
        <v>11</v>
      </c>
      <c r="E70" s="121">
        <v>16</v>
      </c>
      <c r="F70" s="121">
        <v>16</v>
      </c>
      <c r="G70" s="121">
        <v>0</v>
      </c>
      <c r="I70" t="s">
        <v>294</v>
      </c>
      <c r="J70" t="s">
        <v>34</v>
      </c>
      <c r="K70" t="s">
        <v>295</v>
      </c>
      <c r="L70" t="s">
        <v>14</v>
      </c>
      <c r="M70" t="s">
        <v>19</v>
      </c>
      <c r="N70" s="121">
        <v>6</v>
      </c>
      <c r="O70" s="121"/>
      <c r="P70" s="121">
        <v>6</v>
      </c>
      <c r="R70" t="s">
        <v>296</v>
      </c>
      <c r="S70" t="s">
        <v>66</v>
      </c>
      <c r="T70" t="s">
        <v>297</v>
      </c>
      <c r="U70" t="s">
        <v>18</v>
      </c>
      <c r="V70" t="s">
        <v>19</v>
      </c>
      <c r="W70" s="121">
        <v>2</v>
      </c>
      <c r="X70" s="121"/>
      <c r="Y70" s="121">
        <v>2</v>
      </c>
    </row>
    <row r="71" spans="1:25" x14ac:dyDescent="0.25">
      <c r="A71" t="s">
        <v>598</v>
      </c>
      <c r="B71" t="s">
        <v>71</v>
      </c>
      <c r="C71" t="s">
        <v>599</v>
      </c>
      <c r="D71" t="s">
        <v>11</v>
      </c>
      <c r="E71" s="121">
        <v>5</v>
      </c>
      <c r="F71" s="121">
        <v>10</v>
      </c>
      <c r="G71" s="121">
        <v>-5</v>
      </c>
      <c r="I71" t="s">
        <v>298</v>
      </c>
      <c r="J71" t="s">
        <v>34</v>
      </c>
      <c r="K71" t="s">
        <v>299</v>
      </c>
      <c r="L71" t="s">
        <v>14</v>
      </c>
      <c r="M71" t="s">
        <v>19</v>
      </c>
      <c r="N71" s="121">
        <v>1</v>
      </c>
      <c r="O71" s="121"/>
      <c r="P71" s="121">
        <v>1</v>
      </c>
      <c r="R71" t="s">
        <v>300</v>
      </c>
      <c r="S71" t="s">
        <v>71</v>
      </c>
      <c r="T71" t="s">
        <v>301</v>
      </c>
      <c r="U71" t="s">
        <v>18</v>
      </c>
      <c r="V71" t="s">
        <v>19</v>
      </c>
      <c r="W71" s="121">
        <v>2</v>
      </c>
      <c r="X71" s="121">
        <v>2</v>
      </c>
      <c r="Y71" s="121">
        <v>0</v>
      </c>
    </row>
    <row r="72" spans="1:25" x14ac:dyDescent="0.25">
      <c r="A72" t="s">
        <v>620</v>
      </c>
      <c r="B72" t="s">
        <v>71</v>
      </c>
      <c r="C72" t="s">
        <v>621</v>
      </c>
      <c r="D72" t="s">
        <v>11</v>
      </c>
      <c r="E72" s="121">
        <v>12</v>
      </c>
      <c r="F72" s="121">
        <v>24</v>
      </c>
      <c r="G72" s="121">
        <v>-12</v>
      </c>
      <c r="I72" t="s">
        <v>302</v>
      </c>
      <c r="J72" t="s">
        <v>34</v>
      </c>
      <c r="K72" t="s">
        <v>303</v>
      </c>
      <c r="L72" t="s">
        <v>14</v>
      </c>
      <c r="M72" t="s">
        <v>19</v>
      </c>
      <c r="N72" s="121">
        <v>1</v>
      </c>
      <c r="O72" s="121"/>
      <c r="P72" s="121">
        <v>1</v>
      </c>
      <c r="R72" t="s">
        <v>304</v>
      </c>
      <c r="S72" t="s">
        <v>34</v>
      </c>
      <c r="T72" t="s">
        <v>305</v>
      </c>
      <c r="U72" t="s">
        <v>18</v>
      </c>
      <c r="V72" t="s">
        <v>19</v>
      </c>
      <c r="W72" s="121">
        <v>1</v>
      </c>
      <c r="X72" s="121">
        <v>1</v>
      </c>
      <c r="Y72" s="121">
        <v>0</v>
      </c>
    </row>
    <row r="73" spans="1:25" x14ac:dyDescent="0.25">
      <c r="A73" t="s">
        <v>624</v>
      </c>
      <c r="B73" t="s">
        <v>71</v>
      </c>
      <c r="C73" t="s">
        <v>625</v>
      </c>
      <c r="D73" t="s">
        <v>11</v>
      </c>
      <c r="E73" s="121">
        <v>1</v>
      </c>
      <c r="F73" s="121">
        <v>2</v>
      </c>
      <c r="G73" s="121">
        <v>-1</v>
      </c>
      <c r="I73" t="s">
        <v>306</v>
      </c>
      <c r="J73" t="s">
        <v>34</v>
      </c>
      <c r="K73" t="s">
        <v>307</v>
      </c>
      <c r="L73" t="s">
        <v>14</v>
      </c>
      <c r="M73" t="s">
        <v>19</v>
      </c>
      <c r="N73" s="121">
        <v>1</v>
      </c>
      <c r="O73" s="121">
        <v>1</v>
      </c>
      <c r="P73" s="121">
        <v>0</v>
      </c>
      <c r="R73" t="s">
        <v>191</v>
      </c>
      <c r="W73" s="121">
        <v>231</v>
      </c>
      <c r="X73" s="121">
        <v>5</v>
      </c>
      <c r="Y73" s="121">
        <v>226</v>
      </c>
    </row>
    <row r="74" spans="1:25" x14ac:dyDescent="0.25">
      <c r="A74" t="s">
        <v>1094</v>
      </c>
      <c r="B74" t="s">
        <v>71</v>
      </c>
      <c r="C74" t="s">
        <v>1095</v>
      </c>
      <c r="D74" t="s">
        <v>11</v>
      </c>
      <c r="E74" s="121">
        <v>100</v>
      </c>
      <c r="F74" s="121">
        <v>25</v>
      </c>
      <c r="G74" s="121">
        <v>75</v>
      </c>
      <c r="I74" t="s">
        <v>308</v>
      </c>
      <c r="J74" t="s">
        <v>34</v>
      </c>
      <c r="K74" t="s">
        <v>309</v>
      </c>
      <c r="L74" t="s">
        <v>14</v>
      </c>
      <c r="M74" t="s">
        <v>19</v>
      </c>
      <c r="N74" s="121">
        <v>1</v>
      </c>
      <c r="O74" s="121"/>
      <c r="P74" s="121">
        <v>1</v>
      </c>
    </row>
    <row r="75" spans="1:25" x14ac:dyDescent="0.25">
      <c r="A75" t="s">
        <v>1101</v>
      </c>
      <c r="B75" t="s">
        <v>71</v>
      </c>
      <c r="C75" t="s">
        <v>1102</v>
      </c>
      <c r="D75" t="s">
        <v>11</v>
      </c>
      <c r="E75" s="121">
        <v>7</v>
      </c>
      <c r="F75" s="121">
        <v>14</v>
      </c>
      <c r="G75" s="121">
        <v>-7</v>
      </c>
      <c r="I75" t="s">
        <v>310</v>
      </c>
      <c r="J75" t="s">
        <v>34</v>
      </c>
      <c r="K75" t="s">
        <v>311</v>
      </c>
      <c r="L75" t="s">
        <v>14</v>
      </c>
      <c r="M75" t="s">
        <v>19</v>
      </c>
      <c r="N75" s="121">
        <v>2</v>
      </c>
      <c r="O75" s="121"/>
      <c r="P75" s="121">
        <v>2</v>
      </c>
    </row>
    <row r="76" spans="1:25" x14ac:dyDescent="0.25">
      <c r="A76" t="s">
        <v>1103</v>
      </c>
      <c r="B76" t="s">
        <v>71</v>
      </c>
      <c r="C76" t="s">
        <v>1104</v>
      </c>
      <c r="D76" t="s">
        <v>11</v>
      </c>
      <c r="E76" s="121">
        <v>2</v>
      </c>
      <c r="F76" s="121">
        <v>4</v>
      </c>
      <c r="G76" s="121">
        <v>-2</v>
      </c>
      <c r="I76" t="s">
        <v>312</v>
      </c>
      <c r="J76" t="s">
        <v>34</v>
      </c>
      <c r="K76" t="s">
        <v>313</v>
      </c>
      <c r="L76" t="s">
        <v>14</v>
      </c>
      <c r="M76" t="s">
        <v>19</v>
      </c>
      <c r="N76" s="121">
        <v>2</v>
      </c>
      <c r="O76" s="121"/>
      <c r="P76" s="121">
        <v>2</v>
      </c>
    </row>
    <row r="77" spans="1:25" x14ac:dyDescent="0.25">
      <c r="A77" t="s">
        <v>1105</v>
      </c>
      <c r="B77" t="s">
        <v>71</v>
      </c>
      <c r="C77" t="s">
        <v>1106</v>
      </c>
      <c r="D77" t="s">
        <v>11</v>
      </c>
      <c r="E77" s="121">
        <v>1</v>
      </c>
      <c r="F77" s="121">
        <v>2</v>
      </c>
      <c r="G77" s="121">
        <v>-1</v>
      </c>
      <c r="I77" t="s">
        <v>314</v>
      </c>
      <c r="J77" t="s">
        <v>34</v>
      </c>
      <c r="K77" t="s">
        <v>315</v>
      </c>
      <c r="L77" t="s">
        <v>14</v>
      </c>
      <c r="M77" t="s">
        <v>15</v>
      </c>
      <c r="N77" s="121">
        <v>1</v>
      </c>
      <c r="O77" s="121"/>
      <c r="P77" s="121">
        <v>1</v>
      </c>
    </row>
    <row r="78" spans="1:25" x14ac:dyDescent="0.25">
      <c r="A78" t="s">
        <v>1109</v>
      </c>
      <c r="B78" t="s">
        <v>71</v>
      </c>
      <c r="C78" t="s">
        <v>1110</v>
      </c>
      <c r="D78" t="s">
        <v>11</v>
      </c>
      <c r="E78" s="121">
        <v>2</v>
      </c>
      <c r="F78" s="121">
        <v>11</v>
      </c>
      <c r="G78" s="121">
        <v>-9</v>
      </c>
      <c r="I78" t="s">
        <v>314</v>
      </c>
      <c r="J78" t="s">
        <v>34</v>
      </c>
      <c r="K78" t="s">
        <v>315</v>
      </c>
      <c r="L78" t="s">
        <v>14</v>
      </c>
      <c r="M78" t="s">
        <v>19</v>
      </c>
      <c r="N78" s="121">
        <v>2</v>
      </c>
      <c r="O78" s="121">
        <v>1</v>
      </c>
      <c r="P78" s="121">
        <v>1</v>
      </c>
    </row>
    <row r="79" spans="1:25" x14ac:dyDescent="0.25">
      <c r="A79" t="s">
        <v>1111</v>
      </c>
      <c r="B79" t="s">
        <v>71</v>
      </c>
      <c r="C79" t="s">
        <v>1112</v>
      </c>
      <c r="D79" t="s">
        <v>11</v>
      </c>
      <c r="E79" s="121">
        <v>9</v>
      </c>
      <c r="F79" s="121"/>
      <c r="G79" s="121">
        <v>9</v>
      </c>
      <c r="I79" t="s">
        <v>316</v>
      </c>
      <c r="J79" t="s">
        <v>34</v>
      </c>
      <c r="K79" t="s">
        <v>317</v>
      </c>
      <c r="L79" t="s">
        <v>14</v>
      </c>
      <c r="M79" t="s">
        <v>19</v>
      </c>
      <c r="N79" s="121">
        <v>2</v>
      </c>
      <c r="O79" s="121"/>
      <c r="P79" s="121">
        <v>2</v>
      </c>
    </row>
    <row r="80" spans="1:25" x14ac:dyDescent="0.25">
      <c r="A80" t="s">
        <v>1113</v>
      </c>
      <c r="B80" t="s">
        <v>71</v>
      </c>
      <c r="C80" t="s">
        <v>1114</v>
      </c>
      <c r="D80" t="s">
        <v>11</v>
      </c>
      <c r="E80" s="121">
        <v>2</v>
      </c>
      <c r="F80" s="121">
        <v>2</v>
      </c>
      <c r="G80" s="121">
        <v>0</v>
      </c>
      <c r="I80" t="s">
        <v>318</v>
      </c>
      <c r="J80" t="s">
        <v>34</v>
      </c>
      <c r="K80" t="s">
        <v>319</v>
      </c>
      <c r="L80" t="s">
        <v>14</v>
      </c>
      <c r="M80" t="s">
        <v>19</v>
      </c>
      <c r="N80" s="121">
        <v>2</v>
      </c>
      <c r="O80" s="121"/>
      <c r="P80" s="121">
        <v>2</v>
      </c>
    </row>
    <row r="81" spans="1:16" x14ac:dyDescent="0.25">
      <c r="A81" t="s">
        <v>1115</v>
      </c>
      <c r="B81" t="s">
        <v>71</v>
      </c>
      <c r="C81" t="s">
        <v>1116</v>
      </c>
      <c r="D81" t="s">
        <v>11</v>
      </c>
      <c r="E81" s="121">
        <v>3</v>
      </c>
      <c r="F81" s="121">
        <v>3</v>
      </c>
      <c r="G81" s="121">
        <v>0</v>
      </c>
      <c r="I81" t="s">
        <v>320</v>
      </c>
      <c r="J81" t="s">
        <v>34</v>
      </c>
      <c r="K81" t="s">
        <v>321</v>
      </c>
      <c r="L81" t="s">
        <v>14</v>
      </c>
      <c r="M81" t="s">
        <v>19</v>
      </c>
      <c r="N81" s="121">
        <v>1</v>
      </c>
      <c r="O81" s="121"/>
      <c r="P81" s="121">
        <v>1</v>
      </c>
    </row>
    <row r="82" spans="1:16" x14ac:dyDescent="0.25">
      <c r="A82" t="s">
        <v>1129</v>
      </c>
      <c r="B82" t="s">
        <v>71</v>
      </c>
      <c r="C82" t="s">
        <v>1128</v>
      </c>
      <c r="D82" t="s">
        <v>11</v>
      </c>
      <c r="E82" s="121"/>
      <c r="F82" s="121">
        <v>3</v>
      </c>
      <c r="G82" s="121">
        <v>-3</v>
      </c>
      <c r="I82" t="s">
        <v>322</v>
      </c>
      <c r="J82" t="s">
        <v>34</v>
      </c>
      <c r="K82" t="s">
        <v>323</v>
      </c>
      <c r="L82" t="s">
        <v>14</v>
      </c>
      <c r="M82" t="s">
        <v>19</v>
      </c>
      <c r="N82" s="121">
        <v>1</v>
      </c>
      <c r="O82" s="121"/>
      <c r="P82" s="121">
        <v>1</v>
      </c>
    </row>
    <row r="83" spans="1:16" x14ac:dyDescent="0.25">
      <c r="A83" t="s">
        <v>1147</v>
      </c>
      <c r="B83" t="s">
        <v>66</v>
      </c>
      <c r="C83" t="s">
        <v>1146</v>
      </c>
      <c r="D83" t="s">
        <v>11</v>
      </c>
      <c r="E83" s="121">
        <v>4</v>
      </c>
      <c r="F83" s="121"/>
      <c r="G83" s="121">
        <v>4</v>
      </c>
      <c r="I83" t="s">
        <v>324</v>
      </c>
      <c r="J83" t="s">
        <v>34</v>
      </c>
      <c r="K83" t="s">
        <v>325</v>
      </c>
      <c r="L83" t="s">
        <v>14</v>
      </c>
      <c r="M83" t="s">
        <v>19</v>
      </c>
      <c r="N83" s="121">
        <v>1</v>
      </c>
      <c r="O83" s="121"/>
      <c r="P83" s="121">
        <v>1</v>
      </c>
    </row>
    <row r="84" spans="1:16" x14ac:dyDescent="0.25">
      <c r="A84" t="s">
        <v>1157</v>
      </c>
      <c r="B84" t="s">
        <v>66</v>
      </c>
      <c r="C84" t="s">
        <v>1149</v>
      </c>
      <c r="D84" t="s">
        <v>11</v>
      </c>
      <c r="E84" s="121">
        <v>1</v>
      </c>
      <c r="F84" s="121"/>
      <c r="G84" s="121">
        <v>1</v>
      </c>
      <c r="I84" t="s">
        <v>326</v>
      </c>
      <c r="J84" t="s">
        <v>34</v>
      </c>
      <c r="K84" t="s">
        <v>327</v>
      </c>
      <c r="L84" t="s">
        <v>14</v>
      </c>
      <c r="M84" t="s">
        <v>19</v>
      </c>
      <c r="N84" s="121">
        <v>2</v>
      </c>
      <c r="O84" s="121"/>
      <c r="P84" s="121">
        <v>2</v>
      </c>
    </row>
    <row r="85" spans="1:16" x14ac:dyDescent="0.25">
      <c r="A85" t="s">
        <v>1158</v>
      </c>
      <c r="B85" t="s">
        <v>66</v>
      </c>
      <c r="C85" t="s">
        <v>1150</v>
      </c>
      <c r="D85" t="s">
        <v>11</v>
      </c>
      <c r="E85" s="121">
        <v>642</v>
      </c>
      <c r="F85" s="121"/>
      <c r="G85" s="121">
        <v>642</v>
      </c>
      <c r="I85" t="s">
        <v>328</v>
      </c>
      <c r="J85" t="s">
        <v>34</v>
      </c>
      <c r="K85" t="s">
        <v>329</v>
      </c>
      <c r="L85" t="s">
        <v>14</v>
      </c>
      <c r="M85" t="s">
        <v>19</v>
      </c>
      <c r="N85" s="121">
        <v>2</v>
      </c>
      <c r="O85" s="121"/>
      <c r="P85" s="121">
        <v>2</v>
      </c>
    </row>
    <row r="86" spans="1:16" x14ac:dyDescent="0.25">
      <c r="A86" t="s">
        <v>1159</v>
      </c>
      <c r="B86" t="s">
        <v>66</v>
      </c>
      <c r="C86" t="s">
        <v>1151</v>
      </c>
      <c r="D86" t="s">
        <v>11</v>
      </c>
      <c r="E86" s="121">
        <v>9</v>
      </c>
      <c r="F86" s="121"/>
      <c r="G86" s="121">
        <v>9</v>
      </c>
      <c r="I86" t="s">
        <v>330</v>
      </c>
      <c r="J86" t="s">
        <v>34</v>
      </c>
      <c r="K86" t="s">
        <v>331</v>
      </c>
      <c r="L86" t="s">
        <v>14</v>
      </c>
      <c r="M86" t="s">
        <v>19</v>
      </c>
      <c r="N86" s="121">
        <v>4</v>
      </c>
      <c r="O86" s="121"/>
      <c r="P86" s="121">
        <v>4</v>
      </c>
    </row>
    <row r="87" spans="1:16" x14ac:dyDescent="0.25">
      <c r="A87" t="s">
        <v>1160</v>
      </c>
      <c r="B87" t="s">
        <v>66</v>
      </c>
      <c r="C87" t="s">
        <v>1152</v>
      </c>
      <c r="D87" t="s">
        <v>11</v>
      </c>
      <c r="E87" s="121">
        <v>4</v>
      </c>
      <c r="F87" s="121"/>
      <c r="G87" s="121">
        <v>4</v>
      </c>
      <c r="I87" t="s">
        <v>332</v>
      </c>
      <c r="J87" t="s">
        <v>34</v>
      </c>
      <c r="K87" t="s">
        <v>333</v>
      </c>
      <c r="L87" t="s">
        <v>14</v>
      </c>
      <c r="M87" t="s">
        <v>19</v>
      </c>
      <c r="N87" s="121">
        <v>5</v>
      </c>
      <c r="O87" s="121"/>
      <c r="P87" s="121">
        <v>5</v>
      </c>
    </row>
    <row r="88" spans="1:16" x14ac:dyDescent="0.25">
      <c r="A88" t="s">
        <v>1161</v>
      </c>
      <c r="B88" t="s">
        <v>66</v>
      </c>
      <c r="C88" t="s">
        <v>1153</v>
      </c>
      <c r="D88" t="s">
        <v>11</v>
      </c>
      <c r="E88" s="121">
        <v>2</v>
      </c>
      <c r="F88" s="121"/>
      <c r="G88" s="121">
        <v>2</v>
      </c>
      <c r="I88" t="s">
        <v>334</v>
      </c>
      <c r="J88" t="s">
        <v>34</v>
      </c>
      <c r="K88" t="s">
        <v>335</v>
      </c>
      <c r="L88" t="s">
        <v>14</v>
      </c>
      <c r="M88" t="s">
        <v>15</v>
      </c>
      <c r="N88" s="121">
        <v>6</v>
      </c>
      <c r="O88" s="121">
        <v>6</v>
      </c>
      <c r="P88" s="121">
        <v>0</v>
      </c>
    </row>
    <row r="89" spans="1:16" x14ac:dyDescent="0.25">
      <c r="A89" t="s">
        <v>191</v>
      </c>
      <c r="E89" s="121">
        <v>4910</v>
      </c>
      <c r="F89" s="121">
        <v>1089</v>
      </c>
      <c r="G89" s="121">
        <v>3821</v>
      </c>
      <c r="I89" t="s">
        <v>334</v>
      </c>
      <c r="J89" t="s">
        <v>34</v>
      </c>
      <c r="K89" t="s">
        <v>335</v>
      </c>
      <c r="L89" t="s">
        <v>14</v>
      </c>
      <c r="M89" t="s">
        <v>19</v>
      </c>
      <c r="N89" s="121">
        <v>5</v>
      </c>
      <c r="O89" s="121"/>
      <c r="P89" s="121">
        <v>5</v>
      </c>
    </row>
    <row r="90" spans="1:16" x14ac:dyDescent="0.25">
      <c r="I90" t="s">
        <v>336</v>
      </c>
      <c r="J90" t="s">
        <v>9</v>
      </c>
      <c r="K90" t="s">
        <v>337</v>
      </c>
      <c r="L90" t="s">
        <v>14</v>
      </c>
      <c r="M90" t="s">
        <v>19</v>
      </c>
      <c r="N90" s="121">
        <v>2</v>
      </c>
      <c r="O90" s="121"/>
      <c r="P90" s="121">
        <v>2</v>
      </c>
    </row>
    <row r="91" spans="1:16" x14ac:dyDescent="0.25">
      <c r="I91" t="s">
        <v>338</v>
      </c>
      <c r="J91" t="s">
        <v>9</v>
      </c>
      <c r="K91" t="s">
        <v>339</v>
      </c>
      <c r="L91" t="s">
        <v>14</v>
      </c>
      <c r="M91" t="s">
        <v>15</v>
      </c>
      <c r="N91" s="121">
        <v>3</v>
      </c>
      <c r="O91" s="121"/>
      <c r="P91" s="121">
        <v>3</v>
      </c>
    </row>
    <row r="92" spans="1:16" x14ac:dyDescent="0.25">
      <c r="I92" t="s">
        <v>340</v>
      </c>
      <c r="J92" t="s">
        <v>21</v>
      </c>
      <c r="K92" t="s">
        <v>341</v>
      </c>
      <c r="L92" t="s">
        <v>14</v>
      </c>
      <c r="M92" t="s">
        <v>19</v>
      </c>
      <c r="N92" s="121">
        <v>1</v>
      </c>
      <c r="O92" s="121"/>
      <c r="P92" s="121">
        <v>1</v>
      </c>
    </row>
    <row r="93" spans="1:16" x14ac:dyDescent="0.25">
      <c r="I93" t="s">
        <v>342</v>
      </c>
      <c r="J93" t="s">
        <v>21</v>
      </c>
      <c r="K93" t="s">
        <v>343</v>
      </c>
      <c r="L93" t="s">
        <v>14</v>
      </c>
      <c r="M93" t="s">
        <v>19</v>
      </c>
      <c r="N93" s="121">
        <v>1</v>
      </c>
      <c r="O93" s="121"/>
      <c r="P93" s="121">
        <v>1</v>
      </c>
    </row>
    <row r="94" spans="1:16" x14ac:dyDescent="0.25">
      <c r="I94" t="s">
        <v>344</v>
      </c>
      <c r="J94" t="s">
        <v>21</v>
      </c>
      <c r="K94" t="s">
        <v>345</v>
      </c>
      <c r="L94" t="s">
        <v>14</v>
      </c>
      <c r="M94" t="s">
        <v>19</v>
      </c>
      <c r="N94" s="121">
        <v>1</v>
      </c>
      <c r="O94" s="121"/>
      <c r="P94" s="121">
        <v>1</v>
      </c>
    </row>
    <row r="95" spans="1:16" x14ac:dyDescent="0.25">
      <c r="I95" t="s">
        <v>346</v>
      </c>
      <c r="J95" t="s">
        <v>71</v>
      </c>
      <c r="K95" t="s">
        <v>347</v>
      </c>
      <c r="L95" t="s">
        <v>14</v>
      </c>
      <c r="M95" t="s">
        <v>19</v>
      </c>
      <c r="N95" s="121">
        <v>9</v>
      </c>
      <c r="O95" s="121"/>
      <c r="P95" s="121">
        <v>9</v>
      </c>
    </row>
    <row r="96" spans="1:16" x14ac:dyDescent="0.25">
      <c r="I96" t="s">
        <v>348</v>
      </c>
      <c r="J96" t="s">
        <v>71</v>
      </c>
      <c r="K96" t="s">
        <v>349</v>
      </c>
      <c r="L96" t="s">
        <v>14</v>
      </c>
      <c r="M96" t="s">
        <v>19</v>
      </c>
      <c r="N96" s="121">
        <v>20</v>
      </c>
      <c r="O96" s="121"/>
      <c r="P96" s="121">
        <v>20</v>
      </c>
    </row>
    <row r="97" spans="9:16" x14ac:dyDescent="0.25">
      <c r="I97" t="s">
        <v>350</v>
      </c>
      <c r="J97" t="s">
        <v>71</v>
      </c>
      <c r="K97" t="s">
        <v>351</v>
      </c>
      <c r="L97" t="s">
        <v>14</v>
      </c>
      <c r="M97" t="s">
        <v>19</v>
      </c>
      <c r="N97" s="121">
        <v>15</v>
      </c>
      <c r="O97" s="121"/>
      <c r="P97" s="121">
        <v>15</v>
      </c>
    </row>
    <row r="98" spans="9:16" x14ac:dyDescent="0.25">
      <c r="I98" t="s">
        <v>352</v>
      </c>
      <c r="J98" t="s">
        <v>71</v>
      </c>
      <c r="K98" t="s">
        <v>353</v>
      </c>
      <c r="L98" t="s">
        <v>14</v>
      </c>
      <c r="M98" t="s">
        <v>19</v>
      </c>
      <c r="N98" s="121">
        <v>1</v>
      </c>
      <c r="O98" s="121"/>
      <c r="P98" s="121">
        <v>1</v>
      </c>
    </row>
    <row r="99" spans="9:16" x14ac:dyDescent="0.25">
      <c r="I99" t="s">
        <v>238</v>
      </c>
      <c r="J99" t="s">
        <v>34</v>
      </c>
      <c r="K99" t="s">
        <v>239</v>
      </c>
      <c r="L99" t="s">
        <v>14</v>
      </c>
      <c r="M99" t="s">
        <v>15</v>
      </c>
      <c r="N99" s="121">
        <v>6</v>
      </c>
      <c r="O99" s="121"/>
      <c r="P99" s="121">
        <v>6</v>
      </c>
    </row>
    <row r="100" spans="9:16" x14ac:dyDescent="0.25">
      <c r="I100" t="s">
        <v>238</v>
      </c>
      <c r="J100" t="s">
        <v>34</v>
      </c>
      <c r="K100" t="s">
        <v>239</v>
      </c>
      <c r="L100" t="s">
        <v>14</v>
      </c>
      <c r="M100" t="s">
        <v>19</v>
      </c>
      <c r="N100" s="121"/>
      <c r="O100" s="121">
        <v>6</v>
      </c>
      <c r="P100" s="121">
        <v>-6</v>
      </c>
    </row>
    <row r="101" spans="9:16" x14ac:dyDescent="0.25">
      <c r="I101" t="s">
        <v>354</v>
      </c>
      <c r="J101" t="s">
        <v>34</v>
      </c>
      <c r="K101" t="s">
        <v>355</v>
      </c>
      <c r="L101" t="s">
        <v>14</v>
      </c>
      <c r="M101" t="s">
        <v>19</v>
      </c>
      <c r="N101" s="121">
        <v>3</v>
      </c>
      <c r="O101" s="121"/>
      <c r="P101" s="121">
        <v>3</v>
      </c>
    </row>
    <row r="102" spans="9:16" x14ac:dyDescent="0.25">
      <c r="I102" t="s">
        <v>356</v>
      </c>
      <c r="J102" t="s">
        <v>34</v>
      </c>
      <c r="K102" t="s">
        <v>357</v>
      </c>
      <c r="L102" t="s">
        <v>14</v>
      </c>
      <c r="M102" t="s">
        <v>15</v>
      </c>
      <c r="N102" s="121">
        <v>2</v>
      </c>
      <c r="O102" s="121">
        <v>2</v>
      </c>
      <c r="P102" s="121">
        <v>0</v>
      </c>
    </row>
    <row r="103" spans="9:16" x14ac:dyDescent="0.25">
      <c r="I103" t="s">
        <v>356</v>
      </c>
      <c r="J103" t="s">
        <v>34</v>
      </c>
      <c r="K103" t="s">
        <v>357</v>
      </c>
      <c r="L103" t="s">
        <v>14</v>
      </c>
      <c r="M103" t="s">
        <v>19</v>
      </c>
      <c r="N103" s="121">
        <v>2</v>
      </c>
      <c r="O103" s="121"/>
      <c r="P103" s="121">
        <v>2</v>
      </c>
    </row>
    <row r="104" spans="9:16" x14ac:dyDescent="0.25">
      <c r="I104" t="s">
        <v>246</v>
      </c>
      <c r="J104" t="s">
        <v>34</v>
      </c>
      <c r="K104" t="s">
        <v>247</v>
      </c>
      <c r="L104" t="s">
        <v>14</v>
      </c>
      <c r="M104" t="s">
        <v>15</v>
      </c>
      <c r="N104" s="121">
        <v>4</v>
      </c>
      <c r="O104" s="121">
        <v>4</v>
      </c>
      <c r="P104" s="121">
        <v>0</v>
      </c>
    </row>
    <row r="105" spans="9:16" x14ac:dyDescent="0.25">
      <c r="I105" t="s">
        <v>358</v>
      </c>
      <c r="J105" t="s">
        <v>34</v>
      </c>
      <c r="K105" t="s">
        <v>359</v>
      </c>
      <c r="L105" t="s">
        <v>14</v>
      </c>
      <c r="M105" t="s">
        <v>19</v>
      </c>
      <c r="N105" s="121">
        <v>12</v>
      </c>
      <c r="O105" s="121"/>
      <c r="P105" s="121">
        <v>12</v>
      </c>
    </row>
    <row r="106" spans="9:16" x14ac:dyDescent="0.25">
      <c r="I106" t="s">
        <v>360</v>
      </c>
      <c r="J106" t="s">
        <v>34</v>
      </c>
      <c r="K106" t="s">
        <v>361</v>
      </c>
      <c r="L106" t="s">
        <v>14</v>
      </c>
      <c r="M106" t="s">
        <v>19</v>
      </c>
      <c r="N106" s="121">
        <v>1</v>
      </c>
      <c r="O106" s="121"/>
      <c r="P106" s="121">
        <v>1</v>
      </c>
    </row>
    <row r="107" spans="9:16" x14ac:dyDescent="0.25">
      <c r="I107" t="s">
        <v>362</v>
      </c>
      <c r="J107" t="s">
        <v>34</v>
      </c>
      <c r="K107" t="s">
        <v>363</v>
      </c>
      <c r="L107" t="s">
        <v>14</v>
      </c>
      <c r="M107" t="s">
        <v>19</v>
      </c>
      <c r="N107" s="121">
        <v>1</v>
      </c>
      <c r="O107" s="121"/>
      <c r="P107" s="121">
        <v>1</v>
      </c>
    </row>
    <row r="108" spans="9:16" x14ac:dyDescent="0.25">
      <c r="I108" t="s">
        <v>364</v>
      </c>
      <c r="J108" t="s">
        <v>34</v>
      </c>
      <c r="K108" t="s">
        <v>365</v>
      </c>
      <c r="L108" t="s">
        <v>14</v>
      </c>
      <c r="M108" t="s">
        <v>19</v>
      </c>
      <c r="N108" s="121">
        <v>2</v>
      </c>
      <c r="O108" s="121"/>
      <c r="P108" s="121">
        <v>2</v>
      </c>
    </row>
    <row r="109" spans="9:16" x14ac:dyDescent="0.25">
      <c r="I109" t="s">
        <v>366</v>
      </c>
      <c r="J109" t="s">
        <v>34</v>
      </c>
      <c r="K109" t="s">
        <v>367</v>
      </c>
      <c r="L109" t="s">
        <v>14</v>
      </c>
      <c r="M109" t="s">
        <v>19</v>
      </c>
      <c r="N109" s="121">
        <v>3</v>
      </c>
      <c r="O109" s="121"/>
      <c r="P109" s="121">
        <v>3</v>
      </c>
    </row>
    <row r="110" spans="9:16" x14ac:dyDescent="0.25">
      <c r="I110" t="s">
        <v>368</v>
      </c>
      <c r="J110" t="s">
        <v>34</v>
      </c>
      <c r="K110" t="s">
        <v>369</v>
      </c>
      <c r="L110" t="s">
        <v>14</v>
      </c>
      <c r="M110" t="s">
        <v>15</v>
      </c>
      <c r="N110" s="121">
        <v>1</v>
      </c>
      <c r="O110" s="121"/>
      <c r="P110" s="121">
        <v>1</v>
      </c>
    </row>
    <row r="111" spans="9:16" x14ac:dyDescent="0.25">
      <c r="I111" t="s">
        <v>370</v>
      </c>
      <c r="J111" t="s">
        <v>34</v>
      </c>
      <c r="K111" t="s">
        <v>371</v>
      </c>
      <c r="L111" t="s">
        <v>14</v>
      </c>
      <c r="M111" t="s">
        <v>15</v>
      </c>
      <c r="N111" s="121">
        <v>1</v>
      </c>
      <c r="O111" s="121"/>
      <c r="P111" s="121">
        <v>1</v>
      </c>
    </row>
    <row r="112" spans="9:16" x14ac:dyDescent="0.25">
      <c r="I112" t="s">
        <v>65</v>
      </c>
      <c r="J112" t="s">
        <v>66</v>
      </c>
      <c r="K112" t="s">
        <v>67</v>
      </c>
      <c r="L112" t="s">
        <v>14</v>
      </c>
      <c r="M112" t="s">
        <v>15</v>
      </c>
      <c r="N112" s="121">
        <v>2</v>
      </c>
      <c r="O112" s="121"/>
      <c r="P112" s="121">
        <v>2</v>
      </c>
    </row>
    <row r="113" spans="9:16" x14ac:dyDescent="0.25">
      <c r="I113" t="s">
        <v>372</v>
      </c>
      <c r="J113" t="s">
        <v>66</v>
      </c>
      <c r="K113" t="s">
        <v>373</v>
      </c>
      <c r="L113" t="s">
        <v>14</v>
      </c>
      <c r="M113" t="s">
        <v>15</v>
      </c>
      <c r="N113" s="121">
        <v>4</v>
      </c>
      <c r="O113" s="121"/>
      <c r="P113" s="121">
        <v>4</v>
      </c>
    </row>
    <row r="114" spans="9:16" x14ac:dyDescent="0.25">
      <c r="I114" t="s">
        <v>374</v>
      </c>
      <c r="J114" t="s">
        <v>66</v>
      </c>
      <c r="K114" t="s">
        <v>375</v>
      </c>
      <c r="L114" t="s">
        <v>14</v>
      </c>
      <c r="M114" t="s">
        <v>15</v>
      </c>
      <c r="N114" s="121">
        <v>2</v>
      </c>
      <c r="O114" s="121"/>
      <c r="P114" s="121">
        <v>2</v>
      </c>
    </row>
    <row r="115" spans="9:16" x14ac:dyDescent="0.25">
      <c r="I115" t="s">
        <v>376</v>
      </c>
      <c r="J115" t="s">
        <v>66</v>
      </c>
      <c r="K115" t="s">
        <v>377</v>
      </c>
      <c r="L115" t="s">
        <v>14</v>
      </c>
      <c r="M115" t="s">
        <v>19</v>
      </c>
      <c r="N115" s="121">
        <v>19</v>
      </c>
      <c r="O115" s="121"/>
      <c r="P115" s="121">
        <v>19</v>
      </c>
    </row>
    <row r="116" spans="9:16" x14ac:dyDescent="0.25">
      <c r="I116" t="s">
        <v>378</v>
      </c>
      <c r="J116" t="s">
        <v>66</v>
      </c>
      <c r="K116" t="s">
        <v>379</v>
      </c>
      <c r="L116" t="s">
        <v>14</v>
      </c>
      <c r="M116" t="s">
        <v>19</v>
      </c>
      <c r="N116" s="121">
        <v>1</v>
      </c>
      <c r="O116" s="121"/>
      <c r="P116" s="121">
        <v>1</v>
      </c>
    </row>
    <row r="117" spans="9:16" x14ac:dyDescent="0.25">
      <c r="I117" t="s">
        <v>380</v>
      </c>
      <c r="J117" t="s">
        <v>66</v>
      </c>
      <c r="K117" t="s">
        <v>381</v>
      </c>
      <c r="L117" t="s">
        <v>14</v>
      </c>
      <c r="M117" t="s">
        <v>19</v>
      </c>
      <c r="N117" s="121">
        <v>12</v>
      </c>
      <c r="O117" s="121">
        <v>1</v>
      </c>
      <c r="P117" s="121">
        <v>11</v>
      </c>
    </row>
    <row r="118" spans="9:16" x14ac:dyDescent="0.25">
      <c r="I118" t="s">
        <v>382</v>
      </c>
      <c r="J118" t="s">
        <v>66</v>
      </c>
      <c r="K118" t="s">
        <v>383</v>
      </c>
      <c r="L118" t="s">
        <v>14</v>
      </c>
      <c r="M118" t="s">
        <v>19</v>
      </c>
      <c r="N118" s="121">
        <v>3</v>
      </c>
      <c r="O118" s="121">
        <v>1</v>
      </c>
      <c r="P118" s="121">
        <v>2</v>
      </c>
    </row>
    <row r="119" spans="9:16" x14ac:dyDescent="0.25">
      <c r="I119" t="s">
        <v>384</v>
      </c>
      <c r="J119" t="s">
        <v>66</v>
      </c>
      <c r="K119" t="s">
        <v>385</v>
      </c>
      <c r="L119" t="s">
        <v>14</v>
      </c>
      <c r="M119" t="s">
        <v>15</v>
      </c>
      <c r="N119" s="121">
        <v>1</v>
      </c>
      <c r="O119" s="121"/>
      <c r="P119" s="121">
        <v>1</v>
      </c>
    </row>
    <row r="120" spans="9:16" x14ac:dyDescent="0.25">
      <c r="I120" t="s">
        <v>386</v>
      </c>
      <c r="J120" t="s">
        <v>66</v>
      </c>
      <c r="K120" t="s">
        <v>387</v>
      </c>
      <c r="L120" t="s">
        <v>14</v>
      </c>
      <c r="M120" t="s">
        <v>19</v>
      </c>
      <c r="N120" s="121">
        <v>1</v>
      </c>
      <c r="O120" s="121"/>
      <c r="P120" s="121">
        <v>1</v>
      </c>
    </row>
    <row r="121" spans="9:16" x14ac:dyDescent="0.25">
      <c r="I121" t="s">
        <v>388</v>
      </c>
      <c r="J121" t="s">
        <v>66</v>
      </c>
      <c r="K121" t="s">
        <v>389</v>
      </c>
      <c r="L121" t="s">
        <v>14</v>
      </c>
      <c r="M121" t="s">
        <v>19</v>
      </c>
      <c r="N121" s="121">
        <v>1</v>
      </c>
      <c r="O121" s="121"/>
      <c r="P121" s="121">
        <v>1</v>
      </c>
    </row>
    <row r="122" spans="9:16" x14ac:dyDescent="0.25">
      <c r="I122" t="s">
        <v>390</v>
      </c>
      <c r="J122" t="s">
        <v>66</v>
      </c>
      <c r="K122" t="s">
        <v>391</v>
      </c>
      <c r="L122" t="s">
        <v>14</v>
      </c>
      <c r="M122" t="s">
        <v>19</v>
      </c>
      <c r="N122" s="121">
        <v>6</v>
      </c>
      <c r="O122" s="121"/>
      <c r="P122" s="121">
        <v>6</v>
      </c>
    </row>
    <row r="123" spans="9:16" x14ac:dyDescent="0.25">
      <c r="I123" t="s">
        <v>392</v>
      </c>
      <c r="J123" t="s">
        <v>66</v>
      </c>
      <c r="K123" t="s">
        <v>393</v>
      </c>
      <c r="L123" t="s">
        <v>14</v>
      </c>
      <c r="M123" t="s">
        <v>15</v>
      </c>
      <c r="N123" s="121">
        <v>3</v>
      </c>
      <c r="O123" s="121"/>
      <c r="P123" s="121">
        <v>3</v>
      </c>
    </row>
    <row r="124" spans="9:16" x14ac:dyDescent="0.25">
      <c r="I124" t="s">
        <v>394</v>
      </c>
      <c r="J124" t="s">
        <v>66</v>
      </c>
      <c r="K124" t="s">
        <v>395</v>
      </c>
      <c r="L124" t="s">
        <v>14</v>
      </c>
      <c r="M124" t="s">
        <v>19</v>
      </c>
      <c r="N124" s="121">
        <v>1</v>
      </c>
      <c r="O124" s="121"/>
      <c r="P124" s="121">
        <v>1</v>
      </c>
    </row>
    <row r="125" spans="9:16" x14ac:dyDescent="0.25">
      <c r="I125" t="s">
        <v>396</v>
      </c>
      <c r="J125" t="s">
        <v>66</v>
      </c>
      <c r="K125" t="s">
        <v>397</v>
      </c>
      <c r="L125" t="s">
        <v>14</v>
      </c>
      <c r="M125" t="s">
        <v>19</v>
      </c>
      <c r="N125" s="121">
        <v>2</v>
      </c>
      <c r="O125" s="121"/>
      <c r="P125" s="121">
        <v>2</v>
      </c>
    </row>
    <row r="126" spans="9:16" x14ac:dyDescent="0.25">
      <c r="I126" t="s">
        <v>398</v>
      </c>
      <c r="J126" t="s">
        <v>66</v>
      </c>
      <c r="K126" t="s">
        <v>399</v>
      </c>
      <c r="L126" t="s">
        <v>14</v>
      </c>
      <c r="M126" t="s">
        <v>19</v>
      </c>
      <c r="N126" s="121">
        <v>1</v>
      </c>
      <c r="O126" s="121"/>
      <c r="P126" s="121">
        <v>1</v>
      </c>
    </row>
    <row r="127" spans="9:16" x14ac:dyDescent="0.25">
      <c r="I127" t="s">
        <v>400</v>
      </c>
      <c r="J127" t="s">
        <v>66</v>
      </c>
      <c r="K127" t="s">
        <v>401</v>
      </c>
      <c r="L127" t="s">
        <v>14</v>
      </c>
      <c r="M127" t="s">
        <v>19</v>
      </c>
      <c r="N127" s="121">
        <v>2</v>
      </c>
      <c r="O127" s="121">
        <v>1</v>
      </c>
      <c r="P127" s="121">
        <v>1</v>
      </c>
    </row>
    <row r="128" spans="9:16" x14ac:dyDescent="0.25">
      <c r="I128" t="s">
        <v>402</v>
      </c>
      <c r="J128" t="s">
        <v>66</v>
      </c>
      <c r="K128" t="s">
        <v>403</v>
      </c>
      <c r="L128" t="s">
        <v>14</v>
      </c>
      <c r="M128" t="s">
        <v>19</v>
      </c>
      <c r="N128" s="121">
        <v>2</v>
      </c>
      <c r="O128" s="121">
        <v>1</v>
      </c>
      <c r="P128" s="121">
        <v>1</v>
      </c>
    </row>
    <row r="129" spans="9:16" x14ac:dyDescent="0.25">
      <c r="I129" t="s">
        <v>404</v>
      </c>
      <c r="J129" t="s">
        <v>66</v>
      </c>
      <c r="K129" t="s">
        <v>405</v>
      </c>
      <c r="L129" t="s">
        <v>14</v>
      </c>
      <c r="M129" t="s">
        <v>19</v>
      </c>
      <c r="N129" s="121">
        <v>1</v>
      </c>
      <c r="O129" s="121"/>
      <c r="P129" s="121">
        <v>1</v>
      </c>
    </row>
    <row r="130" spans="9:16" x14ac:dyDescent="0.25">
      <c r="I130" t="s">
        <v>406</v>
      </c>
      <c r="J130" t="s">
        <v>66</v>
      </c>
      <c r="K130" t="s">
        <v>407</v>
      </c>
      <c r="L130" t="s">
        <v>14</v>
      </c>
      <c r="M130" t="s">
        <v>19</v>
      </c>
      <c r="N130" s="121">
        <v>1</v>
      </c>
      <c r="O130" s="121"/>
      <c r="P130" s="121">
        <v>1</v>
      </c>
    </row>
    <row r="131" spans="9:16" x14ac:dyDescent="0.25">
      <c r="I131" t="s">
        <v>292</v>
      </c>
      <c r="J131" t="s">
        <v>66</v>
      </c>
      <c r="K131" t="s">
        <v>293</v>
      </c>
      <c r="L131" t="s">
        <v>14</v>
      </c>
      <c r="M131" t="s">
        <v>19</v>
      </c>
      <c r="N131" s="121"/>
      <c r="O131" s="121">
        <v>1</v>
      </c>
      <c r="P131" s="121">
        <v>-1</v>
      </c>
    </row>
    <row r="132" spans="9:16" x14ac:dyDescent="0.25">
      <c r="I132" t="s">
        <v>408</v>
      </c>
      <c r="J132" t="s">
        <v>66</v>
      </c>
      <c r="K132" t="s">
        <v>409</v>
      </c>
      <c r="L132" t="s">
        <v>14</v>
      </c>
      <c r="M132" t="s">
        <v>19</v>
      </c>
      <c r="N132" s="121">
        <v>1</v>
      </c>
      <c r="O132" s="121">
        <v>1</v>
      </c>
      <c r="P132" s="121">
        <v>0</v>
      </c>
    </row>
    <row r="133" spans="9:16" x14ac:dyDescent="0.25">
      <c r="I133" t="s">
        <v>410</v>
      </c>
      <c r="J133" t="s">
        <v>66</v>
      </c>
      <c r="K133" t="s">
        <v>411</v>
      </c>
      <c r="L133" t="s">
        <v>14</v>
      </c>
      <c r="M133" t="s">
        <v>19</v>
      </c>
      <c r="N133" s="121">
        <v>4</v>
      </c>
      <c r="O133" s="121"/>
      <c r="P133" s="121">
        <v>4</v>
      </c>
    </row>
    <row r="134" spans="9:16" x14ac:dyDescent="0.25">
      <c r="I134" t="s">
        <v>412</v>
      </c>
      <c r="J134" t="s">
        <v>66</v>
      </c>
      <c r="K134" t="s">
        <v>413</v>
      </c>
      <c r="L134" t="s">
        <v>14</v>
      </c>
      <c r="M134" t="s">
        <v>19</v>
      </c>
      <c r="N134" s="121">
        <v>44</v>
      </c>
      <c r="O134" s="121"/>
      <c r="P134" s="121">
        <v>44</v>
      </c>
    </row>
    <row r="135" spans="9:16" x14ac:dyDescent="0.25">
      <c r="I135" t="s">
        <v>414</v>
      </c>
      <c r="J135" t="s">
        <v>66</v>
      </c>
      <c r="K135" t="s">
        <v>415</v>
      </c>
      <c r="L135" t="s">
        <v>14</v>
      </c>
      <c r="M135" t="s">
        <v>19</v>
      </c>
      <c r="N135" s="121">
        <v>40</v>
      </c>
      <c r="O135" s="121"/>
      <c r="P135" s="121">
        <v>40</v>
      </c>
    </row>
    <row r="136" spans="9:16" x14ac:dyDescent="0.25">
      <c r="I136" t="s">
        <v>416</v>
      </c>
      <c r="J136" t="s">
        <v>66</v>
      </c>
      <c r="K136" t="s">
        <v>417</v>
      </c>
      <c r="L136" t="s">
        <v>14</v>
      </c>
      <c r="M136" t="s">
        <v>19</v>
      </c>
      <c r="N136" s="121">
        <v>134</v>
      </c>
      <c r="O136" s="121"/>
      <c r="P136" s="121">
        <v>134</v>
      </c>
    </row>
    <row r="137" spans="9:16" x14ac:dyDescent="0.25">
      <c r="I137" t="s">
        <v>418</v>
      </c>
      <c r="J137" t="s">
        <v>66</v>
      </c>
      <c r="K137" t="s">
        <v>419</v>
      </c>
      <c r="L137" t="s">
        <v>14</v>
      </c>
      <c r="M137" t="s">
        <v>19</v>
      </c>
      <c r="N137" s="121">
        <v>20</v>
      </c>
      <c r="O137" s="121"/>
      <c r="P137" s="121">
        <v>20</v>
      </c>
    </row>
    <row r="138" spans="9:16" x14ac:dyDescent="0.25">
      <c r="I138" t="s">
        <v>420</v>
      </c>
      <c r="J138" t="s">
        <v>66</v>
      </c>
      <c r="K138" t="s">
        <v>421</v>
      </c>
      <c r="L138" t="s">
        <v>14</v>
      </c>
      <c r="M138" t="s">
        <v>19</v>
      </c>
      <c r="N138" s="121">
        <v>93</v>
      </c>
      <c r="O138" s="121"/>
      <c r="P138" s="121">
        <v>93</v>
      </c>
    </row>
    <row r="139" spans="9:16" x14ac:dyDescent="0.25">
      <c r="I139" t="s">
        <v>422</v>
      </c>
      <c r="J139" t="s">
        <v>66</v>
      </c>
      <c r="K139" t="s">
        <v>423</v>
      </c>
      <c r="L139" t="s">
        <v>14</v>
      </c>
      <c r="M139" t="s">
        <v>19</v>
      </c>
      <c r="N139" s="121">
        <v>4</v>
      </c>
      <c r="O139" s="121"/>
      <c r="P139" s="121">
        <v>4</v>
      </c>
    </row>
    <row r="140" spans="9:16" x14ac:dyDescent="0.25">
      <c r="I140" t="s">
        <v>424</v>
      </c>
      <c r="J140" t="s">
        <v>66</v>
      </c>
      <c r="K140" t="s">
        <v>425</v>
      </c>
      <c r="L140" t="s">
        <v>14</v>
      </c>
      <c r="M140" t="s">
        <v>19</v>
      </c>
      <c r="N140" s="121">
        <v>2</v>
      </c>
      <c r="O140" s="121"/>
      <c r="P140" s="121">
        <v>2</v>
      </c>
    </row>
    <row r="141" spans="9:16" x14ac:dyDescent="0.25">
      <c r="I141" t="s">
        <v>426</v>
      </c>
      <c r="J141" t="s">
        <v>66</v>
      </c>
      <c r="K141" t="s">
        <v>427</v>
      </c>
      <c r="L141" t="s">
        <v>14</v>
      </c>
      <c r="M141" t="s">
        <v>19</v>
      </c>
      <c r="N141" s="121">
        <v>2</v>
      </c>
      <c r="O141" s="121"/>
      <c r="P141" s="121">
        <v>2</v>
      </c>
    </row>
    <row r="142" spans="9:16" x14ac:dyDescent="0.25">
      <c r="I142" t="s">
        <v>428</v>
      </c>
      <c r="J142" t="s">
        <v>66</v>
      </c>
      <c r="K142" t="s">
        <v>429</v>
      </c>
      <c r="L142" t="s">
        <v>14</v>
      </c>
      <c r="M142" t="s">
        <v>15</v>
      </c>
      <c r="N142" s="121">
        <v>2</v>
      </c>
      <c r="O142" s="121"/>
      <c r="P142" s="121">
        <v>2</v>
      </c>
    </row>
    <row r="143" spans="9:16" x14ac:dyDescent="0.25">
      <c r="I143" t="s">
        <v>428</v>
      </c>
      <c r="J143" t="s">
        <v>66</v>
      </c>
      <c r="K143" t="s">
        <v>429</v>
      </c>
      <c r="L143" t="s">
        <v>14</v>
      </c>
      <c r="M143" t="s">
        <v>19</v>
      </c>
      <c r="N143" s="121">
        <v>2</v>
      </c>
      <c r="O143" s="121">
        <v>2</v>
      </c>
      <c r="P143" s="121">
        <v>0</v>
      </c>
    </row>
    <row r="144" spans="9:16" x14ac:dyDescent="0.25">
      <c r="I144" t="s">
        <v>430</v>
      </c>
      <c r="J144" t="s">
        <v>66</v>
      </c>
      <c r="K144" t="s">
        <v>431</v>
      </c>
      <c r="L144" t="s">
        <v>14</v>
      </c>
      <c r="M144" t="s">
        <v>19</v>
      </c>
      <c r="N144" s="121">
        <v>1</v>
      </c>
      <c r="O144" s="121"/>
      <c r="P144" s="121">
        <v>1</v>
      </c>
    </row>
    <row r="145" spans="9:16" x14ac:dyDescent="0.25">
      <c r="I145" t="s">
        <v>432</v>
      </c>
      <c r="J145" t="s">
        <v>66</v>
      </c>
      <c r="K145" t="s">
        <v>433</v>
      </c>
      <c r="L145" t="s">
        <v>14</v>
      </c>
      <c r="M145" t="s">
        <v>15</v>
      </c>
      <c r="N145" s="121">
        <v>93</v>
      </c>
      <c r="O145" s="121"/>
      <c r="P145" s="121">
        <v>93</v>
      </c>
    </row>
    <row r="146" spans="9:16" x14ac:dyDescent="0.25">
      <c r="I146" t="s">
        <v>157</v>
      </c>
      <c r="J146" t="s">
        <v>66</v>
      </c>
      <c r="K146" t="s">
        <v>158</v>
      </c>
      <c r="L146" t="s">
        <v>14</v>
      </c>
      <c r="M146" t="s">
        <v>15</v>
      </c>
      <c r="N146" s="121">
        <v>2</v>
      </c>
      <c r="O146" s="121">
        <v>2</v>
      </c>
      <c r="P146" s="121">
        <v>0</v>
      </c>
    </row>
    <row r="147" spans="9:16" x14ac:dyDescent="0.25">
      <c r="I147" t="s">
        <v>434</v>
      </c>
      <c r="J147" t="s">
        <v>66</v>
      </c>
      <c r="K147" t="s">
        <v>435</v>
      </c>
      <c r="L147" t="s">
        <v>14</v>
      </c>
      <c r="M147" t="s">
        <v>19</v>
      </c>
      <c r="N147" s="121">
        <v>1</v>
      </c>
      <c r="O147" s="121"/>
      <c r="P147" s="121">
        <v>1</v>
      </c>
    </row>
    <row r="148" spans="9:16" x14ac:dyDescent="0.25">
      <c r="I148" t="s">
        <v>436</v>
      </c>
      <c r="J148" t="s">
        <v>66</v>
      </c>
      <c r="K148" t="s">
        <v>437</v>
      </c>
      <c r="L148" t="s">
        <v>14</v>
      </c>
      <c r="M148" t="s">
        <v>19</v>
      </c>
      <c r="N148" s="121">
        <v>2</v>
      </c>
      <c r="O148" s="121"/>
      <c r="P148" s="121">
        <v>2</v>
      </c>
    </row>
    <row r="149" spans="9:16" x14ac:dyDescent="0.25">
      <c r="I149" t="s">
        <v>438</v>
      </c>
      <c r="J149" t="s">
        <v>66</v>
      </c>
      <c r="K149" t="s">
        <v>439</v>
      </c>
      <c r="L149" t="s">
        <v>14</v>
      </c>
      <c r="M149" t="s">
        <v>15</v>
      </c>
      <c r="N149" s="121">
        <v>5</v>
      </c>
      <c r="O149" s="121"/>
      <c r="P149" s="121">
        <v>5</v>
      </c>
    </row>
    <row r="150" spans="9:16" x14ac:dyDescent="0.25">
      <c r="I150" t="s">
        <v>440</v>
      </c>
      <c r="J150" t="s">
        <v>66</v>
      </c>
      <c r="K150" t="s">
        <v>441</v>
      </c>
      <c r="L150" t="s">
        <v>14</v>
      </c>
      <c r="M150" t="s">
        <v>19</v>
      </c>
      <c r="N150" s="121">
        <v>2</v>
      </c>
      <c r="O150" s="121"/>
      <c r="P150" s="121">
        <v>2</v>
      </c>
    </row>
    <row r="151" spans="9:16" x14ac:dyDescent="0.25">
      <c r="I151" t="s">
        <v>442</v>
      </c>
      <c r="J151" t="s">
        <v>71</v>
      </c>
      <c r="K151" t="s">
        <v>443</v>
      </c>
      <c r="L151" t="s">
        <v>14</v>
      </c>
      <c r="M151" t="s">
        <v>19</v>
      </c>
      <c r="N151" s="121">
        <v>1</v>
      </c>
      <c r="O151" s="121"/>
      <c r="P151" s="121">
        <v>1</v>
      </c>
    </row>
    <row r="152" spans="9:16" x14ac:dyDescent="0.25">
      <c r="I152" t="s">
        <v>444</v>
      </c>
      <c r="J152" t="s">
        <v>71</v>
      </c>
      <c r="K152" t="s">
        <v>445</v>
      </c>
      <c r="L152" t="s">
        <v>14</v>
      </c>
      <c r="M152" t="s">
        <v>19</v>
      </c>
      <c r="N152" s="121">
        <v>1</v>
      </c>
      <c r="O152" s="121"/>
      <c r="P152" s="121">
        <v>1</v>
      </c>
    </row>
    <row r="153" spans="9:16" x14ac:dyDescent="0.25">
      <c r="I153" t="s">
        <v>446</v>
      </c>
      <c r="J153" t="s">
        <v>71</v>
      </c>
      <c r="K153" t="s">
        <v>447</v>
      </c>
      <c r="L153" t="s">
        <v>14</v>
      </c>
      <c r="M153" t="s">
        <v>19</v>
      </c>
      <c r="N153" s="121">
        <v>2</v>
      </c>
      <c r="O153" s="121"/>
      <c r="P153" s="121">
        <v>2</v>
      </c>
    </row>
    <row r="154" spans="9:16" x14ac:dyDescent="0.25">
      <c r="I154" t="s">
        <v>300</v>
      </c>
      <c r="J154" t="s">
        <v>71</v>
      </c>
      <c r="K154" t="s">
        <v>301</v>
      </c>
      <c r="L154" t="s">
        <v>14</v>
      </c>
      <c r="M154" t="s">
        <v>19</v>
      </c>
      <c r="N154" s="121">
        <v>2</v>
      </c>
      <c r="O154" s="121"/>
      <c r="P154" s="121">
        <v>2</v>
      </c>
    </row>
    <row r="155" spans="9:16" x14ac:dyDescent="0.25">
      <c r="I155" t="s">
        <v>448</v>
      </c>
      <c r="J155" t="s">
        <v>71</v>
      </c>
      <c r="K155" t="s">
        <v>449</v>
      </c>
      <c r="L155" t="s">
        <v>14</v>
      </c>
      <c r="M155" t="s">
        <v>19</v>
      </c>
      <c r="N155" s="121">
        <v>2</v>
      </c>
      <c r="O155" s="121">
        <v>1</v>
      </c>
      <c r="P155" s="121">
        <v>1</v>
      </c>
    </row>
    <row r="156" spans="9:16" x14ac:dyDescent="0.25">
      <c r="I156" t="s">
        <v>450</v>
      </c>
      <c r="J156" t="s">
        <v>71</v>
      </c>
      <c r="K156" t="s">
        <v>451</v>
      </c>
      <c r="L156" t="s">
        <v>14</v>
      </c>
      <c r="M156" t="s">
        <v>19</v>
      </c>
      <c r="N156" s="121">
        <v>2</v>
      </c>
      <c r="O156" s="121">
        <v>1</v>
      </c>
      <c r="P156" s="121">
        <v>1</v>
      </c>
    </row>
    <row r="157" spans="9:16" x14ac:dyDescent="0.25">
      <c r="I157" t="s">
        <v>452</v>
      </c>
      <c r="J157" t="s">
        <v>71</v>
      </c>
      <c r="K157" t="s">
        <v>453</v>
      </c>
      <c r="L157" t="s">
        <v>14</v>
      </c>
      <c r="M157" t="s">
        <v>19</v>
      </c>
      <c r="N157" s="121">
        <v>2</v>
      </c>
      <c r="O157" s="121"/>
      <c r="P157" s="121">
        <v>2</v>
      </c>
    </row>
    <row r="158" spans="9:16" x14ac:dyDescent="0.25">
      <c r="I158" t="s">
        <v>304</v>
      </c>
      <c r="J158" t="s">
        <v>34</v>
      </c>
      <c r="K158" t="s">
        <v>305</v>
      </c>
      <c r="L158" t="s">
        <v>14</v>
      </c>
      <c r="M158" t="s">
        <v>15</v>
      </c>
      <c r="N158" s="121">
        <v>1</v>
      </c>
      <c r="O158" s="121"/>
      <c r="P158" s="121">
        <v>1</v>
      </c>
    </row>
    <row r="159" spans="9:16" x14ac:dyDescent="0.25">
      <c r="I159" t="s">
        <v>454</v>
      </c>
      <c r="J159" t="s">
        <v>34</v>
      </c>
      <c r="K159" t="s">
        <v>455</v>
      </c>
      <c r="L159" t="s">
        <v>14</v>
      </c>
      <c r="M159" t="s">
        <v>15</v>
      </c>
      <c r="N159" s="121">
        <v>4</v>
      </c>
      <c r="O159" s="121"/>
      <c r="P159" s="121">
        <v>4</v>
      </c>
    </row>
    <row r="160" spans="9:16" x14ac:dyDescent="0.25">
      <c r="I160" t="s">
        <v>454</v>
      </c>
      <c r="J160" t="s">
        <v>34</v>
      </c>
      <c r="K160" t="s">
        <v>455</v>
      </c>
      <c r="L160" t="s">
        <v>14</v>
      </c>
      <c r="M160" t="s">
        <v>19</v>
      </c>
      <c r="N160" s="121">
        <v>4</v>
      </c>
      <c r="O160" s="121">
        <v>4</v>
      </c>
      <c r="P160" s="121">
        <v>0</v>
      </c>
    </row>
    <row r="161" spans="9:16" x14ac:dyDescent="0.25">
      <c r="I161" t="s">
        <v>456</v>
      </c>
      <c r="J161" t="s">
        <v>71</v>
      </c>
      <c r="K161" t="s">
        <v>457</v>
      </c>
      <c r="L161" t="s">
        <v>14</v>
      </c>
      <c r="M161" t="s">
        <v>19</v>
      </c>
      <c r="N161" s="121">
        <v>1</v>
      </c>
      <c r="O161" s="121"/>
      <c r="P161" s="121">
        <v>1</v>
      </c>
    </row>
    <row r="162" spans="9:16" x14ac:dyDescent="0.25">
      <c r="I162" t="s">
        <v>458</v>
      </c>
      <c r="J162" t="s">
        <v>34</v>
      </c>
      <c r="K162" t="s">
        <v>459</v>
      </c>
      <c r="L162" t="s">
        <v>14</v>
      </c>
      <c r="M162" t="s">
        <v>19</v>
      </c>
      <c r="N162" s="121">
        <v>17</v>
      </c>
      <c r="O162" s="121"/>
      <c r="P162" s="121">
        <v>17</v>
      </c>
    </row>
    <row r="163" spans="9:16" x14ac:dyDescent="0.25">
      <c r="I163" t="s">
        <v>460</v>
      </c>
      <c r="J163" t="s">
        <v>34</v>
      </c>
      <c r="K163" t="s">
        <v>461</v>
      </c>
      <c r="L163" t="s">
        <v>14</v>
      </c>
      <c r="M163" t="s">
        <v>19</v>
      </c>
      <c r="N163" s="121">
        <v>1</v>
      </c>
      <c r="O163" s="121"/>
      <c r="P163" s="121">
        <v>1</v>
      </c>
    </row>
    <row r="164" spans="9:16" x14ac:dyDescent="0.25">
      <c r="I164" t="s">
        <v>462</v>
      </c>
      <c r="J164" t="s">
        <v>34</v>
      </c>
      <c r="K164" t="s">
        <v>463</v>
      </c>
      <c r="L164" t="s">
        <v>14</v>
      </c>
      <c r="M164" t="s">
        <v>19</v>
      </c>
      <c r="N164" s="121">
        <v>1</v>
      </c>
      <c r="O164" s="121"/>
      <c r="P164" s="121">
        <v>1</v>
      </c>
    </row>
    <row r="165" spans="9:16" x14ac:dyDescent="0.25">
      <c r="I165" t="s">
        <v>464</v>
      </c>
      <c r="J165" t="s">
        <v>66</v>
      </c>
      <c r="K165" t="s">
        <v>465</v>
      </c>
      <c r="L165" t="s">
        <v>14</v>
      </c>
      <c r="M165" t="s">
        <v>19</v>
      </c>
      <c r="N165" s="121">
        <v>1</v>
      </c>
      <c r="O165" s="121"/>
      <c r="P165" s="121">
        <v>1</v>
      </c>
    </row>
    <row r="166" spans="9:16" x14ac:dyDescent="0.25">
      <c r="I166" t="s">
        <v>466</v>
      </c>
      <c r="J166" t="s">
        <v>34</v>
      </c>
      <c r="K166" t="s">
        <v>467</v>
      </c>
      <c r="L166" t="s">
        <v>14</v>
      </c>
      <c r="M166" t="s">
        <v>19</v>
      </c>
      <c r="N166" s="121">
        <v>1</v>
      </c>
      <c r="O166" s="121"/>
      <c r="P166" s="121">
        <v>1</v>
      </c>
    </row>
    <row r="167" spans="9:16" x14ac:dyDescent="0.25">
      <c r="I167" t="s">
        <v>468</v>
      </c>
      <c r="J167" t="s">
        <v>34</v>
      </c>
      <c r="K167" t="s">
        <v>469</v>
      </c>
      <c r="L167" t="s">
        <v>14</v>
      </c>
      <c r="M167" t="s">
        <v>19</v>
      </c>
      <c r="N167" s="121">
        <v>3</v>
      </c>
      <c r="O167" s="121"/>
      <c r="P167" s="121">
        <v>3</v>
      </c>
    </row>
    <row r="168" spans="9:16" x14ac:dyDescent="0.25">
      <c r="I168" t="s">
        <v>470</v>
      </c>
      <c r="J168" t="s">
        <v>34</v>
      </c>
      <c r="K168" t="s">
        <v>471</v>
      </c>
      <c r="L168" t="s">
        <v>14</v>
      </c>
      <c r="M168" t="s">
        <v>19</v>
      </c>
      <c r="N168" s="121">
        <v>1</v>
      </c>
      <c r="O168" s="121"/>
      <c r="P168" s="121">
        <v>1</v>
      </c>
    </row>
    <row r="169" spans="9:16" x14ac:dyDescent="0.25">
      <c r="I169" t="s">
        <v>472</v>
      </c>
      <c r="J169" t="s">
        <v>34</v>
      </c>
      <c r="K169" t="s">
        <v>473</v>
      </c>
      <c r="L169" t="s">
        <v>14</v>
      </c>
      <c r="M169" t="s">
        <v>19</v>
      </c>
      <c r="N169" s="121">
        <v>1</v>
      </c>
      <c r="O169" s="121"/>
      <c r="P169" s="121">
        <v>1</v>
      </c>
    </row>
    <row r="170" spans="9:16" x14ac:dyDescent="0.25">
      <c r="I170" t="s">
        <v>474</v>
      </c>
      <c r="J170" t="s">
        <v>34</v>
      </c>
      <c r="K170" t="s">
        <v>475</v>
      </c>
      <c r="L170" t="s">
        <v>14</v>
      </c>
      <c r="M170" t="s">
        <v>19</v>
      </c>
      <c r="N170" s="121">
        <v>6</v>
      </c>
      <c r="O170" s="121"/>
      <c r="P170" s="121">
        <v>6</v>
      </c>
    </row>
    <row r="171" spans="9:16" x14ac:dyDescent="0.25">
      <c r="I171" t="s">
        <v>476</v>
      </c>
      <c r="J171" t="s">
        <v>34</v>
      </c>
      <c r="K171" t="s">
        <v>477</v>
      </c>
      <c r="L171" t="s">
        <v>14</v>
      </c>
      <c r="M171" t="s">
        <v>19</v>
      </c>
      <c r="N171" s="121">
        <v>1</v>
      </c>
      <c r="O171" s="121"/>
      <c r="P171" s="121">
        <v>1</v>
      </c>
    </row>
    <row r="172" spans="9:16" x14ac:dyDescent="0.25">
      <c r="I172" t="s">
        <v>478</v>
      </c>
      <c r="J172" t="s">
        <v>34</v>
      </c>
      <c r="K172" t="s">
        <v>479</v>
      </c>
      <c r="L172" t="s">
        <v>14</v>
      </c>
      <c r="M172" t="s">
        <v>19</v>
      </c>
      <c r="N172" s="121">
        <v>3</v>
      </c>
      <c r="O172" s="121"/>
      <c r="P172" s="121">
        <v>3</v>
      </c>
    </row>
    <row r="173" spans="9:16" x14ac:dyDescent="0.25">
      <c r="I173" t="s">
        <v>480</v>
      </c>
      <c r="J173" t="s">
        <v>34</v>
      </c>
      <c r="K173" t="s">
        <v>481</v>
      </c>
      <c r="L173" t="s">
        <v>14</v>
      </c>
      <c r="M173" t="s">
        <v>19</v>
      </c>
      <c r="N173" s="121">
        <v>1</v>
      </c>
      <c r="O173" s="121"/>
      <c r="P173" s="121">
        <v>1</v>
      </c>
    </row>
    <row r="174" spans="9:16" x14ac:dyDescent="0.25">
      <c r="I174" t="s">
        <v>482</v>
      </c>
      <c r="J174" t="s">
        <v>71</v>
      </c>
      <c r="K174" t="s">
        <v>483</v>
      </c>
      <c r="L174" t="s">
        <v>14</v>
      </c>
      <c r="M174" t="s">
        <v>19</v>
      </c>
      <c r="N174" s="121">
        <v>2</v>
      </c>
      <c r="O174" s="121"/>
      <c r="P174" s="121">
        <v>2</v>
      </c>
    </row>
    <row r="175" spans="9:16" x14ac:dyDescent="0.25">
      <c r="I175" t="s">
        <v>484</v>
      </c>
      <c r="J175" t="s">
        <v>71</v>
      </c>
      <c r="K175" t="s">
        <v>485</v>
      </c>
      <c r="L175" t="s">
        <v>14</v>
      </c>
      <c r="M175" t="s">
        <v>19</v>
      </c>
      <c r="N175" s="121">
        <v>2</v>
      </c>
      <c r="O175" s="121"/>
      <c r="P175" s="121">
        <v>2</v>
      </c>
    </row>
    <row r="176" spans="9:16" x14ac:dyDescent="0.25">
      <c r="I176" t="s">
        <v>486</v>
      </c>
      <c r="J176" t="s">
        <v>34</v>
      </c>
      <c r="K176" t="s">
        <v>487</v>
      </c>
      <c r="L176" t="s">
        <v>14</v>
      </c>
      <c r="M176" t="s">
        <v>19</v>
      </c>
      <c r="N176" s="121">
        <v>12</v>
      </c>
      <c r="O176" s="121"/>
      <c r="P176" s="121">
        <v>12</v>
      </c>
    </row>
    <row r="177" spans="9:16" x14ac:dyDescent="0.25">
      <c r="I177" t="s">
        <v>488</v>
      </c>
      <c r="J177" t="s">
        <v>71</v>
      </c>
      <c r="K177" t="s">
        <v>489</v>
      </c>
      <c r="L177" t="s">
        <v>14</v>
      </c>
      <c r="M177" t="s">
        <v>19</v>
      </c>
      <c r="N177" s="121">
        <v>3</v>
      </c>
      <c r="O177" s="121"/>
      <c r="P177" s="121">
        <v>3</v>
      </c>
    </row>
    <row r="178" spans="9:16" x14ac:dyDescent="0.25">
      <c r="I178" t="s">
        <v>490</v>
      </c>
      <c r="J178" t="s">
        <v>66</v>
      </c>
      <c r="K178" t="s">
        <v>491</v>
      </c>
      <c r="L178" t="s">
        <v>14</v>
      </c>
      <c r="M178" t="s">
        <v>19</v>
      </c>
      <c r="N178" s="121">
        <v>1</v>
      </c>
      <c r="O178" s="121"/>
      <c r="P178" s="121">
        <v>1</v>
      </c>
    </row>
    <row r="179" spans="9:16" x14ac:dyDescent="0.25">
      <c r="I179" t="s">
        <v>492</v>
      </c>
      <c r="J179" t="s">
        <v>66</v>
      </c>
      <c r="K179" t="s">
        <v>493</v>
      </c>
      <c r="L179" t="s">
        <v>14</v>
      </c>
      <c r="M179" t="s">
        <v>19</v>
      </c>
      <c r="N179" s="121">
        <v>2</v>
      </c>
      <c r="O179" s="121"/>
      <c r="P179" s="121">
        <v>2</v>
      </c>
    </row>
    <row r="180" spans="9:16" x14ac:dyDescent="0.25">
      <c r="I180" t="s">
        <v>494</v>
      </c>
      <c r="J180" t="s">
        <v>34</v>
      </c>
      <c r="K180" t="s">
        <v>495</v>
      </c>
      <c r="L180" t="s">
        <v>14</v>
      </c>
      <c r="M180" t="s">
        <v>19</v>
      </c>
      <c r="N180" s="121">
        <v>2</v>
      </c>
      <c r="O180" s="121"/>
      <c r="P180" s="121">
        <v>2</v>
      </c>
    </row>
    <row r="181" spans="9:16" x14ac:dyDescent="0.25">
      <c r="I181" t="s">
        <v>496</v>
      </c>
      <c r="J181" t="s">
        <v>71</v>
      </c>
      <c r="K181" t="s">
        <v>497</v>
      </c>
      <c r="L181" t="s">
        <v>14</v>
      </c>
      <c r="M181" t="s">
        <v>19</v>
      </c>
      <c r="N181" s="121">
        <v>15</v>
      </c>
      <c r="O181" s="121"/>
      <c r="P181" s="121">
        <v>15</v>
      </c>
    </row>
    <row r="182" spans="9:16" x14ac:dyDescent="0.25">
      <c r="I182" t="s">
        <v>498</v>
      </c>
      <c r="J182" t="s">
        <v>66</v>
      </c>
      <c r="K182" t="s">
        <v>499</v>
      </c>
      <c r="L182" t="s">
        <v>14</v>
      </c>
      <c r="M182" t="s">
        <v>19</v>
      </c>
      <c r="N182" s="121">
        <v>1118</v>
      </c>
      <c r="O182" s="121"/>
      <c r="P182" s="121">
        <v>1118</v>
      </c>
    </row>
    <row r="183" spans="9:16" x14ac:dyDescent="0.25">
      <c r="I183" t="s">
        <v>500</v>
      </c>
      <c r="J183" t="s">
        <v>71</v>
      </c>
      <c r="K183" t="s">
        <v>501</v>
      </c>
      <c r="L183" t="s">
        <v>14</v>
      </c>
      <c r="M183" t="s">
        <v>19</v>
      </c>
      <c r="N183" s="121">
        <v>2498</v>
      </c>
      <c r="O183" s="121"/>
      <c r="P183" s="121">
        <v>2498</v>
      </c>
    </row>
    <row r="184" spans="9:16" x14ac:dyDescent="0.25">
      <c r="I184" t="s">
        <v>502</v>
      </c>
      <c r="J184" t="s">
        <v>71</v>
      </c>
      <c r="K184" t="s">
        <v>503</v>
      </c>
      <c r="L184" t="s">
        <v>14</v>
      </c>
      <c r="M184" t="s">
        <v>19</v>
      </c>
      <c r="N184" s="121">
        <v>6</v>
      </c>
      <c r="O184" s="121"/>
      <c r="P184" s="121">
        <v>6</v>
      </c>
    </row>
    <row r="185" spans="9:16" x14ac:dyDescent="0.25">
      <c r="I185" t="s">
        <v>504</v>
      </c>
      <c r="J185" t="s">
        <v>71</v>
      </c>
      <c r="K185" t="s">
        <v>505</v>
      </c>
      <c r="L185" t="s">
        <v>14</v>
      </c>
      <c r="M185" t="s">
        <v>19</v>
      </c>
      <c r="N185" s="121">
        <v>6</v>
      </c>
      <c r="O185" s="121"/>
      <c r="P185" s="121">
        <v>6</v>
      </c>
    </row>
    <row r="186" spans="9:16" x14ac:dyDescent="0.25">
      <c r="I186" t="s">
        <v>506</v>
      </c>
      <c r="J186" t="s">
        <v>71</v>
      </c>
      <c r="K186" t="s">
        <v>507</v>
      </c>
      <c r="L186" t="s">
        <v>14</v>
      </c>
      <c r="M186" t="s">
        <v>19</v>
      </c>
      <c r="N186" s="121">
        <v>8</v>
      </c>
      <c r="O186" s="121"/>
      <c r="P186" s="121">
        <v>8</v>
      </c>
    </row>
    <row r="187" spans="9:16" x14ac:dyDescent="0.25">
      <c r="I187" t="s">
        <v>508</v>
      </c>
      <c r="J187" t="s">
        <v>71</v>
      </c>
      <c r="K187" t="s">
        <v>509</v>
      </c>
      <c r="L187" t="s">
        <v>14</v>
      </c>
      <c r="M187" t="s">
        <v>19</v>
      </c>
      <c r="N187" s="121">
        <v>1</v>
      </c>
      <c r="O187" s="121"/>
      <c r="P187" s="121">
        <v>1</v>
      </c>
    </row>
    <row r="188" spans="9:16" x14ac:dyDescent="0.25">
      <c r="I188" t="s">
        <v>510</v>
      </c>
      <c r="J188" t="s">
        <v>34</v>
      </c>
      <c r="K188" t="s">
        <v>511</v>
      </c>
      <c r="L188" t="s">
        <v>14</v>
      </c>
      <c r="M188" t="s">
        <v>19</v>
      </c>
      <c r="N188" s="121">
        <v>1</v>
      </c>
      <c r="O188" s="121"/>
      <c r="P188" s="121">
        <v>1</v>
      </c>
    </row>
    <row r="189" spans="9:16" x14ac:dyDescent="0.25">
      <c r="I189" t="s">
        <v>512</v>
      </c>
      <c r="J189" t="s">
        <v>66</v>
      </c>
      <c r="K189" t="s">
        <v>513</v>
      </c>
      <c r="L189" t="s">
        <v>14</v>
      </c>
      <c r="M189" t="s">
        <v>19</v>
      </c>
      <c r="N189" s="121">
        <v>4</v>
      </c>
      <c r="O189" s="121"/>
      <c r="P189" s="121">
        <v>4</v>
      </c>
    </row>
    <row r="190" spans="9:16" x14ac:dyDescent="0.25">
      <c r="I190" t="s">
        <v>514</v>
      </c>
      <c r="J190" t="s">
        <v>71</v>
      </c>
      <c r="K190" t="s">
        <v>515</v>
      </c>
      <c r="L190" t="s">
        <v>14</v>
      </c>
      <c r="M190" t="s">
        <v>19</v>
      </c>
      <c r="N190" s="121">
        <v>1</v>
      </c>
      <c r="O190" s="121"/>
      <c r="P190" s="121">
        <v>1</v>
      </c>
    </row>
    <row r="191" spans="9:16" x14ac:dyDescent="0.25">
      <c r="I191" t="s">
        <v>516</v>
      </c>
      <c r="J191" t="s">
        <v>34</v>
      </c>
      <c r="K191" t="s">
        <v>517</v>
      </c>
      <c r="L191" t="s">
        <v>14</v>
      </c>
      <c r="M191" t="s">
        <v>19</v>
      </c>
      <c r="N191" s="121">
        <v>10</v>
      </c>
      <c r="O191" s="121"/>
      <c r="P191" s="121">
        <v>10</v>
      </c>
    </row>
    <row r="192" spans="9:16" x14ac:dyDescent="0.25">
      <c r="I192" t="s">
        <v>518</v>
      </c>
      <c r="J192" t="s">
        <v>34</v>
      </c>
      <c r="K192" t="s">
        <v>519</v>
      </c>
      <c r="L192" t="s">
        <v>14</v>
      </c>
      <c r="M192" t="s">
        <v>19</v>
      </c>
      <c r="N192" s="121">
        <v>8</v>
      </c>
      <c r="O192" s="121"/>
      <c r="P192" s="121">
        <v>8</v>
      </c>
    </row>
    <row r="193" spans="9:16" x14ac:dyDescent="0.25">
      <c r="I193" t="s">
        <v>520</v>
      </c>
      <c r="J193" t="s">
        <v>34</v>
      </c>
      <c r="K193" t="s">
        <v>521</v>
      </c>
      <c r="L193" t="s">
        <v>14</v>
      </c>
      <c r="M193" t="s">
        <v>19</v>
      </c>
      <c r="N193" s="121">
        <v>1355</v>
      </c>
      <c r="O193" s="121"/>
      <c r="P193" s="121">
        <v>1355</v>
      </c>
    </row>
    <row r="194" spans="9:16" x14ac:dyDescent="0.25">
      <c r="I194" t="s">
        <v>522</v>
      </c>
      <c r="J194" t="s">
        <v>34</v>
      </c>
      <c r="K194" t="s">
        <v>523</v>
      </c>
      <c r="L194" t="s">
        <v>14</v>
      </c>
      <c r="M194" t="s">
        <v>19</v>
      </c>
      <c r="N194" s="121">
        <v>2</v>
      </c>
      <c r="O194" s="121"/>
      <c r="P194" s="121">
        <v>2</v>
      </c>
    </row>
    <row r="195" spans="9:16" x14ac:dyDescent="0.25">
      <c r="I195" t="s">
        <v>524</v>
      </c>
      <c r="J195" t="s">
        <v>34</v>
      </c>
      <c r="K195" t="s">
        <v>525</v>
      </c>
      <c r="L195" t="s">
        <v>14</v>
      </c>
      <c r="M195" t="s">
        <v>19</v>
      </c>
      <c r="N195" s="121">
        <v>7</v>
      </c>
      <c r="O195" s="121"/>
      <c r="P195" s="121">
        <v>7</v>
      </c>
    </row>
    <row r="196" spans="9:16" x14ac:dyDescent="0.25">
      <c r="I196" t="s">
        <v>526</v>
      </c>
      <c r="J196" t="s">
        <v>34</v>
      </c>
      <c r="K196" t="s">
        <v>527</v>
      </c>
      <c r="L196" t="s">
        <v>14</v>
      </c>
      <c r="M196" t="s">
        <v>19</v>
      </c>
      <c r="N196" s="121">
        <v>8</v>
      </c>
      <c r="O196" s="121"/>
      <c r="P196" s="121">
        <v>8</v>
      </c>
    </row>
    <row r="197" spans="9:16" x14ac:dyDescent="0.25">
      <c r="I197" t="s">
        <v>528</v>
      </c>
      <c r="J197" t="s">
        <v>71</v>
      </c>
      <c r="K197" t="s">
        <v>529</v>
      </c>
      <c r="L197" t="s">
        <v>14</v>
      </c>
      <c r="M197" t="s">
        <v>19</v>
      </c>
      <c r="N197" s="121">
        <v>12</v>
      </c>
      <c r="O197" s="121"/>
      <c r="P197" s="121">
        <v>12</v>
      </c>
    </row>
    <row r="198" spans="9:16" x14ac:dyDescent="0.25">
      <c r="I198" t="s">
        <v>530</v>
      </c>
      <c r="J198" t="s">
        <v>71</v>
      </c>
      <c r="K198" t="s">
        <v>531</v>
      </c>
      <c r="L198" t="s">
        <v>14</v>
      </c>
      <c r="M198" t="s">
        <v>19</v>
      </c>
      <c r="N198" s="121">
        <v>1</v>
      </c>
      <c r="O198" s="121"/>
      <c r="P198" s="121">
        <v>1</v>
      </c>
    </row>
    <row r="199" spans="9:16" x14ac:dyDescent="0.25">
      <c r="I199" t="s">
        <v>532</v>
      </c>
      <c r="J199" t="s">
        <v>34</v>
      </c>
      <c r="K199" t="s">
        <v>533</v>
      </c>
      <c r="L199" t="s">
        <v>14</v>
      </c>
      <c r="M199" t="s">
        <v>19</v>
      </c>
      <c r="N199" s="121">
        <v>5</v>
      </c>
      <c r="O199" s="121"/>
      <c r="P199" s="121">
        <v>5</v>
      </c>
    </row>
    <row r="200" spans="9:16" x14ac:dyDescent="0.25">
      <c r="I200" t="s">
        <v>534</v>
      </c>
      <c r="J200" t="s">
        <v>71</v>
      </c>
      <c r="K200" t="s">
        <v>535</v>
      </c>
      <c r="L200" t="s">
        <v>14</v>
      </c>
      <c r="M200" t="s">
        <v>19</v>
      </c>
      <c r="N200" s="121">
        <v>3</v>
      </c>
      <c r="O200" s="121"/>
      <c r="P200" s="121">
        <v>3</v>
      </c>
    </row>
    <row r="201" spans="9:16" x14ac:dyDescent="0.25">
      <c r="I201" t="s">
        <v>536</v>
      </c>
      <c r="J201" t="s">
        <v>66</v>
      </c>
      <c r="K201" t="s">
        <v>537</v>
      </c>
      <c r="L201" t="s">
        <v>14</v>
      </c>
      <c r="M201" t="s">
        <v>19</v>
      </c>
      <c r="N201" s="121">
        <v>1</v>
      </c>
      <c r="O201" s="121">
        <v>1</v>
      </c>
      <c r="P201" s="121">
        <v>0</v>
      </c>
    </row>
    <row r="202" spans="9:16" x14ac:dyDescent="0.25">
      <c r="I202" t="s">
        <v>538</v>
      </c>
      <c r="J202" t="s">
        <v>71</v>
      </c>
      <c r="K202" t="s">
        <v>539</v>
      </c>
      <c r="L202" t="s">
        <v>14</v>
      </c>
      <c r="M202" t="s">
        <v>19</v>
      </c>
      <c r="N202" s="121">
        <v>1</v>
      </c>
      <c r="O202" s="121"/>
      <c r="P202" s="121">
        <v>1</v>
      </c>
    </row>
    <row r="203" spans="9:16" x14ac:dyDescent="0.25">
      <c r="I203" t="s">
        <v>540</v>
      </c>
      <c r="J203" t="s">
        <v>71</v>
      </c>
      <c r="K203" t="s">
        <v>541</v>
      </c>
      <c r="L203" t="s">
        <v>14</v>
      </c>
      <c r="M203" t="s">
        <v>19</v>
      </c>
      <c r="N203" s="121">
        <v>1</v>
      </c>
      <c r="O203" s="121"/>
      <c r="P203" s="121">
        <v>1</v>
      </c>
    </row>
    <row r="204" spans="9:16" x14ac:dyDescent="0.25">
      <c r="I204" t="s">
        <v>542</v>
      </c>
      <c r="J204" t="s">
        <v>71</v>
      </c>
      <c r="K204" t="s">
        <v>543</v>
      </c>
      <c r="L204" t="s">
        <v>14</v>
      </c>
      <c r="M204" t="s">
        <v>19</v>
      </c>
      <c r="N204" s="121">
        <v>1</v>
      </c>
      <c r="O204" s="121"/>
      <c r="P204" s="121">
        <v>1</v>
      </c>
    </row>
    <row r="205" spans="9:16" x14ac:dyDescent="0.25">
      <c r="I205" t="s">
        <v>544</v>
      </c>
      <c r="J205" t="s">
        <v>71</v>
      </c>
      <c r="K205" t="s">
        <v>545</v>
      </c>
      <c r="L205" t="s">
        <v>14</v>
      </c>
      <c r="M205" t="s">
        <v>19</v>
      </c>
      <c r="N205" s="121">
        <v>1</v>
      </c>
      <c r="O205" s="121"/>
      <c r="P205" s="121">
        <v>1</v>
      </c>
    </row>
    <row r="206" spans="9:16" x14ac:dyDescent="0.25">
      <c r="I206" t="s">
        <v>546</v>
      </c>
      <c r="J206" t="s">
        <v>66</v>
      </c>
      <c r="K206" t="s">
        <v>547</v>
      </c>
      <c r="L206" t="s">
        <v>14</v>
      </c>
      <c r="M206" t="s">
        <v>19</v>
      </c>
      <c r="N206" s="121">
        <v>2</v>
      </c>
      <c r="O206" s="121"/>
      <c r="P206" s="121">
        <v>2</v>
      </c>
    </row>
    <row r="207" spans="9:16" x14ac:dyDescent="0.25">
      <c r="I207" t="s">
        <v>548</v>
      </c>
      <c r="J207" t="s">
        <v>34</v>
      </c>
      <c r="K207" t="s">
        <v>549</v>
      </c>
      <c r="L207" t="s">
        <v>14</v>
      </c>
      <c r="M207" t="s">
        <v>19</v>
      </c>
      <c r="N207" s="121">
        <v>1</v>
      </c>
      <c r="O207" s="121"/>
      <c r="P207" s="121">
        <v>1</v>
      </c>
    </row>
    <row r="208" spans="9:16" x14ac:dyDescent="0.25">
      <c r="I208" t="s">
        <v>550</v>
      </c>
      <c r="J208" t="s">
        <v>71</v>
      </c>
      <c r="K208" t="s">
        <v>551</v>
      </c>
      <c r="L208" t="s">
        <v>14</v>
      </c>
      <c r="M208" t="s">
        <v>19</v>
      </c>
      <c r="N208" s="121">
        <v>1</v>
      </c>
      <c r="O208" s="121"/>
      <c r="P208" s="121">
        <v>1</v>
      </c>
    </row>
    <row r="209" spans="9:16" x14ac:dyDescent="0.25">
      <c r="I209" t="s">
        <v>552</v>
      </c>
      <c r="J209" t="s">
        <v>71</v>
      </c>
      <c r="K209" t="s">
        <v>553</v>
      </c>
      <c r="L209" t="s">
        <v>14</v>
      </c>
      <c r="M209" t="s">
        <v>19</v>
      </c>
      <c r="N209" s="121">
        <v>1</v>
      </c>
      <c r="O209" s="121"/>
      <c r="P209" s="121">
        <v>1</v>
      </c>
    </row>
    <row r="210" spans="9:16" x14ac:dyDescent="0.25">
      <c r="I210" t="s">
        <v>554</v>
      </c>
      <c r="J210" t="s">
        <v>71</v>
      </c>
      <c r="K210" t="s">
        <v>555</v>
      </c>
      <c r="L210" t="s">
        <v>14</v>
      </c>
      <c r="M210" t="s">
        <v>19</v>
      </c>
      <c r="N210" s="121">
        <v>3</v>
      </c>
      <c r="O210" s="121"/>
      <c r="P210" s="121">
        <v>3</v>
      </c>
    </row>
    <row r="211" spans="9:16" x14ac:dyDescent="0.25">
      <c r="I211" t="s">
        <v>556</v>
      </c>
      <c r="J211" t="s">
        <v>34</v>
      </c>
      <c r="K211" t="s">
        <v>557</v>
      </c>
      <c r="L211" t="s">
        <v>14</v>
      </c>
      <c r="M211" t="s">
        <v>19</v>
      </c>
      <c r="N211" s="121">
        <v>2</v>
      </c>
      <c r="O211" s="121"/>
      <c r="P211" s="121">
        <v>2</v>
      </c>
    </row>
    <row r="212" spans="9:16" x14ac:dyDescent="0.25">
      <c r="I212" t="s">
        <v>558</v>
      </c>
      <c r="J212" t="s">
        <v>66</v>
      </c>
      <c r="K212" t="s">
        <v>559</v>
      </c>
      <c r="L212" t="s">
        <v>14</v>
      </c>
      <c r="M212" t="s">
        <v>19</v>
      </c>
      <c r="N212" s="121">
        <v>6</v>
      </c>
      <c r="O212" s="121"/>
      <c r="P212" s="121">
        <v>6</v>
      </c>
    </row>
    <row r="213" spans="9:16" x14ac:dyDescent="0.25">
      <c r="I213" t="s">
        <v>560</v>
      </c>
      <c r="J213" t="s">
        <v>34</v>
      </c>
      <c r="K213" t="s">
        <v>561</v>
      </c>
      <c r="L213" t="s">
        <v>14</v>
      </c>
      <c r="M213" t="s">
        <v>19</v>
      </c>
      <c r="N213" s="121">
        <v>1</v>
      </c>
      <c r="O213" s="121"/>
      <c r="P213" s="121">
        <v>1</v>
      </c>
    </row>
    <row r="214" spans="9:16" x14ac:dyDescent="0.25">
      <c r="I214" t="s">
        <v>562</v>
      </c>
      <c r="J214" t="s">
        <v>34</v>
      </c>
      <c r="K214" t="s">
        <v>563</v>
      </c>
      <c r="L214" t="s">
        <v>14</v>
      </c>
      <c r="M214" t="s">
        <v>19</v>
      </c>
      <c r="N214" s="121">
        <v>2</v>
      </c>
      <c r="O214" s="121"/>
      <c r="P214" s="121">
        <v>2</v>
      </c>
    </row>
    <row r="215" spans="9:16" x14ac:dyDescent="0.25">
      <c r="I215" t="s">
        <v>564</v>
      </c>
      <c r="J215" t="s">
        <v>34</v>
      </c>
      <c r="K215" t="s">
        <v>565</v>
      </c>
      <c r="L215" t="s">
        <v>14</v>
      </c>
      <c r="M215" t="s">
        <v>19</v>
      </c>
      <c r="N215" s="121">
        <v>5</v>
      </c>
      <c r="O215" s="121"/>
      <c r="P215" s="121">
        <v>5</v>
      </c>
    </row>
    <row r="216" spans="9:16" x14ac:dyDescent="0.25">
      <c r="I216" t="s">
        <v>566</v>
      </c>
      <c r="J216" t="s">
        <v>66</v>
      </c>
      <c r="K216" t="s">
        <v>567</v>
      </c>
      <c r="L216" t="s">
        <v>14</v>
      </c>
      <c r="M216" t="s">
        <v>19</v>
      </c>
      <c r="N216" s="121">
        <v>4</v>
      </c>
      <c r="O216" s="121"/>
      <c r="P216" s="121">
        <v>4</v>
      </c>
    </row>
    <row r="217" spans="9:16" x14ac:dyDescent="0.25">
      <c r="I217" t="s">
        <v>568</v>
      </c>
      <c r="J217" t="s">
        <v>71</v>
      </c>
      <c r="K217" t="s">
        <v>569</v>
      </c>
      <c r="L217" t="s">
        <v>14</v>
      </c>
      <c r="M217" t="s">
        <v>19</v>
      </c>
      <c r="N217" s="121">
        <v>1</v>
      </c>
      <c r="O217" s="121"/>
      <c r="P217" s="121">
        <v>1</v>
      </c>
    </row>
    <row r="218" spans="9:16" x14ac:dyDescent="0.25">
      <c r="I218" t="s">
        <v>570</v>
      </c>
      <c r="J218" t="s">
        <v>66</v>
      </c>
      <c r="K218" t="s">
        <v>571</v>
      </c>
      <c r="L218" t="s">
        <v>14</v>
      </c>
      <c r="M218" t="s">
        <v>19</v>
      </c>
      <c r="N218" s="121">
        <v>1</v>
      </c>
      <c r="O218" s="121"/>
      <c r="P218" s="121">
        <v>1</v>
      </c>
    </row>
    <row r="219" spans="9:16" x14ac:dyDescent="0.25">
      <c r="I219" t="s">
        <v>572</v>
      </c>
      <c r="J219" t="s">
        <v>71</v>
      </c>
      <c r="K219" t="s">
        <v>573</v>
      </c>
      <c r="L219" t="s">
        <v>14</v>
      </c>
      <c r="M219" t="s">
        <v>19</v>
      </c>
      <c r="N219" s="121">
        <v>1</v>
      </c>
      <c r="O219" s="121"/>
      <c r="P219" s="121">
        <v>1</v>
      </c>
    </row>
    <row r="220" spans="9:16" x14ac:dyDescent="0.25">
      <c r="I220" t="s">
        <v>574</v>
      </c>
      <c r="J220" t="s">
        <v>34</v>
      </c>
      <c r="K220" t="s">
        <v>575</v>
      </c>
      <c r="L220" t="s">
        <v>14</v>
      </c>
      <c r="M220" t="s">
        <v>19</v>
      </c>
      <c r="N220" s="121">
        <v>2</v>
      </c>
      <c r="O220" s="121"/>
      <c r="P220" s="121">
        <v>2</v>
      </c>
    </row>
    <row r="221" spans="9:16" x14ac:dyDescent="0.25">
      <c r="I221" t="s">
        <v>576</v>
      </c>
      <c r="J221" t="s">
        <v>34</v>
      </c>
      <c r="K221" t="s">
        <v>577</v>
      </c>
      <c r="L221" t="s">
        <v>14</v>
      </c>
      <c r="M221" t="s">
        <v>19</v>
      </c>
      <c r="N221" s="121">
        <v>2</v>
      </c>
      <c r="O221" s="121"/>
      <c r="P221" s="121">
        <v>2</v>
      </c>
    </row>
    <row r="222" spans="9:16" x14ac:dyDescent="0.25">
      <c r="I222" t="s">
        <v>578</v>
      </c>
      <c r="J222" t="s">
        <v>71</v>
      </c>
      <c r="K222" t="s">
        <v>579</v>
      </c>
      <c r="L222" t="s">
        <v>14</v>
      </c>
      <c r="M222" t="s">
        <v>19</v>
      </c>
      <c r="N222" s="121">
        <v>1</v>
      </c>
      <c r="O222" s="121"/>
      <c r="P222" s="121">
        <v>1</v>
      </c>
    </row>
    <row r="223" spans="9:16" x14ac:dyDescent="0.25">
      <c r="I223" t="s">
        <v>580</v>
      </c>
      <c r="J223" t="s">
        <v>66</v>
      </c>
      <c r="K223" t="s">
        <v>581</v>
      </c>
      <c r="L223" t="s">
        <v>14</v>
      </c>
      <c r="M223" t="s">
        <v>19</v>
      </c>
      <c r="N223" s="121">
        <v>2</v>
      </c>
      <c r="O223" s="121"/>
      <c r="P223" s="121">
        <v>2</v>
      </c>
    </row>
    <row r="224" spans="9:16" x14ac:dyDescent="0.25">
      <c r="I224" t="s">
        <v>582</v>
      </c>
      <c r="J224" t="s">
        <v>34</v>
      </c>
      <c r="K224" t="s">
        <v>583</v>
      </c>
      <c r="L224" t="s">
        <v>14</v>
      </c>
      <c r="M224" t="s">
        <v>19</v>
      </c>
      <c r="N224" s="121">
        <v>8</v>
      </c>
      <c r="O224" s="121"/>
      <c r="P224" s="121">
        <v>8</v>
      </c>
    </row>
    <row r="225" spans="9:16" x14ac:dyDescent="0.25">
      <c r="I225" t="s">
        <v>584</v>
      </c>
      <c r="J225" t="s">
        <v>71</v>
      </c>
      <c r="K225" t="s">
        <v>585</v>
      </c>
      <c r="L225" t="s">
        <v>14</v>
      </c>
      <c r="M225" t="s">
        <v>19</v>
      </c>
      <c r="N225" s="121">
        <v>1</v>
      </c>
      <c r="O225" s="121"/>
      <c r="P225" s="121">
        <v>1</v>
      </c>
    </row>
    <row r="226" spans="9:16" x14ac:dyDescent="0.25">
      <c r="I226" t="s">
        <v>586</v>
      </c>
      <c r="J226" t="s">
        <v>34</v>
      </c>
      <c r="K226" t="s">
        <v>587</v>
      </c>
      <c r="L226" t="s">
        <v>14</v>
      </c>
      <c r="M226" t="s">
        <v>19</v>
      </c>
      <c r="N226" s="121">
        <v>1</v>
      </c>
      <c r="O226" s="121"/>
      <c r="P226" s="121">
        <v>1</v>
      </c>
    </row>
    <row r="227" spans="9:16" x14ac:dyDescent="0.25">
      <c r="I227" t="s">
        <v>588</v>
      </c>
      <c r="J227" t="s">
        <v>71</v>
      </c>
      <c r="K227" t="s">
        <v>589</v>
      </c>
      <c r="L227" t="s">
        <v>14</v>
      </c>
      <c r="M227" t="s">
        <v>19</v>
      </c>
      <c r="N227" s="121">
        <v>1</v>
      </c>
      <c r="O227" s="121"/>
      <c r="P227" s="121">
        <v>1</v>
      </c>
    </row>
    <row r="228" spans="9:16" x14ac:dyDescent="0.25">
      <c r="I228" t="s">
        <v>590</v>
      </c>
      <c r="J228" t="s">
        <v>34</v>
      </c>
      <c r="K228" t="s">
        <v>591</v>
      </c>
      <c r="L228" t="s">
        <v>14</v>
      </c>
      <c r="M228" t="s">
        <v>19</v>
      </c>
      <c r="N228" s="121">
        <v>1</v>
      </c>
      <c r="O228" s="121"/>
      <c r="P228" s="121">
        <v>1</v>
      </c>
    </row>
    <row r="229" spans="9:16" x14ac:dyDescent="0.25">
      <c r="I229" t="s">
        <v>592</v>
      </c>
      <c r="J229" t="s">
        <v>71</v>
      </c>
      <c r="K229" t="s">
        <v>593</v>
      </c>
      <c r="L229" t="s">
        <v>14</v>
      </c>
      <c r="M229" t="s">
        <v>19</v>
      </c>
      <c r="N229" s="121">
        <v>5</v>
      </c>
      <c r="O229" s="121"/>
      <c r="P229" s="121">
        <v>5</v>
      </c>
    </row>
    <row r="230" spans="9:16" x14ac:dyDescent="0.25">
      <c r="I230" t="s">
        <v>594</v>
      </c>
      <c r="J230" t="s">
        <v>71</v>
      </c>
      <c r="K230" t="s">
        <v>595</v>
      </c>
      <c r="L230" t="s">
        <v>14</v>
      </c>
      <c r="M230" t="s">
        <v>19</v>
      </c>
      <c r="N230" s="121">
        <v>70</v>
      </c>
      <c r="O230" s="121"/>
      <c r="P230" s="121">
        <v>70</v>
      </c>
    </row>
    <row r="231" spans="9:16" x14ac:dyDescent="0.25">
      <c r="I231" t="s">
        <v>596</v>
      </c>
      <c r="J231" t="s">
        <v>66</v>
      </c>
      <c r="K231" t="s">
        <v>597</v>
      </c>
      <c r="L231" t="s">
        <v>14</v>
      </c>
      <c r="M231" t="s">
        <v>19</v>
      </c>
      <c r="N231" s="121">
        <v>16</v>
      </c>
      <c r="O231" s="121"/>
      <c r="P231" s="121">
        <v>16</v>
      </c>
    </row>
    <row r="232" spans="9:16" x14ac:dyDescent="0.25">
      <c r="I232" t="s">
        <v>598</v>
      </c>
      <c r="J232" t="s">
        <v>71</v>
      </c>
      <c r="K232" t="s">
        <v>599</v>
      </c>
      <c r="L232" t="s">
        <v>14</v>
      </c>
      <c r="M232" t="s">
        <v>19</v>
      </c>
      <c r="N232" s="121">
        <v>5</v>
      </c>
      <c r="O232" s="121"/>
      <c r="P232" s="121">
        <v>5</v>
      </c>
    </row>
    <row r="233" spans="9:16" x14ac:dyDescent="0.25">
      <c r="I233" t="s">
        <v>600</v>
      </c>
      <c r="J233" t="s">
        <v>71</v>
      </c>
      <c r="K233" t="s">
        <v>601</v>
      </c>
      <c r="L233" t="s">
        <v>14</v>
      </c>
      <c r="M233" t="s">
        <v>19</v>
      </c>
      <c r="N233" s="121">
        <v>2</v>
      </c>
      <c r="O233" s="121"/>
      <c r="P233" s="121">
        <v>2</v>
      </c>
    </row>
    <row r="234" spans="9:16" x14ac:dyDescent="0.25">
      <c r="I234" t="s">
        <v>602</v>
      </c>
      <c r="J234" t="s">
        <v>71</v>
      </c>
      <c r="K234" t="s">
        <v>603</v>
      </c>
      <c r="L234" t="s">
        <v>14</v>
      </c>
      <c r="M234" t="s">
        <v>19</v>
      </c>
      <c r="N234" s="121">
        <v>2</v>
      </c>
      <c r="O234" s="121"/>
      <c r="P234" s="121">
        <v>2</v>
      </c>
    </row>
    <row r="235" spans="9:16" x14ac:dyDescent="0.25">
      <c r="I235" t="s">
        <v>604</v>
      </c>
      <c r="J235" t="s">
        <v>71</v>
      </c>
      <c r="K235" t="s">
        <v>605</v>
      </c>
      <c r="L235" t="s">
        <v>14</v>
      </c>
      <c r="M235" t="s">
        <v>19</v>
      </c>
      <c r="N235" s="121">
        <v>1</v>
      </c>
      <c r="O235" s="121"/>
      <c r="P235" s="121">
        <v>1</v>
      </c>
    </row>
    <row r="236" spans="9:16" x14ac:dyDescent="0.25">
      <c r="I236" t="s">
        <v>606</v>
      </c>
      <c r="J236" t="s">
        <v>71</v>
      </c>
      <c r="K236" t="s">
        <v>607</v>
      </c>
      <c r="L236" t="s">
        <v>14</v>
      </c>
      <c r="M236" t="s">
        <v>19</v>
      </c>
      <c r="N236" s="121">
        <v>1</v>
      </c>
      <c r="O236" s="121"/>
      <c r="P236" s="121">
        <v>1</v>
      </c>
    </row>
    <row r="237" spans="9:16" x14ac:dyDescent="0.25">
      <c r="I237" t="s">
        <v>608</v>
      </c>
      <c r="J237" t="s">
        <v>71</v>
      </c>
      <c r="K237" t="s">
        <v>609</v>
      </c>
      <c r="L237" t="s">
        <v>14</v>
      </c>
      <c r="M237" t="s">
        <v>19</v>
      </c>
      <c r="N237" s="121">
        <v>2</v>
      </c>
      <c r="O237" s="121"/>
      <c r="P237" s="121">
        <v>2</v>
      </c>
    </row>
    <row r="238" spans="9:16" x14ac:dyDescent="0.25">
      <c r="I238" t="s">
        <v>610</v>
      </c>
      <c r="J238" t="s">
        <v>34</v>
      </c>
      <c r="K238" t="s">
        <v>611</v>
      </c>
      <c r="L238" t="s">
        <v>14</v>
      </c>
      <c r="M238" t="s">
        <v>19</v>
      </c>
      <c r="N238" s="121">
        <v>2</v>
      </c>
      <c r="O238" s="121"/>
      <c r="P238" s="121">
        <v>2</v>
      </c>
    </row>
    <row r="239" spans="9:16" x14ac:dyDescent="0.25">
      <c r="I239" t="s">
        <v>612</v>
      </c>
      <c r="J239" t="s">
        <v>71</v>
      </c>
      <c r="K239" t="s">
        <v>613</v>
      </c>
      <c r="L239" t="s">
        <v>14</v>
      </c>
      <c r="M239" t="s">
        <v>19</v>
      </c>
      <c r="N239" s="121">
        <v>4</v>
      </c>
      <c r="O239" s="121"/>
      <c r="P239" s="121">
        <v>4</v>
      </c>
    </row>
    <row r="240" spans="9:16" x14ac:dyDescent="0.25">
      <c r="I240" t="s">
        <v>614</v>
      </c>
      <c r="J240" t="s">
        <v>34</v>
      </c>
      <c r="K240" t="s">
        <v>615</v>
      </c>
      <c r="L240" t="s">
        <v>14</v>
      </c>
      <c r="M240" t="s">
        <v>19</v>
      </c>
      <c r="N240" s="121">
        <v>1</v>
      </c>
      <c r="O240" s="121"/>
      <c r="P240" s="121">
        <v>1</v>
      </c>
    </row>
    <row r="241" spans="9:16" x14ac:dyDescent="0.25">
      <c r="I241" t="s">
        <v>616</v>
      </c>
      <c r="J241" t="s">
        <v>71</v>
      </c>
      <c r="K241" t="s">
        <v>617</v>
      </c>
      <c r="L241" t="s">
        <v>14</v>
      </c>
      <c r="M241" t="s">
        <v>19</v>
      </c>
      <c r="N241" s="121">
        <v>2</v>
      </c>
      <c r="O241" s="121"/>
      <c r="P241" s="121">
        <v>2</v>
      </c>
    </row>
    <row r="242" spans="9:16" x14ac:dyDescent="0.25">
      <c r="I242" t="s">
        <v>618</v>
      </c>
      <c r="J242" t="s">
        <v>71</v>
      </c>
      <c r="K242" t="s">
        <v>619</v>
      </c>
      <c r="L242" t="s">
        <v>14</v>
      </c>
      <c r="M242" t="s">
        <v>19</v>
      </c>
      <c r="N242" s="121">
        <v>5</v>
      </c>
      <c r="O242" s="121"/>
      <c r="P242" s="121">
        <v>5</v>
      </c>
    </row>
    <row r="243" spans="9:16" x14ac:dyDescent="0.25">
      <c r="I243" t="s">
        <v>620</v>
      </c>
      <c r="J243" t="s">
        <v>71</v>
      </c>
      <c r="K243" t="s">
        <v>621</v>
      </c>
      <c r="L243" t="s">
        <v>14</v>
      </c>
      <c r="M243" t="s">
        <v>19</v>
      </c>
      <c r="N243" s="121">
        <v>12</v>
      </c>
      <c r="O243" s="121"/>
      <c r="P243" s="121">
        <v>12</v>
      </c>
    </row>
    <row r="244" spans="9:16" x14ac:dyDescent="0.25">
      <c r="I244" t="s">
        <v>622</v>
      </c>
      <c r="J244" t="s">
        <v>9</v>
      </c>
      <c r="K244" t="s">
        <v>623</v>
      </c>
      <c r="L244" t="s">
        <v>14</v>
      </c>
      <c r="M244" t="s">
        <v>19</v>
      </c>
      <c r="N244" s="121">
        <v>1</v>
      </c>
      <c r="O244" s="121"/>
      <c r="P244" s="121">
        <v>1</v>
      </c>
    </row>
    <row r="245" spans="9:16" x14ac:dyDescent="0.25">
      <c r="I245" t="s">
        <v>624</v>
      </c>
      <c r="J245" t="s">
        <v>71</v>
      </c>
      <c r="K245" t="s">
        <v>625</v>
      </c>
      <c r="L245" t="s">
        <v>14</v>
      </c>
      <c r="M245" t="s">
        <v>19</v>
      </c>
      <c r="N245" s="121">
        <v>1</v>
      </c>
      <c r="O245" s="121"/>
      <c r="P245" s="121">
        <v>1</v>
      </c>
    </row>
    <row r="246" spans="9:16" x14ac:dyDescent="0.25">
      <c r="I246" t="s">
        <v>626</v>
      </c>
      <c r="J246" t="s">
        <v>71</v>
      </c>
      <c r="K246" t="s">
        <v>627</v>
      </c>
      <c r="L246" t="s">
        <v>14</v>
      </c>
      <c r="M246" t="s">
        <v>19</v>
      </c>
      <c r="N246" s="121">
        <v>1</v>
      </c>
      <c r="O246" s="121"/>
      <c r="P246" s="121">
        <v>1</v>
      </c>
    </row>
    <row r="247" spans="9:16" x14ac:dyDescent="0.25">
      <c r="I247" t="s">
        <v>628</v>
      </c>
      <c r="J247" t="s">
        <v>34</v>
      </c>
      <c r="K247" t="s">
        <v>629</v>
      </c>
      <c r="L247" t="s">
        <v>14</v>
      </c>
      <c r="M247" t="s">
        <v>19</v>
      </c>
      <c r="N247" s="121">
        <v>3</v>
      </c>
      <c r="O247" s="121"/>
      <c r="P247" s="121">
        <v>3</v>
      </c>
    </row>
    <row r="248" spans="9:16" x14ac:dyDescent="0.25">
      <c r="I248" t="s">
        <v>191</v>
      </c>
      <c r="N248" s="121">
        <v>6324</v>
      </c>
      <c r="O248" s="121">
        <v>39</v>
      </c>
      <c r="P248" s="121">
        <v>6285</v>
      </c>
    </row>
  </sheetData>
  <conditionalFormatting sqref="R1:R1048576">
    <cfRule type="duplicateValues" dxfId="12" priority="1"/>
  </conditionalFormatting>
  <pageMargins left="0.7" right="0.7" top="0.75" bottom="0.75" header="0.3" footer="0.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FEA2-6B57-4365-915A-DE58B15CC06D}">
  <dimension ref="A2:J89"/>
  <sheetViews>
    <sheetView zoomScale="94" workbookViewId="0">
      <selection activeCell="B13" sqref="B13"/>
    </sheetView>
  </sheetViews>
  <sheetFormatPr baseColWidth="10" defaultColWidth="11.42578125" defaultRowHeight="15" x14ac:dyDescent="0.25"/>
  <cols>
    <col min="1" max="1" width="29.28515625" bestFit="1" customWidth="1"/>
    <col min="2" max="2" width="9.7109375" bestFit="1" customWidth="1"/>
    <col min="3" max="3" width="20.85546875" bestFit="1" customWidth="1"/>
    <col min="4" max="5" width="45" bestFit="1" customWidth="1"/>
    <col min="6" max="6" width="11.42578125" bestFit="1" customWidth="1"/>
    <col min="7" max="7" width="20.7109375" bestFit="1" customWidth="1"/>
    <col min="8" max="8" width="18.42578125" bestFit="1" customWidth="1"/>
    <col min="9" max="9" width="17.5703125" bestFit="1" customWidth="1"/>
    <col min="10" max="10" width="43.140625" bestFit="1" customWidth="1"/>
  </cols>
  <sheetData>
    <row r="2" spans="1:10" x14ac:dyDescent="0.25">
      <c r="A2" s="34" t="s">
        <v>630</v>
      </c>
      <c r="B2" t="s">
        <v>631</v>
      </c>
    </row>
    <row r="4" spans="1:10" x14ac:dyDescent="0.25">
      <c r="A4" s="34" t="s">
        <v>0</v>
      </c>
      <c r="B4" s="34" t="s">
        <v>1</v>
      </c>
      <c r="C4" s="34" t="s">
        <v>2</v>
      </c>
      <c r="D4" s="34" t="s">
        <v>632</v>
      </c>
      <c r="E4" s="34" t="s">
        <v>633</v>
      </c>
      <c r="F4" s="34" t="s">
        <v>634</v>
      </c>
      <c r="G4" s="34" t="s">
        <v>635</v>
      </c>
      <c r="H4" s="34" t="s">
        <v>636</v>
      </c>
      <c r="I4" t="s">
        <v>5</v>
      </c>
      <c r="J4" t="s">
        <v>637</v>
      </c>
    </row>
    <row r="5" spans="1:10" x14ac:dyDescent="0.25">
      <c r="A5" t="s">
        <v>252</v>
      </c>
      <c r="B5" t="s">
        <v>34</v>
      </c>
      <c r="C5" t="s">
        <v>253</v>
      </c>
      <c r="D5" t="s">
        <v>638</v>
      </c>
      <c r="E5" t="s">
        <v>639</v>
      </c>
      <c r="F5" t="s">
        <v>640</v>
      </c>
      <c r="G5" t="s">
        <v>641</v>
      </c>
      <c r="H5" t="s">
        <v>642</v>
      </c>
      <c r="I5" s="121">
        <v>1</v>
      </c>
      <c r="J5" s="121">
        <v>-44</v>
      </c>
    </row>
    <row r="6" spans="1:10" x14ac:dyDescent="0.25">
      <c r="A6" t="s">
        <v>161</v>
      </c>
      <c r="B6" t="s">
        <v>34</v>
      </c>
      <c r="C6" t="s">
        <v>162</v>
      </c>
      <c r="D6" t="s">
        <v>638</v>
      </c>
      <c r="E6" t="s">
        <v>639</v>
      </c>
      <c r="F6" t="s">
        <v>640</v>
      </c>
      <c r="G6" t="s">
        <v>641</v>
      </c>
      <c r="H6" t="s">
        <v>642</v>
      </c>
      <c r="I6" s="121">
        <v>1</v>
      </c>
      <c r="J6" s="121">
        <v>-44</v>
      </c>
    </row>
    <row r="7" spans="1:10" x14ac:dyDescent="0.25">
      <c r="A7" t="s">
        <v>40</v>
      </c>
      <c r="B7" t="s">
        <v>34</v>
      </c>
      <c r="C7" t="s">
        <v>41</v>
      </c>
      <c r="D7" t="s">
        <v>643</v>
      </c>
      <c r="E7" t="s">
        <v>644</v>
      </c>
      <c r="F7" t="s">
        <v>645</v>
      </c>
      <c r="G7" t="s">
        <v>646</v>
      </c>
      <c r="H7" t="s">
        <v>647</v>
      </c>
      <c r="I7" s="121">
        <v>1</v>
      </c>
      <c r="J7" s="121">
        <v>-58</v>
      </c>
    </row>
    <row r="8" spans="1:10" x14ac:dyDescent="0.25">
      <c r="A8" t="s">
        <v>183</v>
      </c>
      <c r="B8" t="s">
        <v>34</v>
      </c>
      <c r="C8" t="s">
        <v>184</v>
      </c>
      <c r="D8" t="s">
        <v>638</v>
      </c>
      <c r="E8" t="s">
        <v>639</v>
      </c>
      <c r="F8" t="s">
        <v>640</v>
      </c>
      <c r="G8" t="s">
        <v>641</v>
      </c>
      <c r="H8" t="s">
        <v>642</v>
      </c>
      <c r="I8" s="121">
        <v>1</v>
      </c>
      <c r="J8" s="121">
        <v>-44</v>
      </c>
    </row>
    <row r="9" spans="1:10" x14ac:dyDescent="0.25">
      <c r="A9" t="s">
        <v>306</v>
      </c>
      <c r="B9" t="s">
        <v>34</v>
      </c>
      <c r="C9" t="s">
        <v>307</v>
      </c>
      <c r="D9" t="s">
        <v>648</v>
      </c>
      <c r="E9" t="s">
        <v>644</v>
      </c>
      <c r="F9" t="s">
        <v>645</v>
      </c>
      <c r="G9" t="s">
        <v>646</v>
      </c>
      <c r="H9" t="s">
        <v>647</v>
      </c>
      <c r="I9" s="121">
        <v>1</v>
      </c>
      <c r="J9" s="121">
        <v>-58</v>
      </c>
    </row>
    <row r="10" spans="1:10" x14ac:dyDescent="0.25">
      <c r="A10" t="s">
        <v>314</v>
      </c>
      <c r="B10" t="s">
        <v>34</v>
      </c>
      <c r="C10" t="s">
        <v>315</v>
      </c>
      <c r="D10" t="s">
        <v>638</v>
      </c>
      <c r="E10" t="s">
        <v>639</v>
      </c>
      <c r="F10" t="s">
        <v>640</v>
      </c>
      <c r="G10" t="s">
        <v>641</v>
      </c>
      <c r="H10" t="s">
        <v>642</v>
      </c>
      <c r="I10" s="121">
        <v>1</v>
      </c>
      <c r="J10" s="121">
        <v>-44</v>
      </c>
    </row>
    <row r="11" spans="1:10" x14ac:dyDescent="0.25">
      <c r="A11" t="s">
        <v>334</v>
      </c>
      <c r="B11" t="s">
        <v>34</v>
      </c>
      <c r="C11" t="s">
        <v>335</v>
      </c>
      <c r="D11" t="s">
        <v>638</v>
      </c>
      <c r="E11" t="s">
        <v>639</v>
      </c>
      <c r="F11" t="s">
        <v>640</v>
      </c>
      <c r="G11" t="s">
        <v>641</v>
      </c>
      <c r="H11" t="s">
        <v>642</v>
      </c>
      <c r="I11" s="121">
        <v>6</v>
      </c>
      <c r="J11" s="121">
        <v>-44</v>
      </c>
    </row>
    <row r="12" spans="1:10" x14ac:dyDescent="0.25">
      <c r="A12" t="s">
        <v>238</v>
      </c>
      <c r="B12" t="s">
        <v>34</v>
      </c>
      <c r="C12" t="s">
        <v>239</v>
      </c>
      <c r="D12" t="s">
        <v>638</v>
      </c>
      <c r="E12" t="s">
        <v>639</v>
      </c>
      <c r="F12" t="s">
        <v>640</v>
      </c>
      <c r="G12" t="s">
        <v>641</v>
      </c>
      <c r="H12" t="s">
        <v>642</v>
      </c>
      <c r="I12" s="121">
        <v>6</v>
      </c>
      <c r="J12" s="121">
        <v>-44</v>
      </c>
    </row>
    <row r="13" spans="1:10" x14ac:dyDescent="0.25">
      <c r="A13" t="s">
        <v>356</v>
      </c>
      <c r="B13" t="s">
        <v>34</v>
      </c>
      <c r="C13" t="s">
        <v>357</v>
      </c>
      <c r="D13" t="s">
        <v>638</v>
      </c>
      <c r="E13" t="s">
        <v>639</v>
      </c>
      <c r="F13" t="s">
        <v>640</v>
      </c>
      <c r="G13" t="s">
        <v>641</v>
      </c>
      <c r="H13" t="s">
        <v>642</v>
      </c>
      <c r="I13" s="121">
        <v>2</v>
      </c>
      <c r="J13" s="121">
        <v>-44</v>
      </c>
    </row>
    <row r="14" spans="1:10" x14ac:dyDescent="0.25">
      <c r="A14" t="s">
        <v>246</v>
      </c>
      <c r="B14" t="s">
        <v>34</v>
      </c>
      <c r="C14" t="s">
        <v>247</v>
      </c>
      <c r="D14" t="s">
        <v>638</v>
      </c>
      <c r="E14" t="s">
        <v>639</v>
      </c>
      <c r="F14" t="s">
        <v>640</v>
      </c>
      <c r="G14" t="s">
        <v>641</v>
      </c>
      <c r="H14" t="s">
        <v>642</v>
      </c>
      <c r="I14" s="121">
        <v>4</v>
      </c>
      <c r="J14" s="121">
        <v>-44</v>
      </c>
    </row>
    <row r="15" spans="1:10" x14ac:dyDescent="0.25">
      <c r="A15" t="s">
        <v>65</v>
      </c>
      <c r="B15" t="s">
        <v>66</v>
      </c>
      <c r="C15" t="s">
        <v>67</v>
      </c>
      <c r="D15" t="s">
        <v>649</v>
      </c>
      <c r="E15" t="s">
        <v>644</v>
      </c>
      <c r="F15" t="s">
        <v>650</v>
      </c>
      <c r="G15" t="s">
        <v>644</v>
      </c>
      <c r="H15" t="s">
        <v>644</v>
      </c>
      <c r="I15" s="121">
        <v>2</v>
      </c>
      <c r="J15" s="121">
        <v>-91</v>
      </c>
    </row>
    <row r="16" spans="1:10" x14ac:dyDescent="0.25">
      <c r="A16" t="s">
        <v>73</v>
      </c>
      <c r="B16" t="s">
        <v>66</v>
      </c>
      <c r="C16" t="s">
        <v>74</v>
      </c>
      <c r="D16" t="s">
        <v>651</v>
      </c>
      <c r="E16" t="s">
        <v>652</v>
      </c>
      <c r="F16" t="s">
        <v>650</v>
      </c>
      <c r="G16" t="s">
        <v>644</v>
      </c>
      <c r="H16" t="s">
        <v>644</v>
      </c>
      <c r="I16" s="121">
        <v>2</v>
      </c>
      <c r="J16" s="121">
        <v>-91</v>
      </c>
    </row>
    <row r="17" spans="1:10" x14ac:dyDescent="0.25">
      <c r="A17" t="s">
        <v>73</v>
      </c>
      <c r="B17" t="s">
        <v>66</v>
      </c>
      <c r="C17" t="s">
        <v>74</v>
      </c>
      <c r="D17" t="s">
        <v>1118</v>
      </c>
      <c r="E17" t="s">
        <v>644</v>
      </c>
      <c r="F17" t="s">
        <v>1120</v>
      </c>
      <c r="G17" t="s">
        <v>644</v>
      </c>
      <c r="H17" t="s">
        <v>644</v>
      </c>
      <c r="I17" s="121">
        <v>2</v>
      </c>
      <c r="J17" s="121">
        <v>-45050</v>
      </c>
    </row>
    <row r="18" spans="1:10" x14ac:dyDescent="0.25">
      <c r="A18" t="s">
        <v>73</v>
      </c>
      <c r="B18" t="s">
        <v>66</v>
      </c>
      <c r="C18" t="s">
        <v>74</v>
      </c>
      <c r="D18" t="s">
        <v>1134</v>
      </c>
      <c r="E18" t="s">
        <v>644</v>
      </c>
      <c r="F18" t="s">
        <v>650</v>
      </c>
      <c r="G18" t="s">
        <v>1130</v>
      </c>
      <c r="H18" t="s">
        <v>1131</v>
      </c>
      <c r="I18" s="121">
        <v>2</v>
      </c>
      <c r="J18" s="121">
        <v>13</v>
      </c>
    </row>
    <row r="19" spans="1:10" x14ac:dyDescent="0.25">
      <c r="A19" t="s">
        <v>73</v>
      </c>
      <c r="B19" t="s">
        <v>66</v>
      </c>
      <c r="C19" t="s">
        <v>74</v>
      </c>
      <c r="D19" t="s">
        <v>1136</v>
      </c>
      <c r="E19" t="s">
        <v>644</v>
      </c>
      <c r="F19" t="s">
        <v>650</v>
      </c>
      <c r="G19" t="s">
        <v>1130</v>
      </c>
      <c r="H19" t="s">
        <v>1131</v>
      </c>
      <c r="I19" s="121">
        <v>1</v>
      </c>
      <c r="J19" s="121">
        <v>5</v>
      </c>
    </row>
    <row r="20" spans="1:10" x14ac:dyDescent="0.25">
      <c r="A20" t="s">
        <v>380</v>
      </c>
      <c r="B20" t="s">
        <v>66</v>
      </c>
      <c r="C20" t="s">
        <v>381</v>
      </c>
      <c r="D20" t="s">
        <v>1132</v>
      </c>
      <c r="E20" t="s">
        <v>644</v>
      </c>
      <c r="F20" t="s">
        <v>650</v>
      </c>
      <c r="G20" t="s">
        <v>1130</v>
      </c>
      <c r="H20" t="s">
        <v>1131</v>
      </c>
      <c r="I20" s="121">
        <v>1</v>
      </c>
      <c r="J20" s="121">
        <v>19</v>
      </c>
    </row>
    <row r="21" spans="1:10" x14ac:dyDescent="0.25">
      <c r="A21" t="s">
        <v>85</v>
      </c>
      <c r="B21" t="s">
        <v>66</v>
      </c>
      <c r="C21" t="s">
        <v>86</v>
      </c>
      <c r="D21" t="s">
        <v>653</v>
      </c>
      <c r="E21" t="s">
        <v>654</v>
      </c>
      <c r="F21" t="s">
        <v>655</v>
      </c>
      <c r="G21" t="s">
        <v>656</v>
      </c>
      <c r="H21" t="s">
        <v>657</v>
      </c>
      <c r="I21" s="121">
        <v>1</v>
      </c>
      <c r="J21" s="121">
        <v>-57</v>
      </c>
    </row>
    <row r="22" spans="1:10" x14ac:dyDescent="0.25">
      <c r="A22" t="s">
        <v>85</v>
      </c>
      <c r="B22" t="s">
        <v>66</v>
      </c>
      <c r="C22" t="s">
        <v>86</v>
      </c>
      <c r="D22" t="s">
        <v>1118</v>
      </c>
      <c r="E22" t="s">
        <v>644</v>
      </c>
      <c r="F22" t="s">
        <v>1120</v>
      </c>
      <c r="G22" t="s">
        <v>644</v>
      </c>
      <c r="H22" t="s">
        <v>644</v>
      </c>
      <c r="I22" s="121">
        <v>1</v>
      </c>
      <c r="J22" s="121"/>
    </row>
    <row r="23" spans="1:10" x14ac:dyDescent="0.25">
      <c r="A23" t="s">
        <v>85</v>
      </c>
      <c r="B23" t="s">
        <v>66</v>
      </c>
      <c r="C23" t="s">
        <v>86</v>
      </c>
      <c r="D23" t="s">
        <v>1134</v>
      </c>
      <c r="E23" t="s">
        <v>644</v>
      </c>
      <c r="F23" t="s">
        <v>650</v>
      </c>
      <c r="G23" t="s">
        <v>1130</v>
      </c>
      <c r="H23" t="s">
        <v>1131</v>
      </c>
      <c r="I23" s="121">
        <v>1</v>
      </c>
      <c r="J23" s="121">
        <v>13</v>
      </c>
    </row>
    <row r="24" spans="1:10" x14ac:dyDescent="0.25">
      <c r="A24" t="s">
        <v>382</v>
      </c>
      <c r="B24" t="s">
        <v>66</v>
      </c>
      <c r="C24" t="s">
        <v>383</v>
      </c>
      <c r="D24" t="s">
        <v>651</v>
      </c>
      <c r="E24" t="s">
        <v>652</v>
      </c>
      <c r="F24" t="s">
        <v>650</v>
      </c>
      <c r="G24" t="s">
        <v>644</v>
      </c>
      <c r="H24" t="s">
        <v>644</v>
      </c>
      <c r="I24" s="121">
        <v>1</v>
      </c>
      <c r="J24" s="121">
        <v>-91</v>
      </c>
    </row>
    <row r="25" spans="1:10" x14ac:dyDescent="0.25">
      <c r="A25" t="s">
        <v>382</v>
      </c>
      <c r="B25" t="s">
        <v>66</v>
      </c>
      <c r="C25" t="s">
        <v>383</v>
      </c>
      <c r="D25" t="s">
        <v>1134</v>
      </c>
      <c r="E25" t="s">
        <v>644</v>
      </c>
      <c r="F25" t="s">
        <v>650</v>
      </c>
      <c r="G25" t="s">
        <v>1130</v>
      </c>
      <c r="H25" t="s">
        <v>1131</v>
      </c>
      <c r="I25" s="121">
        <v>1</v>
      </c>
      <c r="J25" s="121">
        <v>13</v>
      </c>
    </row>
    <row r="26" spans="1:10" x14ac:dyDescent="0.25">
      <c r="A26" t="s">
        <v>384</v>
      </c>
      <c r="B26" t="s">
        <v>66</v>
      </c>
      <c r="C26" t="s">
        <v>385</v>
      </c>
      <c r="D26" t="s">
        <v>1118</v>
      </c>
      <c r="E26" t="s">
        <v>644</v>
      </c>
      <c r="F26" t="s">
        <v>1120</v>
      </c>
      <c r="G26" t="s">
        <v>644</v>
      </c>
      <c r="H26" t="s">
        <v>644</v>
      </c>
      <c r="I26" s="121">
        <v>1</v>
      </c>
      <c r="J26" s="121">
        <v>-45050</v>
      </c>
    </row>
    <row r="27" spans="1:10" x14ac:dyDescent="0.25">
      <c r="A27" t="s">
        <v>262</v>
      </c>
      <c r="B27" t="s">
        <v>66</v>
      </c>
      <c r="C27" t="s">
        <v>263</v>
      </c>
      <c r="D27" t="s">
        <v>1134</v>
      </c>
      <c r="E27" t="s">
        <v>644</v>
      </c>
      <c r="F27" t="s">
        <v>650</v>
      </c>
      <c r="G27" t="s">
        <v>1130</v>
      </c>
      <c r="H27" t="s">
        <v>1131</v>
      </c>
      <c r="I27" s="121">
        <v>1</v>
      </c>
      <c r="J27" s="121">
        <v>13</v>
      </c>
    </row>
    <row r="28" spans="1:10" x14ac:dyDescent="0.25">
      <c r="A28" t="s">
        <v>390</v>
      </c>
      <c r="B28" t="s">
        <v>66</v>
      </c>
      <c r="C28" t="s">
        <v>391</v>
      </c>
      <c r="D28" t="s">
        <v>1134</v>
      </c>
      <c r="E28" t="s">
        <v>644</v>
      </c>
      <c r="F28" t="s">
        <v>650</v>
      </c>
      <c r="G28" t="s">
        <v>1130</v>
      </c>
      <c r="H28" t="s">
        <v>1131</v>
      </c>
      <c r="I28" s="121">
        <v>1</v>
      </c>
      <c r="J28" s="121">
        <v>13</v>
      </c>
    </row>
    <row r="29" spans="1:10" x14ac:dyDescent="0.25">
      <c r="A29" t="s">
        <v>91</v>
      </c>
      <c r="B29" t="s">
        <v>66</v>
      </c>
      <c r="C29" t="s">
        <v>92</v>
      </c>
      <c r="D29" t="s">
        <v>651</v>
      </c>
      <c r="E29" t="s">
        <v>652</v>
      </c>
      <c r="F29" t="s">
        <v>650</v>
      </c>
      <c r="G29" t="s">
        <v>644</v>
      </c>
      <c r="H29" t="s">
        <v>644</v>
      </c>
      <c r="I29" s="121">
        <v>1</v>
      </c>
      <c r="J29" s="121">
        <v>-91</v>
      </c>
    </row>
    <row r="30" spans="1:10" x14ac:dyDescent="0.25">
      <c r="A30" t="s">
        <v>91</v>
      </c>
      <c r="B30" t="s">
        <v>66</v>
      </c>
      <c r="C30" t="s">
        <v>92</v>
      </c>
      <c r="D30" t="s">
        <v>653</v>
      </c>
      <c r="E30" t="s">
        <v>654</v>
      </c>
      <c r="F30" t="s">
        <v>655</v>
      </c>
      <c r="G30" t="s">
        <v>656</v>
      </c>
      <c r="H30" t="s">
        <v>657</v>
      </c>
      <c r="I30" s="121">
        <v>1</v>
      </c>
      <c r="J30" s="121">
        <v>-57</v>
      </c>
    </row>
    <row r="31" spans="1:10" x14ac:dyDescent="0.25">
      <c r="A31" t="s">
        <v>91</v>
      </c>
      <c r="B31" t="s">
        <v>66</v>
      </c>
      <c r="C31" t="s">
        <v>92</v>
      </c>
      <c r="D31" t="s">
        <v>1136</v>
      </c>
      <c r="E31" t="s">
        <v>644</v>
      </c>
      <c r="F31" t="s">
        <v>650</v>
      </c>
      <c r="G31" t="s">
        <v>1130</v>
      </c>
      <c r="H31" t="s">
        <v>1131</v>
      </c>
      <c r="I31" s="121">
        <v>1</v>
      </c>
      <c r="J31" s="121">
        <v>5</v>
      </c>
    </row>
    <row r="32" spans="1:10" x14ac:dyDescent="0.25">
      <c r="A32" t="s">
        <v>103</v>
      </c>
      <c r="B32" t="s">
        <v>66</v>
      </c>
      <c r="C32" t="s">
        <v>104</v>
      </c>
      <c r="D32" t="s">
        <v>651</v>
      </c>
      <c r="E32" t="s">
        <v>652</v>
      </c>
      <c r="F32" t="s">
        <v>650</v>
      </c>
      <c r="G32" t="s">
        <v>644</v>
      </c>
      <c r="H32" t="s">
        <v>644</v>
      </c>
      <c r="I32" s="121">
        <v>150</v>
      </c>
      <c r="J32" s="121">
        <v>-91</v>
      </c>
    </row>
    <row r="33" spans="1:10" x14ac:dyDescent="0.25">
      <c r="A33" t="s">
        <v>103</v>
      </c>
      <c r="B33" t="s">
        <v>66</v>
      </c>
      <c r="C33" t="s">
        <v>104</v>
      </c>
      <c r="D33" t="s">
        <v>1132</v>
      </c>
      <c r="E33" t="s">
        <v>644</v>
      </c>
      <c r="F33" t="s">
        <v>650</v>
      </c>
      <c r="G33" t="s">
        <v>1130</v>
      </c>
      <c r="H33" t="s">
        <v>1131</v>
      </c>
      <c r="I33" s="121">
        <v>200</v>
      </c>
      <c r="J33" s="121">
        <v>19</v>
      </c>
    </row>
    <row r="34" spans="1:10" x14ac:dyDescent="0.25">
      <c r="A34" t="s">
        <v>400</v>
      </c>
      <c r="B34" t="s">
        <v>66</v>
      </c>
      <c r="C34" t="s">
        <v>401</v>
      </c>
      <c r="D34" t="s">
        <v>651</v>
      </c>
      <c r="E34" t="s">
        <v>658</v>
      </c>
      <c r="F34" t="s">
        <v>650</v>
      </c>
      <c r="G34" t="s">
        <v>644</v>
      </c>
      <c r="H34" t="s">
        <v>644</v>
      </c>
      <c r="I34" s="121">
        <v>1</v>
      </c>
      <c r="J34" s="121">
        <v>-91</v>
      </c>
    </row>
    <row r="35" spans="1:10" x14ac:dyDescent="0.25">
      <c r="A35" t="s">
        <v>400</v>
      </c>
      <c r="B35" t="s">
        <v>66</v>
      </c>
      <c r="C35" t="s">
        <v>401</v>
      </c>
      <c r="D35" t="s">
        <v>1118</v>
      </c>
      <c r="E35" t="s">
        <v>644</v>
      </c>
      <c r="F35" t="s">
        <v>1120</v>
      </c>
      <c r="G35" t="s">
        <v>644</v>
      </c>
      <c r="H35" t="s">
        <v>644</v>
      </c>
      <c r="I35" s="121">
        <v>1</v>
      </c>
      <c r="J35" s="121">
        <v>-45050</v>
      </c>
    </row>
    <row r="36" spans="1:10" x14ac:dyDescent="0.25">
      <c r="A36" t="s">
        <v>402</v>
      </c>
      <c r="B36" t="s">
        <v>66</v>
      </c>
      <c r="C36" t="s">
        <v>403</v>
      </c>
      <c r="D36" t="s">
        <v>651</v>
      </c>
      <c r="E36" t="s">
        <v>658</v>
      </c>
      <c r="F36" t="s">
        <v>650</v>
      </c>
      <c r="G36" t="s">
        <v>644</v>
      </c>
      <c r="H36" t="s">
        <v>644</v>
      </c>
      <c r="I36" s="121">
        <v>1</v>
      </c>
      <c r="J36" s="121">
        <v>-91</v>
      </c>
    </row>
    <row r="37" spans="1:10" x14ac:dyDescent="0.25">
      <c r="A37" t="s">
        <v>292</v>
      </c>
      <c r="B37" t="s">
        <v>66</v>
      </c>
      <c r="C37" t="s">
        <v>293</v>
      </c>
      <c r="D37" t="s">
        <v>659</v>
      </c>
      <c r="E37" t="s">
        <v>644</v>
      </c>
      <c r="F37" t="s">
        <v>660</v>
      </c>
      <c r="G37" t="s">
        <v>661</v>
      </c>
      <c r="H37" t="s">
        <v>662</v>
      </c>
      <c r="I37" s="121">
        <v>1</v>
      </c>
      <c r="J37" s="121">
        <v>-42</v>
      </c>
    </row>
    <row r="38" spans="1:10" x14ac:dyDescent="0.25">
      <c r="A38" t="s">
        <v>292</v>
      </c>
      <c r="B38" t="s">
        <v>66</v>
      </c>
      <c r="C38" t="s">
        <v>293</v>
      </c>
      <c r="D38" t="s">
        <v>1136</v>
      </c>
      <c r="E38" t="s">
        <v>644</v>
      </c>
      <c r="F38" t="s">
        <v>650</v>
      </c>
      <c r="G38" t="s">
        <v>1130</v>
      </c>
      <c r="H38" t="s">
        <v>1131</v>
      </c>
      <c r="I38" s="121">
        <v>1</v>
      </c>
      <c r="J38" s="121">
        <v>5</v>
      </c>
    </row>
    <row r="39" spans="1:10" x14ac:dyDescent="0.25">
      <c r="A39" t="s">
        <v>408</v>
      </c>
      <c r="B39" t="s">
        <v>66</v>
      </c>
      <c r="C39" t="s">
        <v>409</v>
      </c>
      <c r="D39" t="s">
        <v>659</v>
      </c>
      <c r="E39" t="s">
        <v>644</v>
      </c>
      <c r="F39" t="s">
        <v>660</v>
      </c>
      <c r="G39" t="s">
        <v>661</v>
      </c>
      <c r="H39" t="s">
        <v>662</v>
      </c>
      <c r="I39" s="121">
        <v>1</v>
      </c>
      <c r="J39" s="121">
        <v>-42</v>
      </c>
    </row>
    <row r="40" spans="1:10" x14ac:dyDescent="0.25">
      <c r="A40" t="s">
        <v>428</v>
      </c>
      <c r="B40" t="s">
        <v>66</v>
      </c>
      <c r="C40" t="s">
        <v>429</v>
      </c>
      <c r="D40" t="s">
        <v>651</v>
      </c>
      <c r="E40" t="s">
        <v>658</v>
      </c>
      <c r="F40" t="s">
        <v>650</v>
      </c>
      <c r="G40" t="s">
        <v>644</v>
      </c>
      <c r="H40" t="s">
        <v>644</v>
      </c>
      <c r="I40" s="121">
        <v>2</v>
      </c>
      <c r="J40" s="121">
        <v>-91</v>
      </c>
    </row>
    <row r="41" spans="1:10" x14ac:dyDescent="0.25">
      <c r="A41" t="s">
        <v>157</v>
      </c>
      <c r="B41" t="s">
        <v>66</v>
      </c>
      <c r="C41" t="s">
        <v>158</v>
      </c>
      <c r="D41" t="s">
        <v>651</v>
      </c>
      <c r="E41" t="s">
        <v>652</v>
      </c>
      <c r="F41" t="s">
        <v>650</v>
      </c>
      <c r="G41" t="s">
        <v>644</v>
      </c>
      <c r="H41" t="s">
        <v>644</v>
      </c>
      <c r="I41" s="121">
        <v>2</v>
      </c>
      <c r="J41" s="121">
        <v>-91</v>
      </c>
    </row>
    <row r="42" spans="1:10" x14ac:dyDescent="0.25">
      <c r="A42" t="s">
        <v>157</v>
      </c>
      <c r="B42" t="s">
        <v>66</v>
      </c>
      <c r="C42" t="s">
        <v>158</v>
      </c>
      <c r="D42" t="s">
        <v>653</v>
      </c>
      <c r="E42" t="s">
        <v>654</v>
      </c>
      <c r="F42" t="s">
        <v>655</v>
      </c>
      <c r="G42" t="s">
        <v>656</v>
      </c>
      <c r="H42" t="s">
        <v>657</v>
      </c>
      <c r="I42" s="121">
        <v>1</v>
      </c>
      <c r="J42" s="121">
        <v>-57</v>
      </c>
    </row>
    <row r="43" spans="1:10" x14ac:dyDescent="0.25">
      <c r="A43" t="s">
        <v>157</v>
      </c>
      <c r="B43" t="s">
        <v>66</v>
      </c>
      <c r="C43" t="s">
        <v>158</v>
      </c>
      <c r="D43" t="s">
        <v>1118</v>
      </c>
      <c r="E43" t="s">
        <v>644</v>
      </c>
      <c r="F43" t="s">
        <v>1120</v>
      </c>
      <c r="G43" t="s">
        <v>644</v>
      </c>
      <c r="H43" t="s">
        <v>644</v>
      </c>
      <c r="I43" s="121">
        <v>1</v>
      </c>
      <c r="J43" s="121"/>
    </row>
    <row r="44" spans="1:10" x14ac:dyDescent="0.25">
      <c r="A44" t="s">
        <v>157</v>
      </c>
      <c r="B44" t="s">
        <v>66</v>
      </c>
      <c r="C44" t="s">
        <v>158</v>
      </c>
      <c r="D44" t="s">
        <v>1134</v>
      </c>
      <c r="E44" t="s">
        <v>644</v>
      </c>
      <c r="F44" t="s">
        <v>650</v>
      </c>
      <c r="G44" t="s">
        <v>1130</v>
      </c>
      <c r="H44" t="s">
        <v>1131</v>
      </c>
      <c r="I44" s="121">
        <v>2</v>
      </c>
      <c r="J44" s="121">
        <v>13</v>
      </c>
    </row>
    <row r="45" spans="1:10" x14ac:dyDescent="0.25">
      <c r="A45" t="s">
        <v>169</v>
      </c>
      <c r="B45" t="s">
        <v>66</v>
      </c>
      <c r="C45" t="s">
        <v>170</v>
      </c>
      <c r="D45" t="s">
        <v>663</v>
      </c>
      <c r="E45" t="s">
        <v>664</v>
      </c>
      <c r="F45" t="s">
        <v>665</v>
      </c>
      <c r="G45" t="s">
        <v>644</v>
      </c>
      <c r="H45" t="s">
        <v>644</v>
      </c>
      <c r="I45" s="121">
        <v>24</v>
      </c>
      <c r="J45" s="121">
        <v>-91</v>
      </c>
    </row>
    <row r="46" spans="1:10" x14ac:dyDescent="0.25">
      <c r="A46" t="s">
        <v>300</v>
      </c>
      <c r="B46" t="s">
        <v>71</v>
      </c>
      <c r="C46" t="s">
        <v>301</v>
      </c>
      <c r="D46" t="s">
        <v>666</v>
      </c>
      <c r="E46" t="s">
        <v>667</v>
      </c>
      <c r="F46" t="s">
        <v>668</v>
      </c>
      <c r="G46" t="s">
        <v>644</v>
      </c>
      <c r="H46" t="s">
        <v>644</v>
      </c>
      <c r="I46" s="121">
        <v>2</v>
      </c>
      <c r="J46" s="121">
        <v>-69</v>
      </c>
    </row>
    <row r="47" spans="1:10" x14ac:dyDescent="0.25">
      <c r="A47" t="s">
        <v>448</v>
      </c>
      <c r="B47" t="s">
        <v>71</v>
      </c>
      <c r="C47" t="s">
        <v>449</v>
      </c>
      <c r="D47" t="s">
        <v>666</v>
      </c>
      <c r="E47" t="s">
        <v>667</v>
      </c>
      <c r="F47" t="s">
        <v>668</v>
      </c>
      <c r="G47" t="s">
        <v>644</v>
      </c>
      <c r="H47" t="s">
        <v>644</v>
      </c>
      <c r="I47" s="121">
        <v>1</v>
      </c>
      <c r="J47" s="121">
        <v>-69</v>
      </c>
    </row>
    <row r="48" spans="1:10" x14ac:dyDescent="0.25">
      <c r="A48" t="s">
        <v>450</v>
      </c>
      <c r="B48" t="s">
        <v>71</v>
      </c>
      <c r="C48" t="s">
        <v>451</v>
      </c>
      <c r="D48" t="s">
        <v>666</v>
      </c>
      <c r="E48" t="s">
        <v>667</v>
      </c>
      <c r="F48" t="s">
        <v>668</v>
      </c>
      <c r="G48" t="s">
        <v>644</v>
      </c>
      <c r="H48" t="s">
        <v>644</v>
      </c>
      <c r="I48" s="121">
        <v>1</v>
      </c>
      <c r="J48" s="121">
        <v>-69</v>
      </c>
    </row>
    <row r="49" spans="1:10" x14ac:dyDescent="0.25">
      <c r="A49" t="s">
        <v>185</v>
      </c>
      <c r="B49" t="s">
        <v>71</v>
      </c>
      <c r="C49" t="s">
        <v>186</v>
      </c>
      <c r="D49" t="s">
        <v>1087</v>
      </c>
      <c r="E49" t="s">
        <v>644</v>
      </c>
      <c r="F49" t="s">
        <v>650</v>
      </c>
      <c r="G49" t="s">
        <v>1088</v>
      </c>
      <c r="H49" t="s">
        <v>1089</v>
      </c>
      <c r="I49" s="121">
        <v>1</v>
      </c>
      <c r="J49" s="121">
        <v>-45050</v>
      </c>
    </row>
    <row r="50" spans="1:10" x14ac:dyDescent="0.25">
      <c r="A50" t="s">
        <v>304</v>
      </c>
      <c r="B50" t="s">
        <v>34</v>
      </c>
      <c r="C50" t="s">
        <v>305</v>
      </c>
      <c r="D50" t="s">
        <v>638</v>
      </c>
      <c r="E50" t="s">
        <v>639</v>
      </c>
      <c r="F50" t="s">
        <v>640</v>
      </c>
      <c r="G50" t="s">
        <v>641</v>
      </c>
      <c r="H50" t="s">
        <v>642</v>
      </c>
      <c r="I50" s="121">
        <v>1</v>
      </c>
      <c r="J50" s="121">
        <v>-44</v>
      </c>
    </row>
    <row r="51" spans="1:10" x14ac:dyDescent="0.25">
      <c r="A51" t="s">
        <v>454</v>
      </c>
      <c r="B51" t="s">
        <v>34</v>
      </c>
      <c r="C51" t="s">
        <v>455</v>
      </c>
      <c r="D51" t="s">
        <v>638</v>
      </c>
      <c r="E51" t="s">
        <v>639</v>
      </c>
      <c r="F51" t="s">
        <v>640</v>
      </c>
      <c r="G51" t="s">
        <v>641</v>
      </c>
      <c r="H51" t="s">
        <v>642</v>
      </c>
      <c r="I51" s="121">
        <v>4</v>
      </c>
      <c r="J51" s="121">
        <v>-44</v>
      </c>
    </row>
    <row r="52" spans="1:10" x14ac:dyDescent="0.25">
      <c r="A52" t="s">
        <v>456</v>
      </c>
      <c r="B52" t="s">
        <v>71</v>
      </c>
      <c r="C52" t="s">
        <v>457</v>
      </c>
      <c r="D52" t="s">
        <v>1098</v>
      </c>
      <c r="E52" t="s">
        <v>644</v>
      </c>
      <c r="F52" t="s">
        <v>640</v>
      </c>
      <c r="G52" t="s">
        <v>1099</v>
      </c>
      <c r="H52">
        <v>-798700969</v>
      </c>
      <c r="I52" s="121">
        <v>1</v>
      </c>
      <c r="J52" s="121">
        <v>-45050</v>
      </c>
    </row>
    <row r="53" spans="1:10" x14ac:dyDescent="0.25">
      <c r="A53" t="s">
        <v>456</v>
      </c>
      <c r="B53" t="s">
        <v>71</v>
      </c>
      <c r="C53" t="s">
        <v>457</v>
      </c>
      <c r="D53" t="s">
        <v>1135</v>
      </c>
      <c r="E53" t="s">
        <v>644</v>
      </c>
      <c r="F53" t="s">
        <v>640</v>
      </c>
      <c r="G53" t="s">
        <v>1099</v>
      </c>
      <c r="H53">
        <v>-798700969</v>
      </c>
      <c r="I53" s="121">
        <v>1</v>
      </c>
      <c r="J53" s="121">
        <v>6</v>
      </c>
    </row>
    <row r="54" spans="1:10" x14ac:dyDescent="0.25">
      <c r="A54" t="s">
        <v>488</v>
      </c>
      <c r="B54" t="s">
        <v>71</v>
      </c>
      <c r="C54" t="s">
        <v>489</v>
      </c>
      <c r="D54" t="s">
        <v>1098</v>
      </c>
      <c r="E54" t="s">
        <v>644</v>
      </c>
      <c r="F54" t="s">
        <v>640</v>
      </c>
      <c r="G54" t="s">
        <v>1099</v>
      </c>
      <c r="H54">
        <v>-798700969</v>
      </c>
      <c r="I54" s="121">
        <v>3</v>
      </c>
      <c r="J54" s="121">
        <v>-45050</v>
      </c>
    </row>
    <row r="55" spans="1:10" x14ac:dyDescent="0.25">
      <c r="A55" t="s">
        <v>490</v>
      </c>
      <c r="B55" t="s">
        <v>66</v>
      </c>
      <c r="C55" t="s">
        <v>491</v>
      </c>
      <c r="D55" t="s">
        <v>1132</v>
      </c>
      <c r="E55" t="s">
        <v>644</v>
      </c>
      <c r="F55" t="s">
        <v>650</v>
      </c>
      <c r="G55" t="s">
        <v>1130</v>
      </c>
      <c r="H55" t="s">
        <v>1131</v>
      </c>
      <c r="I55" s="121">
        <v>1</v>
      </c>
      <c r="J55" s="121">
        <v>19</v>
      </c>
    </row>
    <row r="56" spans="1:10" x14ac:dyDescent="0.25">
      <c r="A56" t="s">
        <v>500</v>
      </c>
      <c r="B56" t="s">
        <v>71</v>
      </c>
      <c r="C56" t="s">
        <v>501</v>
      </c>
      <c r="D56" t="s">
        <v>1083</v>
      </c>
      <c r="E56" t="s">
        <v>644</v>
      </c>
      <c r="F56" t="s">
        <v>640</v>
      </c>
      <c r="G56" t="s">
        <v>1084</v>
      </c>
      <c r="H56" t="s">
        <v>1085</v>
      </c>
      <c r="I56" s="121">
        <v>6</v>
      </c>
      <c r="J56" s="121">
        <v>-45050</v>
      </c>
    </row>
    <row r="57" spans="1:10" x14ac:dyDescent="0.25">
      <c r="A57" t="s">
        <v>504</v>
      </c>
      <c r="B57" t="s">
        <v>71</v>
      </c>
      <c r="C57" t="s">
        <v>505</v>
      </c>
      <c r="D57" t="s">
        <v>1098</v>
      </c>
      <c r="E57" t="s">
        <v>644</v>
      </c>
      <c r="F57" t="s">
        <v>640</v>
      </c>
      <c r="G57" t="s">
        <v>1099</v>
      </c>
      <c r="H57">
        <v>-798700969</v>
      </c>
      <c r="I57" s="121">
        <v>6</v>
      </c>
      <c r="J57" s="121">
        <v>-45033</v>
      </c>
    </row>
    <row r="58" spans="1:10" x14ac:dyDescent="0.25">
      <c r="A58" t="s">
        <v>504</v>
      </c>
      <c r="B58" t="s">
        <v>71</v>
      </c>
      <c r="C58" t="s">
        <v>505</v>
      </c>
      <c r="D58" t="s">
        <v>1135</v>
      </c>
      <c r="E58" t="s">
        <v>644</v>
      </c>
      <c r="F58" t="s">
        <v>640</v>
      </c>
      <c r="G58" t="s">
        <v>1099</v>
      </c>
      <c r="H58">
        <v>-798700969</v>
      </c>
      <c r="I58" s="121">
        <v>6</v>
      </c>
      <c r="J58" s="121">
        <v>6</v>
      </c>
    </row>
    <row r="59" spans="1:10" x14ac:dyDescent="0.25">
      <c r="A59" t="s">
        <v>528</v>
      </c>
      <c r="B59" t="s">
        <v>71</v>
      </c>
      <c r="C59" t="s">
        <v>529</v>
      </c>
      <c r="D59" t="s">
        <v>1098</v>
      </c>
      <c r="E59" t="s">
        <v>644</v>
      </c>
      <c r="F59" t="s">
        <v>640</v>
      </c>
      <c r="G59" t="s">
        <v>1099</v>
      </c>
      <c r="H59">
        <v>-798700969</v>
      </c>
      <c r="I59" s="121">
        <v>12</v>
      </c>
      <c r="J59" s="121">
        <v>-45033</v>
      </c>
    </row>
    <row r="60" spans="1:10" x14ac:dyDescent="0.25">
      <c r="A60" t="s">
        <v>528</v>
      </c>
      <c r="B60" t="s">
        <v>71</v>
      </c>
      <c r="C60" t="s">
        <v>529</v>
      </c>
      <c r="D60" t="s">
        <v>1135</v>
      </c>
      <c r="E60" t="s">
        <v>644</v>
      </c>
      <c r="F60" t="s">
        <v>640</v>
      </c>
      <c r="G60" t="s">
        <v>1099</v>
      </c>
      <c r="H60">
        <v>-798700969</v>
      </c>
      <c r="I60" s="121">
        <v>12</v>
      </c>
      <c r="J60" s="121">
        <v>6</v>
      </c>
    </row>
    <row r="61" spans="1:10" x14ac:dyDescent="0.25">
      <c r="A61" t="s">
        <v>536</v>
      </c>
      <c r="B61" t="s">
        <v>66</v>
      </c>
      <c r="C61" t="s">
        <v>537</v>
      </c>
      <c r="D61" t="s">
        <v>1132</v>
      </c>
      <c r="E61" t="s">
        <v>644</v>
      </c>
      <c r="F61" t="s">
        <v>650</v>
      </c>
      <c r="G61" t="s">
        <v>1130</v>
      </c>
      <c r="H61" t="s">
        <v>1131</v>
      </c>
      <c r="I61" s="121">
        <v>1</v>
      </c>
      <c r="J61" s="121">
        <v>19</v>
      </c>
    </row>
    <row r="62" spans="1:10" x14ac:dyDescent="0.25">
      <c r="A62" t="s">
        <v>566</v>
      </c>
      <c r="B62" t="s">
        <v>66</v>
      </c>
      <c r="C62" t="s">
        <v>567</v>
      </c>
      <c r="D62" t="s">
        <v>1133</v>
      </c>
      <c r="E62" t="s">
        <v>644</v>
      </c>
      <c r="F62" t="s">
        <v>650</v>
      </c>
      <c r="G62" t="s">
        <v>1130</v>
      </c>
      <c r="H62" t="s">
        <v>1131</v>
      </c>
      <c r="I62" s="121">
        <v>4</v>
      </c>
      <c r="J62" s="121">
        <v>17</v>
      </c>
    </row>
    <row r="63" spans="1:10" x14ac:dyDescent="0.25">
      <c r="A63" t="s">
        <v>572</v>
      </c>
      <c r="B63" t="s">
        <v>71</v>
      </c>
      <c r="C63" t="s">
        <v>573</v>
      </c>
      <c r="D63" t="s">
        <v>1098</v>
      </c>
      <c r="E63" t="s">
        <v>644</v>
      </c>
      <c r="F63" t="s">
        <v>640</v>
      </c>
      <c r="G63" t="s">
        <v>1099</v>
      </c>
      <c r="H63">
        <v>-798700969</v>
      </c>
      <c r="I63" s="121">
        <v>1</v>
      </c>
      <c r="J63" s="121">
        <v>-45033</v>
      </c>
    </row>
    <row r="64" spans="1:10" x14ac:dyDescent="0.25">
      <c r="A64" t="s">
        <v>572</v>
      </c>
      <c r="B64" t="s">
        <v>71</v>
      </c>
      <c r="C64" t="s">
        <v>573</v>
      </c>
      <c r="D64" t="s">
        <v>1135</v>
      </c>
      <c r="E64" t="s">
        <v>644</v>
      </c>
      <c r="F64" t="s">
        <v>640</v>
      </c>
      <c r="G64" t="s">
        <v>1099</v>
      </c>
      <c r="H64">
        <v>-798700969</v>
      </c>
      <c r="I64" s="121">
        <v>1</v>
      </c>
      <c r="J64" s="121">
        <v>6</v>
      </c>
    </row>
    <row r="65" spans="1:10" x14ac:dyDescent="0.25">
      <c r="A65" t="s">
        <v>584</v>
      </c>
      <c r="B65" t="s">
        <v>71</v>
      </c>
      <c r="C65" t="s">
        <v>585</v>
      </c>
      <c r="D65" t="s">
        <v>1098</v>
      </c>
      <c r="E65" t="s">
        <v>644</v>
      </c>
      <c r="F65" t="s">
        <v>640</v>
      </c>
      <c r="G65" t="s">
        <v>1099</v>
      </c>
      <c r="H65">
        <v>-798700969</v>
      </c>
      <c r="I65" s="121">
        <v>1</v>
      </c>
      <c r="J65" s="121">
        <v>-45033</v>
      </c>
    </row>
    <row r="66" spans="1:10" x14ac:dyDescent="0.25">
      <c r="A66" t="s">
        <v>584</v>
      </c>
      <c r="B66" t="s">
        <v>71</v>
      </c>
      <c r="C66" t="s">
        <v>585</v>
      </c>
      <c r="D66" t="s">
        <v>1135</v>
      </c>
      <c r="E66" t="s">
        <v>644</v>
      </c>
      <c r="F66" t="s">
        <v>640</v>
      </c>
      <c r="G66" t="s">
        <v>1099</v>
      </c>
      <c r="H66">
        <v>-798700969</v>
      </c>
      <c r="I66" s="121">
        <v>1</v>
      </c>
      <c r="J66" s="121">
        <v>6</v>
      </c>
    </row>
    <row r="67" spans="1:10" x14ac:dyDescent="0.25">
      <c r="A67" t="s">
        <v>588</v>
      </c>
      <c r="B67" t="s">
        <v>71</v>
      </c>
      <c r="C67" t="s">
        <v>589</v>
      </c>
      <c r="D67" t="s">
        <v>1098</v>
      </c>
      <c r="E67" t="s">
        <v>644</v>
      </c>
      <c r="F67" t="s">
        <v>640</v>
      </c>
      <c r="G67" t="s">
        <v>1099</v>
      </c>
      <c r="H67">
        <v>-798700969</v>
      </c>
      <c r="I67" s="121">
        <v>1</v>
      </c>
      <c r="J67" s="121">
        <v>-45033</v>
      </c>
    </row>
    <row r="68" spans="1:10" x14ac:dyDescent="0.25">
      <c r="A68" t="s">
        <v>592</v>
      </c>
      <c r="B68" t="s">
        <v>71</v>
      </c>
      <c r="C68" t="s">
        <v>593</v>
      </c>
      <c r="D68" t="s">
        <v>1098</v>
      </c>
      <c r="E68" t="s">
        <v>644</v>
      </c>
      <c r="F68" t="s">
        <v>640</v>
      </c>
      <c r="G68" t="s">
        <v>1099</v>
      </c>
      <c r="H68">
        <v>-798700969</v>
      </c>
      <c r="I68" s="121">
        <v>2</v>
      </c>
      <c r="J68" s="121">
        <v>-45033</v>
      </c>
    </row>
    <row r="69" spans="1:10" x14ac:dyDescent="0.25">
      <c r="A69" t="s">
        <v>592</v>
      </c>
      <c r="B69" t="s">
        <v>71</v>
      </c>
      <c r="C69" t="s">
        <v>593</v>
      </c>
      <c r="D69" t="s">
        <v>1135</v>
      </c>
      <c r="E69" t="s">
        <v>644</v>
      </c>
      <c r="F69" t="s">
        <v>640</v>
      </c>
      <c r="G69" t="s">
        <v>1099</v>
      </c>
      <c r="H69">
        <v>-798700969</v>
      </c>
      <c r="I69" s="121">
        <v>2</v>
      </c>
      <c r="J69" s="121">
        <v>12</v>
      </c>
    </row>
    <row r="70" spans="1:10" x14ac:dyDescent="0.25">
      <c r="A70" t="s">
        <v>594</v>
      </c>
      <c r="B70" t="s">
        <v>71</v>
      </c>
      <c r="C70" t="s">
        <v>595</v>
      </c>
      <c r="D70" t="s">
        <v>1098</v>
      </c>
      <c r="E70" t="s">
        <v>644</v>
      </c>
      <c r="F70" t="s">
        <v>640</v>
      </c>
      <c r="G70" t="s">
        <v>1099</v>
      </c>
      <c r="H70">
        <v>-798700969</v>
      </c>
      <c r="I70" s="121">
        <v>70</v>
      </c>
      <c r="J70" s="121">
        <v>-45050</v>
      </c>
    </row>
    <row r="71" spans="1:10" x14ac:dyDescent="0.25">
      <c r="A71" t="s">
        <v>594</v>
      </c>
      <c r="B71" t="s">
        <v>71</v>
      </c>
      <c r="C71" t="s">
        <v>595</v>
      </c>
      <c r="D71" t="s">
        <v>1135</v>
      </c>
      <c r="E71" t="s">
        <v>644</v>
      </c>
      <c r="F71" t="s">
        <v>640</v>
      </c>
      <c r="G71" t="s">
        <v>1099</v>
      </c>
      <c r="H71">
        <v>-798700969</v>
      </c>
      <c r="I71" s="121">
        <v>70</v>
      </c>
      <c r="J71" s="121">
        <v>6</v>
      </c>
    </row>
    <row r="72" spans="1:10" x14ac:dyDescent="0.25">
      <c r="A72" t="s">
        <v>596</v>
      </c>
      <c r="B72" t="s">
        <v>66</v>
      </c>
      <c r="C72" t="s">
        <v>597</v>
      </c>
      <c r="D72" t="s">
        <v>1133</v>
      </c>
      <c r="E72" t="s">
        <v>644</v>
      </c>
      <c r="F72" t="s">
        <v>650</v>
      </c>
      <c r="G72" t="s">
        <v>1130</v>
      </c>
      <c r="H72" t="s">
        <v>1131</v>
      </c>
      <c r="I72" s="121">
        <v>16</v>
      </c>
      <c r="J72" s="121">
        <v>17</v>
      </c>
    </row>
    <row r="73" spans="1:10" x14ac:dyDescent="0.25">
      <c r="A73" t="s">
        <v>598</v>
      </c>
      <c r="B73" t="s">
        <v>71</v>
      </c>
      <c r="C73" t="s">
        <v>599</v>
      </c>
      <c r="D73" t="s">
        <v>1098</v>
      </c>
      <c r="E73" t="s">
        <v>644</v>
      </c>
      <c r="F73" t="s">
        <v>640</v>
      </c>
      <c r="G73" t="s">
        <v>1099</v>
      </c>
      <c r="H73">
        <v>-798700969</v>
      </c>
      <c r="I73" s="121">
        <v>5</v>
      </c>
      <c r="J73" s="121">
        <v>-45033</v>
      </c>
    </row>
    <row r="74" spans="1:10" x14ac:dyDescent="0.25">
      <c r="A74" t="s">
        <v>598</v>
      </c>
      <c r="B74" t="s">
        <v>71</v>
      </c>
      <c r="C74" t="s">
        <v>599</v>
      </c>
      <c r="D74" t="s">
        <v>1135</v>
      </c>
      <c r="E74" t="s">
        <v>644</v>
      </c>
      <c r="F74" t="s">
        <v>640</v>
      </c>
      <c r="G74" t="s">
        <v>1099</v>
      </c>
      <c r="H74">
        <v>-798700969</v>
      </c>
      <c r="I74" s="121">
        <v>5</v>
      </c>
      <c r="J74" s="121">
        <v>6</v>
      </c>
    </row>
    <row r="75" spans="1:10" x14ac:dyDescent="0.25">
      <c r="A75" t="s">
        <v>620</v>
      </c>
      <c r="B75" t="s">
        <v>71</v>
      </c>
      <c r="C75" t="s">
        <v>621</v>
      </c>
      <c r="D75" t="s">
        <v>1098</v>
      </c>
      <c r="E75" t="s">
        <v>644</v>
      </c>
      <c r="F75" t="s">
        <v>640</v>
      </c>
      <c r="G75" t="s">
        <v>1099</v>
      </c>
      <c r="H75">
        <v>-798700969</v>
      </c>
      <c r="I75" s="121">
        <v>12</v>
      </c>
      <c r="J75" s="121">
        <v>-45050</v>
      </c>
    </row>
    <row r="76" spans="1:10" x14ac:dyDescent="0.25">
      <c r="A76" t="s">
        <v>620</v>
      </c>
      <c r="B76" t="s">
        <v>71</v>
      </c>
      <c r="C76" t="s">
        <v>621</v>
      </c>
      <c r="D76" t="s">
        <v>1135</v>
      </c>
      <c r="E76" t="s">
        <v>644</v>
      </c>
      <c r="F76" t="s">
        <v>640</v>
      </c>
      <c r="G76" t="s">
        <v>1099</v>
      </c>
      <c r="H76">
        <v>-798700969</v>
      </c>
      <c r="I76" s="121">
        <v>12</v>
      </c>
      <c r="J76" s="121">
        <v>6</v>
      </c>
    </row>
    <row r="77" spans="1:10" x14ac:dyDescent="0.25">
      <c r="A77" t="s">
        <v>624</v>
      </c>
      <c r="B77" t="s">
        <v>71</v>
      </c>
      <c r="C77" t="s">
        <v>625</v>
      </c>
      <c r="D77" t="s">
        <v>1098</v>
      </c>
      <c r="E77" t="s">
        <v>644</v>
      </c>
      <c r="F77" t="s">
        <v>640</v>
      </c>
      <c r="G77" t="s">
        <v>1099</v>
      </c>
      <c r="H77">
        <v>-798700969</v>
      </c>
      <c r="I77" s="121">
        <v>1</v>
      </c>
      <c r="J77" s="121">
        <v>-45050</v>
      </c>
    </row>
    <row r="78" spans="1:10" x14ac:dyDescent="0.25">
      <c r="A78" t="s">
        <v>624</v>
      </c>
      <c r="B78" t="s">
        <v>71</v>
      </c>
      <c r="C78" t="s">
        <v>625</v>
      </c>
      <c r="D78" t="s">
        <v>1135</v>
      </c>
      <c r="E78" t="s">
        <v>644</v>
      </c>
      <c r="F78" t="s">
        <v>640</v>
      </c>
      <c r="G78" t="s">
        <v>1099</v>
      </c>
      <c r="H78">
        <v>-798700969</v>
      </c>
      <c r="I78" s="121">
        <v>1</v>
      </c>
      <c r="J78" s="121">
        <v>6</v>
      </c>
    </row>
    <row r="79" spans="1:10" x14ac:dyDescent="0.25">
      <c r="A79" t="s">
        <v>1101</v>
      </c>
      <c r="B79" t="s">
        <v>71</v>
      </c>
      <c r="C79" t="s">
        <v>1102</v>
      </c>
      <c r="D79" t="s">
        <v>1098</v>
      </c>
      <c r="E79" t="s">
        <v>644</v>
      </c>
      <c r="F79" t="s">
        <v>640</v>
      </c>
      <c r="G79" t="s">
        <v>1099</v>
      </c>
      <c r="H79">
        <v>-798700969</v>
      </c>
      <c r="I79" s="121">
        <v>7</v>
      </c>
      <c r="J79" s="121">
        <v>-45033</v>
      </c>
    </row>
    <row r="80" spans="1:10" x14ac:dyDescent="0.25">
      <c r="A80" t="s">
        <v>1101</v>
      </c>
      <c r="B80" t="s">
        <v>71</v>
      </c>
      <c r="C80" t="s">
        <v>1102</v>
      </c>
      <c r="D80" t="s">
        <v>1135</v>
      </c>
      <c r="E80" t="s">
        <v>644</v>
      </c>
      <c r="F80" t="s">
        <v>640</v>
      </c>
      <c r="G80" t="s">
        <v>1099</v>
      </c>
      <c r="H80">
        <v>-798700969</v>
      </c>
      <c r="I80" s="121">
        <v>7</v>
      </c>
      <c r="J80" s="121">
        <v>6</v>
      </c>
    </row>
    <row r="81" spans="1:10" x14ac:dyDescent="0.25">
      <c r="A81" t="s">
        <v>1103</v>
      </c>
      <c r="B81" t="s">
        <v>71</v>
      </c>
      <c r="C81" t="s">
        <v>1104</v>
      </c>
      <c r="D81" t="s">
        <v>1098</v>
      </c>
      <c r="E81" t="s">
        <v>644</v>
      </c>
      <c r="F81" t="s">
        <v>640</v>
      </c>
      <c r="G81" t="s">
        <v>1099</v>
      </c>
      <c r="H81">
        <v>-798700969</v>
      </c>
      <c r="I81" s="121">
        <v>2</v>
      </c>
      <c r="J81" s="121">
        <v>-45033</v>
      </c>
    </row>
    <row r="82" spans="1:10" x14ac:dyDescent="0.25">
      <c r="A82" t="s">
        <v>1103</v>
      </c>
      <c r="B82" t="s">
        <v>71</v>
      </c>
      <c r="C82" t="s">
        <v>1104</v>
      </c>
      <c r="D82" t="s">
        <v>1135</v>
      </c>
      <c r="E82" t="s">
        <v>644</v>
      </c>
      <c r="F82" t="s">
        <v>640</v>
      </c>
      <c r="G82" t="s">
        <v>1099</v>
      </c>
      <c r="H82">
        <v>-798700969</v>
      </c>
      <c r="I82" s="121">
        <v>2</v>
      </c>
      <c r="J82" s="121">
        <v>6</v>
      </c>
    </row>
    <row r="83" spans="1:10" x14ac:dyDescent="0.25">
      <c r="A83" t="s">
        <v>1105</v>
      </c>
      <c r="B83" t="s">
        <v>71</v>
      </c>
      <c r="C83" t="s">
        <v>1106</v>
      </c>
      <c r="D83" t="s">
        <v>1098</v>
      </c>
      <c r="E83" t="s">
        <v>644</v>
      </c>
      <c r="F83" t="s">
        <v>640</v>
      </c>
      <c r="G83" t="s">
        <v>1099</v>
      </c>
      <c r="H83">
        <v>-798700969</v>
      </c>
      <c r="I83" s="121">
        <v>1</v>
      </c>
      <c r="J83" s="121">
        <v>-45033</v>
      </c>
    </row>
    <row r="84" spans="1:10" x14ac:dyDescent="0.25">
      <c r="A84" t="s">
        <v>1105</v>
      </c>
      <c r="B84" t="s">
        <v>71</v>
      </c>
      <c r="C84" t="s">
        <v>1106</v>
      </c>
      <c r="D84" t="s">
        <v>1135</v>
      </c>
      <c r="E84" t="s">
        <v>644</v>
      </c>
      <c r="F84" t="s">
        <v>640</v>
      </c>
      <c r="G84" t="s">
        <v>1099</v>
      </c>
      <c r="H84">
        <v>-798700969</v>
      </c>
      <c r="I84" s="121">
        <v>1</v>
      </c>
      <c r="J84" s="121">
        <v>6</v>
      </c>
    </row>
    <row r="85" spans="1:10" x14ac:dyDescent="0.25">
      <c r="A85" t="s">
        <v>1109</v>
      </c>
      <c r="B85" t="s">
        <v>71</v>
      </c>
      <c r="C85" t="s">
        <v>1110</v>
      </c>
      <c r="D85" t="s">
        <v>1135</v>
      </c>
      <c r="E85" t="s">
        <v>644</v>
      </c>
      <c r="F85" t="s">
        <v>640</v>
      </c>
      <c r="G85" t="s">
        <v>1099</v>
      </c>
      <c r="H85">
        <v>-798700969</v>
      </c>
      <c r="I85" s="121">
        <v>11</v>
      </c>
      <c r="J85" s="121">
        <v>12</v>
      </c>
    </row>
    <row r="86" spans="1:10" x14ac:dyDescent="0.25">
      <c r="A86" t="s">
        <v>1113</v>
      </c>
      <c r="B86" t="s">
        <v>71</v>
      </c>
      <c r="C86" t="s">
        <v>1114</v>
      </c>
      <c r="D86" t="s">
        <v>1135</v>
      </c>
      <c r="E86" t="s">
        <v>644</v>
      </c>
      <c r="F86" t="s">
        <v>640</v>
      </c>
      <c r="G86" t="s">
        <v>1099</v>
      </c>
      <c r="H86">
        <v>-798700969</v>
      </c>
      <c r="I86" s="121">
        <v>2</v>
      </c>
      <c r="J86" s="121">
        <v>6</v>
      </c>
    </row>
    <row r="87" spans="1:10" x14ac:dyDescent="0.25">
      <c r="A87" t="s">
        <v>1115</v>
      </c>
      <c r="B87" t="s">
        <v>71</v>
      </c>
      <c r="C87" t="s">
        <v>1116</v>
      </c>
      <c r="D87" t="s">
        <v>1135</v>
      </c>
      <c r="E87" t="s">
        <v>644</v>
      </c>
      <c r="F87" t="s">
        <v>640</v>
      </c>
      <c r="G87" t="s">
        <v>1099</v>
      </c>
      <c r="H87">
        <v>-798700969</v>
      </c>
      <c r="I87" s="121">
        <v>3</v>
      </c>
      <c r="J87" s="121">
        <v>6</v>
      </c>
    </row>
    <row r="88" spans="1:10" x14ac:dyDescent="0.25">
      <c r="A88" t="s">
        <v>1129</v>
      </c>
      <c r="B88" t="s">
        <v>71</v>
      </c>
      <c r="C88" t="s">
        <v>1128</v>
      </c>
      <c r="D88" t="s">
        <v>1135</v>
      </c>
      <c r="E88" t="s">
        <v>644</v>
      </c>
      <c r="F88" t="s">
        <v>640</v>
      </c>
      <c r="G88" t="s">
        <v>1099</v>
      </c>
      <c r="H88">
        <v>-798700969</v>
      </c>
      <c r="I88" s="121">
        <v>3</v>
      </c>
      <c r="J88" s="121">
        <v>6</v>
      </c>
    </row>
    <row r="89" spans="1:10" x14ac:dyDescent="0.25">
      <c r="A89" t="s">
        <v>191</v>
      </c>
      <c r="I89" s="121">
        <v>736</v>
      </c>
      <c r="J89" s="121">
        <v>-902441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A059-A09D-42B7-B3D5-C599B45D7EA0}">
  <dimension ref="B1:H339"/>
  <sheetViews>
    <sheetView zoomScale="70" zoomScaleNormal="70" workbookViewId="0">
      <selection activeCell="B50" sqref="B50"/>
    </sheetView>
  </sheetViews>
  <sheetFormatPr baseColWidth="10" defaultColWidth="11.42578125" defaultRowHeight="15" x14ac:dyDescent="0.25"/>
  <cols>
    <col min="2" max="2" width="66.42578125" bestFit="1" customWidth="1"/>
    <col min="3" max="3" width="15.42578125" bestFit="1" customWidth="1"/>
    <col min="7" max="7" width="57.140625" customWidth="1"/>
    <col min="8" max="8" width="11.5703125" customWidth="1"/>
  </cols>
  <sheetData>
    <row r="1" spans="2:8" x14ac:dyDescent="0.25">
      <c r="B1" t="s">
        <v>681</v>
      </c>
      <c r="E1" t="s">
        <v>682</v>
      </c>
      <c r="G1" s="101" t="s">
        <v>683</v>
      </c>
      <c r="H1" s="101" t="s">
        <v>684</v>
      </c>
    </row>
    <row r="2" spans="2:8" x14ac:dyDescent="0.25">
      <c r="B2" s="75" t="s">
        <v>188</v>
      </c>
      <c r="C2">
        <v>1</v>
      </c>
      <c r="D2" t="b">
        <f>B2=G2</f>
        <v>1</v>
      </c>
      <c r="E2">
        <f>+C2-H2</f>
        <v>0</v>
      </c>
      <c r="G2" s="83" t="s">
        <v>188</v>
      </c>
      <c r="H2" s="81">
        <v>1</v>
      </c>
    </row>
    <row r="3" spans="2:8" x14ac:dyDescent="0.25">
      <c r="B3" s="75" t="s">
        <v>182</v>
      </c>
      <c r="C3">
        <v>13</v>
      </c>
      <c r="D3" t="b">
        <f t="shared" ref="D3:D66" si="0">B3=G3</f>
        <v>1</v>
      </c>
      <c r="E3">
        <f t="shared" ref="E3:E66" si="1">+C3-H3</f>
        <v>0</v>
      </c>
      <c r="G3" s="82" t="s">
        <v>182</v>
      </c>
      <c r="H3" s="35">
        <v>13</v>
      </c>
    </row>
    <row r="4" spans="2:8" x14ac:dyDescent="0.25">
      <c r="B4" s="75" t="s">
        <v>178</v>
      </c>
      <c r="C4">
        <v>12</v>
      </c>
      <c r="D4" t="b">
        <f t="shared" si="0"/>
        <v>1</v>
      </c>
      <c r="E4">
        <f t="shared" si="1"/>
        <v>0</v>
      </c>
      <c r="G4" s="83" t="s">
        <v>178</v>
      </c>
      <c r="H4" s="81">
        <v>12</v>
      </c>
    </row>
    <row r="5" spans="2:8" x14ac:dyDescent="0.25">
      <c r="B5" s="75" t="s">
        <v>172</v>
      </c>
      <c r="C5">
        <v>66</v>
      </c>
      <c r="D5" t="b">
        <f t="shared" si="0"/>
        <v>1</v>
      </c>
      <c r="E5">
        <f t="shared" si="1"/>
        <v>0</v>
      </c>
      <c r="G5" s="86" t="s">
        <v>172</v>
      </c>
      <c r="H5" s="87">
        <v>66</v>
      </c>
    </row>
    <row r="6" spans="2:8" x14ac:dyDescent="0.25">
      <c r="D6" t="b">
        <f t="shared" si="0"/>
        <v>0</v>
      </c>
      <c r="E6">
        <f t="shared" si="1"/>
        <v>-15</v>
      </c>
      <c r="G6" s="93" t="s">
        <v>351</v>
      </c>
      <c r="H6" s="105">
        <v>15</v>
      </c>
    </row>
    <row r="7" spans="2:8" x14ac:dyDescent="0.25">
      <c r="D7" t="b">
        <f t="shared" si="0"/>
        <v>0</v>
      </c>
      <c r="E7">
        <f t="shared" si="1"/>
        <v>-1</v>
      </c>
      <c r="G7" s="93" t="s">
        <v>457</v>
      </c>
      <c r="H7" s="105">
        <v>1</v>
      </c>
    </row>
    <row r="8" spans="2:8" x14ac:dyDescent="0.25">
      <c r="B8" s="75" t="s">
        <v>122</v>
      </c>
      <c r="C8">
        <v>8</v>
      </c>
      <c r="D8" t="b">
        <f t="shared" si="0"/>
        <v>1</v>
      </c>
      <c r="E8">
        <f t="shared" si="1"/>
        <v>0</v>
      </c>
      <c r="G8" s="35" t="s">
        <v>122</v>
      </c>
      <c r="H8" s="82">
        <v>8</v>
      </c>
    </row>
    <row r="9" spans="2:8" x14ac:dyDescent="0.25">
      <c r="B9" s="75" t="s">
        <v>116</v>
      </c>
      <c r="C9">
        <v>6</v>
      </c>
      <c r="D9" t="b">
        <f t="shared" si="0"/>
        <v>1</v>
      </c>
      <c r="E9">
        <f t="shared" si="1"/>
        <v>0</v>
      </c>
      <c r="G9" s="87" t="s">
        <v>116</v>
      </c>
      <c r="H9" s="85">
        <v>6</v>
      </c>
    </row>
    <row r="10" spans="2:8" x14ac:dyDescent="0.25">
      <c r="B10" s="75" t="s">
        <v>319</v>
      </c>
      <c r="C10">
        <v>2</v>
      </c>
      <c r="D10" t="b">
        <f t="shared" si="0"/>
        <v>1</v>
      </c>
      <c r="E10">
        <f t="shared" si="1"/>
        <v>0</v>
      </c>
      <c r="G10" s="35" t="s">
        <v>319</v>
      </c>
      <c r="H10" s="82">
        <v>2</v>
      </c>
    </row>
    <row r="11" spans="2:8" x14ac:dyDescent="0.25">
      <c r="D11" t="b">
        <f t="shared" si="0"/>
        <v>0</v>
      </c>
      <c r="E11">
        <f t="shared" si="1"/>
        <v>-17</v>
      </c>
      <c r="G11" s="91" t="s">
        <v>459</v>
      </c>
      <c r="H11" s="106">
        <v>17</v>
      </c>
    </row>
    <row r="12" spans="2:8" x14ac:dyDescent="0.25">
      <c r="D12" t="b">
        <f t="shared" si="0"/>
        <v>0</v>
      </c>
      <c r="E12">
        <f t="shared" si="1"/>
        <v>-1</v>
      </c>
      <c r="G12" s="93" t="s">
        <v>461</v>
      </c>
      <c r="H12" s="105">
        <v>1</v>
      </c>
    </row>
    <row r="13" spans="2:8" x14ac:dyDescent="0.25">
      <c r="D13" t="b">
        <f t="shared" si="0"/>
        <v>0</v>
      </c>
      <c r="E13">
        <f t="shared" si="1"/>
        <v>-1</v>
      </c>
      <c r="G13" s="91" t="s">
        <v>463</v>
      </c>
      <c r="H13" s="106">
        <v>1</v>
      </c>
    </row>
    <row r="14" spans="2:8" x14ac:dyDescent="0.25">
      <c r="B14" s="75" t="s">
        <v>84</v>
      </c>
      <c r="C14">
        <v>1</v>
      </c>
      <c r="D14" t="b">
        <f t="shared" si="0"/>
        <v>1</v>
      </c>
      <c r="E14">
        <f t="shared" si="1"/>
        <v>0</v>
      </c>
      <c r="G14" s="82" t="s">
        <v>84</v>
      </c>
      <c r="H14" s="35">
        <v>1</v>
      </c>
    </row>
    <row r="15" spans="2:8" x14ac:dyDescent="0.25">
      <c r="D15" t="b">
        <f t="shared" si="0"/>
        <v>0</v>
      </c>
      <c r="E15">
        <f t="shared" si="1"/>
        <v>-1</v>
      </c>
      <c r="G15" s="91" t="s">
        <v>465</v>
      </c>
      <c r="H15" s="106">
        <v>1</v>
      </c>
    </row>
    <row r="16" spans="2:8" x14ac:dyDescent="0.25">
      <c r="D16" t="b">
        <f t="shared" si="0"/>
        <v>0</v>
      </c>
      <c r="E16">
        <f t="shared" si="1"/>
        <v>-1</v>
      </c>
      <c r="G16" s="93" t="s">
        <v>467</v>
      </c>
      <c r="H16" s="105">
        <v>1</v>
      </c>
    </row>
    <row r="17" spans="2:8" x14ac:dyDescent="0.25">
      <c r="D17" t="b">
        <f t="shared" si="0"/>
        <v>0</v>
      </c>
      <c r="E17">
        <f t="shared" si="1"/>
        <v>-3</v>
      </c>
      <c r="G17" s="93" t="s">
        <v>469</v>
      </c>
      <c r="H17" s="105">
        <v>3</v>
      </c>
    </row>
    <row r="18" spans="2:8" x14ac:dyDescent="0.25">
      <c r="B18" s="75" t="s">
        <v>168</v>
      </c>
      <c r="C18">
        <v>1</v>
      </c>
      <c r="D18" t="b">
        <f t="shared" si="0"/>
        <v>1</v>
      </c>
      <c r="E18">
        <f t="shared" si="1"/>
        <v>0</v>
      </c>
      <c r="G18" s="87" t="s">
        <v>168</v>
      </c>
      <c r="H18" s="85">
        <v>1</v>
      </c>
    </row>
    <row r="19" spans="2:8" x14ac:dyDescent="0.25">
      <c r="B19" s="75" t="s">
        <v>94</v>
      </c>
      <c r="C19">
        <v>1</v>
      </c>
      <c r="D19" t="b">
        <f t="shared" si="0"/>
        <v>1</v>
      </c>
      <c r="E19">
        <f t="shared" si="1"/>
        <v>0</v>
      </c>
      <c r="G19" s="82" t="s">
        <v>94</v>
      </c>
      <c r="H19" s="82">
        <v>1</v>
      </c>
    </row>
    <row r="20" spans="2:8" x14ac:dyDescent="0.25">
      <c r="B20" s="75" t="s">
        <v>291</v>
      </c>
      <c r="C20">
        <v>1</v>
      </c>
      <c r="D20" t="b">
        <f t="shared" si="0"/>
        <v>1</v>
      </c>
      <c r="E20">
        <f t="shared" si="1"/>
        <v>0</v>
      </c>
      <c r="G20" s="35" t="s">
        <v>291</v>
      </c>
      <c r="H20" s="82">
        <v>1</v>
      </c>
    </row>
    <row r="21" spans="2:8" x14ac:dyDescent="0.25">
      <c r="B21" s="75" t="s">
        <v>136</v>
      </c>
      <c r="C21">
        <v>2</v>
      </c>
      <c r="D21" t="b">
        <f t="shared" si="0"/>
        <v>1</v>
      </c>
      <c r="E21">
        <f t="shared" si="1"/>
        <v>0</v>
      </c>
      <c r="G21" s="82" t="s">
        <v>136</v>
      </c>
      <c r="H21" s="35">
        <v>2</v>
      </c>
    </row>
    <row r="22" spans="2:8" x14ac:dyDescent="0.25">
      <c r="B22" s="75" t="s">
        <v>307</v>
      </c>
      <c r="C22">
        <v>0</v>
      </c>
      <c r="D22" t="b">
        <f t="shared" si="0"/>
        <v>1</v>
      </c>
      <c r="E22">
        <f t="shared" si="1"/>
        <v>-1</v>
      </c>
      <c r="G22" s="82" t="s">
        <v>307</v>
      </c>
      <c r="H22" s="82">
        <v>1</v>
      </c>
    </row>
    <row r="23" spans="2:8" x14ac:dyDescent="0.25">
      <c r="B23" s="75" t="s">
        <v>449</v>
      </c>
      <c r="C23">
        <v>0</v>
      </c>
      <c r="D23" t="b">
        <f t="shared" si="0"/>
        <v>1</v>
      </c>
      <c r="E23">
        <f t="shared" si="1"/>
        <v>-1</v>
      </c>
      <c r="G23" s="93" t="s">
        <v>449</v>
      </c>
      <c r="H23" s="105">
        <v>1</v>
      </c>
    </row>
    <row r="24" spans="2:8" x14ac:dyDescent="0.25">
      <c r="B24" s="75" t="s">
        <v>186</v>
      </c>
      <c r="C24">
        <v>1</v>
      </c>
      <c r="D24" t="b">
        <f t="shared" si="0"/>
        <v>1</v>
      </c>
      <c r="E24">
        <f t="shared" si="1"/>
        <v>0</v>
      </c>
      <c r="G24" s="91" t="s">
        <v>186</v>
      </c>
      <c r="H24" s="106">
        <v>1</v>
      </c>
    </row>
    <row r="25" spans="2:8" x14ac:dyDescent="0.25">
      <c r="B25" s="75" t="s">
        <v>301</v>
      </c>
      <c r="C25">
        <v>0</v>
      </c>
      <c r="D25" t="b">
        <f t="shared" si="0"/>
        <v>1</v>
      </c>
      <c r="E25">
        <f t="shared" si="1"/>
        <v>-2</v>
      </c>
      <c r="G25" s="91" t="s">
        <v>301</v>
      </c>
      <c r="H25" s="106">
        <v>2</v>
      </c>
    </row>
    <row r="26" spans="2:8" x14ac:dyDescent="0.25">
      <c r="B26" s="75" t="s">
        <v>685</v>
      </c>
      <c r="C26">
        <v>1</v>
      </c>
      <c r="D26" t="b">
        <f t="shared" si="0"/>
        <v>0</v>
      </c>
      <c r="E26">
        <f t="shared" si="1"/>
        <v>1</v>
      </c>
    </row>
    <row r="27" spans="2:8" x14ac:dyDescent="0.25">
      <c r="B27" s="75" t="s">
        <v>43</v>
      </c>
      <c r="C27">
        <v>11</v>
      </c>
      <c r="D27" t="b">
        <f t="shared" si="0"/>
        <v>1</v>
      </c>
      <c r="E27">
        <f t="shared" si="1"/>
        <v>0</v>
      </c>
      <c r="G27" s="81" t="s">
        <v>43</v>
      </c>
      <c r="H27" s="81">
        <v>11</v>
      </c>
    </row>
    <row r="28" spans="2:8" x14ac:dyDescent="0.25">
      <c r="B28" s="75" t="s">
        <v>148</v>
      </c>
      <c r="C28">
        <v>8</v>
      </c>
      <c r="D28" t="b">
        <f t="shared" si="0"/>
        <v>1</v>
      </c>
      <c r="E28">
        <f t="shared" si="1"/>
        <v>0</v>
      </c>
      <c r="G28" s="83" t="s">
        <v>148</v>
      </c>
      <c r="H28" s="83">
        <v>8</v>
      </c>
    </row>
    <row r="29" spans="2:8" x14ac:dyDescent="0.25">
      <c r="B29" s="75" t="s">
        <v>686</v>
      </c>
      <c r="C29">
        <v>15</v>
      </c>
      <c r="D29" t="b">
        <f t="shared" si="0"/>
        <v>0</v>
      </c>
      <c r="E29">
        <f t="shared" si="1"/>
        <v>15</v>
      </c>
    </row>
    <row r="30" spans="2:8" x14ac:dyDescent="0.25">
      <c r="B30" s="75" t="s">
        <v>199</v>
      </c>
      <c r="C30">
        <v>1</v>
      </c>
      <c r="D30" t="b">
        <f t="shared" si="0"/>
        <v>1</v>
      </c>
      <c r="E30">
        <f t="shared" si="1"/>
        <v>0</v>
      </c>
      <c r="G30" s="85" t="s">
        <v>199</v>
      </c>
      <c r="H30" s="85">
        <v>1</v>
      </c>
    </row>
    <row r="31" spans="2:8" x14ac:dyDescent="0.25">
      <c r="B31" s="75" t="s">
        <v>211</v>
      </c>
      <c r="C31">
        <v>1</v>
      </c>
      <c r="D31" t="b">
        <f t="shared" si="0"/>
        <v>1</v>
      </c>
      <c r="E31">
        <f t="shared" si="1"/>
        <v>0</v>
      </c>
      <c r="G31" s="85" t="s">
        <v>211</v>
      </c>
      <c r="H31" s="85">
        <v>1</v>
      </c>
    </row>
    <row r="32" spans="2:8" x14ac:dyDescent="0.25">
      <c r="B32" s="75" t="s">
        <v>195</v>
      </c>
      <c r="C32">
        <v>6</v>
      </c>
      <c r="D32" t="b">
        <f t="shared" si="0"/>
        <v>1</v>
      </c>
      <c r="E32">
        <f t="shared" si="1"/>
        <v>0</v>
      </c>
      <c r="G32" s="82" t="s">
        <v>195</v>
      </c>
      <c r="H32" s="82">
        <v>6</v>
      </c>
    </row>
    <row r="33" spans="2:8" x14ac:dyDescent="0.25">
      <c r="B33" s="75" t="s">
        <v>203</v>
      </c>
      <c r="C33">
        <v>1</v>
      </c>
      <c r="D33" t="b">
        <f t="shared" si="0"/>
        <v>1</v>
      </c>
      <c r="E33">
        <f t="shared" si="1"/>
        <v>0</v>
      </c>
      <c r="G33" s="82" t="s">
        <v>203</v>
      </c>
      <c r="H33" s="82">
        <v>1</v>
      </c>
    </row>
    <row r="34" spans="2:8" x14ac:dyDescent="0.25">
      <c r="B34" s="75" t="s">
        <v>239</v>
      </c>
      <c r="C34">
        <v>5</v>
      </c>
      <c r="D34" t="b">
        <f t="shared" si="0"/>
        <v>1</v>
      </c>
      <c r="E34">
        <f t="shared" si="1"/>
        <v>0</v>
      </c>
      <c r="G34" s="85" t="s">
        <v>239</v>
      </c>
      <c r="H34" s="86">
        <v>5</v>
      </c>
    </row>
    <row r="35" spans="2:8" x14ac:dyDescent="0.25">
      <c r="B35" s="75" t="s">
        <v>207</v>
      </c>
      <c r="C35">
        <v>1</v>
      </c>
      <c r="D35" t="b">
        <f t="shared" si="0"/>
        <v>1</v>
      </c>
      <c r="E35">
        <f t="shared" si="1"/>
        <v>0</v>
      </c>
      <c r="G35" s="85" t="s">
        <v>207</v>
      </c>
      <c r="H35" s="85">
        <v>1</v>
      </c>
    </row>
    <row r="36" spans="2:8" x14ac:dyDescent="0.25">
      <c r="B36" s="75" t="s">
        <v>687</v>
      </c>
      <c r="C36">
        <v>8</v>
      </c>
      <c r="D36" t="b">
        <f t="shared" si="0"/>
        <v>0</v>
      </c>
      <c r="E36">
        <f t="shared" si="1"/>
        <v>8</v>
      </c>
    </row>
    <row r="37" spans="2:8" x14ac:dyDescent="0.25">
      <c r="D37" t="b">
        <f t="shared" si="0"/>
        <v>0</v>
      </c>
      <c r="E37">
        <f t="shared" si="1"/>
        <v>-1</v>
      </c>
      <c r="G37" s="91" t="s">
        <v>471</v>
      </c>
      <c r="H37" s="106">
        <v>1</v>
      </c>
    </row>
    <row r="38" spans="2:8" x14ac:dyDescent="0.25">
      <c r="D38" t="b">
        <f t="shared" si="0"/>
        <v>0</v>
      </c>
      <c r="E38">
        <f t="shared" si="1"/>
        <v>-1</v>
      </c>
      <c r="G38" s="93" t="s">
        <v>473</v>
      </c>
      <c r="H38" s="105">
        <v>1</v>
      </c>
    </row>
    <row r="39" spans="2:8" x14ac:dyDescent="0.25">
      <c r="D39" t="b">
        <f t="shared" si="0"/>
        <v>0</v>
      </c>
      <c r="E39">
        <f t="shared" si="1"/>
        <v>-6</v>
      </c>
      <c r="G39" s="91" t="s">
        <v>475</v>
      </c>
      <c r="H39" s="106">
        <v>6</v>
      </c>
    </row>
    <row r="40" spans="2:8" x14ac:dyDescent="0.25">
      <c r="B40" s="75" t="s">
        <v>100</v>
      </c>
      <c r="C40">
        <v>11</v>
      </c>
      <c r="D40" t="b">
        <f t="shared" si="0"/>
        <v>1</v>
      </c>
      <c r="E40">
        <f t="shared" si="1"/>
        <v>0</v>
      </c>
      <c r="G40" s="83" t="s">
        <v>100</v>
      </c>
      <c r="H40" s="83">
        <v>11</v>
      </c>
    </row>
    <row r="41" spans="2:8" x14ac:dyDescent="0.25">
      <c r="D41" t="b">
        <f t="shared" si="0"/>
        <v>0</v>
      </c>
      <c r="E41">
        <f t="shared" si="1"/>
        <v>-1</v>
      </c>
      <c r="G41" s="91" t="s">
        <v>477</v>
      </c>
      <c r="H41" s="106">
        <v>1</v>
      </c>
    </row>
    <row r="42" spans="2:8" x14ac:dyDescent="0.25">
      <c r="D42" t="b">
        <f t="shared" si="0"/>
        <v>0</v>
      </c>
      <c r="E42">
        <f t="shared" si="1"/>
        <v>-3</v>
      </c>
      <c r="G42" s="93" t="s">
        <v>479</v>
      </c>
      <c r="H42" s="105">
        <v>3</v>
      </c>
    </row>
    <row r="43" spans="2:8" x14ac:dyDescent="0.25">
      <c r="D43" t="b">
        <f t="shared" si="0"/>
        <v>0</v>
      </c>
      <c r="E43">
        <f t="shared" si="1"/>
        <v>-1</v>
      </c>
      <c r="G43" s="91" t="s">
        <v>481</v>
      </c>
      <c r="H43" s="106">
        <v>1</v>
      </c>
    </row>
    <row r="44" spans="2:8" x14ac:dyDescent="0.25">
      <c r="B44" s="75" t="s">
        <v>193</v>
      </c>
      <c r="C44">
        <v>18</v>
      </c>
      <c r="D44" t="b">
        <f t="shared" si="0"/>
        <v>1</v>
      </c>
      <c r="E44">
        <f t="shared" si="1"/>
        <v>0</v>
      </c>
      <c r="G44" s="82" t="s">
        <v>193</v>
      </c>
      <c r="H44" s="35">
        <v>18</v>
      </c>
    </row>
    <row r="45" spans="2:8" x14ac:dyDescent="0.25">
      <c r="B45" s="75" t="s">
        <v>110</v>
      </c>
      <c r="C45">
        <v>39</v>
      </c>
      <c r="D45" t="b">
        <f t="shared" si="0"/>
        <v>1</v>
      </c>
      <c r="E45">
        <f t="shared" si="1"/>
        <v>0</v>
      </c>
      <c r="G45" s="35" t="s">
        <v>110</v>
      </c>
      <c r="H45" s="82">
        <v>39</v>
      </c>
    </row>
    <row r="46" spans="2:8" x14ac:dyDescent="0.25">
      <c r="B46" s="75" t="s">
        <v>688</v>
      </c>
      <c r="C46">
        <v>6</v>
      </c>
      <c r="D46" t="b">
        <f t="shared" si="0"/>
        <v>0</v>
      </c>
      <c r="E46">
        <f t="shared" si="1"/>
        <v>6</v>
      </c>
    </row>
    <row r="47" spans="2:8" x14ac:dyDescent="0.25">
      <c r="B47" s="75" t="s">
        <v>689</v>
      </c>
      <c r="C47">
        <v>1</v>
      </c>
      <c r="D47" t="b">
        <f t="shared" si="0"/>
        <v>0</v>
      </c>
      <c r="E47">
        <f t="shared" si="1"/>
        <v>1</v>
      </c>
    </row>
    <row r="48" spans="2:8" x14ac:dyDescent="0.25">
      <c r="B48" s="75" t="s">
        <v>28</v>
      </c>
      <c r="C48">
        <v>1</v>
      </c>
      <c r="D48" t="b">
        <f t="shared" si="0"/>
        <v>1</v>
      </c>
      <c r="E48">
        <f t="shared" si="1"/>
        <v>0</v>
      </c>
      <c r="G48" s="83" t="s">
        <v>28</v>
      </c>
      <c r="H48" s="81">
        <v>1</v>
      </c>
    </row>
    <row r="49" spans="2:8" x14ac:dyDescent="0.25">
      <c r="B49" s="75" t="s">
        <v>305</v>
      </c>
      <c r="C49">
        <v>0</v>
      </c>
      <c r="D49" t="b">
        <f t="shared" si="0"/>
        <v>1</v>
      </c>
      <c r="E49">
        <f t="shared" si="1"/>
        <v>-1</v>
      </c>
      <c r="G49" s="91" t="s">
        <v>305</v>
      </c>
      <c r="H49" s="106">
        <v>1</v>
      </c>
    </row>
    <row r="50" spans="2:8" x14ac:dyDescent="0.25">
      <c r="B50" s="75" t="s">
        <v>690</v>
      </c>
      <c r="C50">
        <v>8</v>
      </c>
      <c r="D50" t="b">
        <f t="shared" si="0"/>
        <v>0</v>
      </c>
      <c r="E50">
        <f t="shared" si="1"/>
        <v>7</v>
      </c>
      <c r="G50" s="93" t="s">
        <v>623</v>
      </c>
      <c r="H50" s="105">
        <v>1</v>
      </c>
    </row>
    <row r="51" spans="2:8" x14ac:dyDescent="0.25">
      <c r="B51" s="75" t="s">
        <v>691</v>
      </c>
      <c r="C51">
        <v>8</v>
      </c>
      <c r="D51" t="b">
        <f t="shared" si="0"/>
        <v>0</v>
      </c>
      <c r="E51">
        <f t="shared" si="1"/>
        <v>7</v>
      </c>
      <c r="G51" s="91" t="s">
        <v>625</v>
      </c>
      <c r="H51" s="106">
        <v>1</v>
      </c>
    </row>
    <row r="52" spans="2:8" x14ac:dyDescent="0.25">
      <c r="B52" s="75" t="s">
        <v>692</v>
      </c>
      <c r="C52">
        <v>4</v>
      </c>
      <c r="D52" t="b">
        <f t="shared" si="0"/>
        <v>0</v>
      </c>
      <c r="E52">
        <f t="shared" si="1"/>
        <v>3</v>
      </c>
      <c r="G52" s="91" t="s">
        <v>627</v>
      </c>
      <c r="H52" s="106">
        <v>1</v>
      </c>
    </row>
    <row r="53" spans="2:8" x14ac:dyDescent="0.25">
      <c r="B53" s="75" t="s">
        <v>693</v>
      </c>
      <c r="C53">
        <v>1</v>
      </c>
      <c r="D53" t="b">
        <f t="shared" si="0"/>
        <v>0</v>
      </c>
      <c r="E53">
        <f t="shared" si="1"/>
        <v>-2</v>
      </c>
      <c r="G53" s="93" t="s">
        <v>629</v>
      </c>
      <c r="H53" s="105">
        <v>3</v>
      </c>
    </row>
    <row r="54" spans="2:8" x14ac:dyDescent="0.25">
      <c r="D54" t="b">
        <f t="shared" si="0"/>
        <v>0</v>
      </c>
      <c r="E54">
        <f t="shared" si="1"/>
        <v>-2</v>
      </c>
      <c r="G54" s="93" t="s">
        <v>447</v>
      </c>
      <c r="H54" s="105">
        <v>2</v>
      </c>
    </row>
    <row r="55" spans="2:8" x14ac:dyDescent="0.25">
      <c r="D55" t="b">
        <f t="shared" si="0"/>
        <v>0</v>
      </c>
      <c r="E55">
        <f t="shared" si="1"/>
        <v>-2</v>
      </c>
      <c r="G55" s="91" t="s">
        <v>483</v>
      </c>
      <c r="H55" s="106">
        <v>2</v>
      </c>
    </row>
    <row r="56" spans="2:8" x14ac:dyDescent="0.25">
      <c r="D56" t="b">
        <f t="shared" si="0"/>
        <v>0</v>
      </c>
      <c r="E56">
        <f t="shared" si="1"/>
        <v>-2</v>
      </c>
      <c r="G56" s="93" t="s">
        <v>485</v>
      </c>
      <c r="H56" s="105">
        <v>2</v>
      </c>
    </row>
    <row r="57" spans="2:8" x14ac:dyDescent="0.25">
      <c r="D57" t="b">
        <f t="shared" si="0"/>
        <v>1</v>
      </c>
      <c r="E57">
        <f t="shared" si="1"/>
        <v>0</v>
      </c>
    </row>
    <row r="58" spans="2:8" x14ac:dyDescent="0.25">
      <c r="B58" s="75" t="s">
        <v>273</v>
      </c>
      <c r="C58">
        <v>2</v>
      </c>
      <c r="D58" t="b">
        <f t="shared" si="0"/>
        <v>1</v>
      </c>
      <c r="E58">
        <f t="shared" si="1"/>
        <v>0</v>
      </c>
      <c r="G58" s="87" t="s">
        <v>273</v>
      </c>
      <c r="H58" s="85">
        <v>2</v>
      </c>
    </row>
    <row r="59" spans="2:8" x14ac:dyDescent="0.25">
      <c r="B59" s="75" t="s">
        <v>144</v>
      </c>
      <c r="C59">
        <v>1</v>
      </c>
      <c r="D59" t="b">
        <f t="shared" si="0"/>
        <v>1</v>
      </c>
      <c r="E59">
        <f t="shared" si="1"/>
        <v>0</v>
      </c>
      <c r="G59" s="35" t="s">
        <v>144</v>
      </c>
      <c r="H59" s="82">
        <v>1</v>
      </c>
    </row>
    <row r="60" spans="2:8" x14ac:dyDescent="0.25">
      <c r="B60" s="75" t="s">
        <v>138</v>
      </c>
      <c r="C60">
        <v>2</v>
      </c>
      <c r="D60" t="b">
        <f t="shared" si="0"/>
        <v>1</v>
      </c>
      <c r="E60">
        <f t="shared" si="1"/>
        <v>0</v>
      </c>
      <c r="G60" s="87" t="s">
        <v>138</v>
      </c>
      <c r="H60" s="85">
        <v>2</v>
      </c>
    </row>
    <row r="61" spans="2:8" x14ac:dyDescent="0.25">
      <c r="B61" s="75" t="s">
        <v>694</v>
      </c>
      <c r="C61">
        <v>1</v>
      </c>
      <c r="D61" t="b">
        <f t="shared" si="0"/>
        <v>0</v>
      </c>
      <c r="E61">
        <f t="shared" si="1"/>
        <v>1</v>
      </c>
    </row>
    <row r="62" spans="2:8" x14ac:dyDescent="0.25">
      <c r="B62" s="75" t="s">
        <v>695</v>
      </c>
      <c r="C62">
        <v>1</v>
      </c>
      <c r="D62" t="b">
        <f t="shared" si="0"/>
        <v>0</v>
      </c>
      <c r="E62">
        <f t="shared" si="1"/>
        <v>1</v>
      </c>
    </row>
    <row r="63" spans="2:8" x14ac:dyDescent="0.25">
      <c r="B63" s="75" t="s">
        <v>104</v>
      </c>
      <c r="C63">
        <v>192</v>
      </c>
      <c r="D63" t="b">
        <f t="shared" si="0"/>
        <v>1</v>
      </c>
      <c r="E63">
        <f t="shared" si="1"/>
        <v>-68</v>
      </c>
      <c r="G63" s="87" t="s">
        <v>104</v>
      </c>
      <c r="H63" s="85">
        <v>260</v>
      </c>
    </row>
    <row r="64" spans="2:8" x14ac:dyDescent="0.25">
      <c r="B64" s="75" t="s">
        <v>401</v>
      </c>
      <c r="C64">
        <v>1</v>
      </c>
      <c r="D64" t="b">
        <f t="shared" si="0"/>
        <v>1</v>
      </c>
      <c r="E64">
        <f t="shared" si="1"/>
        <v>0</v>
      </c>
      <c r="G64" s="35" t="s">
        <v>401</v>
      </c>
      <c r="H64" s="82">
        <v>1</v>
      </c>
    </row>
    <row r="65" spans="2:8" x14ac:dyDescent="0.25">
      <c r="B65" s="75" t="s">
        <v>403</v>
      </c>
      <c r="C65">
        <v>1</v>
      </c>
      <c r="D65" t="b">
        <f t="shared" si="0"/>
        <v>1</v>
      </c>
      <c r="E65">
        <f t="shared" si="1"/>
        <v>0</v>
      </c>
      <c r="G65" s="87" t="s">
        <v>403</v>
      </c>
      <c r="H65" s="85">
        <v>1</v>
      </c>
    </row>
    <row r="66" spans="2:8" x14ac:dyDescent="0.25">
      <c r="B66" s="75" t="s">
        <v>407</v>
      </c>
      <c r="C66">
        <v>1</v>
      </c>
      <c r="D66" t="b">
        <f t="shared" si="0"/>
        <v>1</v>
      </c>
      <c r="E66">
        <f t="shared" si="1"/>
        <v>0</v>
      </c>
      <c r="G66" s="87" t="s">
        <v>407</v>
      </c>
      <c r="H66" s="85">
        <v>1</v>
      </c>
    </row>
    <row r="67" spans="2:8" x14ac:dyDescent="0.25">
      <c r="B67" s="75" t="s">
        <v>405</v>
      </c>
      <c r="C67">
        <v>1</v>
      </c>
      <c r="D67" t="b">
        <f t="shared" ref="D67:D130" si="2">B67=G67</f>
        <v>1</v>
      </c>
      <c r="E67">
        <f t="shared" ref="E67:E130" si="3">+C67-H67</f>
        <v>0</v>
      </c>
      <c r="G67" s="35" t="s">
        <v>405</v>
      </c>
      <c r="H67" s="82">
        <v>1</v>
      </c>
    </row>
    <row r="68" spans="2:8" x14ac:dyDescent="0.25">
      <c r="B68" s="75" t="s">
        <v>387</v>
      </c>
      <c r="C68">
        <v>1</v>
      </c>
      <c r="D68" t="b">
        <f t="shared" si="2"/>
        <v>1</v>
      </c>
      <c r="E68">
        <f t="shared" si="3"/>
        <v>0</v>
      </c>
      <c r="G68" s="35" t="s">
        <v>387</v>
      </c>
      <c r="H68" s="82">
        <v>1</v>
      </c>
    </row>
    <row r="69" spans="2:8" x14ac:dyDescent="0.25">
      <c r="B69" s="75" t="s">
        <v>389</v>
      </c>
      <c r="C69">
        <v>1</v>
      </c>
      <c r="D69" t="b">
        <f t="shared" si="2"/>
        <v>1</v>
      </c>
      <c r="E69">
        <f t="shared" si="3"/>
        <v>0</v>
      </c>
      <c r="G69" s="87" t="s">
        <v>389</v>
      </c>
      <c r="H69" s="85">
        <v>1</v>
      </c>
    </row>
    <row r="70" spans="2:8" x14ac:dyDescent="0.25">
      <c r="B70" s="75" t="s">
        <v>32</v>
      </c>
      <c r="C70">
        <v>1</v>
      </c>
      <c r="D70" t="b">
        <f t="shared" si="2"/>
        <v>1</v>
      </c>
      <c r="E70">
        <f t="shared" si="3"/>
        <v>0</v>
      </c>
      <c r="G70" s="35" t="s">
        <v>32</v>
      </c>
      <c r="H70" s="35">
        <v>1</v>
      </c>
    </row>
    <row r="71" spans="2:8" x14ac:dyDescent="0.25">
      <c r="B71" s="75" t="s">
        <v>289</v>
      </c>
      <c r="C71">
        <v>4</v>
      </c>
      <c r="D71" t="b">
        <f t="shared" si="2"/>
        <v>1</v>
      </c>
      <c r="E71">
        <f t="shared" si="3"/>
        <v>0</v>
      </c>
      <c r="G71" s="87" t="s">
        <v>289</v>
      </c>
      <c r="H71" s="85">
        <v>4</v>
      </c>
    </row>
    <row r="72" spans="2:8" x14ac:dyDescent="0.25">
      <c r="B72" s="75" t="s">
        <v>285</v>
      </c>
      <c r="C72">
        <v>8</v>
      </c>
      <c r="D72" t="b">
        <f t="shared" si="2"/>
        <v>1</v>
      </c>
      <c r="E72">
        <f t="shared" si="3"/>
        <v>0</v>
      </c>
      <c r="G72" s="35" t="s">
        <v>285</v>
      </c>
      <c r="H72" s="82">
        <v>8</v>
      </c>
    </row>
    <row r="73" spans="2:8" x14ac:dyDescent="0.25">
      <c r="B73" s="75" t="s">
        <v>397</v>
      </c>
      <c r="C73">
        <v>2</v>
      </c>
      <c r="D73" t="b">
        <f t="shared" si="2"/>
        <v>1</v>
      </c>
      <c r="E73">
        <f t="shared" si="3"/>
        <v>0</v>
      </c>
      <c r="G73" s="35" t="s">
        <v>397</v>
      </c>
      <c r="H73" s="82">
        <v>2</v>
      </c>
    </row>
    <row r="74" spans="2:8" x14ac:dyDescent="0.25">
      <c r="B74" s="75" t="s">
        <v>130</v>
      </c>
      <c r="C74">
        <v>1</v>
      </c>
      <c r="D74" t="b">
        <f t="shared" si="2"/>
        <v>1</v>
      </c>
      <c r="E74">
        <f t="shared" si="3"/>
        <v>0</v>
      </c>
      <c r="G74" s="83" t="s">
        <v>130</v>
      </c>
      <c r="H74" s="81">
        <v>1</v>
      </c>
    </row>
    <row r="75" spans="2:8" x14ac:dyDescent="0.25">
      <c r="B75" s="75" t="s">
        <v>76</v>
      </c>
      <c r="C75">
        <v>1</v>
      </c>
      <c r="D75" t="b">
        <f t="shared" si="2"/>
        <v>1</v>
      </c>
      <c r="E75">
        <f t="shared" si="3"/>
        <v>0</v>
      </c>
      <c r="G75" s="81" t="s">
        <v>76</v>
      </c>
      <c r="H75" s="81">
        <v>1</v>
      </c>
    </row>
    <row r="76" spans="2:8" x14ac:dyDescent="0.25">
      <c r="B76" s="75" t="s">
        <v>311</v>
      </c>
      <c r="C76">
        <v>2</v>
      </c>
      <c r="D76" t="b">
        <f t="shared" si="2"/>
        <v>1</v>
      </c>
      <c r="E76">
        <f t="shared" si="3"/>
        <v>0</v>
      </c>
      <c r="G76" s="82" t="s">
        <v>311</v>
      </c>
      <c r="H76" s="82">
        <v>2</v>
      </c>
    </row>
    <row r="77" spans="2:8" x14ac:dyDescent="0.25">
      <c r="B77" s="75" t="s">
        <v>313</v>
      </c>
      <c r="C77">
        <v>2</v>
      </c>
      <c r="D77" t="b">
        <f t="shared" si="2"/>
        <v>1</v>
      </c>
      <c r="E77">
        <f t="shared" si="3"/>
        <v>0</v>
      </c>
      <c r="G77" s="85" t="s">
        <v>313</v>
      </c>
      <c r="H77" s="85">
        <v>2</v>
      </c>
    </row>
    <row r="78" spans="2:8" x14ac:dyDescent="0.25">
      <c r="B78" s="75" t="s">
        <v>303</v>
      </c>
      <c r="C78">
        <v>1</v>
      </c>
      <c r="D78" t="b">
        <f t="shared" si="2"/>
        <v>1</v>
      </c>
      <c r="E78">
        <f t="shared" si="3"/>
        <v>0</v>
      </c>
      <c r="G78" s="82" t="s">
        <v>303</v>
      </c>
      <c r="H78" s="82">
        <v>1</v>
      </c>
    </row>
    <row r="79" spans="2:8" x14ac:dyDescent="0.25">
      <c r="B79" s="75" t="s">
        <v>74</v>
      </c>
      <c r="C79">
        <v>2</v>
      </c>
      <c r="D79" t="b">
        <f t="shared" si="2"/>
        <v>1</v>
      </c>
      <c r="E79">
        <f t="shared" si="3"/>
        <v>0</v>
      </c>
      <c r="G79" s="87" t="s">
        <v>74</v>
      </c>
      <c r="H79" s="87">
        <v>2</v>
      </c>
    </row>
    <row r="80" spans="2:8" x14ac:dyDescent="0.25">
      <c r="B80" s="75" t="s">
        <v>146</v>
      </c>
      <c r="C80">
        <v>8</v>
      </c>
      <c r="D80" t="b">
        <f t="shared" si="2"/>
        <v>1</v>
      </c>
      <c r="E80">
        <f t="shared" si="3"/>
        <v>0</v>
      </c>
      <c r="G80" s="35" t="s">
        <v>146</v>
      </c>
      <c r="H80" s="82">
        <v>8</v>
      </c>
    </row>
    <row r="81" spans="2:8" x14ac:dyDescent="0.25">
      <c r="B81" s="75" t="s">
        <v>140</v>
      </c>
      <c r="C81">
        <v>114</v>
      </c>
      <c r="D81" t="b">
        <f t="shared" si="2"/>
        <v>1</v>
      </c>
      <c r="E81">
        <f t="shared" si="3"/>
        <v>0</v>
      </c>
      <c r="G81" s="87" t="s">
        <v>140</v>
      </c>
      <c r="H81" s="85">
        <v>114</v>
      </c>
    </row>
    <row r="82" spans="2:8" x14ac:dyDescent="0.25">
      <c r="B82" s="75" t="s">
        <v>134</v>
      </c>
      <c r="C82">
        <v>699</v>
      </c>
      <c r="D82" t="b">
        <f t="shared" si="2"/>
        <v>1</v>
      </c>
      <c r="E82">
        <f t="shared" si="3"/>
        <v>0</v>
      </c>
      <c r="G82" s="35" t="s">
        <v>134</v>
      </c>
      <c r="H82" s="82">
        <v>699</v>
      </c>
    </row>
    <row r="83" spans="2:8" x14ac:dyDescent="0.25">
      <c r="B83" s="75" t="s">
        <v>67</v>
      </c>
      <c r="C83">
        <v>0</v>
      </c>
      <c r="D83" t="b">
        <f t="shared" si="2"/>
        <v>1</v>
      </c>
      <c r="E83">
        <f t="shared" si="3"/>
        <v>-2</v>
      </c>
      <c r="G83" s="35" t="s">
        <v>67</v>
      </c>
      <c r="H83" s="35">
        <v>2</v>
      </c>
    </row>
    <row r="84" spans="2:8" x14ac:dyDescent="0.25">
      <c r="B84" s="75" t="s">
        <v>696</v>
      </c>
      <c r="C84">
        <v>1</v>
      </c>
      <c r="D84" t="b">
        <f t="shared" si="2"/>
        <v>0</v>
      </c>
      <c r="E84">
        <f t="shared" si="3"/>
        <v>1</v>
      </c>
    </row>
    <row r="85" spans="2:8" x14ac:dyDescent="0.25">
      <c r="B85" s="75" t="s">
        <v>697</v>
      </c>
      <c r="C85">
        <v>2</v>
      </c>
      <c r="D85" t="b">
        <f t="shared" si="2"/>
        <v>0</v>
      </c>
      <c r="E85">
        <f t="shared" si="3"/>
        <v>2</v>
      </c>
    </row>
    <row r="86" spans="2:8" x14ac:dyDescent="0.25">
      <c r="B86" s="75" t="s">
        <v>54</v>
      </c>
      <c r="C86">
        <v>30</v>
      </c>
      <c r="D86" t="b">
        <f t="shared" si="2"/>
        <v>1</v>
      </c>
      <c r="E86">
        <f t="shared" si="3"/>
        <v>0</v>
      </c>
      <c r="G86" s="75" t="s">
        <v>54</v>
      </c>
      <c r="H86" s="85">
        <v>30</v>
      </c>
    </row>
    <row r="87" spans="2:8" x14ac:dyDescent="0.25">
      <c r="B87" s="75" t="s">
        <v>158</v>
      </c>
      <c r="C87">
        <v>1</v>
      </c>
      <c r="D87" t="b">
        <f t="shared" si="2"/>
        <v>1</v>
      </c>
      <c r="E87">
        <f t="shared" si="3"/>
        <v>-1</v>
      </c>
      <c r="G87" s="87" t="s">
        <v>158</v>
      </c>
      <c r="H87" s="85">
        <v>2</v>
      </c>
    </row>
    <row r="88" spans="2:8" x14ac:dyDescent="0.25">
      <c r="D88" t="b">
        <f t="shared" si="2"/>
        <v>0</v>
      </c>
      <c r="E88">
        <f t="shared" si="3"/>
        <v>-12</v>
      </c>
      <c r="G88" s="93" t="s">
        <v>487</v>
      </c>
      <c r="H88" s="105">
        <v>12</v>
      </c>
    </row>
    <row r="89" spans="2:8" x14ac:dyDescent="0.25">
      <c r="B89" s="75" t="s">
        <v>249</v>
      </c>
      <c r="C89">
        <v>1</v>
      </c>
      <c r="D89" t="b">
        <f t="shared" si="2"/>
        <v>1</v>
      </c>
      <c r="E89">
        <f t="shared" si="3"/>
        <v>0</v>
      </c>
      <c r="G89" s="82" t="s">
        <v>249</v>
      </c>
      <c r="H89" s="82">
        <v>1</v>
      </c>
    </row>
    <row r="90" spans="2:8" x14ac:dyDescent="0.25">
      <c r="B90" s="75" t="s">
        <v>293</v>
      </c>
      <c r="C90">
        <v>0</v>
      </c>
      <c r="D90" t="b">
        <f t="shared" si="2"/>
        <v>1</v>
      </c>
      <c r="E90">
        <f t="shared" si="3"/>
        <v>-1</v>
      </c>
      <c r="G90" s="35" t="s">
        <v>293</v>
      </c>
      <c r="H90" s="82">
        <v>1</v>
      </c>
    </row>
    <row r="91" spans="2:8" x14ac:dyDescent="0.25">
      <c r="B91" s="75" t="s">
        <v>409</v>
      </c>
      <c r="C91">
        <v>0</v>
      </c>
      <c r="D91" t="b">
        <f t="shared" si="2"/>
        <v>1</v>
      </c>
      <c r="E91">
        <f t="shared" si="3"/>
        <v>-1</v>
      </c>
      <c r="G91" s="87" t="s">
        <v>409</v>
      </c>
      <c r="H91" s="85">
        <v>1</v>
      </c>
    </row>
    <row r="92" spans="2:8" x14ac:dyDescent="0.25">
      <c r="B92" s="75" t="s">
        <v>341</v>
      </c>
      <c r="C92">
        <v>1</v>
      </c>
      <c r="D92" t="b">
        <f t="shared" si="2"/>
        <v>1</v>
      </c>
      <c r="E92">
        <f t="shared" si="3"/>
        <v>0</v>
      </c>
      <c r="G92" s="83" t="s">
        <v>341</v>
      </c>
      <c r="H92" s="81">
        <v>1</v>
      </c>
    </row>
    <row r="93" spans="2:8" x14ac:dyDescent="0.25">
      <c r="D93" t="b">
        <f t="shared" si="2"/>
        <v>0</v>
      </c>
      <c r="E93">
        <f t="shared" si="3"/>
        <v>-3</v>
      </c>
      <c r="G93" s="91" t="s">
        <v>489</v>
      </c>
      <c r="H93" s="106">
        <v>3</v>
      </c>
    </row>
    <row r="94" spans="2:8" x14ac:dyDescent="0.25">
      <c r="D94" t="b">
        <f t="shared" si="2"/>
        <v>0</v>
      </c>
      <c r="E94">
        <f t="shared" si="3"/>
        <v>-1</v>
      </c>
      <c r="G94" s="93" t="s">
        <v>491</v>
      </c>
      <c r="H94" s="105">
        <v>1</v>
      </c>
    </row>
    <row r="95" spans="2:8" x14ac:dyDescent="0.25">
      <c r="B95" s="75" t="s">
        <v>152</v>
      </c>
      <c r="C95">
        <v>16</v>
      </c>
      <c r="D95" t="b">
        <f t="shared" si="2"/>
        <v>1</v>
      </c>
      <c r="E95">
        <f t="shared" si="3"/>
        <v>0</v>
      </c>
      <c r="G95" s="87" t="s">
        <v>152</v>
      </c>
      <c r="H95" s="85">
        <v>16</v>
      </c>
    </row>
    <row r="96" spans="2:8" x14ac:dyDescent="0.25">
      <c r="D96" t="b">
        <f t="shared" si="2"/>
        <v>0</v>
      </c>
      <c r="E96">
        <f t="shared" si="3"/>
        <v>-2</v>
      </c>
      <c r="G96" s="91" t="s">
        <v>493</v>
      </c>
      <c r="H96" s="106">
        <v>2</v>
      </c>
    </row>
    <row r="97" spans="2:8" x14ac:dyDescent="0.25">
      <c r="B97" s="75" t="s">
        <v>128</v>
      </c>
      <c r="C97">
        <v>1</v>
      </c>
      <c r="D97" t="b">
        <f t="shared" si="2"/>
        <v>1</v>
      </c>
      <c r="E97">
        <f t="shared" si="3"/>
        <v>0</v>
      </c>
      <c r="G97" s="87" t="s">
        <v>128</v>
      </c>
      <c r="H97" s="85">
        <v>1</v>
      </c>
    </row>
    <row r="98" spans="2:8" x14ac:dyDescent="0.25">
      <c r="B98" s="75" t="s">
        <v>197</v>
      </c>
      <c r="C98">
        <v>1</v>
      </c>
      <c r="D98" t="b">
        <f t="shared" si="2"/>
        <v>1</v>
      </c>
      <c r="E98">
        <f t="shared" si="3"/>
        <v>0</v>
      </c>
      <c r="G98" s="83" t="s">
        <v>197</v>
      </c>
      <c r="H98" s="81">
        <v>1</v>
      </c>
    </row>
    <row r="99" spans="2:8" x14ac:dyDescent="0.25">
      <c r="D99" t="b">
        <f t="shared" si="2"/>
        <v>0</v>
      </c>
      <c r="E99">
        <f t="shared" si="3"/>
        <v>-2</v>
      </c>
      <c r="G99" s="93" t="s">
        <v>495</v>
      </c>
      <c r="H99" s="105">
        <v>2</v>
      </c>
    </row>
    <row r="100" spans="2:8" x14ac:dyDescent="0.25">
      <c r="B100" s="75" t="s">
        <v>427</v>
      </c>
      <c r="C100">
        <v>2</v>
      </c>
      <c r="D100" t="b">
        <f t="shared" si="2"/>
        <v>1</v>
      </c>
      <c r="E100">
        <f t="shared" si="3"/>
        <v>0</v>
      </c>
      <c r="G100" s="87" t="s">
        <v>427</v>
      </c>
      <c r="H100" s="85">
        <v>2</v>
      </c>
    </row>
    <row r="101" spans="2:8" x14ac:dyDescent="0.25">
      <c r="D101" t="b">
        <f t="shared" si="2"/>
        <v>0</v>
      </c>
      <c r="E101">
        <f t="shared" si="3"/>
        <v>-15</v>
      </c>
      <c r="G101" s="91" t="s">
        <v>497</v>
      </c>
      <c r="H101" s="106">
        <v>15</v>
      </c>
    </row>
    <row r="102" spans="2:8" x14ac:dyDescent="0.25">
      <c r="B102" s="75" t="s">
        <v>247</v>
      </c>
      <c r="C102">
        <v>4</v>
      </c>
      <c r="D102" t="b">
        <f t="shared" si="2"/>
        <v>1</v>
      </c>
      <c r="E102">
        <f t="shared" si="3"/>
        <v>0</v>
      </c>
      <c r="G102" s="87" t="s">
        <v>247</v>
      </c>
      <c r="H102" s="85">
        <v>4</v>
      </c>
    </row>
    <row r="103" spans="2:8" x14ac:dyDescent="0.25">
      <c r="B103" s="75" t="s">
        <v>333</v>
      </c>
      <c r="C103">
        <v>5</v>
      </c>
      <c r="D103" t="b">
        <f t="shared" si="2"/>
        <v>1</v>
      </c>
      <c r="E103">
        <f t="shared" si="3"/>
        <v>0</v>
      </c>
      <c r="G103" s="87" t="s">
        <v>333</v>
      </c>
      <c r="H103" s="85">
        <v>5</v>
      </c>
    </row>
    <row r="104" spans="2:8" x14ac:dyDescent="0.25">
      <c r="B104" s="75" t="s">
        <v>335</v>
      </c>
      <c r="C104">
        <v>5</v>
      </c>
      <c r="D104" t="b">
        <f t="shared" si="2"/>
        <v>1</v>
      </c>
      <c r="E104">
        <f t="shared" si="3"/>
        <v>0</v>
      </c>
      <c r="G104" s="35" t="s">
        <v>335</v>
      </c>
      <c r="H104" s="82">
        <v>5</v>
      </c>
    </row>
    <row r="105" spans="2:8" x14ac:dyDescent="0.25">
      <c r="B105" s="75" t="s">
        <v>357</v>
      </c>
      <c r="C105">
        <v>2</v>
      </c>
      <c r="D105" t="b">
        <f t="shared" si="2"/>
        <v>1</v>
      </c>
      <c r="E105">
        <f t="shared" si="3"/>
        <v>0</v>
      </c>
      <c r="G105" s="35" t="s">
        <v>357</v>
      </c>
      <c r="H105" s="82">
        <v>2</v>
      </c>
    </row>
    <row r="106" spans="2:8" x14ac:dyDescent="0.25">
      <c r="B106" s="75" t="s">
        <v>355</v>
      </c>
      <c r="C106">
        <v>3</v>
      </c>
      <c r="D106" t="b">
        <f t="shared" si="2"/>
        <v>1</v>
      </c>
      <c r="E106">
        <f t="shared" si="3"/>
        <v>0</v>
      </c>
      <c r="G106" s="87" t="s">
        <v>355</v>
      </c>
      <c r="H106" s="85">
        <v>3</v>
      </c>
    </row>
    <row r="107" spans="2:8" x14ac:dyDescent="0.25">
      <c r="B107" s="75" t="s">
        <v>30</v>
      </c>
      <c r="C107">
        <v>2</v>
      </c>
      <c r="D107" t="b">
        <f t="shared" si="2"/>
        <v>1</v>
      </c>
      <c r="E107">
        <f t="shared" si="3"/>
        <v>0</v>
      </c>
      <c r="G107" s="81" t="s">
        <v>30</v>
      </c>
      <c r="H107" s="81">
        <v>2</v>
      </c>
    </row>
    <row r="108" spans="2:8" x14ac:dyDescent="0.25">
      <c r="B108" s="75" t="s">
        <v>50</v>
      </c>
      <c r="C108">
        <v>4</v>
      </c>
      <c r="D108" t="b">
        <f t="shared" si="2"/>
        <v>1</v>
      </c>
      <c r="E108">
        <f t="shared" si="3"/>
        <v>0</v>
      </c>
      <c r="G108" s="35" t="s">
        <v>50</v>
      </c>
      <c r="H108" s="35">
        <v>4</v>
      </c>
    </row>
    <row r="109" spans="2:8" x14ac:dyDescent="0.25">
      <c r="B109" s="75" t="s">
        <v>259</v>
      </c>
      <c r="C109">
        <v>2</v>
      </c>
      <c r="D109" t="b">
        <f t="shared" si="2"/>
        <v>1</v>
      </c>
      <c r="E109">
        <f t="shared" si="3"/>
        <v>0</v>
      </c>
      <c r="G109" s="87" t="s">
        <v>259</v>
      </c>
      <c r="H109" s="85">
        <v>2</v>
      </c>
    </row>
    <row r="110" spans="2:8" x14ac:dyDescent="0.25">
      <c r="B110" s="75" t="s">
        <v>265</v>
      </c>
      <c r="C110">
        <v>2</v>
      </c>
      <c r="D110" t="b">
        <f t="shared" si="2"/>
        <v>1</v>
      </c>
      <c r="E110">
        <f t="shared" si="3"/>
        <v>0</v>
      </c>
      <c r="G110" s="87" t="s">
        <v>265</v>
      </c>
      <c r="H110" s="85">
        <v>2</v>
      </c>
    </row>
    <row r="111" spans="2:8" x14ac:dyDescent="0.25">
      <c r="B111" s="75" t="s">
        <v>277</v>
      </c>
      <c r="C111">
        <v>1</v>
      </c>
      <c r="D111" t="b">
        <f t="shared" si="2"/>
        <v>1</v>
      </c>
      <c r="E111">
        <f t="shared" si="3"/>
        <v>0</v>
      </c>
      <c r="G111" s="87" t="s">
        <v>277</v>
      </c>
      <c r="H111" s="85">
        <v>1</v>
      </c>
    </row>
    <row r="112" spans="2:8" x14ac:dyDescent="0.25">
      <c r="D112" t="b">
        <f t="shared" si="2"/>
        <v>0</v>
      </c>
      <c r="E112">
        <f t="shared" si="3"/>
        <v>-1118</v>
      </c>
      <c r="G112" s="93" t="s">
        <v>499</v>
      </c>
      <c r="H112" s="105">
        <v>1118</v>
      </c>
    </row>
    <row r="113" spans="2:8" x14ac:dyDescent="0.25">
      <c r="B113" s="75" t="s">
        <v>164</v>
      </c>
      <c r="C113">
        <v>18</v>
      </c>
      <c r="D113" t="b">
        <f t="shared" si="2"/>
        <v>1</v>
      </c>
      <c r="E113">
        <f t="shared" si="3"/>
        <v>0</v>
      </c>
      <c r="G113" s="35" t="s">
        <v>164</v>
      </c>
      <c r="H113" s="82">
        <v>18</v>
      </c>
    </row>
    <row r="114" spans="2:8" x14ac:dyDescent="0.25">
      <c r="B114" s="75" t="s">
        <v>170</v>
      </c>
      <c r="C114">
        <v>168</v>
      </c>
      <c r="D114" t="b">
        <f t="shared" si="2"/>
        <v>1</v>
      </c>
      <c r="E114">
        <f t="shared" si="3"/>
        <v>0</v>
      </c>
      <c r="G114" s="87" t="s">
        <v>170</v>
      </c>
      <c r="H114" s="85">
        <v>168</v>
      </c>
    </row>
    <row r="115" spans="2:8" x14ac:dyDescent="0.25">
      <c r="D115" t="b">
        <f t="shared" si="2"/>
        <v>0</v>
      </c>
      <c r="E115">
        <f t="shared" si="3"/>
        <v>-2202</v>
      </c>
      <c r="G115" s="93" t="s">
        <v>501</v>
      </c>
      <c r="H115" s="105">
        <v>2202</v>
      </c>
    </row>
    <row r="116" spans="2:8" x14ac:dyDescent="0.25">
      <c r="D116" t="b">
        <f t="shared" si="2"/>
        <v>0</v>
      </c>
      <c r="E116">
        <f t="shared" si="3"/>
        <v>-148</v>
      </c>
      <c r="G116" s="93" t="s">
        <v>501</v>
      </c>
      <c r="H116" s="105">
        <v>148</v>
      </c>
    </row>
    <row r="117" spans="2:8" x14ac:dyDescent="0.25">
      <c r="D117" t="b">
        <f t="shared" si="2"/>
        <v>0</v>
      </c>
      <c r="E117">
        <f t="shared" si="3"/>
        <v>-6</v>
      </c>
      <c r="G117" s="93" t="s">
        <v>503</v>
      </c>
      <c r="H117" s="105">
        <v>6</v>
      </c>
    </row>
    <row r="118" spans="2:8" x14ac:dyDescent="0.25">
      <c r="D118" t="b">
        <f t="shared" si="2"/>
        <v>0</v>
      </c>
      <c r="E118">
        <f t="shared" si="3"/>
        <v>-6</v>
      </c>
      <c r="G118" s="91" t="s">
        <v>505</v>
      </c>
      <c r="H118" s="106">
        <v>6</v>
      </c>
    </row>
    <row r="119" spans="2:8" x14ac:dyDescent="0.25">
      <c r="D119" t="b">
        <f t="shared" si="2"/>
        <v>0</v>
      </c>
      <c r="E119">
        <f t="shared" si="3"/>
        <v>-8</v>
      </c>
      <c r="G119" s="91" t="s">
        <v>507</v>
      </c>
      <c r="H119" s="106">
        <v>8</v>
      </c>
    </row>
    <row r="120" spans="2:8" x14ac:dyDescent="0.25">
      <c r="B120" s="75" t="s">
        <v>421</v>
      </c>
      <c r="C120">
        <v>93</v>
      </c>
      <c r="D120" t="b">
        <f t="shared" si="2"/>
        <v>1</v>
      </c>
      <c r="E120">
        <f t="shared" si="3"/>
        <v>0</v>
      </c>
      <c r="G120" s="87" t="s">
        <v>421</v>
      </c>
      <c r="H120" s="85">
        <v>93</v>
      </c>
    </row>
    <row r="121" spans="2:8" x14ac:dyDescent="0.25">
      <c r="B121" s="75" t="s">
        <v>698</v>
      </c>
      <c r="C121">
        <v>1</v>
      </c>
      <c r="D121" t="b">
        <f t="shared" si="2"/>
        <v>0</v>
      </c>
      <c r="E121">
        <f t="shared" si="3"/>
        <v>1</v>
      </c>
    </row>
    <row r="122" spans="2:8" x14ac:dyDescent="0.25">
      <c r="B122" s="75" t="s">
        <v>699</v>
      </c>
      <c r="C122">
        <v>1</v>
      </c>
      <c r="D122" t="b">
        <f t="shared" si="2"/>
        <v>0</v>
      </c>
      <c r="E122">
        <f t="shared" si="3"/>
        <v>1</v>
      </c>
    </row>
    <row r="123" spans="2:8" x14ac:dyDescent="0.25">
      <c r="B123" s="75" t="s">
        <v>700</v>
      </c>
      <c r="C123">
        <v>1</v>
      </c>
      <c r="D123" t="b">
        <f t="shared" si="2"/>
        <v>0</v>
      </c>
      <c r="E123">
        <f t="shared" si="3"/>
        <v>1</v>
      </c>
    </row>
    <row r="124" spans="2:8" x14ac:dyDescent="0.25">
      <c r="B124" s="75" t="s">
        <v>142</v>
      </c>
      <c r="C124">
        <v>1</v>
      </c>
      <c r="D124" t="b">
        <f t="shared" si="2"/>
        <v>1</v>
      </c>
      <c r="E124">
        <f t="shared" si="3"/>
        <v>0</v>
      </c>
      <c r="G124" s="82" t="s">
        <v>142</v>
      </c>
      <c r="H124" s="82">
        <v>1</v>
      </c>
    </row>
    <row r="125" spans="2:8" x14ac:dyDescent="0.25">
      <c r="B125" s="75" t="s">
        <v>41</v>
      </c>
      <c r="C125">
        <v>1</v>
      </c>
      <c r="D125" t="b">
        <f t="shared" si="2"/>
        <v>1</v>
      </c>
      <c r="E125">
        <f t="shared" si="3"/>
        <v>0</v>
      </c>
      <c r="G125" s="87" t="s">
        <v>41</v>
      </c>
      <c r="H125" s="85">
        <v>1</v>
      </c>
    </row>
    <row r="126" spans="2:8" x14ac:dyDescent="0.25">
      <c r="B126" s="75" t="s">
        <v>299</v>
      </c>
      <c r="C126">
        <v>1</v>
      </c>
      <c r="D126" t="b">
        <f t="shared" si="2"/>
        <v>1</v>
      </c>
      <c r="E126">
        <f t="shared" si="3"/>
        <v>0</v>
      </c>
      <c r="G126" s="87" t="s">
        <v>299</v>
      </c>
      <c r="H126" s="85">
        <v>1</v>
      </c>
    </row>
    <row r="127" spans="2:8" x14ac:dyDescent="0.25">
      <c r="B127" s="75" t="s">
        <v>184</v>
      </c>
      <c r="C127">
        <v>0</v>
      </c>
      <c r="D127" t="b">
        <f t="shared" si="2"/>
        <v>1</v>
      </c>
      <c r="E127">
        <f t="shared" si="3"/>
        <v>-1</v>
      </c>
      <c r="G127" s="35" t="s">
        <v>184</v>
      </c>
      <c r="H127" s="82">
        <v>1</v>
      </c>
    </row>
    <row r="128" spans="2:8" x14ac:dyDescent="0.25">
      <c r="B128" s="75" t="s">
        <v>86</v>
      </c>
      <c r="C128">
        <v>2</v>
      </c>
      <c r="D128" t="b">
        <f t="shared" si="2"/>
        <v>1</v>
      </c>
      <c r="E128">
        <f t="shared" si="3"/>
        <v>-1</v>
      </c>
      <c r="G128" s="87" t="s">
        <v>86</v>
      </c>
      <c r="H128" s="85">
        <v>3</v>
      </c>
    </row>
    <row r="129" spans="2:8" x14ac:dyDescent="0.25">
      <c r="B129" s="75" t="s">
        <v>383</v>
      </c>
      <c r="C129">
        <v>2</v>
      </c>
      <c r="D129" t="b">
        <f t="shared" si="2"/>
        <v>1</v>
      </c>
      <c r="E129">
        <f t="shared" si="3"/>
        <v>0</v>
      </c>
      <c r="G129" s="35" t="s">
        <v>383</v>
      </c>
      <c r="H129" s="82">
        <v>2</v>
      </c>
    </row>
    <row r="130" spans="2:8" x14ac:dyDescent="0.25">
      <c r="B130" s="75" t="s">
        <v>56</v>
      </c>
      <c r="C130">
        <v>2</v>
      </c>
      <c r="D130" t="b">
        <f t="shared" si="2"/>
        <v>1</v>
      </c>
      <c r="E130">
        <f t="shared" si="3"/>
        <v>0</v>
      </c>
      <c r="G130" s="81" t="s">
        <v>56</v>
      </c>
      <c r="H130" s="81">
        <v>2</v>
      </c>
    </row>
    <row r="131" spans="2:8" x14ac:dyDescent="0.25">
      <c r="B131" s="75" t="s">
        <v>39</v>
      </c>
      <c r="C131">
        <v>1</v>
      </c>
      <c r="D131" t="b">
        <f t="shared" ref="D131:D194" si="4">B131=G131</f>
        <v>1</v>
      </c>
      <c r="E131">
        <f t="shared" ref="E131:E194" si="5">+C131-H131</f>
        <v>0</v>
      </c>
      <c r="G131" s="82" t="s">
        <v>39</v>
      </c>
      <c r="H131" s="82">
        <v>1</v>
      </c>
    </row>
    <row r="132" spans="2:8" x14ac:dyDescent="0.25">
      <c r="B132" s="75" t="s">
        <v>701</v>
      </c>
      <c r="C132">
        <v>132</v>
      </c>
      <c r="D132" t="b">
        <f t="shared" si="4"/>
        <v>0</v>
      </c>
      <c r="E132">
        <f t="shared" si="5"/>
        <v>132</v>
      </c>
    </row>
    <row r="133" spans="2:8" x14ac:dyDescent="0.25">
      <c r="B133" s="75" t="s">
        <v>98</v>
      </c>
      <c r="C133">
        <v>195</v>
      </c>
      <c r="D133" t="b">
        <f t="shared" si="4"/>
        <v>1</v>
      </c>
      <c r="E133">
        <f t="shared" si="5"/>
        <v>0</v>
      </c>
      <c r="G133" s="35" t="s">
        <v>98</v>
      </c>
      <c r="H133" s="82">
        <v>195</v>
      </c>
    </row>
    <row r="134" spans="2:8" x14ac:dyDescent="0.25">
      <c r="B134" s="75" t="s">
        <v>373</v>
      </c>
      <c r="C134">
        <v>4</v>
      </c>
      <c r="D134" t="b">
        <f t="shared" si="4"/>
        <v>1</v>
      </c>
      <c r="E134">
        <f t="shared" si="5"/>
        <v>0</v>
      </c>
      <c r="G134" s="87" t="s">
        <v>373</v>
      </c>
      <c r="H134" s="87">
        <v>4</v>
      </c>
    </row>
    <row r="135" spans="2:8" x14ac:dyDescent="0.25">
      <c r="B135" s="75" t="s">
        <v>45</v>
      </c>
      <c r="C135">
        <v>2</v>
      </c>
      <c r="D135" t="b">
        <f t="shared" si="4"/>
        <v>1</v>
      </c>
      <c r="E135">
        <f t="shared" si="5"/>
        <v>0</v>
      </c>
      <c r="G135" s="82" t="s">
        <v>45</v>
      </c>
      <c r="H135" s="35">
        <v>2</v>
      </c>
    </row>
    <row r="136" spans="2:8" x14ac:dyDescent="0.25">
      <c r="B136" s="75" t="s">
        <v>62</v>
      </c>
      <c r="C136">
        <v>2</v>
      </c>
      <c r="D136" t="b">
        <f t="shared" si="4"/>
        <v>1</v>
      </c>
      <c r="E136">
        <f t="shared" si="5"/>
        <v>0</v>
      </c>
      <c r="G136" s="35" t="s">
        <v>62</v>
      </c>
      <c r="H136" s="35">
        <v>2</v>
      </c>
    </row>
    <row r="137" spans="2:8" x14ac:dyDescent="0.25">
      <c r="B137" s="75" t="s">
        <v>82</v>
      </c>
      <c r="C137">
        <v>8</v>
      </c>
      <c r="D137" t="b">
        <f t="shared" si="4"/>
        <v>1</v>
      </c>
      <c r="E137">
        <f t="shared" si="5"/>
        <v>0</v>
      </c>
      <c r="G137" s="35" t="s">
        <v>82</v>
      </c>
      <c r="H137" s="35">
        <v>8</v>
      </c>
    </row>
    <row r="138" spans="2:8" x14ac:dyDescent="0.25">
      <c r="B138" s="75" t="s">
        <v>347</v>
      </c>
      <c r="C138">
        <v>9</v>
      </c>
      <c r="D138" t="b">
        <f t="shared" si="4"/>
        <v>1</v>
      </c>
      <c r="E138">
        <f t="shared" si="5"/>
        <v>0</v>
      </c>
      <c r="G138" s="82" t="s">
        <v>347</v>
      </c>
      <c r="H138" s="82">
        <v>9</v>
      </c>
    </row>
    <row r="139" spans="2:8" x14ac:dyDescent="0.25">
      <c r="B139" s="75" t="s">
        <v>233</v>
      </c>
      <c r="C139">
        <v>1</v>
      </c>
      <c r="D139" t="b">
        <f t="shared" si="4"/>
        <v>1</v>
      </c>
      <c r="E139">
        <f t="shared" si="5"/>
        <v>0</v>
      </c>
      <c r="G139" s="83" t="s">
        <v>233</v>
      </c>
      <c r="H139" s="81">
        <v>1</v>
      </c>
    </row>
    <row r="140" spans="2:8" x14ac:dyDescent="0.25">
      <c r="D140" t="b">
        <f t="shared" si="4"/>
        <v>0</v>
      </c>
      <c r="E140">
        <f t="shared" si="5"/>
        <v>-1</v>
      </c>
      <c r="G140" s="93" t="s">
        <v>509</v>
      </c>
      <c r="H140" s="105">
        <v>1</v>
      </c>
    </row>
    <row r="141" spans="2:8" x14ac:dyDescent="0.25">
      <c r="D141" t="b">
        <f t="shared" si="4"/>
        <v>0</v>
      </c>
      <c r="E141">
        <f t="shared" si="5"/>
        <v>-1</v>
      </c>
      <c r="G141" s="91" t="s">
        <v>511</v>
      </c>
      <c r="H141" s="106">
        <v>1</v>
      </c>
    </row>
    <row r="142" spans="2:8" x14ac:dyDescent="0.25">
      <c r="D142" t="b">
        <f t="shared" si="4"/>
        <v>0</v>
      </c>
      <c r="E142">
        <f t="shared" si="5"/>
        <v>-4</v>
      </c>
      <c r="G142" s="93" t="s">
        <v>513</v>
      </c>
      <c r="H142" s="105">
        <v>4</v>
      </c>
    </row>
    <row r="143" spans="2:8" x14ac:dyDescent="0.25">
      <c r="B143" s="75" t="s">
        <v>441</v>
      </c>
      <c r="C143">
        <v>2</v>
      </c>
      <c r="D143" t="b">
        <f t="shared" si="4"/>
        <v>1</v>
      </c>
      <c r="E143">
        <f t="shared" si="5"/>
        <v>0</v>
      </c>
      <c r="G143" s="97" t="s">
        <v>441</v>
      </c>
      <c r="H143" s="107">
        <v>2</v>
      </c>
    </row>
    <row r="144" spans="2:8" x14ac:dyDescent="0.25">
      <c r="D144" t="b">
        <f t="shared" si="4"/>
        <v>0</v>
      </c>
      <c r="E144">
        <f t="shared" si="5"/>
        <v>-1</v>
      </c>
      <c r="G144" s="91" t="s">
        <v>515</v>
      </c>
      <c r="H144" s="106">
        <v>1</v>
      </c>
    </row>
    <row r="145" spans="2:8" x14ac:dyDescent="0.25">
      <c r="D145" t="b">
        <f t="shared" si="4"/>
        <v>0</v>
      </c>
      <c r="E145">
        <f t="shared" si="5"/>
        <v>-10</v>
      </c>
      <c r="G145" s="91" t="s">
        <v>517</v>
      </c>
      <c r="H145" s="106">
        <v>10</v>
      </c>
    </row>
    <row r="146" spans="2:8" x14ac:dyDescent="0.25">
      <c r="B146" s="75" t="s">
        <v>399</v>
      </c>
      <c r="C146">
        <v>1</v>
      </c>
      <c r="D146" t="b">
        <f t="shared" si="4"/>
        <v>1</v>
      </c>
      <c r="E146">
        <f t="shared" si="5"/>
        <v>0</v>
      </c>
      <c r="G146" s="87" t="s">
        <v>399</v>
      </c>
      <c r="H146" s="85">
        <v>1</v>
      </c>
    </row>
    <row r="147" spans="2:8" x14ac:dyDescent="0.25">
      <c r="D147" t="b">
        <f t="shared" si="4"/>
        <v>0</v>
      </c>
      <c r="E147">
        <f t="shared" si="5"/>
        <v>-8</v>
      </c>
      <c r="G147" s="93" t="s">
        <v>519</v>
      </c>
      <c r="H147" s="105">
        <v>8</v>
      </c>
    </row>
    <row r="148" spans="2:8" x14ac:dyDescent="0.25">
      <c r="B148" s="75" t="s">
        <v>92</v>
      </c>
      <c r="C148">
        <v>0</v>
      </c>
      <c r="D148" t="b">
        <f t="shared" si="4"/>
        <v>1</v>
      </c>
      <c r="E148">
        <f t="shared" si="5"/>
        <v>-1</v>
      </c>
      <c r="G148" s="87" t="s">
        <v>92</v>
      </c>
      <c r="H148" s="85">
        <v>1</v>
      </c>
    </row>
    <row r="149" spans="2:8" x14ac:dyDescent="0.25">
      <c r="D149" t="b">
        <f t="shared" si="4"/>
        <v>0</v>
      </c>
      <c r="E149">
        <f t="shared" si="5"/>
        <v>-1355</v>
      </c>
      <c r="G149" s="93" t="s">
        <v>521</v>
      </c>
      <c r="H149" s="105">
        <v>1355</v>
      </c>
    </row>
    <row r="150" spans="2:8" x14ac:dyDescent="0.25">
      <c r="D150" t="b">
        <f t="shared" si="4"/>
        <v>0</v>
      </c>
      <c r="E150">
        <f t="shared" si="5"/>
        <v>-2</v>
      </c>
      <c r="G150" s="93" t="s">
        <v>523</v>
      </c>
      <c r="H150" s="105">
        <v>2</v>
      </c>
    </row>
    <row r="151" spans="2:8" x14ac:dyDescent="0.25">
      <c r="D151" t="b">
        <f t="shared" si="4"/>
        <v>0</v>
      </c>
      <c r="E151">
        <f t="shared" si="5"/>
        <v>-7</v>
      </c>
      <c r="G151" s="91" t="s">
        <v>525</v>
      </c>
      <c r="H151" s="106">
        <v>7</v>
      </c>
    </row>
    <row r="152" spans="2:8" x14ac:dyDescent="0.25">
      <c r="D152" t="b">
        <f t="shared" si="4"/>
        <v>0</v>
      </c>
      <c r="E152">
        <f t="shared" si="5"/>
        <v>-8</v>
      </c>
      <c r="G152" s="91" t="s">
        <v>527</v>
      </c>
      <c r="H152" s="106">
        <v>8</v>
      </c>
    </row>
    <row r="153" spans="2:8" x14ac:dyDescent="0.25">
      <c r="D153" t="b">
        <f t="shared" si="4"/>
        <v>0</v>
      </c>
      <c r="E153">
        <f t="shared" si="5"/>
        <v>-12</v>
      </c>
      <c r="G153" s="91" t="s">
        <v>529</v>
      </c>
      <c r="H153" s="106">
        <v>12</v>
      </c>
    </row>
    <row r="154" spans="2:8" x14ac:dyDescent="0.25">
      <c r="B154" s="75" t="s">
        <v>433</v>
      </c>
      <c r="C154">
        <v>93</v>
      </c>
      <c r="D154" t="b">
        <f t="shared" si="4"/>
        <v>1</v>
      </c>
      <c r="E154">
        <f t="shared" si="5"/>
        <v>0</v>
      </c>
      <c r="G154" s="35" t="s">
        <v>433</v>
      </c>
      <c r="H154" s="82">
        <v>93</v>
      </c>
    </row>
    <row r="155" spans="2:8" x14ac:dyDescent="0.25">
      <c r="D155" t="b">
        <f t="shared" si="4"/>
        <v>0</v>
      </c>
      <c r="E155">
        <f t="shared" si="5"/>
        <v>-1</v>
      </c>
      <c r="G155" s="91" t="s">
        <v>353</v>
      </c>
      <c r="H155" s="106">
        <v>1</v>
      </c>
    </row>
    <row r="156" spans="2:8" x14ac:dyDescent="0.25">
      <c r="D156" t="b">
        <f t="shared" si="4"/>
        <v>0</v>
      </c>
      <c r="E156">
        <f t="shared" si="5"/>
        <v>-1</v>
      </c>
      <c r="G156" s="93" t="s">
        <v>531</v>
      </c>
      <c r="H156" s="105">
        <v>1</v>
      </c>
    </row>
    <row r="157" spans="2:8" x14ac:dyDescent="0.25">
      <c r="B157" s="75" t="s">
        <v>10</v>
      </c>
      <c r="C157">
        <v>6</v>
      </c>
      <c r="D157" t="b">
        <f t="shared" si="4"/>
        <v>1</v>
      </c>
      <c r="E157">
        <f t="shared" si="5"/>
        <v>0</v>
      </c>
      <c r="G157" s="35" t="s">
        <v>10</v>
      </c>
      <c r="H157" s="35">
        <v>6</v>
      </c>
    </row>
    <row r="158" spans="2:8" x14ac:dyDescent="0.25">
      <c r="B158" s="75" t="s">
        <v>331</v>
      </c>
      <c r="C158">
        <v>4</v>
      </c>
      <c r="D158" t="b">
        <f t="shared" si="4"/>
        <v>1</v>
      </c>
      <c r="E158">
        <f t="shared" si="5"/>
        <v>0</v>
      </c>
      <c r="G158" s="82" t="s">
        <v>331</v>
      </c>
      <c r="H158" s="82">
        <v>4</v>
      </c>
    </row>
    <row r="159" spans="2:8" x14ac:dyDescent="0.25">
      <c r="B159" s="75" t="s">
        <v>702</v>
      </c>
      <c r="C159">
        <v>3</v>
      </c>
      <c r="D159" t="b">
        <f t="shared" si="4"/>
        <v>0</v>
      </c>
      <c r="E159">
        <f t="shared" si="5"/>
        <v>3</v>
      </c>
    </row>
    <row r="160" spans="2:8" x14ac:dyDescent="0.25">
      <c r="B160" s="75" t="s">
        <v>64</v>
      </c>
      <c r="C160">
        <v>6</v>
      </c>
      <c r="D160" t="b">
        <f t="shared" si="4"/>
        <v>1</v>
      </c>
      <c r="E160">
        <f t="shared" si="5"/>
        <v>0</v>
      </c>
      <c r="G160" s="84" t="s">
        <v>64</v>
      </c>
      <c r="H160" s="81">
        <v>6</v>
      </c>
    </row>
    <row r="161" spans="2:8" x14ac:dyDescent="0.25">
      <c r="B161" s="75" t="s">
        <v>267</v>
      </c>
      <c r="C161">
        <v>1</v>
      </c>
      <c r="D161" t="b">
        <f t="shared" si="4"/>
        <v>1</v>
      </c>
      <c r="E161">
        <f t="shared" si="5"/>
        <v>0</v>
      </c>
      <c r="G161" s="35" t="s">
        <v>267</v>
      </c>
      <c r="H161" s="82">
        <v>1</v>
      </c>
    </row>
    <row r="162" spans="2:8" x14ac:dyDescent="0.25">
      <c r="B162" s="75" t="s">
        <v>271</v>
      </c>
      <c r="C162">
        <v>1</v>
      </c>
      <c r="D162" t="b">
        <f t="shared" si="4"/>
        <v>1</v>
      </c>
      <c r="E162">
        <f t="shared" si="5"/>
        <v>0</v>
      </c>
      <c r="G162" s="87" t="s">
        <v>271</v>
      </c>
      <c r="H162" s="85">
        <v>1</v>
      </c>
    </row>
    <row r="163" spans="2:8" x14ac:dyDescent="0.25">
      <c r="B163" s="75" t="s">
        <v>275</v>
      </c>
      <c r="C163">
        <v>1</v>
      </c>
      <c r="D163" t="b">
        <f t="shared" si="4"/>
        <v>1</v>
      </c>
      <c r="E163">
        <f t="shared" si="5"/>
        <v>0</v>
      </c>
      <c r="G163" s="35" t="s">
        <v>275</v>
      </c>
      <c r="H163" s="82">
        <v>1</v>
      </c>
    </row>
    <row r="164" spans="2:8" x14ac:dyDescent="0.25">
      <c r="B164" s="75" t="s">
        <v>279</v>
      </c>
      <c r="C164">
        <v>1</v>
      </c>
      <c r="D164" t="b">
        <f t="shared" si="4"/>
        <v>1</v>
      </c>
      <c r="E164">
        <f t="shared" si="5"/>
        <v>0</v>
      </c>
      <c r="G164" s="87" t="s">
        <v>279</v>
      </c>
      <c r="H164" s="85">
        <v>1</v>
      </c>
    </row>
    <row r="165" spans="2:8" x14ac:dyDescent="0.25">
      <c r="D165" t="b">
        <f t="shared" si="4"/>
        <v>0</v>
      </c>
      <c r="E165">
        <f t="shared" si="5"/>
        <v>-5</v>
      </c>
      <c r="G165" s="93" t="s">
        <v>533</v>
      </c>
      <c r="H165" s="105">
        <v>5</v>
      </c>
    </row>
    <row r="166" spans="2:8" x14ac:dyDescent="0.25">
      <c r="D166" t="b">
        <f t="shared" si="4"/>
        <v>0</v>
      </c>
      <c r="E166">
        <f t="shared" si="5"/>
        <v>-3</v>
      </c>
      <c r="G166" s="93" t="s">
        <v>535</v>
      </c>
      <c r="H166" s="105">
        <v>3</v>
      </c>
    </row>
    <row r="167" spans="2:8" x14ac:dyDescent="0.25">
      <c r="D167" t="b">
        <f t="shared" si="4"/>
        <v>0</v>
      </c>
      <c r="E167">
        <f t="shared" si="5"/>
        <v>-1</v>
      </c>
      <c r="G167" s="93" t="s">
        <v>537</v>
      </c>
      <c r="H167" s="105">
        <v>1</v>
      </c>
    </row>
    <row r="168" spans="2:8" x14ac:dyDescent="0.25">
      <c r="B168" s="75" t="s">
        <v>381</v>
      </c>
      <c r="C168">
        <v>12</v>
      </c>
      <c r="D168" t="b">
        <f t="shared" si="4"/>
        <v>1</v>
      </c>
      <c r="E168">
        <f t="shared" si="5"/>
        <v>0</v>
      </c>
      <c r="G168" s="35" t="s">
        <v>381</v>
      </c>
      <c r="H168" s="82">
        <v>12</v>
      </c>
    </row>
    <row r="169" spans="2:8" x14ac:dyDescent="0.25">
      <c r="B169" s="75" t="s">
        <v>231</v>
      </c>
      <c r="C169">
        <v>1</v>
      </c>
      <c r="D169" t="b">
        <f t="shared" si="4"/>
        <v>1</v>
      </c>
      <c r="E169">
        <f t="shared" si="5"/>
        <v>0</v>
      </c>
      <c r="G169" s="87" t="s">
        <v>231</v>
      </c>
      <c r="H169" s="85">
        <v>1</v>
      </c>
    </row>
    <row r="170" spans="2:8" x14ac:dyDescent="0.25">
      <c r="B170" s="75" t="s">
        <v>323</v>
      </c>
      <c r="C170">
        <v>1</v>
      </c>
      <c r="D170" t="b">
        <f t="shared" si="4"/>
        <v>1</v>
      </c>
      <c r="E170">
        <f t="shared" si="5"/>
        <v>0</v>
      </c>
      <c r="G170" s="35" t="s">
        <v>323</v>
      </c>
      <c r="H170" s="82">
        <v>1</v>
      </c>
    </row>
    <row r="171" spans="2:8" x14ac:dyDescent="0.25">
      <c r="B171" s="75" t="s">
        <v>162</v>
      </c>
      <c r="C171">
        <v>2</v>
      </c>
      <c r="D171" t="b">
        <f t="shared" si="4"/>
        <v>1</v>
      </c>
      <c r="E171">
        <f t="shared" si="5"/>
        <v>0</v>
      </c>
      <c r="G171" s="87" t="s">
        <v>162</v>
      </c>
      <c r="H171" s="85">
        <v>2</v>
      </c>
    </row>
    <row r="172" spans="2:8" x14ac:dyDescent="0.25">
      <c r="B172" s="75" t="s">
        <v>321</v>
      </c>
      <c r="C172">
        <v>1</v>
      </c>
      <c r="D172" t="b">
        <f t="shared" si="4"/>
        <v>1</v>
      </c>
      <c r="E172">
        <f t="shared" si="5"/>
        <v>0</v>
      </c>
      <c r="G172" s="87" t="s">
        <v>321</v>
      </c>
      <c r="H172" s="85">
        <v>1</v>
      </c>
    </row>
    <row r="173" spans="2:8" x14ac:dyDescent="0.25">
      <c r="B173" s="75" t="s">
        <v>227</v>
      </c>
      <c r="C173">
        <v>1</v>
      </c>
      <c r="D173" t="b">
        <f t="shared" si="4"/>
        <v>1</v>
      </c>
      <c r="E173">
        <f t="shared" si="5"/>
        <v>0</v>
      </c>
      <c r="G173" s="35" t="s">
        <v>227</v>
      </c>
      <c r="H173" s="82">
        <v>1</v>
      </c>
    </row>
    <row r="174" spans="2:8" x14ac:dyDescent="0.25">
      <c r="B174" s="75" t="s">
        <v>156</v>
      </c>
      <c r="C174">
        <v>2</v>
      </c>
      <c r="D174" t="b">
        <f t="shared" si="4"/>
        <v>1</v>
      </c>
      <c r="E174">
        <f t="shared" si="5"/>
        <v>0</v>
      </c>
      <c r="G174" s="35" t="s">
        <v>156</v>
      </c>
      <c r="H174" s="82">
        <v>2</v>
      </c>
    </row>
    <row r="175" spans="2:8" x14ac:dyDescent="0.25">
      <c r="B175" s="75" t="s">
        <v>253</v>
      </c>
      <c r="C175">
        <v>1</v>
      </c>
      <c r="D175" t="b">
        <f t="shared" si="4"/>
        <v>1</v>
      </c>
      <c r="E175">
        <f t="shared" si="5"/>
        <v>0</v>
      </c>
      <c r="G175" s="85" t="s">
        <v>253</v>
      </c>
      <c r="H175" s="85">
        <v>1</v>
      </c>
    </row>
    <row r="176" spans="2:8" x14ac:dyDescent="0.25">
      <c r="D176" t="b">
        <f t="shared" si="4"/>
        <v>0</v>
      </c>
      <c r="E176">
        <f t="shared" si="5"/>
        <v>-1</v>
      </c>
      <c r="G176" s="91" t="s">
        <v>539</v>
      </c>
      <c r="H176" s="106">
        <v>1</v>
      </c>
    </row>
    <row r="177" spans="2:8" x14ac:dyDescent="0.25">
      <c r="B177" s="75" t="s">
        <v>72</v>
      </c>
      <c r="C177">
        <v>1</v>
      </c>
      <c r="D177" t="b">
        <f t="shared" si="4"/>
        <v>1</v>
      </c>
      <c r="E177">
        <f t="shared" si="5"/>
        <v>0</v>
      </c>
      <c r="G177" s="83" t="s">
        <v>72</v>
      </c>
      <c r="H177" s="81">
        <v>1</v>
      </c>
    </row>
    <row r="178" spans="2:8" x14ac:dyDescent="0.25">
      <c r="D178" t="b">
        <f t="shared" si="4"/>
        <v>0</v>
      </c>
      <c r="E178">
        <f t="shared" si="5"/>
        <v>-1</v>
      </c>
      <c r="G178" s="93" t="s">
        <v>541</v>
      </c>
      <c r="H178" s="105">
        <v>1</v>
      </c>
    </row>
    <row r="179" spans="2:8" x14ac:dyDescent="0.25">
      <c r="D179" t="b">
        <f t="shared" si="4"/>
        <v>0</v>
      </c>
      <c r="E179">
        <f t="shared" si="5"/>
        <v>-1</v>
      </c>
      <c r="G179" s="91" t="s">
        <v>543</v>
      </c>
      <c r="H179" s="106">
        <v>1</v>
      </c>
    </row>
    <row r="180" spans="2:8" x14ac:dyDescent="0.25">
      <c r="B180" s="75" t="s">
        <v>363</v>
      </c>
      <c r="C180">
        <v>1</v>
      </c>
      <c r="D180" t="b">
        <f t="shared" si="4"/>
        <v>1</v>
      </c>
      <c r="E180">
        <f t="shared" si="5"/>
        <v>0</v>
      </c>
      <c r="G180" s="87" t="s">
        <v>363</v>
      </c>
      <c r="H180" s="85">
        <v>1</v>
      </c>
    </row>
    <row r="181" spans="2:8" x14ac:dyDescent="0.25">
      <c r="B181" s="75" t="s">
        <v>365</v>
      </c>
      <c r="C181">
        <v>2</v>
      </c>
      <c r="D181" t="b">
        <f t="shared" si="4"/>
        <v>1</v>
      </c>
      <c r="E181">
        <f t="shared" si="5"/>
        <v>0</v>
      </c>
      <c r="G181" s="35" t="s">
        <v>365</v>
      </c>
      <c r="H181" s="82">
        <v>2</v>
      </c>
    </row>
    <row r="182" spans="2:8" x14ac:dyDescent="0.25">
      <c r="B182" s="75" t="s">
        <v>60</v>
      </c>
      <c r="C182">
        <v>1</v>
      </c>
      <c r="D182" t="b">
        <f t="shared" si="4"/>
        <v>1</v>
      </c>
      <c r="E182">
        <f t="shared" si="5"/>
        <v>0</v>
      </c>
      <c r="G182" s="35" t="s">
        <v>60</v>
      </c>
      <c r="H182" s="82">
        <v>1</v>
      </c>
    </row>
    <row r="183" spans="2:8" x14ac:dyDescent="0.25">
      <c r="B183" s="75" t="s">
        <v>395</v>
      </c>
      <c r="C183">
        <v>1</v>
      </c>
      <c r="D183" t="b">
        <f t="shared" si="4"/>
        <v>1</v>
      </c>
      <c r="E183">
        <f t="shared" si="5"/>
        <v>0</v>
      </c>
      <c r="G183" s="35" t="s">
        <v>395</v>
      </c>
      <c r="H183" s="82">
        <v>1</v>
      </c>
    </row>
    <row r="184" spans="2:8" x14ac:dyDescent="0.25">
      <c r="D184" t="b">
        <f t="shared" si="4"/>
        <v>0</v>
      </c>
      <c r="E184">
        <f t="shared" si="5"/>
        <v>-1</v>
      </c>
      <c r="G184" s="91" t="s">
        <v>445</v>
      </c>
      <c r="H184" s="106">
        <v>1</v>
      </c>
    </row>
    <row r="185" spans="2:8" x14ac:dyDescent="0.25">
      <c r="D185" t="b">
        <f t="shared" si="4"/>
        <v>0</v>
      </c>
      <c r="E185">
        <f t="shared" si="5"/>
        <v>-1</v>
      </c>
      <c r="G185" s="93" t="s">
        <v>545</v>
      </c>
      <c r="H185" s="105">
        <v>1</v>
      </c>
    </row>
    <row r="186" spans="2:8" x14ac:dyDescent="0.25">
      <c r="D186" t="b">
        <f t="shared" si="4"/>
        <v>0</v>
      </c>
      <c r="E186">
        <f t="shared" si="5"/>
        <v>-2</v>
      </c>
      <c r="G186" s="93" t="s">
        <v>547</v>
      </c>
      <c r="H186" s="105">
        <v>2</v>
      </c>
    </row>
    <row r="187" spans="2:8" x14ac:dyDescent="0.25">
      <c r="D187" t="b">
        <f t="shared" si="4"/>
        <v>0</v>
      </c>
      <c r="E187">
        <f t="shared" si="5"/>
        <v>-1</v>
      </c>
      <c r="G187" s="91" t="s">
        <v>549</v>
      </c>
      <c r="H187" s="106">
        <v>1</v>
      </c>
    </row>
    <row r="188" spans="2:8" x14ac:dyDescent="0.25">
      <c r="B188" s="75" t="s">
        <v>35</v>
      </c>
      <c r="C188">
        <v>1</v>
      </c>
      <c r="D188" t="b">
        <f t="shared" si="4"/>
        <v>1</v>
      </c>
      <c r="E188">
        <f t="shared" si="5"/>
        <v>0</v>
      </c>
      <c r="G188" s="82" t="s">
        <v>35</v>
      </c>
      <c r="H188" s="82">
        <v>1</v>
      </c>
    </row>
    <row r="189" spans="2:8" x14ac:dyDescent="0.25">
      <c r="D189" t="b">
        <f t="shared" si="4"/>
        <v>0</v>
      </c>
      <c r="E189">
        <f t="shared" si="5"/>
        <v>-1</v>
      </c>
      <c r="G189" s="93" t="s">
        <v>551</v>
      </c>
      <c r="H189" s="105">
        <v>1</v>
      </c>
    </row>
    <row r="190" spans="2:8" x14ac:dyDescent="0.25">
      <c r="B190" s="75" t="s">
        <v>114</v>
      </c>
      <c r="C190">
        <v>1</v>
      </c>
      <c r="D190" t="b">
        <f t="shared" si="4"/>
        <v>1</v>
      </c>
      <c r="E190">
        <f t="shared" si="5"/>
        <v>0</v>
      </c>
      <c r="G190" s="83" t="s">
        <v>114</v>
      </c>
      <c r="H190" s="81">
        <v>1</v>
      </c>
    </row>
    <row r="191" spans="2:8" x14ac:dyDescent="0.25">
      <c r="D191" t="b">
        <f t="shared" si="4"/>
        <v>0</v>
      </c>
      <c r="E191">
        <f t="shared" si="5"/>
        <v>-1</v>
      </c>
      <c r="G191" s="93" t="s">
        <v>553</v>
      </c>
      <c r="H191" s="105">
        <v>1</v>
      </c>
    </row>
    <row r="192" spans="2:8" x14ac:dyDescent="0.25">
      <c r="D192" t="b">
        <f t="shared" si="4"/>
        <v>0</v>
      </c>
      <c r="E192">
        <f t="shared" si="5"/>
        <v>-3</v>
      </c>
      <c r="G192" s="91" t="s">
        <v>555</v>
      </c>
      <c r="H192" s="106">
        <v>3</v>
      </c>
    </row>
    <row r="193" spans="2:8" x14ac:dyDescent="0.25">
      <c r="B193" s="75" t="s">
        <v>209</v>
      </c>
      <c r="C193">
        <v>1</v>
      </c>
      <c r="D193" t="b">
        <f t="shared" si="4"/>
        <v>1</v>
      </c>
      <c r="E193">
        <f t="shared" si="5"/>
        <v>0</v>
      </c>
      <c r="G193" s="83" t="s">
        <v>209</v>
      </c>
      <c r="H193" s="81">
        <v>1</v>
      </c>
    </row>
    <row r="194" spans="2:8" x14ac:dyDescent="0.25">
      <c r="B194" s="75" t="s">
        <v>393</v>
      </c>
      <c r="C194">
        <v>3</v>
      </c>
      <c r="D194" t="b">
        <f t="shared" si="4"/>
        <v>1</v>
      </c>
      <c r="E194">
        <f t="shared" si="5"/>
        <v>0</v>
      </c>
      <c r="G194" s="35" t="s">
        <v>393</v>
      </c>
      <c r="H194" s="82">
        <v>3</v>
      </c>
    </row>
    <row r="195" spans="2:8" x14ac:dyDescent="0.25">
      <c r="B195" s="75" t="s">
        <v>154</v>
      </c>
      <c r="C195">
        <v>4</v>
      </c>
      <c r="D195" t="b">
        <f t="shared" ref="D195:D258" si="6">B195=G195</f>
        <v>1</v>
      </c>
      <c r="E195">
        <f t="shared" ref="E195:E258" si="7">+C195-H195</f>
        <v>0</v>
      </c>
      <c r="G195" s="82" t="s">
        <v>154</v>
      </c>
      <c r="H195" s="82">
        <v>4</v>
      </c>
    </row>
    <row r="196" spans="2:8" x14ac:dyDescent="0.25">
      <c r="D196" t="b">
        <f t="shared" si="6"/>
        <v>0</v>
      </c>
      <c r="E196">
        <f t="shared" si="7"/>
        <v>-2</v>
      </c>
      <c r="G196" s="91" t="s">
        <v>557</v>
      </c>
      <c r="H196" s="106">
        <v>2</v>
      </c>
    </row>
    <row r="197" spans="2:8" x14ac:dyDescent="0.25">
      <c r="D197" t="b">
        <f t="shared" si="6"/>
        <v>0</v>
      </c>
      <c r="E197">
        <f t="shared" si="7"/>
        <v>-6</v>
      </c>
      <c r="G197" s="91" t="s">
        <v>559</v>
      </c>
      <c r="H197" s="106">
        <v>6</v>
      </c>
    </row>
    <row r="198" spans="2:8" x14ac:dyDescent="0.25">
      <c r="D198" t="b">
        <f t="shared" si="6"/>
        <v>0</v>
      </c>
      <c r="E198">
        <f t="shared" si="7"/>
        <v>-1</v>
      </c>
      <c r="G198" s="91" t="s">
        <v>561</v>
      </c>
      <c r="H198" s="106">
        <v>1</v>
      </c>
    </row>
    <row r="199" spans="2:8" x14ac:dyDescent="0.25">
      <c r="B199" s="75" t="s">
        <v>245</v>
      </c>
      <c r="C199">
        <v>4</v>
      </c>
      <c r="D199" t="b">
        <f t="shared" si="6"/>
        <v>1</v>
      </c>
      <c r="E199">
        <f t="shared" si="7"/>
        <v>0</v>
      </c>
      <c r="G199" s="83" t="s">
        <v>245</v>
      </c>
      <c r="H199" s="83">
        <v>4</v>
      </c>
    </row>
    <row r="200" spans="2:8" x14ac:dyDescent="0.25">
      <c r="B200" s="75" t="s">
        <v>237</v>
      </c>
      <c r="C200">
        <v>29</v>
      </c>
      <c r="D200" t="b">
        <f t="shared" si="6"/>
        <v>1</v>
      </c>
      <c r="E200">
        <f t="shared" si="7"/>
        <v>0</v>
      </c>
      <c r="G200" s="83" t="s">
        <v>237</v>
      </c>
      <c r="H200" s="83">
        <v>29</v>
      </c>
    </row>
    <row r="201" spans="2:8" x14ac:dyDescent="0.25">
      <c r="B201" s="75" t="s">
        <v>241</v>
      </c>
      <c r="C201">
        <v>39</v>
      </c>
      <c r="D201" t="b">
        <f t="shared" si="6"/>
        <v>1</v>
      </c>
      <c r="E201">
        <f t="shared" si="7"/>
        <v>0</v>
      </c>
      <c r="G201" s="82" t="s">
        <v>241</v>
      </c>
      <c r="H201" s="82">
        <v>39</v>
      </c>
    </row>
    <row r="202" spans="2:8" x14ac:dyDescent="0.25">
      <c r="B202" s="75" t="s">
        <v>281</v>
      </c>
      <c r="C202">
        <v>2</v>
      </c>
      <c r="D202" t="b">
        <f t="shared" si="6"/>
        <v>1</v>
      </c>
      <c r="E202">
        <f t="shared" si="7"/>
        <v>0</v>
      </c>
      <c r="G202" s="87" t="s">
        <v>281</v>
      </c>
      <c r="H202" s="85">
        <v>2</v>
      </c>
    </row>
    <row r="203" spans="2:8" x14ac:dyDescent="0.25">
      <c r="B203" s="75" t="s">
        <v>24</v>
      </c>
      <c r="C203">
        <v>5</v>
      </c>
      <c r="D203" t="b">
        <f t="shared" si="6"/>
        <v>1</v>
      </c>
      <c r="E203">
        <f t="shared" si="7"/>
        <v>0</v>
      </c>
      <c r="G203" s="35" t="s">
        <v>24</v>
      </c>
      <c r="H203" s="35">
        <v>5</v>
      </c>
    </row>
    <row r="204" spans="2:8" x14ac:dyDescent="0.25">
      <c r="B204" s="75" t="s">
        <v>425</v>
      </c>
      <c r="C204">
        <v>2</v>
      </c>
      <c r="D204" t="b">
        <f t="shared" si="6"/>
        <v>1</v>
      </c>
      <c r="E204">
        <f t="shared" si="7"/>
        <v>0</v>
      </c>
      <c r="G204" s="35" t="s">
        <v>425</v>
      </c>
      <c r="H204" s="82">
        <v>2</v>
      </c>
    </row>
    <row r="205" spans="2:8" x14ac:dyDescent="0.25">
      <c r="B205" s="75" t="s">
        <v>297</v>
      </c>
      <c r="C205">
        <v>2</v>
      </c>
      <c r="D205" t="b">
        <f t="shared" si="6"/>
        <v>1</v>
      </c>
      <c r="E205">
        <f t="shared" si="7"/>
        <v>0</v>
      </c>
      <c r="G205" s="87" t="s">
        <v>297</v>
      </c>
      <c r="H205" s="85">
        <v>2</v>
      </c>
    </row>
    <row r="206" spans="2:8" x14ac:dyDescent="0.25">
      <c r="B206" s="75" t="s">
        <v>423</v>
      </c>
      <c r="C206">
        <v>4</v>
      </c>
      <c r="D206" t="b">
        <f t="shared" si="6"/>
        <v>1</v>
      </c>
      <c r="E206">
        <f t="shared" si="7"/>
        <v>0</v>
      </c>
      <c r="G206" s="35" t="s">
        <v>423</v>
      </c>
      <c r="H206" s="82">
        <v>4</v>
      </c>
    </row>
    <row r="207" spans="2:8" x14ac:dyDescent="0.25">
      <c r="B207" s="75" t="s">
        <v>223</v>
      </c>
      <c r="C207">
        <v>4</v>
      </c>
      <c r="D207" t="b">
        <f t="shared" si="6"/>
        <v>1</v>
      </c>
      <c r="E207">
        <f t="shared" si="7"/>
        <v>0</v>
      </c>
      <c r="G207" s="35" t="s">
        <v>223</v>
      </c>
      <c r="H207" s="82">
        <v>4</v>
      </c>
    </row>
    <row r="208" spans="2:8" x14ac:dyDescent="0.25">
      <c r="B208" s="75" t="s">
        <v>22</v>
      </c>
      <c r="C208">
        <v>1</v>
      </c>
      <c r="D208" t="b">
        <f t="shared" si="6"/>
        <v>1</v>
      </c>
      <c r="E208">
        <f t="shared" si="7"/>
        <v>0</v>
      </c>
      <c r="G208" s="81" t="s">
        <v>22</v>
      </c>
      <c r="H208" s="81">
        <v>1</v>
      </c>
    </row>
    <row r="209" spans="2:8" x14ac:dyDescent="0.25">
      <c r="D209" t="b">
        <f t="shared" si="6"/>
        <v>0</v>
      </c>
      <c r="E209">
        <f t="shared" si="7"/>
        <v>-2</v>
      </c>
      <c r="G209" s="93" t="s">
        <v>563</v>
      </c>
      <c r="H209" s="105">
        <v>2</v>
      </c>
    </row>
    <row r="210" spans="2:8" x14ac:dyDescent="0.25">
      <c r="D210" t="b">
        <f t="shared" si="6"/>
        <v>0</v>
      </c>
      <c r="E210">
        <f t="shared" si="7"/>
        <v>-5</v>
      </c>
      <c r="G210" s="91" t="s">
        <v>565</v>
      </c>
      <c r="H210" s="106">
        <v>5</v>
      </c>
    </row>
    <row r="211" spans="2:8" x14ac:dyDescent="0.25">
      <c r="D211" t="b">
        <f t="shared" si="6"/>
        <v>0</v>
      </c>
      <c r="E211">
        <f t="shared" si="7"/>
        <v>-4</v>
      </c>
      <c r="G211" s="93" t="s">
        <v>567</v>
      </c>
      <c r="H211" s="105">
        <v>4</v>
      </c>
    </row>
    <row r="212" spans="2:8" x14ac:dyDescent="0.25">
      <c r="B212" s="75" t="s">
        <v>166</v>
      </c>
      <c r="C212">
        <v>12</v>
      </c>
      <c r="D212" t="b">
        <f t="shared" si="6"/>
        <v>1</v>
      </c>
      <c r="E212">
        <f t="shared" si="7"/>
        <v>0</v>
      </c>
      <c r="G212" s="82" t="s">
        <v>166</v>
      </c>
      <c r="H212" s="35">
        <v>12</v>
      </c>
    </row>
    <row r="213" spans="2:8" x14ac:dyDescent="0.25">
      <c r="B213" s="75" t="s">
        <v>78</v>
      </c>
      <c r="C213">
        <v>3</v>
      </c>
      <c r="D213" t="b">
        <f t="shared" si="6"/>
        <v>1</v>
      </c>
      <c r="E213">
        <f t="shared" si="7"/>
        <v>0</v>
      </c>
      <c r="G213" s="85" t="s">
        <v>78</v>
      </c>
      <c r="H213" s="87">
        <v>3</v>
      </c>
    </row>
    <row r="214" spans="2:8" x14ac:dyDescent="0.25">
      <c r="D214" t="b">
        <f t="shared" si="6"/>
        <v>0</v>
      </c>
      <c r="E214">
        <f t="shared" si="7"/>
        <v>-1</v>
      </c>
      <c r="G214" s="93" t="s">
        <v>569</v>
      </c>
      <c r="H214" s="105">
        <v>1</v>
      </c>
    </row>
    <row r="215" spans="2:8" x14ac:dyDescent="0.25">
      <c r="B215" s="75" t="s">
        <v>451</v>
      </c>
      <c r="C215">
        <v>0</v>
      </c>
      <c r="D215" t="b">
        <f t="shared" si="6"/>
        <v>1</v>
      </c>
      <c r="E215">
        <f t="shared" si="7"/>
        <v>-1</v>
      </c>
      <c r="G215" s="91" t="s">
        <v>451</v>
      </c>
      <c r="H215" s="106">
        <v>1</v>
      </c>
    </row>
    <row r="216" spans="2:8" x14ac:dyDescent="0.25">
      <c r="B216" s="75" t="s">
        <v>261</v>
      </c>
      <c r="C216">
        <v>1</v>
      </c>
      <c r="D216" t="b">
        <f t="shared" si="6"/>
        <v>1</v>
      </c>
      <c r="E216">
        <f t="shared" si="7"/>
        <v>0</v>
      </c>
      <c r="G216" s="35" t="s">
        <v>261</v>
      </c>
      <c r="H216" s="82">
        <v>1</v>
      </c>
    </row>
    <row r="217" spans="2:8" x14ac:dyDescent="0.25">
      <c r="B217" s="75" t="s">
        <v>703</v>
      </c>
      <c r="C217">
        <v>1</v>
      </c>
      <c r="D217" t="b">
        <f t="shared" si="6"/>
        <v>0</v>
      </c>
      <c r="E217">
        <f t="shared" si="7"/>
        <v>1</v>
      </c>
    </row>
    <row r="218" spans="2:8" x14ac:dyDescent="0.25">
      <c r="B218" s="75" t="s">
        <v>437</v>
      </c>
      <c r="C218">
        <v>2</v>
      </c>
      <c r="D218" t="b">
        <f t="shared" si="6"/>
        <v>1</v>
      </c>
      <c r="E218">
        <f t="shared" si="7"/>
        <v>0</v>
      </c>
      <c r="G218" s="87" t="s">
        <v>437</v>
      </c>
      <c r="H218" s="85">
        <v>2</v>
      </c>
    </row>
    <row r="219" spans="2:8" x14ac:dyDescent="0.25">
      <c r="D219" t="b">
        <f t="shared" si="6"/>
        <v>0</v>
      </c>
      <c r="E219">
        <f t="shared" si="7"/>
        <v>-1</v>
      </c>
      <c r="G219" s="91" t="s">
        <v>571</v>
      </c>
      <c r="H219" s="106">
        <v>1</v>
      </c>
    </row>
    <row r="220" spans="2:8" x14ac:dyDescent="0.25">
      <c r="B220" s="75" t="s">
        <v>411</v>
      </c>
      <c r="C220">
        <v>4</v>
      </c>
      <c r="D220" t="b">
        <f t="shared" si="6"/>
        <v>1</v>
      </c>
      <c r="E220">
        <f t="shared" si="7"/>
        <v>0</v>
      </c>
      <c r="G220" s="35" t="s">
        <v>411</v>
      </c>
      <c r="H220" s="82">
        <v>4</v>
      </c>
    </row>
    <row r="221" spans="2:8" x14ac:dyDescent="0.25">
      <c r="B221" s="75" t="s">
        <v>160</v>
      </c>
      <c r="C221">
        <v>1</v>
      </c>
      <c r="D221" t="b">
        <f t="shared" si="6"/>
        <v>1</v>
      </c>
      <c r="E221">
        <f t="shared" si="7"/>
        <v>0</v>
      </c>
      <c r="G221" s="92" t="s">
        <v>160</v>
      </c>
      <c r="H221" s="96">
        <v>1</v>
      </c>
    </row>
    <row r="222" spans="2:8" x14ac:dyDescent="0.25">
      <c r="B222" s="75" t="s">
        <v>205</v>
      </c>
      <c r="C222">
        <v>1</v>
      </c>
      <c r="D222" t="b">
        <f t="shared" si="6"/>
        <v>1</v>
      </c>
      <c r="E222">
        <f t="shared" si="7"/>
        <v>0</v>
      </c>
      <c r="G222" s="92" t="s">
        <v>205</v>
      </c>
      <c r="H222" s="96">
        <v>1</v>
      </c>
    </row>
    <row r="223" spans="2:8" x14ac:dyDescent="0.25">
      <c r="D223" t="b">
        <f t="shared" si="6"/>
        <v>0</v>
      </c>
      <c r="E223">
        <f t="shared" si="7"/>
        <v>-1</v>
      </c>
      <c r="G223" s="88" t="s">
        <v>573</v>
      </c>
      <c r="H223" s="103">
        <v>1</v>
      </c>
    </row>
    <row r="224" spans="2:8" x14ac:dyDescent="0.25">
      <c r="B224" s="75" t="s">
        <v>283</v>
      </c>
      <c r="C224">
        <v>7</v>
      </c>
      <c r="D224" t="b">
        <f t="shared" si="6"/>
        <v>1</v>
      </c>
      <c r="E224">
        <f t="shared" si="7"/>
        <v>0</v>
      </c>
      <c r="G224" s="96" t="s">
        <v>283</v>
      </c>
      <c r="H224" s="92">
        <v>7</v>
      </c>
    </row>
    <row r="225" spans="2:8" x14ac:dyDescent="0.25">
      <c r="B225" s="75" t="s">
        <v>375</v>
      </c>
      <c r="C225">
        <v>2</v>
      </c>
      <c r="D225" t="b">
        <f t="shared" si="6"/>
        <v>1</v>
      </c>
      <c r="E225">
        <f t="shared" si="7"/>
        <v>0</v>
      </c>
      <c r="G225" s="96" t="s">
        <v>375</v>
      </c>
      <c r="H225" s="96">
        <v>2</v>
      </c>
    </row>
    <row r="226" spans="2:8" x14ac:dyDescent="0.25">
      <c r="B226" s="75" t="s">
        <v>431</v>
      </c>
      <c r="C226">
        <v>1</v>
      </c>
      <c r="D226" t="b">
        <f t="shared" si="6"/>
        <v>1</v>
      </c>
      <c r="E226">
        <f t="shared" si="7"/>
        <v>0</v>
      </c>
      <c r="G226" s="95" t="s">
        <v>431</v>
      </c>
      <c r="H226" s="99">
        <v>1</v>
      </c>
    </row>
    <row r="227" spans="2:8" x14ac:dyDescent="0.25">
      <c r="B227" s="75" t="s">
        <v>132</v>
      </c>
      <c r="C227">
        <v>1</v>
      </c>
      <c r="D227" t="b">
        <f t="shared" si="6"/>
        <v>1</v>
      </c>
      <c r="E227">
        <f t="shared" si="7"/>
        <v>0</v>
      </c>
      <c r="G227" s="92" t="s">
        <v>132</v>
      </c>
      <c r="H227" s="100">
        <v>1</v>
      </c>
    </row>
    <row r="228" spans="2:8" x14ac:dyDescent="0.25">
      <c r="B228" s="75" t="s">
        <v>359</v>
      </c>
      <c r="C228">
        <v>12</v>
      </c>
      <c r="D228" t="b">
        <f t="shared" si="6"/>
        <v>1</v>
      </c>
      <c r="E228">
        <f t="shared" si="7"/>
        <v>0</v>
      </c>
      <c r="G228" s="96" t="s">
        <v>359</v>
      </c>
      <c r="H228" s="92">
        <v>12</v>
      </c>
    </row>
    <row r="229" spans="2:8" x14ac:dyDescent="0.25">
      <c r="B229" s="75" t="s">
        <v>369</v>
      </c>
      <c r="C229">
        <v>1</v>
      </c>
      <c r="D229" t="b">
        <f t="shared" si="6"/>
        <v>1</v>
      </c>
      <c r="E229">
        <f t="shared" si="7"/>
        <v>0</v>
      </c>
      <c r="G229" s="96" t="s">
        <v>369</v>
      </c>
      <c r="H229" s="92">
        <v>1</v>
      </c>
    </row>
    <row r="230" spans="2:8" x14ac:dyDescent="0.25">
      <c r="B230" s="75" t="s">
        <v>429</v>
      </c>
      <c r="C230">
        <v>2</v>
      </c>
      <c r="D230" t="b">
        <f t="shared" si="6"/>
        <v>1</v>
      </c>
      <c r="E230">
        <f t="shared" si="7"/>
        <v>0</v>
      </c>
      <c r="G230" s="96" t="s">
        <v>429</v>
      </c>
      <c r="H230" s="92">
        <v>2</v>
      </c>
    </row>
    <row r="231" spans="2:8" x14ac:dyDescent="0.25">
      <c r="B231" s="75" t="s">
        <v>704</v>
      </c>
      <c r="C231">
        <v>2</v>
      </c>
      <c r="D231" t="b">
        <f t="shared" si="6"/>
        <v>0</v>
      </c>
      <c r="E231">
        <f t="shared" si="7"/>
        <v>2</v>
      </c>
    </row>
    <row r="232" spans="2:8" x14ac:dyDescent="0.25">
      <c r="B232" s="75" t="s">
        <v>705</v>
      </c>
      <c r="C232">
        <v>2</v>
      </c>
      <c r="D232" t="b">
        <f t="shared" si="6"/>
        <v>0</v>
      </c>
      <c r="E232">
        <f t="shared" si="7"/>
        <v>2</v>
      </c>
    </row>
    <row r="233" spans="2:8" x14ac:dyDescent="0.25">
      <c r="D233" t="b">
        <f t="shared" si="6"/>
        <v>0</v>
      </c>
      <c r="E233">
        <f t="shared" si="7"/>
        <v>-2</v>
      </c>
      <c r="G233" s="89" t="s">
        <v>575</v>
      </c>
      <c r="H233" s="102">
        <v>2</v>
      </c>
    </row>
    <row r="234" spans="2:8" x14ac:dyDescent="0.25">
      <c r="D234" t="b">
        <f t="shared" si="6"/>
        <v>0</v>
      </c>
      <c r="E234">
        <f t="shared" si="7"/>
        <v>-2</v>
      </c>
      <c r="G234" s="89" t="s">
        <v>577</v>
      </c>
      <c r="H234" s="102">
        <v>2</v>
      </c>
    </row>
    <row r="235" spans="2:8" x14ac:dyDescent="0.25">
      <c r="D235" t="b">
        <f t="shared" si="6"/>
        <v>0</v>
      </c>
      <c r="E235">
        <f t="shared" si="7"/>
        <v>-1</v>
      </c>
      <c r="G235" s="89" t="s">
        <v>579</v>
      </c>
      <c r="H235" s="102">
        <v>1</v>
      </c>
    </row>
    <row r="236" spans="2:8" x14ac:dyDescent="0.25">
      <c r="D236" t="b">
        <f t="shared" si="6"/>
        <v>0</v>
      </c>
      <c r="E236">
        <f t="shared" si="7"/>
        <v>-1</v>
      </c>
      <c r="G236" s="88" t="s">
        <v>443</v>
      </c>
      <c r="H236" s="103">
        <v>1</v>
      </c>
    </row>
    <row r="237" spans="2:8" x14ac:dyDescent="0.25">
      <c r="D237" t="b">
        <f t="shared" si="6"/>
        <v>0</v>
      </c>
      <c r="E237">
        <f t="shared" si="7"/>
        <v>-2</v>
      </c>
      <c r="G237" s="89" t="s">
        <v>581</v>
      </c>
      <c r="H237" s="102">
        <v>2</v>
      </c>
    </row>
    <row r="238" spans="2:8" x14ac:dyDescent="0.25">
      <c r="B238" s="75" t="s">
        <v>377</v>
      </c>
      <c r="C238">
        <v>19</v>
      </c>
      <c r="D238" t="b">
        <f t="shared" si="6"/>
        <v>1</v>
      </c>
      <c r="E238">
        <f t="shared" si="7"/>
        <v>0</v>
      </c>
      <c r="G238" s="95" t="s">
        <v>377</v>
      </c>
      <c r="H238" s="95">
        <v>19</v>
      </c>
    </row>
    <row r="239" spans="2:8" x14ac:dyDescent="0.25">
      <c r="B239" s="75" t="s">
        <v>345</v>
      </c>
      <c r="C239">
        <v>1</v>
      </c>
      <c r="D239" t="b">
        <f t="shared" si="6"/>
        <v>1</v>
      </c>
      <c r="E239">
        <f t="shared" si="7"/>
        <v>0</v>
      </c>
      <c r="G239" s="98" t="s">
        <v>345</v>
      </c>
      <c r="H239" s="94">
        <v>1</v>
      </c>
    </row>
    <row r="240" spans="2:8" x14ac:dyDescent="0.25">
      <c r="B240" s="75" t="s">
        <v>415</v>
      </c>
      <c r="C240">
        <v>40</v>
      </c>
      <c r="D240" t="b">
        <f t="shared" si="6"/>
        <v>1</v>
      </c>
      <c r="E240">
        <f t="shared" si="7"/>
        <v>0</v>
      </c>
      <c r="G240" s="96" t="s">
        <v>415</v>
      </c>
      <c r="H240" s="92">
        <v>40</v>
      </c>
    </row>
    <row r="241" spans="2:8" x14ac:dyDescent="0.25">
      <c r="B241" s="75" t="s">
        <v>413</v>
      </c>
      <c r="C241">
        <v>44</v>
      </c>
      <c r="D241" t="b">
        <f t="shared" si="6"/>
        <v>1</v>
      </c>
      <c r="E241">
        <f t="shared" si="7"/>
        <v>0</v>
      </c>
      <c r="G241" s="95" t="s">
        <v>413</v>
      </c>
      <c r="H241" s="99">
        <v>44</v>
      </c>
    </row>
    <row r="242" spans="2:8" x14ac:dyDescent="0.25">
      <c r="B242" s="75" t="s">
        <v>317</v>
      </c>
      <c r="C242">
        <v>2</v>
      </c>
      <c r="D242" t="b">
        <f t="shared" si="6"/>
        <v>1</v>
      </c>
      <c r="E242">
        <f t="shared" si="7"/>
        <v>0</v>
      </c>
      <c r="G242" s="95" t="s">
        <v>317</v>
      </c>
      <c r="H242" s="99">
        <v>2</v>
      </c>
    </row>
    <row r="243" spans="2:8" x14ac:dyDescent="0.25">
      <c r="B243" s="75" t="s">
        <v>269</v>
      </c>
      <c r="C243">
        <v>3</v>
      </c>
      <c r="D243" t="b">
        <f t="shared" si="6"/>
        <v>1</v>
      </c>
      <c r="E243">
        <f t="shared" si="7"/>
        <v>0</v>
      </c>
      <c r="G243" s="96" t="s">
        <v>269</v>
      </c>
      <c r="H243" s="92">
        <v>3</v>
      </c>
    </row>
    <row r="244" spans="2:8" x14ac:dyDescent="0.25">
      <c r="D244" t="b">
        <f t="shared" si="6"/>
        <v>0</v>
      </c>
      <c r="E244">
        <f t="shared" si="7"/>
        <v>-8</v>
      </c>
      <c r="G244" s="88" t="s">
        <v>583</v>
      </c>
      <c r="H244" s="103">
        <v>8</v>
      </c>
    </row>
    <row r="245" spans="2:8" x14ac:dyDescent="0.25">
      <c r="B245" s="75" t="s">
        <v>455</v>
      </c>
      <c r="C245">
        <v>0</v>
      </c>
      <c r="D245" t="b">
        <f t="shared" si="6"/>
        <v>1</v>
      </c>
      <c r="E245">
        <f t="shared" si="7"/>
        <v>-4</v>
      </c>
      <c r="G245" s="88" t="s">
        <v>455</v>
      </c>
      <c r="H245" s="103">
        <v>4</v>
      </c>
    </row>
    <row r="246" spans="2:8" x14ac:dyDescent="0.25">
      <c r="D246" t="b">
        <f t="shared" si="6"/>
        <v>0</v>
      </c>
      <c r="E246">
        <f t="shared" si="7"/>
        <v>-1</v>
      </c>
      <c r="G246" s="89" t="s">
        <v>585</v>
      </c>
      <c r="H246" s="102">
        <v>1</v>
      </c>
    </row>
    <row r="247" spans="2:8" x14ac:dyDescent="0.25">
      <c r="B247" s="75" t="s">
        <v>263</v>
      </c>
      <c r="C247">
        <v>1</v>
      </c>
      <c r="D247" t="b">
        <f t="shared" si="6"/>
        <v>1</v>
      </c>
      <c r="E247">
        <f t="shared" si="7"/>
        <v>0</v>
      </c>
      <c r="G247" s="96" t="s">
        <v>263</v>
      </c>
      <c r="H247" s="92">
        <v>1</v>
      </c>
    </row>
    <row r="248" spans="2:8" x14ac:dyDescent="0.25">
      <c r="B248" s="75" t="s">
        <v>391</v>
      </c>
      <c r="C248">
        <v>6</v>
      </c>
      <c r="D248" t="b">
        <f t="shared" si="6"/>
        <v>1</v>
      </c>
      <c r="E248">
        <f t="shared" si="7"/>
        <v>0</v>
      </c>
      <c r="G248" s="95" t="s">
        <v>391</v>
      </c>
      <c r="H248" s="99">
        <v>6</v>
      </c>
    </row>
    <row r="249" spans="2:8" x14ac:dyDescent="0.25">
      <c r="B249" s="75" t="s">
        <v>439</v>
      </c>
      <c r="C249">
        <v>5</v>
      </c>
      <c r="D249" t="b">
        <f t="shared" si="6"/>
        <v>1</v>
      </c>
      <c r="E249">
        <f t="shared" si="7"/>
        <v>0</v>
      </c>
      <c r="G249" s="96" t="s">
        <v>439</v>
      </c>
      <c r="H249" s="92">
        <v>5</v>
      </c>
    </row>
    <row r="250" spans="2:8" x14ac:dyDescent="0.25">
      <c r="B250" s="75" t="s">
        <v>37</v>
      </c>
      <c r="C250">
        <v>5</v>
      </c>
      <c r="D250" t="b">
        <f t="shared" si="6"/>
        <v>1</v>
      </c>
      <c r="E250">
        <f t="shared" si="7"/>
        <v>0</v>
      </c>
      <c r="G250" s="96" t="s">
        <v>37</v>
      </c>
      <c r="H250" s="96">
        <v>5</v>
      </c>
    </row>
    <row r="251" spans="2:8" x14ac:dyDescent="0.25">
      <c r="B251" s="75" t="s">
        <v>88</v>
      </c>
      <c r="C251">
        <v>4</v>
      </c>
      <c r="D251" t="b">
        <f t="shared" si="6"/>
        <v>1</v>
      </c>
      <c r="E251">
        <f t="shared" si="7"/>
        <v>0</v>
      </c>
      <c r="G251" s="98" t="s">
        <v>88</v>
      </c>
      <c r="H251" s="98">
        <v>4</v>
      </c>
    </row>
    <row r="252" spans="2:8" x14ac:dyDescent="0.25">
      <c r="D252" t="b">
        <f t="shared" si="6"/>
        <v>0</v>
      </c>
      <c r="E252">
        <f t="shared" si="7"/>
        <v>-1</v>
      </c>
      <c r="G252" s="88" t="s">
        <v>587</v>
      </c>
      <c r="H252" s="103">
        <v>1</v>
      </c>
    </row>
    <row r="253" spans="2:8" x14ac:dyDescent="0.25">
      <c r="B253" s="75" t="s">
        <v>124</v>
      </c>
      <c r="C253">
        <v>6</v>
      </c>
      <c r="D253" t="b">
        <f t="shared" si="6"/>
        <v>1</v>
      </c>
      <c r="E253">
        <f t="shared" si="7"/>
        <v>0</v>
      </c>
      <c r="G253" s="92" t="s">
        <v>124</v>
      </c>
      <c r="H253" s="96">
        <v>6</v>
      </c>
    </row>
    <row r="254" spans="2:8" x14ac:dyDescent="0.25">
      <c r="B254" s="75" t="s">
        <v>180</v>
      </c>
      <c r="C254">
        <v>6</v>
      </c>
      <c r="D254" t="b">
        <f t="shared" si="6"/>
        <v>1</v>
      </c>
      <c r="E254">
        <f t="shared" si="7"/>
        <v>0</v>
      </c>
      <c r="G254" s="90" t="s">
        <v>180</v>
      </c>
      <c r="H254" s="104">
        <v>6</v>
      </c>
    </row>
    <row r="255" spans="2:8" x14ac:dyDescent="0.25">
      <c r="D255" t="b">
        <f t="shared" si="6"/>
        <v>0</v>
      </c>
      <c r="E255">
        <f t="shared" si="7"/>
        <v>-1</v>
      </c>
      <c r="G255" s="89" t="s">
        <v>589</v>
      </c>
      <c r="H255" s="102">
        <v>1</v>
      </c>
    </row>
    <row r="256" spans="2:8" x14ac:dyDescent="0.25">
      <c r="B256" s="75" t="s">
        <v>120</v>
      </c>
      <c r="C256">
        <v>1</v>
      </c>
      <c r="D256" t="b">
        <f t="shared" si="6"/>
        <v>1</v>
      </c>
      <c r="E256">
        <f t="shared" si="7"/>
        <v>0</v>
      </c>
      <c r="G256" s="92" t="s">
        <v>120</v>
      </c>
      <c r="H256" s="92">
        <v>1</v>
      </c>
    </row>
    <row r="257" spans="2:8" x14ac:dyDescent="0.25">
      <c r="B257" s="75" t="s">
        <v>287</v>
      </c>
      <c r="C257">
        <v>1</v>
      </c>
      <c r="D257" t="b">
        <f t="shared" si="6"/>
        <v>1</v>
      </c>
      <c r="E257">
        <f t="shared" si="7"/>
        <v>0</v>
      </c>
      <c r="G257" s="95" t="s">
        <v>287</v>
      </c>
      <c r="H257" s="99">
        <v>1</v>
      </c>
    </row>
    <row r="258" spans="2:8" x14ac:dyDescent="0.25">
      <c r="B258" s="75" t="s">
        <v>706</v>
      </c>
      <c r="C258">
        <v>1</v>
      </c>
      <c r="D258" t="b">
        <f t="shared" si="6"/>
        <v>0</v>
      </c>
      <c r="E258">
        <f t="shared" si="7"/>
        <v>1</v>
      </c>
    </row>
    <row r="259" spans="2:8" x14ac:dyDescent="0.25">
      <c r="B259" s="75" t="s">
        <v>707</v>
      </c>
      <c r="C259">
        <v>1</v>
      </c>
      <c r="D259" t="b">
        <f t="shared" ref="D259:D322" si="8">B259=G259</f>
        <v>0</v>
      </c>
      <c r="E259">
        <f t="shared" ref="E259:E322" si="9">+C259-H259</f>
        <v>1</v>
      </c>
    </row>
    <row r="260" spans="2:8" x14ac:dyDescent="0.25">
      <c r="B260" s="75" t="s">
        <v>708</v>
      </c>
      <c r="C260">
        <v>5</v>
      </c>
      <c r="D260" t="b">
        <f t="shared" si="8"/>
        <v>0</v>
      </c>
      <c r="E260">
        <f t="shared" si="9"/>
        <v>5</v>
      </c>
    </row>
    <row r="261" spans="2:8" x14ac:dyDescent="0.25">
      <c r="B261" s="75" t="s">
        <v>709</v>
      </c>
      <c r="C261">
        <v>17</v>
      </c>
      <c r="D261" t="b">
        <f t="shared" si="8"/>
        <v>0</v>
      </c>
      <c r="E261">
        <f t="shared" si="9"/>
        <v>17</v>
      </c>
    </row>
    <row r="262" spans="2:8" x14ac:dyDescent="0.25">
      <c r="B262" s="75" t="s">
        <v>710</v>
      </c>
      <c r="C262">
        <v>4</v>
      </c>
      <c r="D262" t="b">
        <f t="shared" si="8"/>
        <v>0</v>
      </c>
      <c r="E262">
        <f t="shared" si="9"/>
        <v>4</v>
      </c>
    </row>
    <row r="263" spans="2:8" x14ac:dyDescent="0.25">
      <c r="B263" s="75" t="s">
        <v>711</v>
      </c>
      <c r="C263">
        <v>32</v>
      </c>
      <c r="D263" t="b">
        <f t="shared" si="8"/>
        <v>0</v>
      </c>
      <c r="E263">
        <f t="shared" si="9"/>
        <v>32</v>
      </c>
    </row>
    <row r="264" spans="2:8" x14ac:dyDescent="0.25">
      <c r="B264" s="75" t="s">
        <v>251</v>
      </c>
      <c r="C264">
        <v>1</v>
      </c>
      <c r="D264" t="b">
        <f t="shared" si="8"/>
        <v>1</v>
      </c>
      <c r="E264">
        <f t="shared" si="9"/>
        <v>0</v>
      </c>
      <c r="G264" s="96" t="s">
        <v>251</v>
      </c>
      <c r="H264" s="96">
        <v>1</v>
      </c>
    </row>
    <row r="265" spans="2:8" x14ac:dyDescent="0.25">
      <c r="B265" s="75" t="s">
        <v>379</v>
      </c>
      <c r="C265">
        <v>1</v>
      </c>
      <c r="D265" t="b">
        <f t="shared" si="8"/>
        <v>1</v>
      </c>
      <c r="E265">
        <f t="shared" si="9"/>
        <v>0</v>
      </c>
      <c r="G265" s="95" t="s">
        <v>379</v>
      </c>
      <c r="H265" s="95">
        <v>1</v>
      </c>
    </row>
    <row r="266" spans="2:8" x14ac:dyDescent="0.25">
      <c r="B266" s="75" t="s">
        <v>255</v>
      </c>
      <c r="C266">
        <v>1</v>
      </c>
      <c r="D266" t="b">
        <f t="shared" si="8"/>
        <v>1</v>
      </c>
      <c r="E266">
        <f t="shared" si="9"/>
        <v>0</v>
      </c>
      <c r="G266" s="96" t="s">
        <v>255</v>
      </c>
      <c r="H266" s="92">
        <v>1</v>
      </c>
    </row>
    <row r="267" spans="2:8" x14ac:dyDescent="0.25">
      <c r="B267" s="75" t="s">
        <v>257</v>
      </c>
      <c r="C267">
        <v>10</v>
      </c>
      <c r="D267" t="b">
        <f t="shared" si="8"/>
        <v>1</v>
      </c>
      <c r="E267">
        <f t="shared" si="9"/>
        <v>0</v>
      </c>
      <c r="G267" s="95" t="s">
        <v>257</v>
      </c>
      <c r="H267" s="99">
        <v>10</v>
      </c>
    </row>
    <row r="268" spans="2:8" x14ac:dyDescent="0.25">
      <c r="D268" t="b">
        <f t="shared" si="8"/>
        <v>0</v>
      </c>
      <c r="E268">
        <f t="shared" si="9"/>
        <v>-1</v>
      </c>
      <c r="G268" s="88" t="s">
        <v>591</v>
      </c>
      <c r="H268" s="103">
        <v>1</v>
      </c>
    </row>
    <row r="269" spans="2:8" x14ac:dyDescent="0.25">
      <c r="B269" s="75" t="s">
        <v>243</v>
      </c>
      <c r="C269">
        <v>1</v>
      </c>
      <c r="D269" t="b">
        <f t="shared" si="8"/>
        <v>1</v>
      </c>
      <c r="E269">
        <f t="shared" si="9"/>
        <v>0</v>
      </c>
      <c r="G269" s="95" t="s">
        <v>243</v>
      </c>
      <c r="H269" s="99">
        <v>1</v>
      </c>
    </row>
    <row r="270" spans="2:8" x14ac:dyDescent="0.25">
      <c r="B270" s="75" t="s">
        <v>315</v>
      </c>
      <c r="C270">
        <v>2</v>
      </c>
      <c r="D270" t="b">
        <f t="shared" si="8"/>
        <v>1</v>
      </c>
      <c r="E270">
        <f t="shared" si="9"/>
        <v>0</v>
      </c>
      <c r="G270" s="92" t="s">
        <v>315</v>
      </c>
      <c r="H270" s="92">
        <v>2</v>
      </c>
    </row>
    <row r="271" spans="2:8" x14ac:dyDescent="0.25">
      <c r="B271" s="75" t="s">
        <v>215</v>
      </c>
      <c r="C271">
        <v>1</v>
      </c>
      <c r="D271" t="b">
        <f t="shared" si="8"/>
        <v>1</v>
      </c>
      <c r="E271">
        <f t="shared" si="9"/>
        <v>0</v>
      </c>
      <c r="G271" s="96" t="s">
        <v>215</v>
      </c>
      <c r="H271" s="92">
        <v>1</v>
      </c>
    </row>
    <row r="272" spans="2:8" x14ac:dyDescent="0.25">
      <c r="B272" s="75" t="s">
        <v>385</v>
      </c>
      <c r="C272">
        <v>1</v>
      </c>
      <c r="D272" t="b">
        <f t="shared" si="8"/>
        <v>1</v>
      </c>
      <c r="E272">
        <f t="shared" si="9"/>
        <v>0</v>
      </c>
      <c r="G272" s="95" t="s">
        <v>385</v>
      </c>
      <c r="H272" s="99">
        <v>1</v>
      </c>
    </row>
    <row r="273" spans="2:8" x14ac:dyDescent="0.25">
      <c r="B273" s="75" t="s">
        <v>96</v>
      </c>
      <c r="C273">
        <v>1</v>
      </c>
      <c r="D273" t="b">
        <f t="shared" si="8"/>
        <v>1</v>
      </c>
      <c r="E273">
        <f t="shared" si="9"/>
        <v>0</v>
      </c>
      <c r="G273" s="92" t="s">
        <v>96</v>
      </c>
      <c r="H273" s="96">
        <v>1</v>
      </c>
    </row>
    <row r="274" spans="2:8" x14ac:dyDescent="0.25">
      <c r="B274" s="75" t="s">
        <v>712</v>
      </c>
      <c r="C274">
        <v>1</v>
      </c>
      <c r="D274" t="b">
        <f t="shared" si="8"/>
        <v>0</v>
      </c>
      <c r="E274">
        <f t="shared" si="9"/>
        <v>1</v>
      </c>
    </row>
    <row r="275" spans="2:8" x14ac:dyDescent="0.25">
      <c r="B275" s="75" t="s">
        <v>713</v>
      </c>
      <c r="C275">
        <v>2</v>
      </c>
      <c r="D275" t="b">
        <f t="shared" si="8"/>
        <v>0</v>
      </c>
      <c r="E275">
        <f t="shared" si="9"/>
        <v>2</v>
      </c>
    </row>
    <row r="276" spans="2:8" x14ac:dyDescent="0.25">
      <c r="B276" s="75" t="s">
        <v>714</v>
      </c>
      <c r="C276">
        <v>1</v>
      </c>
      <c r="D276" t="b">
        <f t="shared" si="8"/>
        <v>0</v>
      </c>
      <c r="E276">
        <f t="shared" si="9"/>
        <v>1</v>
      </c>
    </row>
    <row r="277" spans="2:8" x14ac:dyDescent="0.25">
      <c r="B277" s="75" t="s">
        <v>201</v>
      </c>
      <c r="C277">
        <v>1</v>
      </c>
      <c r="D277" t="b">
        <f t="shared" si="8"/>
        <v>1</v>
      </c>
      <c r="E277">
        <f t="shared" si="9"/>
        <v>0</v>
      </c>
      <c r="G277" s="92" t="s">
        <v>201</v>
      </c>
      <c r="H277" s="96">
        <v>1</v>
      </c>
    </row>
    <row r="278" spans="2:8" x14ac:dyDescent="0.25">
      <c r="D278" t="b">
        <f t="shared" si="8"/>
        <v>0</v>
      </c>
      <c r="E278">
        <f t="shared" si="9"/>
        <v>-5</v>
      </c>
      <c r="G278" s="88" t="s">
        <v>593</v>
      </c>
      <c r="H278" s="103">
        <v>5</v>
      </c>
    </row>
    <row r="279" spans="2:8" x14ac:dyDescent="0.25">
      <c r="D279" t="b">
        <f t="shared" si="8"/>
        <v>0</v>
      </c>
      <c r="E279">
        <f t="shared" si="9"/>
        <v>-70</v>
      </c>
      <c r="G279" s="88" t="s">
        <v>595</v>
      </c>
      <c r="H279" s="103">
        <v>70</v>
      </c>
    </row>
    <row r="280" spans="2:8" x14ac:dyDescent="0.25">
      <c r="D280" t="b">
        <f t="shared" si="8"/>
        <v>0</v>
      </c>
      <c r="E280">
        <f t="shared" si="9"/>
        <v>-20</v>
      </c>
      <c r="G280" s="89" t="s">
        <v>349</v>
      </c>
      <c r="H280" s="102">
        <v>20</v>
      </c>
    </row>
    <row r="281" spans="2:8" x14ac:dyDescent="0.25">
      <c r="B281" s="75" t="s">
        <v>108</v>
      </c>
      <c r="C281">
        <v>41</v>
      </c>
      <c r="D281" t="b">
        <f t="shared" si="8"/>
        <v>1</v>
      </c>
      <c r="E281">
        <f t="shared" si="9"/>
        <v>0</v>
      </c>
      <c r="G281" s="99" t="s">
        <v>108</v>
      </c>
      <c r="H281" s="95">
        <v>41</v>
      </c>
    </row>
    <row r="282" spans="2:8" x14ac:dyDescent="0.25">
      <c r="B282" s="75" t="s">
        <v>102</v>
      </c>
      <c r="C282">
        <v>51</v>
      </c>
      <c r="D282" t="b">
        <f t="shared" si="8"/>
        <v>1</v>
      </c>
      <c r="E282">
        <f t="shared" si="9"/>
        <v>0</v>
      </c>
      <c r="G282" s="92" t="s">
        <v>102</v>
      </c>
      <c r="H282" s="96">
        <v>51</v>
      </c>
    </row>
    <row r="283" spans="2:8" x14ac:dyDescent="0.25">
      <c r="B283" s="75" t="s">
        <v>174</v>
      </c>
      <c r="C283">
        <v>2</v>
      </c>
      <c r="D283" t="b">
        <f t="shared" si="8"/>
        <v>1</v>
      </c>
      <c r="E283">
        <f t="shared" si="9"/>
        <v>0</v>
      </c>
      <c r="G283" s="96" t="s">
        <v>174</v>
      </c>
      <c r="H283" s="92">
        <v>2</v>
      </c>
    </row>
    <row r="284" spans="2:8" x14ac:dyDescent="0.25">
      <c r="B284" s="75" t="s">
        <v>295</v>
      </c>
      <c r="C284">
        <v>6</v>
      </c>
      <c r="D284" t="b">
        <f t="shared" si="8"/>
        <v>1</v>
      </c>
      <c r="E284">
        <f t="shared" si="9"/>
        <v>0</v>
      </c>
      <c r="G284" s="95" t="s">
        <v>295</v>
      </c>
      <c r="H284" s="99">
        <v>6</v>
      </c>
    </row>
    <row r="285" spans="2:8" x14ac:dyDescent="0.25">
      <c r="B285" s="75" t="s">
        <v>371</v>
      </c>
      <c r="C285">
        <v>1</v>
      </c>
      <c r="D285" t="b">
        <f t="shared" si="8"/>
        <v>1</v>
      </c>
      <c r="E285">
        <f t="shared" si="9"/>
        <v>0</v>
      </c>
      <c r="G285" s="95" t="s">
        <v>371</v>
      </c>
      <c r="H285" s="99">
        <v>1</v>
      </c>
    </row>
    <row r="286" spans="2:8" x14ac:dyDescent="0.25">
      <c r="B286" s="75" t="s">
        <v>435</v>
      </c>
      <c r="C286">
        <v>1</v>
      </c>
      <c r="D286" t="b">
        <f t="shared" si="8"/>
        <v>1</v>
      </c>
      <c r="E286">
        <f t="shared" si="9"/>
        <v>0</v>
      </c>
      <c r="G286" s="96" t="s">
        <v>435</v>
      </c>
      <c r="H286" s="92">
        <v>1</v>
      </c>
    </row>
    <row r="287" spans="2:8" x14ac:dyDescent="0.25">
      <c r="B287" s="75" t="s">
        <v>219</v>
      </c>
      <c r="C287">
        <v>2</v>
      </c>
      <c r="D287" t="b">
        <f t="shared" si="8"/>
        <v>1</v>
      </c>
      <c r="E287">
        <f t="shared" si="9"/>
        <v>0</v>
      </c>
      <c r="G287" s="95" t="s">
        <v>219</v>
      </c>
      <c r="H287" s="99">
        <v>2</v>
      </c>
    </row>
    <row r="288" spans="2:8" x14ac:dyDescent="0.25">
      <c r="B288" s="75" t="s">
        <v>715</v>
      </c>
      <c r="C288">
        <v>5</v>
      </c>
      <c r="D288" t="b">
        <f t="shared" si="8"/>
        <v>0</v>
      </c>
      <c r="E288">
        <f t="shared" si="9"/>
        <v>5</v>
      </c>
    </row>
    <row r="289" spans="2:8" x14ac:dyDescent="0.25">
      <c r="B289" s="75" t="s">
        <v>716</v>
      </c>
      <c r="C289">
        <v>1</v>
      </c>
      <c r="D289" t="b">
        <f t="shared" si="8"/>
        <v>0</v>
      </c>
      <c r="E289">
        <f t="shared" si="9"/>
        <v>1</v>
      </c>
    </row>
    <row r="290" spans="2:8" x14ac:dyDescent="0.25">
      <c r="D290" t="b">
        <f t="shared" si="8"/>
        <v>0</v>
      </c>
      <c r="E290">
        <f t="shared" si="9"/>
        <v>-16</v>
      </c>
      <c r="G290" s="89" t="s">
        <v>597</v>
      </c>
      <c r="H290" s="102">
        <v>16</v>
      </c>
    </row>
    <row r="291" spans="2:8" x14ac:dyDescent="0.25">
      <c r="B291" s="75" t="s">
        <v>80</v>
      </c>
      <c r="C291">
        <v>1585</v>
      </c>
      <c r="D291" t="b">
        <f t="shared" si="8"/>
        <v>1</v>
      </c>
      <c r="E291">
        <f t="shared" si="9"/>
        <v>0</v>
      </c>
      <c r="G291" s="96" t="s">
        <v>80</v>
      </c>
      <c r="H291" s="96">
        <v>1585</v>
      </c>
    </row>
    <row r="292" spans="2:8" x14ac:dyDescent="0.25">
      <c r="B292" s="75" t="s">
        <v>717</v>
      </c>
      <c r="C292">
        <v>1</v>
      </c>
      <c r="D292" t="b">
        <f t="shared" si="8"/>
        <v>0</v>
      </c>
      <c r="E292">
        <f t="shared" si="9"/>
        <v>1</v>
      </c>
    </row>
    <row r="293" spans="2:8" x14ac:dyDescent="0.25">
      <c r="D293" t="b">
        <f t="shared" si="8"/>
        <v>0</v>
      </c>
      <c r="E293">
        <f t="shared" si="9"/>
        <v>-5</v>
      </c>
      <c r="G293" s="88" t="s">
        <v>599</v>
      </c>
      <c r="H293" s="103">
        <v>5</v>
      </c>
    </row>
    <row r="294" spans="2:8" x14ac:dyDescent="0.25">
      <c r="B294" s="75" t="s">
        <v>235</v>
      </c>
      <c r="C294">
        <v>1</v>
      </c>
      <c r="D294" t="b">
        <f t="shared" si="8"/>
        <v>1</v>
      </c>
      <c r="E294">
        <f t="shared" si="9"/>
        <v>0</v>
      </c>
      <c r="G294" s="96" t="s">
        <v>235</v>
      </c>
      <c r="H294" s="92">
        <v>1</v>
      </c>
    </row>
    <row r="295" spans="2:8" x14ac:dyDescent="0.25">
      <c r="B295" s="75" t="s">
        <v>453</v>
      </c>
      <c r="C295">
        <v>2</v>
      </c>
      <c r="D295" t="b">
        <f t="shared" si="8"/>
        <v>1</v>
      </c>
      <c r="E295">
        <f t="shared" si="9"/>
        <v>0</v>
      </c>
      <c r="G295" s="90" t="s">
        <v>453</v>
      </c>
      <c r="H295" s="104">
        <v>2</v>
      </c>
    </row>
    <row r="296" spans="2:8" x14ac:dyDescent="0.25">
      <c r="B296" s="75" t="s">
        <v>337</v>
      </c>
      <c r="C296">
        <v>2</v>
      </c>
      <c r="D296" t="b">
        <f t="shared" si="8"/>
        <v>1</v>
      </c>
      <c r="E296">
        <f t="shared" si="9"/>
        <v>0</v>
      </c>
      <c r="G296" s="96" t="s">
        <v>337</v>
      </c>
      <c r="H296" s="96">
        <v>2</v>
      </c>
    </row>
    <row r="297" spans="2:8" x14ac:dyDescent="0.25">
      <c r="B297" s="75" t="s">
        <v>718</v>
      </c>
      <c r="C297">
        <v>1</v>
      </c>
      <c r="D297" t="b">
        <f t="shared" si="8"/>
        <v>0</v>
      </c>
      <c r="E297">
        <f t="shared" si="9"/>
        <v>1</v>
      </c>
    </row>
    <row r="298" spans="2:8" x14ac:dyDescent="0.25">
      <c r="B298" s="75" t="s">
        <v>126</v>
      </c>
      <c r="C298">
        <v>1</v>
      </c>
      <c r="D298" t="b">
        <f t="shared" si="8"/>
        <v>1</v>
      </c>
      <c r="E298">
        <f t="shared" si="9"/>
        <v>0</v>
      </c>
      <c r="G298" s="99" t="s">
        <v>126</v>
      </c>
      <c r="H298" s="99">
        <v>1</v>
      </c>
    </row>
    <row r="299" spans="2:8" x14ac:dyDescent="0.25">
      <c r="D299" t="b">
        <f t="shared" si="8"/>
        <v>0</v>
      </c>
      <c r="E299">
        <f t="shared" si="9"/>
        <v>-2</v>
      </c>
      <c r="G299" s="89" t="s">
        <v>601</v>
      </c>
      <c r="H299" s="102">
        <v>2</v>
      </c>
    </row>
    <row r="300" spans="2:8" x14ac:dyDescent="0.25">
      <c r="B300" s="75" t="s">
        <v>343</v>
      </c>
      <c r="C300">
        <v>1</v>
      </c>
      <c r="D300" t="b">
        <f t="shared" si="8"/>
        <v>1</v>
      </c>
      <c r="E300">
        <f t="shared" si="9"/>
        <v>0</v>
      </c>
      <c r="G300" s="98" t="s">
        <v>343</v>
      </c>
      <c r="H300" s="94">
        <v>1</v>
      </c>
    </row>
    <row r="301" spans="2:8" x14ac:dyDescent="0.25">
      <c r="B301" s="75" t="s">
        <v>309</v>
      </c>
      <c r="C301">
        <v>1</v>
      </c>
      <c r="D301" t="b">
        <f t="shared" si="8"/>
        <v>1</v>
      </c>
      <c r="E301">
        <f t="shared" si="9"/>
        <v>0</v>
      </c>
      <c r="G301" s="99" t="s">
        <v>309</v>
      </c>
      <c r="H301" s="99">
        <v>1</v>
      </c>
    </row>
    <row r="302" spans="2:8" x14ac:dyDescent="0.25">
      <c r="B302" s="75" t="s">
        <v>225</v>
      </c>
      <c r="C302">
        <v>1</v>
      </c>
      <c r="D302" t="b">
        <f t="shared" si="8"/>
        <v>1</v>
      </c>
      <c r="E302">
        <f t="shared" si="9"/>
        <v>0</v>
      </c>
      <c r="G302" s="98" t="s">
        <v>225</v>
      </c>
      <c r="H302" s="94">
        <v>1</v>
      </c>
    </row>
    <row r="303" spans="2:8" x14ac:dyDescent="0.25">
      <c r="B303" s="75" t="s">
        <v>361</v>
      </c>
      <c r="C303">
        <v>1</v>
      </c>
      <c r="D303" t="b">
        <f t="shared" si="8"/>
        <v>1</v>
      </c>
      <c r="E303">
        <f t="shared" si="9"/>
        <v>0</v>
      </c>
      <c r="G303" s="95" t="s">
        <v>361</v>
      </c>
      <c r="H303" s="99">
        <v>1</v>
      </c>
    </row>
    <row r="304" spans="2:8" x14ac:dyDescent="0.25">
      <c r="B304" s="75" t="s">
        <v>229</v>
      </c>
      <c r="C304">
        <v>1</v>
      </c>
      <c r="D304" t="b">
        <f t="shared" si="8"/>
        <v>1</v>
      </c>
      <c r="E304">
        <f t="shared" si="9"/>
        <v>0</v>
      </c>
      <c r="G304" s="92" t="s">
        <v>229</v>
      </c>
      <c r="H304" s="96">
        <v>1</v>
      </c>
    </row>
    <row r="305" spans="2:8" x14ac:dyDescent="0.25">
      <c r="B305" s="75" t="s">
        <v>217</v>
      </c>
      <c r="C305">
        <v>1</v>
      </c>
      <c r="D305" t="b">
        <f t="shared" si="8"/>
        <v>1</v>
      </c>
      <c r="E305">
        <f t="shared" si="9"/>
        <v>0</v>
      </c>
      <c r="G305" s="98" t="s">
        <v>217</v>
      </c>
      <c r="H305" s="94">
        <v>1</v>
      </c>
    </row>
    <row r="306" spans="2:8" x14ac:dyDescent="0.25">
      <c r="B306" s="75" t="s">
        <v>221</v>
      </c>
      <c r="C306">
        <v>1</v>
      </c>
      <c r="D306" t="b">
        <f t="shared" si="8"/>
        <v>1</v>
      </c>
      <c r="E306">
        <f t="shared" si="9"/>
        <v>0</v>
      </c>
      <c r="G306" s="92" t="s">
        <v>221</v>
      </c>
      <c r="H306" s="96">
        <v>1</v>
      </c>
    </row>
    <row r="307" spans="2:8" x14ac:dyDescent="0.25">
      <c r="B307" s="75" t="s">
        <v>325</v>
      </c>
      <c r="C307">
        <v>1</v>
      </c>
      <c r="D307" t="b">
        <f t="shared" si="8"/>
        <v>1</v>
      </c>
      <c r="E307">
        <f t="shared" si="9"/>
        <v>0</v>
      </c>
      <c r="G307" s="95" t="s">
        <v>325</v>
      </c>
      <c r="H307" s="99">
        <v>1</v>
      </c>
    </row>
    <row r="308" spans="2:8" x14ac:dyDescent="0.25">
      <c r="B308" s="75" t="s">
        <v>719</v>
      </c>
      <c r="C308">
        <v>1</v>
      </c>
      <c r="D308" t="b">
        <f t="shared" si="8"/>
        <v>0</v>
      </c>
      <c r="E308">
        <f t="shared" si="9"/>
        <v>1</v>
      </c>
    </row>
    <row r="309" spans="2:8" x14ac:dyDescent="0.25">
      <c r="D309" t="b">
        <f t="shared" si="8"/>
        <v>0</v>
      </c>
      <c r="E309">
        <f t="shared" si="9"/>
        <v>-2</v>
      </c>
      <c r="G309" s="88" t="s">
        <v>603</v>
      </c>
      <c r="H309" s="103">
        <v>2</v>
      </c>
    </row>
    <row r="310" spans="2:8" x14ac:dyDescent="0.25">
      <c r="D310" t="b">
        <f t="shared" si="8"/>
        <v>0</v>
      </c>
      <c r="E310">
        <f t="shared" si="9"/>
        <v>-1</v>
      </c>
      <c r="G310" s="89" t="s">
        <v>605</v>
      </c>
      <c r="H310" s="102">
        <v>1</v>
      </c>
    </row>
    <row r="311" spans="2:8" x14ac:dyDescent="0.25">
      <c r="D311" t="b">
        <f t="shared" si="8"/>
        <v>0</v>
      </c>
      <c r="E311">
        <f t="shared" si="9"/>
        <v>-1</v>
      </c>
      <c r="G311" s="89" t="s">
        <v>607</v>
      </c>
      <c r="H311" s="102">
        <v>1</v>
      </c>
    </row>
    <row r="312" spans="2:8" x14ac:dyDescent="0.25">
      <c r="B312" s="75" t="s">
        <v>150</v>
      </c>
      <c r="C312">
        <v>1</v>
      </c>
      <c r="D312" t="b">
        <f t="shared" si="8"/>
        <v>1</v>
      </c>
      <c r="E312">
        <f t="shared" si="9"/>
        <v>0</v>
      </c>
      <c r="G312" s="96" t="s">
        <v>150</v>
      </c>
      <c r="H312" s="92">
        <v>1</v>
      </c>
    </row>
    <row r="313" spans="2:8" x14ac:dyDescent="0.25">
      <c r="D313" t="b">
        <f t="shared" si="8"/>
        <v>0</v>
      </c>
      <c r="E313">
        <f t="shared" si="9"/>
        <v>-2</v>
      </c>
      <c r="G313" s="89" t="s">
        <v>609</v>
      </c>
      <c r="H313" s="102">
        <v>2</v>
      </c>
    </row>
    <row r="314" spans="2:8" x14ac:dyDescent="0.25">
      <c r="B314" s="75" t="s">
        <v>329</v>
      </c>
      <c r="C314">
        <v>2</v>
      </c>
      <c r="D314" t="b">
        <f t="shared" si="8"/>
        <v>1</v>
      </c>
      <c r="E314">
        <f t="shared" si="9"/>
        <v>0</v>
      </c>
      <c r="G314" s="95" t="s">
        <v>329</v>
      </c>
      <c r="H314" s="99">
        <v>2</v>
      </c>
    </row>
    <row r="315" spans="2:8" x14ac:dyDescent="0.25">
      <c r="B315" s="75" t="s">
        <v>213</v>
      </c>
      <c r="C315">
        <v>2</v>
      </c>
      <c r="D315" t="b">
        <f t="shared" si="8"/>
        <v>1</v>
      </c>
      <c r="E315">
        <f t="shared" si="9"/>
        <v>0</v>
      </c>
      <c r="G315" s="92" t="s">
        <v>213</v>
      </c>
      <c r="H315" s="96">
        <v>2</v>
      </c>
    </row>
    <row r="316" spans="2:8" x14ac:dyDescent="0.25">
      <c r="B316" s="75" t="s">
        <v>367</v>
      </c>
      <c r="C316">
        <v>3</v>
      </c>
      <c r="D316" t="b">
        <f t="shared" si="8"/>
        <v>1</v>
      </c>
      <c r="E316">
        <f t="shared" si="9"/>
        <v>0</v>
      </c>
      <c r="G316" s="95" t="s">
        <v>367</v>
      </c>
      <c r="H316" s="99">
        <v>3</v>
      </c>
    </row>
    <row r="317" spans="2:8" x14ac:dyDescent="0.25">
      <c r="B317" s="75" t="s">
        <v>327</v>
      </c>
      <c r="C317">
        <v>2</v>
      </c>
      <c r="D317" t="b">
        <f t="shared" si="8"/>
        <v>1</v>
      </c>
      <c r="E317">
        <f t="shared" si="9"/>
        <v>0</v>
      </c>
      <c r="G317" s="96" t="s">
        <v>327</v>
      </c>
      <c r="H317" s="92">
        <v>2</v>
      </c>
    </row>
    <row r="318" spans="2:8" x14ac:dyDescent="0.25">
      <c r="B318" s="75" t="s">
        <v>190</v>
      </c>
      <c r="C318">
        <v>1</v>
      </c>
      <c r="D318" t="b">
        <f t="shared" si="8"/>
        <v>1</v>
      </c>
      <c r="E318">
        <f t="shared" si="9"/>
        <v>0</v>
      </c>
      <c r="G318" s="96" t="s">
        <v>190</v>
      </c>
      <c r="H318" s="92">
        <v>1</v>
      </c>
    </row>
    <row r="319" spans="2:8" x14ac:dyDescent="0.25">
      <c r="B319" s="75" t="s">
        <v>118</v>
      </c>
      <c r="C319">
        <v>1</v>
      </c>
      <c r="D319" t="b">
        <f t="shared" si="8"/>
        <v>1</v>
      </c>
      <c r="E319">
        <f t="shared" si="9"/>
        <v>0</v>
      </c>
      <c r="G319" s="100" t="s">
        <v>118</v>
      </c>
      <c r="H319" s="100">
        <v>1</v>
      </c>
    </row>
    <row r="320" spans="2:8" x14ac:dyDescent="0.25">
      <c r="B320" s="75" t="s">
        <v>112</v>
      </c>
      <c r="C320">
        <v>1</v>
      </c>
      <c r="D320" t="b">
        <f t="shared" si="8"/>
        <v>1</v>
      </c>
      <c r="E320">
        <f t="shared" si="9"/>
        <v>0</v>
      </c>
      <c r="G320" s="98" t="s">
        <v>112</v>
      </c>
      <c r="H320" s="98">
        <v>1</v>
      </c>
    </row>
    <row r="321" spans="2:8" x14ac:dyDescent="0.25">
      <c r="B321" s="75" t="s">
        <v>58</v>
      </c>
      <c r="C321">
        <v>1</v>
      </c>
      <c r="D321" t="b">
        <f t="shared" si="8"/>
        <v>1</v>
      </c>
      <c r="E321">
        <f t="shared" si="9"/>
        <v>0</v>
      </c>
      <c r="G321" s="92" t="s">
        <v>58</v>
      </c>
      <c r="H321" s="96">
        <v>1</v>
      </c>
    </row>
    <row r="322" spans="2:8" x14ac:dyDescent="0.25">
      <c r="D322" t="b">
        <f t="shared" si="8"/>
        <v>0</v>
      </c>
      <c r="E322">
        <f t="shared" si="9"/>
        <v>-2</v>
      </c>
      <c r="G322" s="89" t="s">
        <v>611</v>
      </c>
      <c r="H322" s="102">
        <v>2</v>
      </c>
    </row>
    <row r="323" spans="2:8" x14ac:dyDescent="0.25">
      <c r="B323" s="75" t="s">
        <v>419</v>
      </c>
      <c r="C323">
        <v>20</v>
      </c>
      <c r="D323" t="b">
        <f t="shared" ref="D323:D339" si="10">B323=G323</f>
        <v>1</v>
      </c>
      <c r="E323">
        <f t="shared" ref="E323:E339" si="11">+C323-H323</f>
        <v>0</v>
      </c>
      <c r="G323" s="96" t="s">
        <v>419</v>
      </c>
      <c r="H323" s="92">
        <v>20</v>
      </c>
    </row>
    <row r="324" spans="2:8" x14ac:dyDescent="0.25">
      <c r="B324" s="75" t="s">
        <v>417</v>
      </c>
      <c r="C324">
        <v>134</v>
      </c>
      <c r="D324" t="b">
        <f t="shared" si="10"/>
        <v>1</v>
      </c>
      <c r="E324">
        <f t="shared" si="11"/>
        <v>0</v>
      </c>
      <c r="G324" s="95" t="s">
        <v>417</v>
      </c>
      <c r="H324" s="99">
        <v>134</v>
      </c>
    </row>
    <row r="325" spans="2:8" x14ac:dyDescent="0.25">
      <c r="B325" s="75" t="s">
        <v>48</v>
      </c>
      <c r="C325">
        <v>1</v>
      </c>
      <c r="D325" t="b">
        <f t="shared" si="10"/>
        <v>1</v>
      </c>
      <c r="E325">
        <f t="shared" si="11"/>
        <v>0</v>
      </c>
      <c r="G325" s="92" t="s">
        <v>48</v>
      </c>
      <c r="H325" s="92">
        <v>1</v>
      </c>
    </row>
    <row r="326" spans="2:8" x14ac:dyDescent="0.25">
      <c r="B326" s="75" t="s">
        <v>52</v>
      </c>
      <c r="C326">
        <v>6</v>
      </c>
      <c r="D326" t="b">
        <f t="shared" si="10"/>
        <v>1</v>
      </c>
      <c r="E326">
        <f t="shared" si="11"/>
        <v>0</v>
      </c>
      <c r="G326" s="92" t="s">
        <v>52</v>
      </c>
      <c r="H326" s="96">
        <v>6</v>
      </c>
    </row>
    <row r="327" spans="2:8" x14ac:dyDescent="0.25">
      <c r="B327" s="75" t="s">
        <v>339</v>
      </c>
      <c r="C327">
        <v>3</v>
      </c>
      <c r="D327" t="b">
        <f t="shared" si="10"/>
        <v>1</v>
      </c>
      <c r="E327">
        <f t="shared" si="11"/>
        <v>0</v>
      </c>
      <c r="G327" s="94" t="s">
        <v>339</v>
      </c>
      <c r="H327" s="98">
        <v>3</v>
      </c>
    </row>
    <row r="328" spans="2:8" x14ac:dyDescent="0.25">
      <c r="B328" s="75" t="s">
        <v>106</v>
      </c>
      <c r="C328">
        <v>1</v>
      </c>
      <c r="D328" t="b">
        <f t="shared" si="10"/>
        <v>1</v>
      </c>
      <c r="E328">
        <f t="shared" si="11"/>
        <v>0</v>
      </c>
      <c r="G328" s="92" t="s">
        <v>106</v>
      </c>
      <c r="H328" s="92">
        <v>1</v>
      </c>
    </row>
    <row r="329" spans="2:8" x14ac:dyDescent="0.25">
      <c r="B329" s="75" t="s">
        <v>69</v>
      </c>
      <c r="C329">
        <v>1</v>
      </c>
      <c r="D329" t="b">
        <f t="shared" si="10"/>
        <v>1</v>
      </c>
      <c r="E329">
        <f t="shared" si="11"/>
        <v>0</v>
      </c>
      <c r="G329" s="94" t="s">
        <v>69</v>
      </c>
      <c r="H329" s="94">
        <v>1</v>
      </c>
    </row>
    <row r="330" spans="2:8" x14ac:dyDescent="0.25">
      <c r="B330" s="75" t="s">
        <v>17</v>
      </c>
      <c r="C330">
        <v>4</v>
      </c>
      <c r="D330" t="b">
        <f t="shared" si="10"/>
        <v>1</v>
      </c>
      <c r="E330">
        <f t="shared" si="11"/>
        <v>0</v>
      </c>
      <c r="G330" s="94" t="s">
        <v>17</v>
      </c>
      <c r="H330" s="94">
        <v>4</v>
      </c>
    </row>
    <row r="331" spans="2:8" x14ac:dyDescent="0.25">
      <c r="B331" s="75" t="s">
        <v>26</v>
      </c>
      <c r="C331">
        <v>1</v>
      </c>
      <c r="D331" t="b">
        <f t="shared" si="10"/>
        <v>1</v>
      </c>
      <c r="E331">
        <f t="shared" si="11"/>
        <v>0</v>
      </c>
      <c r="G331" s="96" t="s">
        <v>26</v>
      </c>
      <c r="H331" s="96">
        <v>1</v>
      </c>
    </row>
    <row r="332" spans="2:8" x14ac:dyDescent="0.25">
      <c r="B332" s="75" t="s">
        <v>13</v>
      </c>
      <c r="C332">
        <v>11</v>
      </c>
      <c r="D332" t="b">
        <f t="shared" si="10"/>
        <v>1</v>
      </c>
      <c r="E332">
        <f t="shared" si="11"/>
        <v>0</v>
      </c>
      <c r="G332" s="94" t="s">
        <v>13</v>
      </c>
      <c r="H332" s="94">
        <v>11</v>
      </c>
    </row>
    <row r="333" spans="2:8" x14ac:dyDescent="0.25">
      <c r="D333" t="b">
        <f t="shared" si="10"/>
        <v>0</v>
      </c>
      <c r="E333">
        <f t="shared" si="11"/>
        <v>-4</v>
      </c>
      <c r="G333" s="88" t="s">
        <v>613</v>
      </c>
      <c r="H333" s="103">
        <v>4</v>
      </c>
    </row>
    <row r="334" spans="2:8" x14ac:dyDescent="0.25">
      <c r="D334" t="b">
        <f t="shared" si="10"/>
        <v>0</v>
      </c>
      <c r="E334">
        <f t="shared" si="11"/>
        <v>-1</v>
      </c>
      <c r="G334" s="88" t="s">
        <v>615</v>
      </c>
      <c r="H334" s="103">
        <v>1</v>
      </c>
    </row>
    <row r="335" spans="2:8" x14ac:dyDescent="0.25">
      <c r="B335" s="75" t="s">
        <v>176</v>
      </c>
      <c r="C335">
        <v>1</v>
      </c>
      <c r="D335" t="b">
        <f t="shared" si="10"/>
        <v>1</v>
      </c>
      <c r="E335">
        <f t="shared" si="11"/>
        <v>0</v>
      </c>
      <c r="G335" s="95" t="s">
        <v>176</v>
      </c>
      <c r="H335" s="99">
        <v>1</v>
      </c>
    </row>
    <row r="336" spans="2:8" x14ac:dyDescent="0.25">
      <c r="D336" t="b">
        <f t="shared" si="10"/>
        <v>0</v>
      </c>
      <c r="E336">
        <f t="shared" si="11"/>
        <v>-2</v>
      </c>
      <c r="G336" s="88" t="s">
        <v>617</v>
      </c>
      <c r="H336" s="103">
        <v>2</v>
      </c>
    </row>
    <row r="337" spans="2:8" x14ac:dyDescent="0.25">
      <c r="D337" t="b">
        <f t="shared" si="10"/>
        <v>0</v>
      </c>
      <c r="E337">
        <f t="shared" si="11"/>
        <v>-5</v>
      </c>
      <c r="G337" s="89" t="s">
        <v>619</v>
      </c>
      <c r="H337" s="102">
        <v>5</v>
      </c>
    </row>
    <row r="338" spans="2:8" x14ac:dyDescent="0.25">
      <c r="B338" s="75" t="s">
        <v>90</v>
      </c>
      <c r="C338">
        <v>20</v>
      </c>
      <c r="D338" t="b">
        <f t="shared" si="10"/>
        <v>1</v>
      </c>
      <c r="E338">
        <f t="shared" si="11"/>
        <v>0</v>
      </c>
      <c r="G338" s="99" t="s">
        <v>90</v>
      </c>
      <c r="H338" s="95">
        <v>20</v>
      </c>
    </row>
    <row r="339" spans="2:8" x14ac:dyDescent="0.25">
      <c r="D339" t="b">
        <f t="shared" si="10"/>
        <v>0</v>
      </c>
      <c r="E339">
        <f t="shared" si="11"/>
        <v>-12</v>
      </c>
      <c r="G339" s="88" t="s">
        <v>621</v>
      </c>
      <c r="H339" s="103">
        <v>12</v>
      </c>
    </row>
  </sheetData>
  <autoFilter ref="B1:H339" xr:uid="{92DEA059-A09D-42B7-B3D5-C599B45D7EA0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49F3-86AE-432D-99CB-6FFE1FC4F2F9}">
  <dimension ref="A3:D328"/>
  <sheetViews>
    <sheetView topLeftCell="A297" zoomScale="70" zoomScaleNormal="70" workbookViewId="0">
      <selection activeCell="A310" sqref="A310"/>
    </sheetView>
  </sheetViews>
  <sheetFormatPr baseColWidth="10" defaultRowHeight="15" x14ac:dyDescent="0.25"/>
  <cols>
    <col min="1" max="1" width="130" bestFit="1" customWidth="1"/>
    <col min="2" max="2" width="24.5703125" bestFit="1" customWidth="1"/>
    <col min="3" max="3" width="23.85546875" bestFit="1" customWidth="1"/>
    <col min="4" max="4" width="22.140625" bestFit="1" customWidth="1"/>
  </cols>
  <sheetData>
    <row r="3" spans="1:4" x14ac:dyDescent="0.25">
      <c r="A3" s="34" t="s">
        <v>680</v>
      </c>
      <c r="B3" t="s">
        <v>4</v>
      </c>
      <c r="C3" t="s">
        <v>5</v>
      </c>
      <c r="D3" t="s">
        <v>6</v>
      </c>
    </row>
    <row r="4" spans="1:4" x14ac:dyDescent="0.25">
      <c r="A4" s="75" t="s">
        <v>188</v>
      </c>
      <c r="B4" s="121">
        <v>1</v>
      </c>
      <c r="C4" s="121"/>
      <c r="D4" s="121">
        <v>1</v>
      </c>
    </row>
    <row r="5" spans="1:4" x14ac:dyDescent="0.25">
      <c r="A5" s="75" t="s">
        <v>182</v>
      </c>
      <c r="B5" s="121">
        <v>13</v>
      </c>
      <c r="C5" s="121"/>
      <c r="D5" s="121">
        <v>13</v>
      </c>
    </row>
    <row r="6" spans="1:4" x14ac:dyDescent="0.25">
      <c r="A6" s="75" t="s">
        <v>178</v>
      </c>
      <c r="B6" s="121">
        <v>12</v>
      </c>
      <c r="C6" s="121"/>
      <c r="D6" s="121">
        <v>12</v>
      </c>
    </row>
    <row r="7" spans="1:4" x14ac:dyDescent="0.25">
      <c r="A7" s="75" t="s">
        <v>172</v>
      </c>
      <c r="B7" s="121">
        <v>66</v>
      </c>
      <c r="C7" s="121"/>
      <c r="D7" s="121">
        <v>66</v>
      </c>
    </row>
    <row r="8" spans="1:4" x14ac:dyDescent="0.25">
      <c r="A8" s="75" t="s">
        <v>351</v>
      </c>
      <c r="B8" s="121">
        <v>15</v>
      </c>
      <c r="C8" s="121"/>
      <c r="D8" s="121">
        <v>15</v>
      </c>
    </row>
    <row r="9" spans="1:4" x14ac:dyDescent="0.25">
      <c r="A9" s="75" t="s">
        <v>457</v>
      </c>
      <c r="B9" s="121">
        <v>2</v>
      </c>
      <c r="C9" s="121">
        <v>2</v>
      </c>
      <c r="D9" s="121">
        <v>0</v>
      </c>
    </row>
    <row r="10" spans="1:4" x14ac:dyDescent="0.25">
      <c r="A10" s="75" t="s">
        <v>122</v>
      </c>
      <c r="B10" s="121">
        <v>8</v>
      </c>
      <c r="C10" s="121"/>
      <c r="D10" s="121">
        <v>8</v>
      </c>
    </row>
    <row r="11" spans="1:4" x14ac:dyDescent="0.25">
      <c r="A11" s="75" t="s">
        <v>116</v>
      </c>
      <c r="B11" s="121">
        <v>6</v>
      </c>
      <c r="C11" s="121"/>
      <c r="D11" s="121">
        <v>6</v>
      </c>
    </row>
    <row r="12" spans="1:4" x14ac:dyDescent="0.25">
      <c r="A12" s="75" t="s">
        <v>319</v>
      </c>
      <c r="B12" s="121">
        <v>2</v>
      </c>
      <c r="C12" s="121"/>
      <c r="D12" s="121">
        <v>2</v>
      </c>
    </row>
    <row r="13" spans="1:4" x14ac:dyDescent="0.25">
      <c r="A13" s="75" t="s">
        <v>459</v>
      </c>
      <c r="B13" s="121">
        <v>17</v>
      </c>
      <c r="C13" s="121"/>
      <c r="D13" s="121">
        <v>17</v>
      </c>
    </row>
    <row r="14" spans="1:4" x14ac:dyDescent="0.25">
      <c r="A14" s="75" t="s">
        <v>461</v>
      </c>
      <c r="B14" s="121">
        <v>1</v>
      </c>
      <c r="C14" s="121"/>
      <c r="D14" s="121">
        <v>1</v>
      </c>
    </row>
    <row r="15" spans="1:4" x14ac:dyDescent="0.25">
      <c r="A15" s="75" t="s">
        <v>463</v>
      </c>
      <c r="B15" s="121">
        <v>1</v>
      </c>
      <c r="C15" s="121"/>
      <c r="D15" s="121">
        <v>1</v>
      </c>
    </row>
    <row r="16" spans="1:4" x14ac:dyDescent="0.25">
      <c r="A16" s="75" t="s">
        <v>84</v>
      </c>
      <c r="B16" s="121">
        <v>1</v>
      </c>
      <c r="C16" s="121"/>
      <c r="D16" s="121">
        <v>1</v>
      </c>
    </row>
    <row r="17" spans="1:4" x14ac:dyDescent="0.25">
      <c r="A17" s="75" t="s">
        <v>465</v>
      </c>
      <c r="B17" s="121">
        <v>1</v>
      </c>
      <c r="C17" s="121"/>
      <c r="D17" s="121">
        <v>1</v>
      </c>
    </row>
    <row r="18" spans="1:4" x14ac:dyDescent="0.25">
      <c r="A18" s="75" t="s">
        <v>467</v>
      </c>
      <c r="B18" s="121">
        <v>1</v>
      </c>
      <c r="C18" s="121"/>
      <c r="D18" s="121">
        <v>1</v>
      </c>
    </row>
    <row r="19" spans="1:4" x14ac:dyDescent="0.25">
      <c r="A19" s="75" t="s">
        <v>469</v>
      </c>
      <c r="B19" s="121">
        <v>3</v>
      </c>
      <c r="C19" s="121"/>
      <c r="D19" s="121">
        <v>3</v>
      </c>
    </row>
    <row r="20" spans="1:4" x14ac:dyDescent="0.25">
      <c r="A20" s="75" t="s">
        <v>168</v>
      </c>
      <c r="B20" s="121">
        <v>1</v>
      </c>
      <c r="C20" s="121"/>
      <c r="D20" s="121">
        <v>1</v>
      </c>
    </row>
    <row r="21" spans="1:4" x14ac:dyDescent="0.25">
      <c r="A21" s="75" t="s">
        <v>94</v>
      </c>
      <c r="B21" s="121">
        <v>1</v>
      </c>
      <c r="C21" s="121"/>
      <c r="D21" s="121">
        <v>1</v>
      </c>
    </row>
    <row r="22" spans="1:4" x14ac:dyDescent="0.25">
      <c r="A22" s="75" t="s">
        <v>291</v>
      </c>
      <c r="B22" s="121">
        <v>1</v>
      </c>
      <c r="C22" s="121"/>
      <c r="D22" s="121">
        <v>1</v>
      </c>
    </row>
    <row r="23" spans="1:4" x14ac:dyDescent="0.25">
      <c r="A23" s="75" t="s">
        <v>136</v>
      </c>
      <c r="B23" s="121">
        <v>2</v>
      </c>
      <c r="C23" s="121"/>
      <c r="D23" s="121">
        <v>2</v>
      </c>
    </row>
    <row r="24" spans="1:4" x14ac:dyDescent="0.25">
      <c r="A24" s="75" t="s">
        <v>307</v>
      </c>
      <c r="B24" s="121">
        <v>1</v>
      </c>
      <c r="C24" s="121">
        <v>1</v>
      </c>
      <c r="D24" s="121">
        <v>0</v>
      </c>
    </row>
    <row r="25" spans="1:4" x14ac:dyDescent="0.25">
      <c r="A25" s="75" t="s">
        <v>449</v>
      </c>
      <c r="B25" s="121">
        <v>2</v>
      </c>
      <c r="C25" s="121">
        <v>1</v>
      </c>
      <c r="D25" s="121">
        <v>1</v>
      </c>
    </row>
    <row r="26" spans="1:4" x14ac:dyDescent="0.25">
      <c r="A26" s="75" t="s">
        <v>186</v>
      </c>
      <c r="B26" s="121">
        <v>76</v>
      </c>
      <c r="C26" s="121">
        <v>1</v>
      </c>
      <c r="D26" s="121">
        <v>75</v>
      </c>
    </row>
    <row r="27" spans="1:4" x14ac:dyDescent="0.25">
      <c r="A27" s="75" t="s">
        <v>301</v>
      </c>
      <c r="B27" s="121">
        <v>4</v>
      </c>
      <c r="C27" s="121">
        <v>2</v>
      </c>
      <c r="D27" s="121">
        <v>2</v>
      </c>
    </row>
    <row r="28" spans="1:4" x14ac:dyDescent="0.25">
      <c r="A28" s="75" t="s">
        <v>43</v>
      </c>
      <c r="B28" s="121">
        <v>11</v>
      </c>
      <c r="C28" s="121"/>
      <c r="D28" s="121">
        <v>11</v>
      </c>
    </row>
    <row r="29" spans="1:4" x14ac:dyDescent="0.25">
      <c r="A29" s="75" t="s">
        <v>148</v>
      </c>
      <c r="B29" s="121">
        <v>8</v>
      </c>
      <c r="C29" s="121"/>
      <c r="D29" s="121">
        <v>8</v>
      </c>
    </row>
    <row r="30" spans="1:4" x14ac:dyDescent="0.25">
      <c r="A30" s="75" t="s">
        <v>199</v>
      </c>
      <c r="B30" s="121">
        <v>1</v>
      </c>
      <c r="C30" s="121"/>
      <c r="D30" s="121">
        <v>1</v>
      </c>
    </row>
    <row r="31" spans="1:4" x14ac:dyDescent="0.25">
      <c r="A31" s="75" t="s">
        <v>211</v>
      </c>
      <c r="B31" s="121">
        <v>1</v>
      </c>
      <c r="C31" s="121"/>
      <c r="D31" s="121">
        <v>1</v>
      </c>
    </row>
    <row r="32" spans="1:4" x14ac:dyDescent="0.25">
      <c r="A32" s="75" t="s">
        <v>195</v>
      </c>
      <c r="B32" s="121">
        <v>6</v>
      </c>
      <c r="C32" s="121"/>
      <c r="D32" s="121">
        <v>6</v>
      </c>
    </row>
    <row r="33" spans="1:4" x14ac:dyDescent="0.25">
      <c r="A33" s="75" t="s">
        <v>203</v>
      </c>
      <c r="B33" s="121">
        <v>1</v>
      </c>
      <c r="C33" s="121"/>
      <c r="D33" s="121">
        <v>1</v>
      </c>
    </row>
    <row r="34" spans="1:4" x14ac:dyDescent="0.25">
      <c r="A34" s="75" t="s">
        <v>239</v>
      </c>
      <c r="B34" s="121">
        <v>11</v>
      </c>
      <c r="C34" s="121">
        <v>6</v>
      </c>
      <c r="D34" s="121">
        <v>5</v>
      </c>
    </row>
    <row r="35" spans="1:4" x14ac:dyDescent="0.25">
      <c r="A35" s="75" t="s">
        <v>207</v>
      </c>
      <c r="B35" s="121">
        <v>1</v>
      </c>
      <c r="C35" s="121"/>
      <c r="D35" s="121">
        <v>1</v>
      </c>
    </row>
    <row r="36" spans="1:4" x14ac:dyDescent="0.25">
      <c r="A36" s="75" t="s">
        <v>471</v>
      </c>
      <c r="B36" s="121">
        <v>1</v>
      </c>
      <c r="C36" s="121"/>
      <c r="D36" s="121">
        <v>1</v>
      </c>
    </row>
    <row r="37" spans="1:4" x14ac:dyDescent="0.25">
      <c r="A37" s="75" t="s">
        <v>473</v>
      </c>
      <c r="B37" s="121">
        <v>1</v>
      </c>
      <c r="C37" s="121"/>
      <c r="D37" s="121">
        <v>1</v>
      </c>
    </row>
    <row r="38" spans="1:4" x14ac:dyDescent="0.25">
      <c r="A38" s="75" t="s">
        <v>475</v>
      </c>
      <c r="B38" s="121">
        <v>6</v>
      </c>
      <c r="C38" s="121"/>
      <c r="D38" s="121">
        <v>6</v>
      </c>
    </row>
    <row r="39" spans="1:4" x14ac:dyDescent="0.25">
      <c r="A39" s="75" t="s">
        <v>100</v>
      </c>
      <c r="B39" s="121">
        <v>11</v>
      </c>
      <c r="C39" s="121"/>
      <c r="D39" s="121">
        <v>11</v>
      </c>
    </row>
    <row r="40" spans="1:4" x14ac:dyDescent="0.25">
      <c r="A40" s="75" t="s">
        <v>477</v>
      </c>
      <c r="B40" s="121">
        <v>1</v>
      </c>
      <c r="C40" s="121"/>
      <c r="D40" s="121">
        <v>1</v>
      </c>
    </row>
    <row r="41" spans="1:4" x14ac:dyDescent="0.25">
      <c r="A41" s="75" t="s">
        <v>479</v>
      </c>
      <c r="B41" s="121">
        <v>3</v>
      </c>
      <c r="C41" s="121"/>
      <c r="D41" s="121">
        <v>3</v>
      </c>
    </row>
    <row r="42" spans="1:4" x14ac:dyDescent="0.25">
      <c r="A42" s="75" t="s">
        <v>481</v>
      </c>
      <c r="B42" s="121">
        <v>1</v>
      </c>
      <c r="C42" s="121"/>
      <c r="D42" s="121">
        <v>1</v>
      </c>
    </row>
    <row r="43" spans="1:4" x14ac:dyDescent="0.25">
      <c r="A43" s="75" t="s">
        <v>193</v>
      </c>
      <c r="B43" s="121">
        <v>18</v>
      </c>
      <c r="C43" s="121"/>
      <c r="D43" s="121">
        <v>18</v>
      </c>
    </row>
    <row r="44" spans="1:4" x14ac:dyDescent="0.25">
      <c r="A44" s="75" t="s">
        <v>110</v>
      </c>
      <c r="B44" s="121">
        <v>39</v>
      </c>
      <c r="C44" s="121"/>
      <c r="D44" s="121">
        <v>39</v>
      </c>
    </row>
    <row r="45" spans="1:4" x14ac:dyDescent="0.25">
      <c r="A45" s="75" t="s">
        <v>28</v>
      </c>
      <c r="B45" s="121">
        <v>1</v>
      </c>
      <c r="C45" s="121"/>
      <c r="D45" s="121">
        <v>1</v>
      </c>
    </row>
    <row r="46" spans="1:4" x14ac:dyDescent="0.25">
      <c r="A46" s="75" t="s">
        <v>305</v>
      </c>
      <c r="B46" s="121">
        <v>2</v>
      </c>
      <c r="C46" s="121">
        <v>1</v>
      </c>
      <c r="D46" s="121">
        <v>1</v>
      </c>
    </row>
    <row r="47" spans="1:4" x14ac:dyDescent="0.25">
      <c r="A47" s="75" t="s">
        <v>623</v>
      </c>
      <c r="B47" s="121">
        <v>1</v>
      </c>
      <c r="C47" s="121"/>
      <c r="D47" s="121">
        <v>1</v>
      </c>
    </row>
    <row r="48" spans="1:4" x14ac:dyDescent="0.25">
      <c r="A48" s="75" t="s">
        <v>625</v>
      </c>
      <c r="B48" s="121">
        <v>2</v>
      </c>
      <c r="C48" s="121">
        <v>2</v>
      </c>
      <c r="D48" s="121">
        <v>0</v>
      </c>
    </row>
    <row r="49" spans="1:4" x14ac:dyDescent="0.25">
      <c r="A49" s="75" t="s">
        <v>627</v>
      </c>
      <c r="B49" s="121">
        <v>1</v>
      </c>
      <c r="C49" s="121"/>
      <c r="D49" s="121">
        <v>1</v>
      </c>
    </row>
    <row r="50" spans="1:4" x14ac:dyDescent="0.25">
      <c r="A50" s="75" t="s">
        <v>629</v>
      </c>
      <c r="B50" s="121">
        <v>3</v>
      </c>
      <c r="C50" s="121"/>
      <c r="D50" s="121">
        <v>3</v>
      </c>
    </row>
    <row r="51" spans="1:4" x14ac:dyDescent="0.25">
      <c r="A51" s="75" t="s">
        <v>447</v>
      </c>
      <c r="B51" s="121">
        <v>2</v>
      </c>
      <c r="C51" s="121"/>
      <c r="D51" s="121">
        <v>2</v>
      </c>
    </row>
    <row r="52" spans="1:4" x14ac:dyDescent="0.25">
      <c r="A52" s="75" t="s">
        <v>483</v>
      </c>
      <c r="B52" s="121">
        <v>2</v>
      </c>
      <c r="C52" s="121"/>
      <c r="D52" s="121">
        <v>2</v>
      </c>
    </row>
    <row r="53" spans="1:4" x14ac:dyDescent="0.25">
      <c r="A53" s="75" t="s">
        <v>485</v>
      </c>
      <c r="B53" s="121">
        <v>2</v>
      </c>
      <c r="C53" s="121"/>
      <c r="D53" s="121">
        <v>2</v>
      </c>
    </row>
    <row r="54" spans="1:4" x14ac:dyDescent="0.25">
      <c r="A54" s="75" t="s">
        <v>273</v>
      </c>
      <c r="B54" s="121">
        <v>2</v>
      </c>
      <c r="C54" s="121"/>
      <c r="D54" s="121">
        <v>2</v>
      </c>
    </row>
    <row r="55" spans="1:4" x14ac:dyDescent="0.25">
      <c r="A55" s="75" t="s">
        <v>144</v>
      </c>
      <c r="B55" s="121">
        <v>1</v>
      </c>
      <c r="C55" s="121"/>
      <c r="D55" s="121">
        <v>1</v>
      </c>
    </row>
    <row r="56" spans="1:4" x14ac:dyDescent="0.25">
      <c r="A56" s="75" t="s">
        <v>138</v>
      </c>
      <c r="B56" s="121">
        <v>2</v>
      </c>
      <c r="C56" s="121"/>
      <c r="D56" s="121">
        <v>2</v>
      </c>
    </row>
    <row r="57" spans="1:4" x14ac:dyDescent="0.25">
      <c r="A57" s="75" t="s">
        <v>104</v>
      </c>
      <c r="B57" s="121">
        <v>506</v>
      </c>
      <c r="C57" s="121">
        <v>550</v>
      </c>
      <c r="D57" s="121">
        <v>-44</v>
      </c>
    </row>
    <row r="58" spans="1:4" x14ac:dyDescent="0.25">
      <c r="A58" s="75" t="s">
        <v>401</v>
      </c>
      <c r="B58" s="121">
        <v>3</v>
      </c>
      <c r="C58" s="121">
        <v>2</v>
      </c>
      <c r="D58" s="121">
        <v>1</v>
      </c>
    </row>
    <row r="59" spans="1:4" x14ac:dyDescent="0.25">
      <c r="A59" s="75" t="s">
        <v>403</v>
      </c>
      <c r="B59" s="121">
        <v>2</v>
      </c>
      <c r="C59" s="121">
        <v>1</v>
      </c>
      <c r="D59" s="121">
        <v>1</v>
      </c>
    </row>
    <row r="60" spans="1:4" x14ac:dyDescent="0.25">
      <c r="A60" s="75" t="s">
        <v>407</v>
      </c>
      <c r="B60" s="121">
        <v>1</v>
      </c>
      <c r="C60" s="121"/>
      <c r="D60" s="121">
        <v>1</v>
      </c>
    </row>
    <row r="61" spans="1:4" x14ac:dyDescent="0.25">
      <c r="A61" s="75" t="s">
        <v>405</v>
      </c>
      <c r="B61" s="121">
        <v>1</v>
      </c>
      <c r="C61" s="121"/>
      <c r="D61" s="121">
        <v>1</v>
      </c>
    </row>
    <row r="62" spans="1:4" x14ac:dyDescent="0.25">
      <c r="A62" s="75" t="s">
        <v>387</v>
      </c>
      <c r="B62" s="121">
        <v>1</v>
      </c>
      <c r="C62" s="121"/>
      <c r="D62" s="121">
        <v>1</v>
      </c>
    </row>
    <row r="63" spans="1:4" x14ac:dyDescent="0.25">
      <c r="A63" s="75" t="s">
        <v>389</v>
      </c>
      <c r="B63" s="121">
        <v>1</v>
      </c>
      <c r="C63" s="121"/>
      <c r="D63" s="121">
        <v>1</v>
      </c>
    </row>
    <row r="64" spans="1:4" x14ac:dyDescent="0.25">
      <c r="A64" s="75" t="s">
        <v>32</v>
      </c>
      <c r="B64" s="121">
        <v>1</v>
      </c>
      <c r="C64" s="121"/>
      <c r="D64" s="121">
        <v>1</v>
      </c>
    </row>
    <row r="65" spans="1:4" x14ac:dyDescent="0.25">
      <c r="A65" s="75" t="s">
        <v>289</v>
      </c>
      <c r="B65" s="121">
        <v>4</v>
      </c>
      <c r="C65" s="121"/>
      <c r="D65" s="121">
        <v>4</v>
      </c>
    </row>
    <row r="66" spans="1:4" x14ac:dyDescent="0.25">
      <c r="A66" s="75" t="s">
        <v>285</v>
      </c>
      <c r="B66" s="121">
        <v>8</v>
      </c>
      <c r="C66" s="121"/>
      <c r="D66" s="121">
        <v>8</v>
      </c>
    </row>
    <row r="67" spans="1:4" x14ac:dyDescent="0.25">
      <c r="A67" s="75" t="s">
        <v>397</v>
      </c>
      <c r="B67" s="121">
        <v>2</v>
      </c>
      <c r="C67" s="121"/>
      <c r="D67" s="121">
        <v>2</v>
      </c>
    </row>
    <row r="68" spans="1:4" x14ac:dyDescent="0.25">
      <c r="A68" s="75" t="s">
        <v>130</v>
      </c>
      <c r="B68" s="121">
        <v>1</v>
      </c>
      <c r="C68" s="121"/>
      <c r="D68" s="121">
        <v>1</v>
      </c>
    </row>
    <row r="69" spans="1:4" x14ac:dyDescent="0.25">
      <c r="A69" s="75" t="s">
        <v>76</v>
      </c>
      <c r="B69" s="121">
        <v>1</v>
      </c>
      <c r="C69" s="121"/>
      <c r="D69" s="121">
        <v>1</v>
      </c>
    </row>
    <row r="70" spans="1:4" x14ac:dyDescent="0.25">
      <c r="A70" s="75" t="s">
        <v>311</v>
      </c>
      <c r="B70" s="121">
        <v>2</v>
      </c>
      <c r="C70" s="121"/>
      <c r="D70" s="121">
        <v>2</v>
      </c>
    </row>
    <row r="71" spans="1:4" x14ac:dyDescent="0.25">
      <c r="A71" s="75" t="s">
        <v>313</v>
      </c>
      <c r="B71" s="121">
        <v>2</v>
      </c>
      <c r="C71" s="121"/>
      <c r="D71" s="121">
        <v>2</v>
      </c>
    </row>
    <row r="72" spans="1:4" x14ac:dyDescent="0.25">
      <c r="A72" s="75" t="s">
        <v>303</v>
      </c>
      <c r="B72" s="121">
        <v>1</v>
      </c>
      <c r="C72" s="121"/>
      <c r="D72" s="121">
        <v>1</v>
      </c>
    </row>
    <row r="73" spans="1:4" x14ac:dyDescent="0.25">
      <c r="A73" s="75" t="s">
        <v>74</v>
      </c>
      <c r="B73" s="121">
        <v>8</v>
      </c>
      <c r="C73" s="121">
        <v>7</v>
      </c>
      <c r="D73" s="121">
        <v>1</v>
      </c>
    </row>
    <row r="74" spans="1:4" x14ac:dyDescent="0.25">
      <c r="A74" s="75" t="s">
        <v>146</v>
      </c>
      <c r="B74" s="121">
        <v>8</v>
      </c>
      <c r="C74" s="121"/>
      <c r="D74" s="121">
        <v>8</v>
      </c>
    </row>
    <row r="75" spans="1:4" x14ac:dyDescent="0.25">
      <c r="A75" s="75" t="s">
        <v>140</v>
      </c>
      <c r="B75" s="121">
        <v>114</v>
      </c>
      <c r="C75" s="121"/>
      <c r="D75" s="121">
        <v>114</v>
      </c>
    </row>
    <row r="76" spans="1:4" x14ac:dyDescent="0.25">
      <c r="A76" s="75" t="s">
        <v>134</v>
      </c>
      <c r="B76" s="121">
        <v>699</v>
      </c>
      <c r="C76" s="121"/>
      <c r="D76" s="121">
        <v>699</v>
      </c>
    </row>
    <row r="77" spans="1:4" x14ac:dyDescent="0.25">
      <c r="A77" s="75" t="s">
        <v>67</v>
      </c>
      <c r="B77" s="121">
        <v>2</v>
      </c>
      <c r="C77" s="121">
        <v>2</v>
      </c>
      <c r="D77" s="121">
        <v>0</v>
      </c>
    </row>
    <row r="78" spans="1:4" x14ac:dyDescent="0.25">
      <c r="A78" s="75" t="s">
        <v>54</v>
      </c>
      <c r="B78" s="121">
        <v>30</v>
      </c>
      <c r="C78" s="121"/>
      <c r="D78" s="121">
        <v>30</v>
      </c>
    </row>
    <row r="79" spans="1:4" x14ac:dyDescent="0.25">
      <c r="A79" s="75" t="s">
        <v>158</v>
      </c>
      <c r="B79" s="121">
        <v>7</v>
      </c>
      <c r="C79" s="121">
        <v>6</v>
      </c>
      <c r="D79" s="121">
        <v>1</v>
      </c>
    </row>
    <row r="80" spans="1:4" x14ac:dyDescent="0.25">
      <c r="A80" s="75" t="s">
        <v>487</v>
      </c>
      <c r="B80" s="121">
        <v>12</v>
      </c>
      <c r="C80" s="121"/>
      <c r="D80" s="121">
        <v>12</v>
      </c>
    </row>
    <row r="81" spans="1:4" x14ac:dyDescent="0.25">
      <c r="A81" s="75" t="s">
        <v>249</v>
      </c>
      <c r="B81" s="121">
        <v>1</v>
      </c>
      <c r="C81" s="121"/>
      <c r="D81" s="121">
        <v>1</v>
      </c>
    </row>
    <row r="82" spans="1:4" x14ac:dyDescent="0.25">
      <c r="A82" s="75" t="s">
        <v>293</v>
      </c>
      <c r="B82" s="121">
        <v>2</v>
      </c>
      <c r="C82" s="121">
        <v>2</v>
      </c>
      <c r="D82" s="121">
        <v>0</v>
      </c>
    </row>
    <row r="83" spans="1:4" x14ac:dyDescent="0.25">
      <c r="A83" s="75" t="s">
        <v>409</v>
      </c>
      <c r="B83" s="121">
        <v>2</v>
      </c>
      <c r="C83" s="121">
        <v>1</v>
      </c>
      <c r="D83" s="121">
        <v>1</v>
      </c>
    </row>
    <row r="84" spans="1:4" x14ac:dyDescent="0.25">
      <c r="A84" s="75" t="s">
        <v>341</v>
      </c>
      <c r="B84" s="121">
        <v>1</v>
      </c>
      <c r="C84" s="121"/>
      <c r="D84" s="121">
        <v>1</v>
      </c>
    </row>
    <row r="85" spans="1:4" x14ac:dyDescent="0.25">
      <c r="A85" s="75" t="s">
        <v>489</v>
      </c>
      <c r="B85" s="121">
        <v>3</v>
      </c>
      <c r="C85" s="121">
        <v>3</v>
      </c>
      <c r="D85" s="121">
        <v>0</v>
      </c>
    </row>
    <row r="86" spans="1:4" x14ac:dyDescent="0.25">
      <c r="A86" s="75" t="s">
        <v>491</v>
      </c>
      <c r="B86" s="121">
        <v>2</v>
      </c>
      <c r="C86" s="121">
        <v>1</v>
      </c>
      <c r="D86" s="121">
        <v>1</v>
      </c>
    </row>
    <row r="87" spans="1:4" x14ac:dyDescent="0.25">
      <c r="A87" s="75" t="s">
        <v>152</v>
      </c>
      <c r="B87" s="121">
        <v>16</v>
      </c>
      <c r="C87" s="121"/>
      <c r="D87" s="121">
        <v>16</v>
      </c>
    </row>
    <row r="88" spans="1:4" x14ac:dyDescent="0.25">
      <c r="A88" s="75" t="s">
        <v>493</v>
      </c>
      <c r="B88" s="121">
        <v>2</v>
      </c>
      <c r="C88" s="121"/>
      <c r="D88" s="121">
        <v>2</v>
      </c>
    </row>
    <row r="89" spans="1:4" x14ac:dyDescent="0.25">
      <c r="A89" s="75" t="s">
        <v>128</v>
      </c>
      <c r="B89" s="121">
        <v>1</v>
      </c>
      <c r="C89" s="121"/>
      <c r="D89" s="121">
        <v>1</v>
      </c>
    </row>
    <row r="90" spans="1:4" x14ac:dyDescent="0.25">
      <c r="A90" s="75" t="s">
        <v>197</v>
      </c>
      <c r="B90" s="121">
        <v>1</v>
      </c>
      <c r="C90" s="121"/>
      <c r="D90" s="121">
        <v>1</v>
      </c>
    </row>
    <row r="91" spans="1:4" x14ac:dyDescent="0.25">
      <c r="A91" s="75" t="s">
        <v>495</v>
      </c>
      <c r="B91" s="121">
        <v>2</v>
      </c>
      <c r="C91" s="121"/>
      <c r="D91" s="121">
        <v>2</v>
      </c>
    </row>
    <row r="92" spans="1:4" x14ac:dyDescent="0.25">
      <c r="A92" s="75" t="s">
        <v>427</v>
      </c>
      <c r="B92" s="121">
        <v>2</v>
      </c>
      <c r="C92" s="121"/>
      <c r="D92" s="121">
        <v>2</v>
      </c>
    </row>
    <row r="93" spans="1:4" x14ac:dyDescent="0.25">
      <c r="A93" s="75" t="s">
        <v>497</v>
      </c>
      <c r="B93" s="121">
        <v>15</v>
      </c>
      <c r="C93" s="121"/>
      <c r="D93" s="121">
        <v>15</v>
      </c>
    </row>
    <row r="94" spans="1:4" x14ac:dyDescent="0.25">
      <c r="A94" s="75" t="s">
        <v>247</v>
      </c>
      <c r="B94" s="121">
        <v>8</v>
      </c>
      <c r="C94" s="121">
        <v>4</v>
      </c>
      <c r="D94" s="121">
        <v>4</v>
      </c>
    </row>
    <row r="95" spans="1:4" x14ac:dyDescent="0.25">
      <c r="A95" s="75" t="s">
        <v>333</v>
      </c>
      <c r="B95" s="121">
        <v>5</v>
      </c>
      <c r="C95" s="121"/>
      <c r="D95" s="121">
        <v>5</v>
      </c>
    </row>
    <row r="96" spans="1:4" x14ac:dyDescent="0.25">
      <c r="A96" s="75" t="s">
        <v>335</v>
      </c>
      <c r="B96" s="121">
        <v>11</v>
      </c>
      <c r="C96" s="121">
        <v>6</v>
      </c>
      <c r="D96" s="121">
        <v>5</v>
      </c>
    </row>
    <row r="97" spans="1:4" x14ac:dyDescent="0.25">
      <c r="A97" s="75" t="s">
        <v>357</v>
      </c>
      <c r="B97" s="121">
        <v>4</v>
      </c>
      <c r="C97" s="121">
        <v>2</v>
      </c>
      <c r="D97" s="121">
        <v>2</v>
      </c>
    </row>
    <row r="98" spans="1:4" x14ac:dyDescent="0.25">
      <c r="A98" s="75" t="s">
        <v>355</v>
      </c>
      <c r="B98" s="121">
        <v>3</v>
      </c>
      <c r="C98" s="121"/>
      <c r="D98" s="121">
        <v>3</v>
      </c>
    </row>
    <row r="99" spans="1:4" x14ac:dyDescent="0.25">
      <c r="A99" s="75" t="s">
        <v>30</v>
      </c>
      <c r="B99" s="121">
        <v>2</v>
      </c>
      <c r="C99" s="121"/>
      <c r="D99" s="121">
        <v>2</v>
      </c>
    </row>
    <row r="100" spans="1:4" x14ac:dyDescent="0.25">
      <c r="A100" s="75" t="s">
        <v>50</v>
      </c>
      <c r="B100" s="121">
        <v>4</v>
      </c>
      <c r="C100" s="121"/>
      <c r="D100" s="121">
        <v>4</v>
      </c>
    </row>
    <row r="101" spans="1:4" x14ac:dyDescent="0.25">
      <c r="A101" s="75" t="s">
        <v>259</v>
      </c>
      <c r="B101" s="121">
        <v>2</v>
      </c>
      <c r="C101" s="121"/>
      <c r="D101" s="121">
        <v>2</v>
      </c>
    </row>
    <row r="102" spans="1:4" x14ac:dyDescent="0.25">
      <c r="A102" s="75" t="s">
        <v>265</v>
      </c>
      <c r="B102" s="121">
        <v>2</v>
      </c>
      <c r="C102" s="121"/>
      <c r="D102" s="121">
        <v>2</v>
      </c>
    </row>
    <row r="103" spans="1:4" x14ac:dyDescent="0.25">
      <c r="A103" s="75" t="s">
        <v>277</v>
      </c>
      <c r="B103" s="121">
        <v>1</v>
      </c>
      <c r="C103" s="121"/>
      <c r="D103" s="121">
        <v>1</v>
      </c>
    </row>
    <row r="104" spans="1:4" x14ac:dyDescent="0.25">
      <c r="A104" s="75" t="s">
        <v>499</v>
      </c>
      <c r="B104" s="121">
        <v>1118</v>
      </c>
      <c r="C104" s="121"/>
      <c r="D104" s="121">
        <v>1118</v>
      </c>
    </row>
    <row r="105" spans="1:4" x14ac:dyDescent="0.25">
      <c r="A105" s="75" t="s">
        <v>164</v>
      </c>
      <c r="B105" s="121">
        <v>178</v>
      </c>
      <c r="C105" s="121"/>
      <c r="D105" s="121">
        <v>178</v>
      </c>
    </row>
    <row r="106" spans="1:4" x14ac:dyDescent="0.25">
      <c r="A106" s="75" t="s">
        <v>170</v>
      </c>
      <c r="B106" s="121">
        <v>192</v>
      </c>
      <c r="C106" s="121">
        <v>146</v>
      </c>
      <c r="D106" s="121">
        <v>46</v>
      </c>
    </row>
    <row r="107" spans="1:4" x14ac:dyDescent="0.25">
      <c r="A107" s="75" t="s">
        <v>501</v>
      </c>
      <c r="B107" s="121">
        <v>2498</v>
      </c>
      <c r="C107" s="121">
        <v>6</v>
      </c>
      <c r="D107" s="121">
        <v>2492</v>
      </c>
    </row>
    <row r="108" spans="1:4" x14ac:dyDescent="0.25">
      <c r="A108" s="75" t="s">
        <v>503</v>
      </c>
      <c r="B108" s="121">
        <v>6</v>
      </c>
      <c r="C108" s="121"/>
      <c r="D108" s="121">
        <v>6</v>
      </c>
    </row>
    <row r="109" spans="1:4" x14ac:dyDescent="0.25">
      <c r="A109" s="75" t="s">
        <v>505</v>
      </c>
      <c r="B109" s="121">
        <v>12</v>
      </c>
      <c r="C109" s="121">
        <v>12</v>
      </c>
      <c r="D109" s="121">
        <v>0</v>
      </c>
    </row>
    <row r="110" spans="1:4" x14ac:dyDescent="0.25">
      <c r="A110" s="75" t="s">
        <v>507</v>
      </c>
      <c r="B110" s="121">
        <v>8</v>
      </c>
      <c r="C110" s="121"/>
      <c r="D110" s="121">
        <v>8</v>
      </c>
    </row>
    <row r="111" spans="1:4" x14ac:dyDescent="0.25">
      <c r="A111" s="75" t="s">
        <v>421</v>
      </c>
      <c r="B111" s="121">
        <v>93</v>
      </c>
      <c r="C111" s="121"/>
      <c r="D111" s="121">
        <v>93</v>
      </c>
    </row>
    <row r="112" spans="1:4" x14ac:dyDescent="0.25">
      <c r="A112" s="75" t="s">
        <v>142</v>
      </c>
      <c r="B112" s="121">
        <v>1</v>
      </c>
      <c r="C112" s="121"/>
      <c r="D112" s="121">
        <v>1</v>
      </c>
    </row>
    <row r="113" spans="1:4" x14ac:dyDescent="0.25">
      <c r="A113" s="75" t="s">
        <v>41</v>
      </c>
      <c r="B113" s="121">
        <v>1</v>
      </c>
      <c r="C113" s="121">
        <v>1</v>
      </c>
      <c r="D113" s="121">
        <v>0</v>
      </c>
    </row>
    <row r="114" spans="1:4" x14ac:dyDescent="0.25">
      <c r="A114" s="75" t="s">
        <v>299</v>
      </c>
      <c r="B114" s="121">
        <v>1</v>
      </c>
      <c r="C114" s="121"/>
      <c r="D114" s="121">
        <v>1</v>
      </c>
    </row>
    <row r="115" spans="1:4" x14ac:dyDescent="0.25">
      <c r="A115" s="75" t="s">
        <v>184</v>
      </c>
      <c r="B115" s="121">
        <v>2</v>
      </c>
      <c r="C115" s="121">
        <v>1</v>
      </c>
      <c r="D115" s="121">
        <v>1</v>
      </c>
    </row>
    <row r="116" spans="1:4" x14ac:dyDescent="0.25">
      <c r="A116" s="75" t="s">
        <v>86</v>
      </c>
      <c r="B116" s="121">
        <v>96</v>
      </c>
      <c r="C116" s="121">
        <v>3</v>
      </c>
      <c r="D116" s="121">
        <v>93</v>
      </c>
    </row>
    <row r="117" spans="1:4" x14ac:dyDescent="0.25">
      <c r="A117" s="75" t="s">
        <v>383</v>
      </c>
      <c r="B117" s="121">
        <v>3</v>
      </c>
      <c r="C117" s="121">
        <v>2</v>
      </c>
      <c r="D117" s="121">
        <v>1</v>
      </c>
    </row>
    <row r="118" spans="1:4" x14ac:dyDescent="0.25">
      <c r="A118" s="75" t="s">
        <v>56</v>
      </c>
      <c r="B118" s="121">
        <v>2</v>
      </c>
      <c r="C118" s="121"/>
      <c r="D118" s="121">
        <v>2</v>
      </c>
    </row>
    <row r="119" spans="1:4" x14ac:dyDescent="0.25">
      <c r="A119" s="75" t="s">
        <v>39</v>
      </c>
      <c r="B119" s="121">
        <v>1</v>
      </c>
      <c r="C119" s="121"/>
      <c r="D119" s="121">
        <v>1</v>
      </c>
    </row>
    <row r="120" spans="1:4" x14ac:dyDescent="0.25">
      <c r="A120" s="75" t="s">
        <v>98</v>
      </c>
      <c r="B120" s="121">
        <v>195</v>
      </c>
      <c r="C120" s="121"/>
      <c r="D120" s="121">
        <v>195</v>
      </c>
    </row>
    <row r="121" spans="1:4" x14ac:dyDescent="0.25">
      <c r="A121" s="75" t="s">
        <v>373</v>
      </c>
      <c r="B121" s="121">
        <v>4</v>
      </c>
      <c r="C121" s="121"/>
      <c r="D121" s="121">
        <v>4</v>
      </c>
    </row>
    <row r="122" spans="1:4" x14ac:dyDescent="0.25">
      <c r="A122" s="75" t="s">
        <v>45</v>
      </c>
      <c r="B122" s="121">
        <v>2</v>
      </c>
      <c r="C122" s="121"/>
      <c r="D122" s="121">
        <v>2</v>
      </c>
    </row>
    <row r="123" spans="1:4" x14ac:dyDescent="0.25">
      <c r="A123" s="75" t="s">
        <v>62</v>
      </c>
      <c r="B123" s="121">
        <v>2</v>
      </c>
      <c r="C123" s="121"/>
      <c r="D123" s="121">
        <v>2</v>
      </c>
    </row>
    <row r="124" spans="1:4" x14ac:dyDescent="0.25">
      <c r="A124" s="75" t="s">
        <v>82</v>
      </c>
      <c r="B124" s="121">
        <v>8</v>
      </c>
      <c r="C124" s="121"/>
      <c r="D124" s="121">
        <v>8</v>
      </c>
    </row>
    <row r="125" spans="1:4" x14ac:dyDescent="0.25">
      <c r="A125" s="75" t="s">
        <v>347</v>
      </c>
      <c r="B125" s="121">
        <v>9</v>
      </c>
      <c r="C125" s="121"/>
      <c r="D125" s="121">
        <v>9</v>
      </c>
    </row>
    <row r="126" spans="1:4" x14ac:dyDescent="0.25">
      <c r="A126" s="75" t="s">
        <v>233</v>
      </c>
      <c r="B126" s="121">
        <v>1</v>
      </c>
      <c r="C126" s="121"/>
      <c r="D126" s="121">
        <v>1</v>
      </c>
    </row>
    <row r="127" spans="1:4" x14ac:dyDescent="0.25">
      <c r="A127" s="75" t="s">
        <v>509</v>
      </c>
      <c r="B127" s="121">
        <v>1</v>
      </c>
      <c r="C127" s="121"/>
      <c r="D127" s="121">
        <v>1</v>
      </c>
    </row>
    <row r="128" spans="1:4" x14ac:dyDescent="0.25">
      <c r="A128" s="75" t="s">
        <v>511</v>
      </c>
      <c r="B128" s="121">
        <v>1</v>
      </c>
      <c r="C128" s="121"/>
      <c r="D128" s="121">
        <v>1</v>
      </c>
    </row>
    <row r="129" spans="1:4" x14ac:dyDescent="0.25">
      <c r="A129" s="75" t="s">
        <v>513</v>
      </c>
      <c r="B129" s="121">
        <v>4</v>
      </c>
      <c r="C129" s="121"/>
      <c r="D129" s="121">
        <v>4</v>
      </c>
    </row>
    <row r="130" spans="1:4" x14ac:dyDescent="0.25">
      <c r="A130" s="75" t="s">
        <v>441</v>
      </c>
      <c r="B130" s="121">
        <v>2</v>
      </c>
      <c r="C130" s="121"/>
      <c r="D130" s="121">
        <v>2</v>
      </c>
    </row>
    <row r="131" spans="1:4" x14ac:dyDescent="0.25">
      <c r="A131" s="75" t="s">
        <v>515</v>
      </c>
      <c r="B131" s="121">
        <v>1</v>
      </c>
      <c r="C131" s="121"/>
      <c r="D131" s="121">
        <v>1</v>
      </c>
    </row>
    <row r="132" spans="1:4" x14ac:dyDescent="0.25">
      <c r="A132" s="75" t="s">
        <v>517</v>
      </c>
      <c r="B132" s="121">
        <v>10</v>
      </c>
      <c r="C132" s="121"/>
      <c r="D132" s="121">
        <v>10</v>
      </c>
    </row>
    <row r="133" spans="1:4" x14ac:dyDescent="0.25">
      <c r="A133" s="75" t="s">
        <v>399</v>
      </c>
      <c r="B133" s="121">
        <v>1</v>
      </c>
      <c r="C133" s="121"/>
      <c r="D133" s="121">
        <v>1</v>
      </c>
    </row>
    <row r="134" spans="1:4" x14ac:dyDescent="0.25">
      <c r="A134" s="75" t="s">
        <v>519</v>
      </c>
      <c r="B134" s="121">
        <v>8</v>
      </c>
      <c r="C134" s="121"/>
      <c r="D134" s="121">
        <v>8</v>
      </c>
    </row>
    <row r="135" spans="1:4" x14ac:dyDescent="0.25">
      <c r="A135" s="75" t="s">
        <v>92</v>
      </c>
      <c r="B135" s="121">
        <v>2</v>
      </c>
      <c r="C135" s="121">
        <v>3</v>
      </c>
      <c r="D135" s="121">
        <v>-1</v>
      </c>
    </row>
    <row r="136" spans="1:4" x14ac:dyDescent="0.25">
      <c r="A136" s="75" t="s">
        <v>521</v>
      </c>
      <c r="B136" s="121">
        <v>1355</v>
      </c>
      <c r="C136" s="121"/>
      <c r="D136" s="121">
        <v>1355</v>
      </c>
    </row>
    <row r="137" spans="1:4" x14ac:dyDescent="0.25">
      <c r="A137" s="75" t="s">
        <v>523</v>
      </c>
      <c r="B137" s="121">
        <v>2</v>
      </c>
      <c r="C137" s="121"/>
      <c r="D137" s="121">
        <v>2</v>
      </c>
    </row>
    <row r="138" spans="1:4" x14ac:dyDescent="0.25">
      <c r="A138" s="75" t="s">
        <v>525</v>
      </c>
      <c r="B138" s="121">
        <v>7</v>
      </c>
      <c r="C138" s="121"/>
      <c r="D138" s="121">
        <v>7</v>
      </c>
    </row>
    <row r="139" spans="1:4" x14ac:dyDescent="0.25">
      <c r="A139" s="75" t="s">
        <v>527</v>
      </c>
      <c r="B139" s="121">
        <v>8</v>
      </c>
      <c r="C139" s="121"/>
      <c r="D139" s="121">
        <v>8</v>
      </c>
    </row>
    <row r="140" spans="1:4" x14ac:dyDescent="0.25">
      <c r="A140" s="75" t="s">
        <v>529</v>
      </c>
      <c r="B140" s="121">
        <v>24</v>
      </c>
      <c r="C140" s="121">
        <v>24</v>
      </c>
      <c r="D140" s="121">
        <v>0</v>
      </c>
    </row>
    <row r="141" spans="1:4" x14ac:dyDescent="0.25">
      <c r="A141" s="75" t="s">
        <v>433</v>
      </c>
      <c r="B141" s="121">
        <v>93</v>
      </c>
      <c r="C141" s="121"/>
      <c r="D141" s="121">
        <v>93</v>
      </c>
    </row>
    <row r="142" spans="1:4" x14ac:dyDescent="0.25">
      <c r="A142" s="75" t="s">
        <v>353</v>
      </c>
      <c r="B142" s="121">
        <v>1</v>
      </c>
      <c r="C142" s="121"/>
      <c r="D142" s="121">
        <v>1</v>
      </c>
    </row>
    <row r="143" spans="1:4" x14ac:dyDescent="0.25">
      <c r="A143" s="75" t="s">
        <v>531</v>
      </c>
      <c r="B143" s="121">
        <v>1</v>
      </c>
      <c r="C143" s="121"/>
      <c r="D143" s="121">
        <v>1</v>
      </c>
    </row>
    <row r="144" spans="1:4" x14ac:dyDescent="0.25">
      <c r="A144" s="75" t="s">
        <v>10</v>
      </c>
      <c r="B144" s="121">
        <v>6</v>
      </c>
      <c r="C144" s="121"/>
      <c r="D144" s="121">
        <v>6</v>
      </c>
    </row>
    <row r="145" spans="1:4" x14ac:dyDescent="0.25">
      <c r="A145" s="75" t="s">
        <v>331</v>
      </c>
      <c r="B145" s="121">
        <v>4</v>
      </c>
      <c r="C145" s="121"/>
      <c r="D145" s="121">
        <v>4</v>
      </c>
    </row>
    <row r="146" spans="1:4" x14ac:dyDescent="0.25">
      <c r="A146" s="75" t="s">
        <v>64</v>
      </c>
      <c r="B146" s="121">
        <v>6</v>
      </c>
      <c r="C146" s="121"/>
      <c r="D146" s="121">
        <v>6</v>
      </c>
    </row>
    <row r="147" spans="1:4" x14ac:dyDescent="0.25">
      <c r="A147" s="75" t="s">
        <v>267</v>
      </c>
      <c r="B147" s="121">
        <v>1</v>
      </c>
      <c r="C147" s="121"/>
      <c r="D147" s="121">
        <v>1</v>
      </c>
    </row>
    <row r="148" spans="1:4" x14ac:dyDescent="0.25">
      <c r="A148" s="75" t="s">
        <v>271</v>
      </c>
      <c r="B148" s="121">
        <v>1</v>
      </c>
      <c r="C148" s="121"/>
      <c r="D148" s="121">
        <v>1</v>
      </c>
    </row>
    <row r="149" spans="1:4" x14ac:dyDescent="0.25">
      <c r="A149" s="75" t="s">
        <v>275</v>
      </c>
      <c r="B149" s="121">
        <v>1</v>
      </c>
      <c r="C149" s="121"/>
      <c r="D149" s="121">
        <v>1</v>
      </c>
    </row>
    <row r="150" spans="1:4" x14ac:dyDescent="0.25">
      <c r="A150" s="75" t="s">
        <v>279</v>
      </c>
      <c r="B150" s="121">
        <v>1</v>
      </c>
      <c r="C150" s="121"/>
      <c r="D150" s="121">
        <v>1</v>
      </c>
    </row>
    <row r="151" spans="1:4" x14ac:dyDescent="0.25">
      <c r="A151" s="75" t="s">
        <v>533</v>
      </c>
      <c r="B151" s="121">
        <v>5</v>
      </c>
      <c r="C151" s="121"/>
      <c r="D151" s="121">
        <v>5</v>
      </c>
    </row>
    <row r="152" spans="1:4" x14ac:dyDescent="0.25">
      <c r="A152" s="75" t="s">
        <v>535</v>
      </c>
      <c r="B152" s="121">
        <v>3</v>
      </c>
      <c r="C152" s="121"/>
      <c r="D152" s="121">
        <v>3</v>
      </c>
    </row>
    <row r="153" spans="1:4" x14ac:dyDescent="0.25">
      <c r="A153" s="75" t="s">
        <v>537</v>
      </c>
      <c r="B153" s="121">
        <v>2</v>
      </c>
      <c r="C153" s="121">
        <v>1</v>
      </c>
      <c r="D153" s="121">
        <v>1</v>
      </c>
    </row>
    <row r="154" spans="1:4" x14ac:dyDescent="0.25">
      <c r="A154" s="75" t="s">
        <v>381</v>
      </c>
      <c r="B154" s="121">
        <v>14</v>
      </c>
      <c r="C154" s="121">
        <v>1</v>
      </c>
      <c r="D154" s="121">
        <v>13</v>
      </c>
    </row>
    <row r="155" spans="1:4" x14ac:dyDescent="0.25">
      <c r="A155" s="75" t="s">
        <v>231</v>
      </c>
      <c r="B155" s="121">
        <v>1</v>
      </c>
      <c r="C155" s="121"/>
      <c r="D155" s="121">
        <v>1</v>
      </c>
    </row>
    <row r="156" spans="1:4" x14ac:dyDescent="0.25">
      <c r="A156" s="75" t="s">
        <v>323</v>
      </c>
      <c r="B156" s="121">
        <v>1</v>
      </c>
      <c r="C156" s="121"/>
      <c r="D156" s="121">
        <v>1</v>
      </c>
    </row>
    <row r="157" spans="1:4" x14ac:dyDescent="0.25">
      <c r="A157" s="75" t="s">
        <v>162</v>
      </c>
      <c r="B157" s="121">
        <v>3</v>
      </c>
      <c r="C157" s="121">
        <v>1</v>
      </c>
      <c r="D157" s="121">
        <v>2</v>
      </c>
    </row>
    <row r="158" spans="1:4" x14ac:dyDescent="0.25">
      <c r="A158" s="75" t="s">
        <v>321</v>
      </c>
      <c r="B158" s="121">
        <v>1</v>
      </c>
      <c r="C158" s="121"/>
      <c r="D158" s="121">
        <v>1</v>
      </c>
    </row>
    <row r="159" spans="1:4" x14ac:dyDescent="0.25">
      <c r="A159" s="75" t="s">
        <v>227</v>
      </c>
      <c r="B159" s="121">
        <v>1</v>
      </c>
      <c r="C159" s="121"/>
      <c r="D159" s="121">
        <v>1</v>
      </c>
    </row>
    <row r="160" spans="1:4" x14ac:dyDescent="0.25">
      <c r="A160" s="75" t="s">
        <v>156</v>
      </c>
      <c r="B160" s="121">
        <v>2</v>
      </c>
      <c r="C160" s="121"/>
      <c r="D160" s="121">
        <v>2</v>
      </c>
    </row>
    <row r="161" spans="1:4" x14ac:dyDescent="0.25">
      <c r="A161" s="75" t="s">
        <v>253</v>
      </c>
      <c r="B161" s="121">
        <v>2</v>
      </c>
      <c r="C161" s="121">
        <v>1</v>
      </c>
      <c r="D161" s="121">
        <v>1</v>
      </c>
    </row>
    <row r="162" spans="1:4" x14ac:dyDescent="0.25">
      <c r="A162" s="75" t="s">
        <v>539</v>
      </c>
      <c r="B162" s="121">
        <v>1</v>
      </c>
      <c r="C162" s="121"/>
      <c r="D162" s="121">
        <v>1</v>
      </c>
    </row>
    <row r="163" spans="1:4" x14ac:dyDescent="0.25">
      <c r="A163" s="75" t="s">
        <v>72</v>
      </c>
      <c r="B163" s="121">
        <v>1</v>
      </c>
      <c r="C163" s="121"/>
      <c r="D163" s="121">
        <v>1</v>
      </c>
    </row>
    <row r="164" spans="1:4" x14ac:dyDescent="0.25">
      <c r="A164" s="75" t="s">
        <v>541</v>
      </c>
      <c r="B164" s="121">
        <v>1</v>
      </c>
      <c r="C164" s="121"/>
      <c r="D164" s="121">
        <v>1</v>
      </c>
    </row>
    <row r="165" spans="1:4" x14ac:dyDescent="0.25">
      <c r="A165" s="75" t="s">
        <v>543</v>
      </c>
      <c r="B165" s="121">
        <v>1</v>
      </c>
      <c r="C165" s="121"/>
      <c r="D165" s="121">
        <v>1</v>
      </c>
    </row>
    <row r="166" spans="1:4" x14ac:dyDescent="0.25">
      <c r="A166" s="75" t="s">
        <v>363</v>
      </c>
      <c r="B166" s="121">
        <v>1</v>
      </c>
      <c r="C166" s="121"/>
      <c r="D166" s="121">
        <v>1</v>
      </c>
    </row>
    <row r="167" spans="1:4" x14ac:dyDescent="0.25">
      <c r="A167" s="75" t="s">
        <v>365</v>
      </c>
      <c r="B167" s="121">
        <v>2</v>
      </c>
      <c r="C167" s="121"/>
      <c r="D167" s="121">
        <v>2</v>
      </c>
    </row>
    <row r="168" spans="1:4" x14ac:dyDescent="0.25">
      <c r="A168" s="75" t="s">
        <v>60</v>
      </c>
      <c r="B168" s="121">
        <v>1</v>
      </c>
      <c r="C168" s="121"/>
      <c r="D168" s="121">
        <v>1</v>
      </c>
    </row>
    <row r="169" spans="1:4" x14ac:dyDescent="0.25">
      <c r="A169" s="75" t="s">
        <v>395</v>
      </c>
      <c r="B169" s="121">
        <v>1</v>
      </c>
      <c r="C169" s="121"/>
      <c r="D169" s="121">
        <v>1</v>
      </c>
    </row>
    <row r="170" spans="1:4" x14ac:dyDescent="0.25">
      <c r="A170" s="75" t="s">
        <v>445</v>
      </c>
      <c r="B170" s="121">
        <v>1</v>
      </c>
      <c r="C170" s="121"/>
      <c r="D170" s="121">
        <v>1</v>
      </c>
    </row>
    <row r="171" spans="1:4" x14ac:dyDescent="0.25">
      <c r="A171" s="75" t="s">
        <v>545</v>
      </c>
      <c r="B171" s="121">
        <v>1</v>
      </c>
      <c r="C171" s="121"/>
      <c r="D171" s="121">
        <v>1</v>
      </c>
    </row>
    <row r="172" spans="1:4" x14ac:dyDescent="0.25">
      <c r="A172" s="75" t="s">
        <v>547</v>
      </c>
      <c r="B172" s="121">
        <v>2</v>
      </c>
      <c r="C172" s="121"/>
      <c r="D172" s="121">
        <v>2</v>
      </c>
    </row>
    <row r="173" spans="1:4" x14ac:dyDescent="0.25">
      <c r="A173" s="75" t="s">
        <v>549</v>
      </c>
      <c r="B173" s="121">
        <v>1</v>
      </c>
      <c r="C173" s="121"/>
      <c r="D173" s="121">
        <v>1</v>
      </c>
    </row>
    <row r="174" spans="1:4" x14ac:dyDescent="0.25">
      <c r="A174" s="75" t="s">
        <v>35</v>
      </c>
      <c r="B174" s="121">
        <v>1</v>
      </c>
      <c r="C174" s="121"/>
      <c r="D174" s="121">
        <v>1</v>
      </c>
    </row>
    <row r="175" spans="1:4" x14ac:dyDescent="0.25">
      <c r="A175" s="75" t="s">
        <v>551</v>
      </c>
      <c r="B175" s="121">
        <v>1</v>
      </c>
      <c r="C175" s="121"/>
      <c r="D175" s="121">
        <v>1</v>
      </c>
    </row>
    <row r="176" spans="1:4" x14ac:dyDescent="0.25">
      <c r="A176" s="75" t="s">
        <v>114</v>
      </c>
      <c r="B176" s="121">
        <v>1</v>
      </c>
      <c r="C176" s="121"/>
      <c r="D176" s="121">
        <v>1</v>
      </c>
    </row>
    <row r="177" spans="1:4" x14ac:dyDescent="0.25">
      <c r="A177" s="75" t="s">
        <v>553</v>
      </c>
      <c r="B177" s="121">
        <v>1</v>
      </c>
      <c r="C177" s="121"/>
      <c r="D177" s="121">
        <v>1</v>
      </c>
    </row>
    <row r="178" spans="1:4" x14ac:dyDescent="0.25">
      <c r="A178" s="75" t="s">
        <v>555</v>
      </c>
      <c r="B178" s="121">
        <v>3</v>
      </c>
      <c r="C178" s="121"/>
      <c r="D178" s="121">
        <v>3</v>
      </c>
    </row>
    <row r="179" spans="1:4" x14ac:dyDescent="0.25">
      <c r="A179" s="75" t="s">
        <v>209</v>
      </c>
      <c r="B179" s="121">
        <v>1</v>
      </c>
      <c r="C179" s="121"/>
      <c r="D179" s="121">
        <v>1</v>
      </c>
    </row>
    <row r="180" spans="1:4" x14ac:dyDescent="0.25">
      <c r="A180" s="75" t="s">
        <v>393</v>
      </c>
      <c r="B180" s="121">
        <v>3</v>
      </c>
      <c r="C180" s="121"/>
      <c r="D180" s="121">
        <v>3</v>
      </c>
    </row>
    <row r="181" spans="1:4" x14ac:dyDescent="0.25">
      <c r="A181" s="75" t="s">
        <v>154</v>
      </c>
      <c r="B181" s="121">
        <v>4</v>
      </c>
      <c r="C181" s="121"/>
      <c r="D181" s="121">
        <v>4</v>
      </c>
    </row>
    <row r="182" spans="1:4" x14ac:dyDescent="0.25">
      <c r="A182" s="75" t="s">
        <v>557</v>
      </c>
      <c r="B182" s="121">
        <v>2</v>
      </c>
      <c r="C182" s="121"/>
      <c r="D182" s="121">
        <v>2</v>
      </c>
    </row>
    <row r="183" spans="1:4" x14ac:dyDescent="0.25">
      <c r="A183" s="75" t="s">
        <v>559</v>
      </c>
      <c r="B183" s="121">
        <v>6</v>
      </c>
      <c r="C183" s="121"/>
      <c r="D183" s="121">
        <v>6</v>
      </c>
    </row>
    <row r="184" spans="1:4" x14ac:dyDescent="0.25">
      <c r="A184" s="75" t="s">
        <v>561</v>
      </c>
      <c r="B184" s="121">
        <v>1</v>
      </c>
      <c r="C184" s="121"/>
      <c r="D184" s="121">
        <v>1</v>
      </c>
    </row>
    <row r="185" spans="1:4" x14ac:dyDescent="0.25">
      <c r="A185" s="75" t="s">
        <v>245</v>
      </c>
      <c r="B185" s="121">
        <v>4</v>
      </c>
      <c r="C185" s="121"/>
      <c r="D185" s="121">
        <v>4</v>
      </c>
    </row>
    <row r="186" spans="1:4" x14ac:dyDescent="0.25">
      <c r="A186" s="75" t="s">
        <v>237</v>
      </c>
      <c r="B186" s="121">
        <v>29</v>
      </c>
      <c r="C186" s="121"/>
      <c r="D186" s="121">
        <v>29</v>
      </c>
    </row>
    <row r="187" spans="1:4" x14ac:dyDescent="0.25">
      <c r="A187" s="75" t="s">
        <v>241</v>
      </c>
      <c r="B187" s="121">
        <v>39</v>
      </c>
      <c r="C187" s="121"/>
      <c r="D187" s="121">
        <v>39</v>
      </c>
    </row>
    <row r="188" spans="1:4" x14ac:dyDescent="0.25">
      <c r="A188" s="75" t="s">
        <v>281</v>
      </c>
      <c r="B188" s="121">
        <v>2</v>
      </c>
      <c r="C188" s="121"/>
      <c r="D188" s="121">
        <v>2</v>
      </c>
    </row>
    <row r="189" spans="1:4" x14ac:dyDescent="0.25">
      <c r="A189" s="75" t="s">
        <v>24</v>
      </c>
      <c r="B189" s="121">
        <v>5</v>
      </c>
      <c r="C189" s="121"/>
      <c r="D189" s="121">
        <v>5</v>
      </c>
    </row>
    <row r="190" spans="1:4" x14ac:dyDescent="0.25">
      <c r="A190" s="75" t="s">
        <v>425</v>
      </c>
      <c r="B190" s="121">
        <v>2</v>
      </c>
      <c r="C190" s="121"/>
      <c r="D190" s="121">
        <v>2</v>
      </c>
    </row>
    <row r="191" spans="1:4" x14ac:dyDescent="0.25">
      <c r="A191" s="75" t="s">
        <v>297</v>
      </c>
      <c r="B191" s="121">
        <v>2</v>
      </c>
      <c r="C191" s="121"/>
      <c r="D191" s="121">
        <v>2</v>
      </c>
    </row>
    <row r="192" spans="1:4" x14ac:dyDescent="0.25">
      <c r="A192" s="75" t="s">
        <v>423</v>
      </c>
      <c r="B192" s="121">
        <v>4</v>
      </c>
      <c r="C192" s="121"/>
      <c r="D192" s="121">
        <v>4</v>
      </c>
    </row>
    <row r="193" spans="1:4" x14ac:dyDescent="0.25">
      <c r="A193" s="75" t="s">
        <v>223</v>
      </c>
      <c r="B193" s="121">
        <v>4</v>
      </c>
      <c r="C193" s="121"/>
      <c r="D193" s="121">
        <v>4</v>
      </c>
    </row>
    <row r="194" spans="1:4" x14ac:dyDescent="0.25">
      <c r="A194" s="75" t="s">
        <v>22</v>
      </c>
      <c r="B194" s="121">
        <v>1</v>
      </c>
      <c r="C194" s="121"/>
      <c r="D194" s="121">
        <v>1</v>
      </c>
    </row>
    <row r="195" spans="1:4" x14ac:dyDescent="0.25">
      <c r="A195" s="75" t="s">
        <v>563</v>
      </c>
      <c r="B195" s="121">
        <v>2</v>
      </c>
      <c r="C195" s="121"/>
      <c r="D195" s="121">
        <v>2</v>
      </c>
    </row>
    <row r="196" spans="1:4" x14ac:dyDescent="0.25">
      <c r="A196" s="75" t="s">
        <v>565</v>
      </c>
      <c r="B196" s="121">
        <v>5</v>
      </c>
      <c r="C196" s="121"/>
      <c r="D196" s="121">
        <v>5</v>
      </c>
    </row>
    <row r="197" spans="1:4" x14ac:dyDescent="0.25">
      <c r="A197" s="75" t="s">
        <v>567</v>
      </c>
      <c r="B197" s="121">
        <v>8</v>
      </c>
      <c r="C197" s="121">
        <v>4</v>
      </c>
      <c r="D197" s="121">
        <v>4</v>
      </c>
    </row>
    <row r="198" spans="1:4" x14ac:dyDescent="0.25">
      <c r="A198" s="75" t="s">
        <v>166</v>
      </c>
      <c r="B198" s="121">
        <v>12</v>
      </c>
      <c r="C198" s="121"/>
      <c r="D198" s="121">
        <v>12</v>
      </c>
    </row>
    <row r="199" spans="1:4" x14ac:dyDescent="0.25">
      <c r="A199" s="75" t="s">
        <v>78</v>
      </c>
      <c r="B199" s="121">
        <v>3</v>
      </c>
      <c r="C199" s="121"/>
      <c r="D199" s="121">
        <v>3</v>
      </c>
    </row>
    <row r="200" spans="1:4" x14ac:dyDescent="0.25">
      <c r="A200" s="75" t="s">
        <v>569</v>
      </c>
      <c r="B200" s="121">
        <v>1</v>
      </c>
      <c r="C200" s="121"/>
      <c r="D200" s="121">
        <v>1</v>
      </c>
    </row>
    <row r="201" spans="1:4" x14ac:dyDescent="0.25">
      <c r="A201" s="75" t="s">
        <v>451</v>
      </c>
      <c r="B201" s="121">
        <v>2</v>
      </c>
      <c r="C201" s="121">
        <v>1</v>
      </c>
      <c r="D201" s="121">
        <v>1</v>
      </c>
    </row>
    <row r="202" spans="1:4" x14ac:dyDescent="0.25">
      <c r="A202" s="75" t="s">
        <v>261</v>
      </c>
      <c r="B202" s="121">
        <v>1</v>
      </c>
      <c r="C202" s="121"/>
      <c r="D202" s="121">
        <v>1</v>
      </c>
    </row>
    <row r="203" spans="1:4" x14ac:dyDescent="0.25">
      <c r="A203" s="75" t="s">
        <v>437</v>
      </c>
      <c r="B203" s="121">
        <v>2</v>
      </c>
      <c r="C203" s="121"/>
      <c r="D203" s="121">
        <v>2</v>
      </c>
    </row>
    <row r="204" spans="1:4" x14ac:dyDescent="0.25">
      <c r="A204" s="75" t="s">
        <v>571</v>
      </c>
      <c r="B204" s="121">
        <v>1</v>
      </c>
      <c r="C204" s="121"/>
      <c r="D204" s="121">
        <v>1</v>
      </c>
    </row>
    <row r="205" spans="1:4" x14ac:dyDescent="0.25">
      <c r="A205" s="75" t="s">
        <v>411</v>
      </c>
      <c r="B205" s="121">
        <v>4</v>
      </c>
      <c r="C205" s="121"/>
      <c r="D205" s="121">
        <v>4</v>
      </c>
    </row>
    <row r="206" spans="1:4" x14ac:dyDescent="0.25">
      <c r="A206" s="75" t="s">
        <v>160</v>
      </c>
      <c r="B206" s="121">
        <v>1</v>
      </c>
      <c r="C206" s="121"/>
      <c r="D206" s="121">
        <v>1</v>
      </c>
    </row>
    <row r="207" spans="1:4" x14ac:dyDescent="0.25">
      <c r="A207" s="75" t="s">
        <v>205</v>
      </c>
      <c r="B207" s="121">
        <v>1</v>
      </c>
      <c r="C207" s="121"/>
      <c r="D207" s="121">
        <v>1</v>
      </c>
    </row>
    <row r="208" spans="1:4" x14ac:dyDescent="0.25">
      <c r="A208" s="75" t="s">
        <v>573</v>
      </c>
      <c r="B208" s="121">
        <v>2</v>
      </c>
      <c r="C208" s="121">
        <v>2</v>
      </c>
      <c r="D208" s="121">
        <v>0</v>
      </c>
    </row>
    <row r="209" spans="1:4" x14ac:dyDescent="0.25">
      <c r="A209" s="75" t="s">
        <v>283</v>
      </c>
      <c r="B209" s="121">
        <v>7</v>
      </c>
      <c r="C209" s="121"/>
      <c r="D209" s="121">
        <v>7</v>
      </c>
    </row>
    <row r="210" spans="1:4" x14ac:dyDescent="0.25">
      <c r="A210" s="75" t="s">
        <v>375</v>
      </c>
      <c r="B210" s="121">
        <v>2</v>
      </c>
      <c r="C210" s="121"/>
      <c r="D210" s="121">
        <v>2</v>
      </c>
    </row>
    <row r="211" spans="1:4" x14ac:dyDescent="0.25">
      <c r="A211" s="75" t="s">
        <v>431</v>
      </c>
      <c r="B211" s="121">
        <v>1</v>
      </c>
      <c r="C211" s="121"/>
      <c r="D211" s="121">
        <v>1</v>
      </c>
    </row>
    <row r="212" spans="1:4" x14ac:dyDescent="0.25">
      <c r="A212" s="75" t="s">
        <v>132</v>
      </c>
      <c r="B212" s="121">
        <v>1</v>
      </c>
      <c r="C212" s="121"/>
      <c r="D212" s="121">
        <v>1</v>
      </c>
    </row>
    <row r="213" spans="1:4" x14ac:dyDescent="0.25">
      <c r="A213" s="75" t="s">
        <v>359</v>
      </c>
      <c r="B213" s="121">
        <v>12</v>
      </c>
      <c r="C213" s="121"/>
      <c r="D213" s="121">
        <v>12</v>
      </c>
    </row>
    <row r="214" spans="1:4" x14ac:dyDescent="0.25">
      <c r="A214" s="75" t="s">
        <v>369</v>
      </c>
      <c r="B214" s="121">
        <v>1</v>
      </c>
      <c r="C214" s="121"/>
      <c r="D214" s="121">
        <v>1</v>
      </c>
    </row>
    <row r="215" spans="1:4" x14ac:dyDescent="0.25">
      <c r="A215" s="75" t="s">
        <v>429</v>
      </c>
      <c r="B215" s="121">
        <v>5</v>
      </c>
      <c r="C215" s="121">
        <v>2</v>
      </c>
      <c r="D215" s="121">
        <v>3</v>
      </c>
    </row>
    <row r="216" spans="1:4" x14ac:dyDescent="0.25">
      <c r="A216" s="75" t="s">
        <v>575</v>
      </c>
      <c r="B216" s="121">
        <v>2</v>
      </c>
      <c r="C216" s="121"/>
      <c r="D216" s="121">
        <v>2</v>
      </c>
    </row>
    <row r="217" spans="1:4" x14ac:dyDescent="0.25">
      <c r="A217" s="75" t="s">
        <v>577</v>
      </c>
      <c r="B217" s="121">
        <v>2</v>
      </c>
      <c r="C217" s="121"/>
      <c r="D217" s="121">
        <v>2</v>
      </c>
    </row>
    <row r="218" spans="1:4" x14ac:dyDescent="0.25">
      <c r="A218" s="75" t="s">
        <v>579</v>
      </c>
      <c r="B218" s="121">
        <v>1</v>
      </c>
      <c r="C218" s="121"/>
      <c r="D218" s="121">
        <v>1</v>
      </c>
    </row>
    <row r="219" spans="1:4" x14ac:dyDescent="0.25">
      <c r="A219" s="75" t="s">
        <v>443</v>
      </c>
      <c r="B219" s="121">
        <v>1</v>
      </c>
      <c r="C219" s="121"/>
      <c r="D219" s="121">
        <v>1</v>
      </c>
    </row>
    <row r="220" spans="1:4" x14ac:dyDescent="0.25">
      <c r="A220" s="75" t="s">
        <v>581</v>
      </c>
      <c r="B220" s="121">
        <v>2</v>
      </c>
      <c r="C220" s="121"/>
      <c r="D220" s="121">
        <v>2</v>
      </c>
    </row>
    <row r="221" spans="1:4" x14ac:dyDescent="0.25">
      <c r="A221" s="75" t="s">
        <v>377</v>
      </c>
      <c r="B221" s="121">
        <v>19</v>
      </c>
      <c r="C221" s="121"/>
      <c r="D221" s="121">
        <v>19</v>
      </c>
    </row>
    <row r="222" spans="1:4" x14ac:dyDescent="0.25">
      <c r="A222" s="75" t="s">
        <v>345</v>
      </c>
      <c r="B222" s="121">
        <v>1</v>
      </c>
      <c r="C222" s="121"/>
      <c r="D222" s="121">
        <v>1</v>
      </c>
    </row>
    <row r="223" spans="1:4" x14ac:dyDescent="0.25">
      <c r="A223" s="75" t="s">
        <v>415</v>
      </c>
      <c r="B223" s="121">
        <v>40</v>
      </c>
      <c r="C223" s="121"/>
      <c r="D223" s="121">
        <v>40</v>
      </c>
    </row>
    <row r="224" spans="1:4" x14ac:dyDescent="0.25">
      <c r="A224" s="75" t="s">
        <v>413</v>
      </c>
      <c r="B224" s="121">
        <v>44</v>
      </c>
      <c r="C224" s="121"/>
      <c r="D224" s="121">
        <v>44</v>
      </c>
    </row>
    <row r="225" spans="1:4" x14ac:dyDescent="0.25">
      <c r="A225" s="75" t="s">
        <v>317</v>
      </c>
      <c r="B225" s="121">
        <v>2</v>
      </c>
      <c r="C225" s="121"/>
      <c r="D225" s="121">
        <v>2</v>
      </c>
    </row>
    <row r="226" spans="1:4" x14ac:dyDescent="0.25">
      <c r="A226" s="75" t="s">
        <v>269</v>
      </c>
      <c r="B226" s="121">
        <v>3</v>
      </c>
      <c r="C226" s="121"/>
      <c r="D226" s="121">
        <v>3</v>
      </c>
    </row>
    <row r="227" spans="1:4" x14ac:dyDescent="0.25">
      <c r="A227" s="75" t="s">
        <v>583</v>
      </c>
      <c r="B227" s="121">
        <v>8</v>
      </c>
      <c r="C227" s="121"/>
      <c r="D227" s="121">
        <v>8</v>
      </c>
    </row>
    <row r="228" spans="1:4" x14ac:dyDescent="0.25">
      <c r="A228" s="75" t="s">
        <v>455</v>
      </c>
      <c r="B228" s="121">
        <v>8</v>
      </c>
      <c r="C228" s="121">
        <v>4</v>
      </c>
      <c r="D228" s="121">
        <v>4</v>
      </c>
    </row>
    <row r="229" spans="1:4" x14ac:dyDescent="0.25">
      <c r="A229" s="75" t="s">
        <v>585</v>
      </c>
      <c r="B229" s="121">
        <v>2</v>
      </c>
      <c r="C229" s="121">
        <v>2</v>
      </c>
      <c r="D229" s="121">
        <v>0</v>
      </c>
    </row>
    <row r="230" spans="1:4" x14ac:dyDescent="0.25">
      <c r="A230" s="75" t="s">
        <v>263</v>
      </c>
      <c r="B230" s="121">
        <v>1</v>
      </c>
      <c r="C230" s="121">
        <v>1</v>
      </c>
      <c r="D230" s="121">
        <v>0</v>
      </c>
    </row>
    <row r="231" spans="1:4" x14ac:dyDescent="0.25">
      <c r="A231" s="75" t="s">
        <v>391</v>
      </c>
      <c r="B231" s="121">
        <v>7</v>
      </c>
      <c r="C231" s="121">
        <v>1</v>
      </c>
      <c r="D231" s="121">
        <v>6</v>
      </c>
    </row>
    <row r="232" spans="1:4" x14ac:dyDescent="0.25">
      <c r="A232" s="75" t="s">
        <v>439</v>
      </c>
      <c r="B232" s="121">
        <v>7</v>
      </c>
      <c r="C232" s="121"/>
      <c r="D232" s="121">
        <v>7</v>
      </c>
    </row>
    <row r="233" spans="1:4" x14ac:dyDescent="0.25">
      <c r="A233" s="75" t="s">
        <v>37</v>
      </c>
      <c r="B233" s="121">
        <v>5</v>
      </c>
      <c r="C233" s="121"/>
      <c r="D233" s="121">
        <v>5</v>
      </c>
    </row>
    <row r="234" spans="1:4" x14ac:dyDescent="0.25">
      <c r="A234" s="75" t="s">
        <v>88</v>
      </c>
      <c r="B234" s="121">
        <v>4</v>
      </c>
      <c r="C234" s="121"/>
      <c r="D234" s="121">
        <v>4</v>
      </c>
    </row>
    <row r="235" spans="1:4" x14ac:dyDescent="0.25">
      <c r="A235" s="75" t="s">
        <v>587</v>
      </c>
      <c r="B235" s="121">
        <v>1</v>
      </c>
      <c r="C235" s="121"/>
      <c r="D235" s="121">
        <v>1</v>
      </c>
    </row>
    <row r="236" spans="1:4" x14ac:dyDescent="0.25">
      <c r="A236" s="75" t="s">
        <v>124</v>
      </c>
      <c r="B236" s="121">
        <v>6</v>
      </c>
      <c r="C236" s="121"/>
      <c r="D236" s="121">
        <v>6</v>
      </c>
    </row>
    <row r="237" spans="1:4" x14ac:dyDescent="0.25">
      <c r="A237" s="75" t="s">
        <v>180</v>
      </c>
      <c r="B237" s="121">
        <v>6</v>
      </c>
      <c r="C237" s="121"/>
      <c r="D237" s="121">
        <v>6</v>
      </c>
    </row>
    <row r="238" spans="1:4" x14ac:dyDescent="0.25">
      <c r="A238" s="75" t="s">
        <v>589</v>
      </c>
      <c r="B238" s="121">
        <v>2</v>
      </c>
      <c r="C238" s="121">
        <v>1</v>
      </c>
      <c r="D238" s="121">
        <v>1</v>
      </c>
    </row>
    <row r="239" spans="1:4" x14ac:dyDescent="0.25">
      <c r="A239" s="75" t="s">
        <v>120</v>
      </c>
      <c r="B239" s="121">
        <v>1</v>
      </c>
      <c r="C239" s="121"/>
      <c r="D239" s="121">
        <v>1</v>
      </c>
    </row>
    <row r="240" spans="1:4" x14ac:dyDescent="0.25">
      <c r="A240" s="75" t="s">
        <v>287</v>
      </c>
      <c r="B240" s="121">
        <v>1</v>
      </c>
      <c r="C240" s="121"/>
      <c r="D240" s="121">
        <v>1</v>
      </c>
    </row>
    <row r="241" spans="1:4" x14ac:dyDescent="0.25">
      <c r="A241" s="75" t="s">
        <v>251</v>
      </c>
      <c r="B241" s="121">
        <v>1</v>
      </c>
      <c r="C241" s="121"/>
      <c r="D241" s="121">
        <v>1</v>
      </c>
    </row>
    <row r="242" spans="1:4" x14ac:dyDescent="0.25">
      <c r="A242" s="75" t="s">
        <v>379</v>
      </c>
      <c r="B242" s="121">
        <v>1</v>
      </c>
      <c r="C242" s="121"/>
      <c r="D242" s="121">
        <v>1</v>
      </c>
    </row>
    <row r="243" spans="1:4" x14ac:dyDescent="0.25">
      <c r="A243" s="75" t="s">
        <v>255</v>
      </c>
      <c r="B243" s="121">
        <v>1</v>
      </c>
      <c r="C243" s="121"/>
      <c r="D243" s="121">
        <v>1</v>
      </c>
    </row>
    <row r="244" spans="1:4" x14ac:dyDescent="0.25">
      <c r="A244" s="75" t="s">
        <v>257</v>
      </c>
      <c r="B244" s="121">
        <v>10</v>
      </c>
      <c r="C244" s="121"/>
      <c r="D244" s="121">
        <v>10</v>
      </c>
    </row>
    <row r="245" spans="1:4" x14ac:dyDescent="0.25">
      <c r="A245" s="75" t="s">
        <v>591</v>
      </c>
      <c r="B245" s="121">
        <v>1</v>
      </c>
      <c r="C245" s="121"/>
      <c r="D245" s="121">
        <v>1</v>
      </c>
    </row>
    <row r="246" spans="1:4" x14ac:dyDescent="0.25">
      <c r="A246" s="75" t="s">
        <v>243</v>
      </c>
      <c r="B246" s="121">
        <v>1</v>
      </c>
      <c r="C246" s="121"/>
      <c r="D246" s="121">
        <v>1</v>
      </c>
    </row>
    <row r="247" spans="1:4" x14ac:dyDescent="0.25">
      <c r="A247" s="75" t="s">
        <v>315</v>
      </c>
      <c r="B247" s="121">
        <v>3</v>
      </c>
      <c r="C247" s="121">
        <v>1</v>
      </c>
      <c r="D247" s="121">
        <v>2</v>
      </c>
    </row>
    <row r="248" spans="1:4" x14ac:dyDescent="0.25">
      <c r="A248" s="75" t="s">
        <v>215</v>
      </c>
      <c r="B248" s="121">
        <v>1</v>
      </c>
      <c r="C248" s="121"/>
      <c r="D248" s="121">
        <v>1</v>
      </c>
    </row>
    <row r="249" spans="1:4" x14ac:dyDescent="0.25">
      <c r="A249" s="75" t="s">
        <v>385</v>
      </c>
      <c r="B249" s="121">
        <v>2</v>
      </c>
      <c r="C249" s="121">
        <v>1</v>
      </c>
      <c r="D249" s="121">
        <v>1</v>
      </c>
    </row>
    <row r="250" spans="1:4" x14ac:dyDescent="0.25">
      <c r="A250" s="75" t="s">
        <v>96</v>
      </c>
      <c r="B250" s="121">
        <v>1</v>
      </c>
      <c r="C250" s="121"/>
      <c r="D250" s="121">
        <v>1</v>
      </c>
    </row>
    <row r="251" spans="1:4" x14ac:dyDescent="0.25">
      <c r="A251" s="75" t="s">
        <v>201</v>
      </c>
      <c r="B251" s="121">
        <v>1</v>
      </c>
      <c r="C251" s="121"/>
      <c r="D251" s="121">
        <v>1</v>
      </c>
    </row>
    <row r="252" spans="1:4" x14ac:dyDescent="0.25">
      <c r="A252" s="75" t="s">
        <v>593</v>
      </c>
      <c r="B252" s="121">
        <v>6</v>
      </c>
      <c r="C252" s="121">
        <v>4</v>
      </c>
      <c r="D252" s="121">
        <v>2</v>
      </c>
    </row>
    <row r="253" spans="1:4" x14ac:dyDescent="0.25">
      <c r="A253" s="75" t="s">
        <v>595</v>
      </c>
      <c r="B253" s="121">
        <v>140</v>
      </c>
      <c r="C253" s="121">
        <v>140</v>
      </c>
      <c r="D253" s="121">
        <v>0</v>
      </c>
    </row>
    <row r="254" spans="1:4" x14ac:dyDescent="0.25">
      <c r="A254" s="75" t="s">
        <v>349</v>
      </c>
      <c r="B254" s="121">
        <v>20</v>
      </c>
      <c r="C254" s="121"/>
      <c r="D254" s="121">
        <v>20</v>
      </c>
    </row>
    <row r="255" spans="1:4" x14ac:dyDescent="0.25">
      <c r="A255" s="75" t="s">
        <v>108</v>
      </c>
      <c r="B255" s="121">
        <v>41</v>
      </c>
      <c r="C255" s="121"/>
      <c r="D255" s="121">
        <v>41</v>
      </c>
    </row>
    <row r="256" spans="1:4" x14ac:dyDescent="0.25">
      <c r="A256" s="75" t="s">
        <v>102</v>
      </c>
      <c r="B256" s="121">
        <v>51</v>
      </c>
      <c r="C256" s="121"/>
      <c r="D256" s="121">
        <v>51</v>
      </c>
    </row>
    <row r="257" spans="1:4" x14ac:dyDescent="0.25">
      <c r="A257" s="75" t="s">
        <v>174</v>
      </c>
      <c r="B257" s="121">
        <v>2</v>
      </c>
      <c r="C257" s="121"/>
      <c r="D257" s="121">
        <v>2</v>
      </c>
    </row>
    <row r="258" spans="1:4" x14ac:dyDescent="0.25">
      <c r="A258" s="75" t="s">
        <v>295</v>
      </c>
      <c r="B258" s="121">
        <v>6</v>
      </c>
      <c r="C258" s="121"/>
      <c r="D258" s="121">
        <v>6</v>
      </c>
    </row>
    <row r="259" spans="1:4" x14ac:dyDescent="0.25">
      <c r="A259" s="75" t="s">
        <v>371</v>
      </c>
      <c r="B259" s="121">
        <v>1</v>
      </c>
      <c r="C259" s="121"/>
      <c r="D259" s="121">
        <v>1</v>
      </c>
    </row>
    <row r="260" spans="1:4" x14ac:dyDescent="0.25">
      <c r="A260" s="75" t="s">
        <v>435</v>
      </c>
      <c r="B260" s="121">
        <v>1</v>
      </c>
      <c r="C260" s="121"/>
      <c r="D260" s="121">
        <v>1</v>
      </c>
    </row>
    <row r="261" spans="1:4" x14ac:dyDescent="0.25">
      <c r="A261" s="75" t="s">
        <v>219</v>
      </c>
      <c r="B261" s="121">
        <v>2</v>
      </c>
      <c r="C261" s="121"/>
      <c r="D261" s="121">
        <v>2</v>
      </c>
    </row>
    <row r="262" spans="1:4" x14ac:dyDescent="0.25">
      <c r="A262" s="75" t="s">
        <v>597</v>
      </c>
      <c r="B262" s="121">
        <v>32</v>
      </c>
      <c r="C262" s="121">
        <v>16</v>
      </c>
      <c r="D262" s="121">
        <v>16</v>
      </c>
    </row>
    <row r="263" spans="1:4" x14ac:dyDescent="0.25">
      <c r="A263" s="75" t="s">
        <v>80</v>
      </c>
      <c r="B263" s="121">
        <v>1585</v>
      </c>
      <c r="C263" s="121"/>
      <c r="D263" s="121">
        <v>1585</v>
      </c>
    </row>
    <row r="264" spans="1:4" x14ac:dyDescent="0.25">
      <c r="A264" s="75" t="s">
        <v>599</v>
      </c>
      <c r="B264" s="121">
        <v>10</v>
      </c>
      <c r="C264" s="121">
        <v>10</v>
      </c>
      <c r="D264" s="121">
        <v>0</v>
      </c>
    </row>
    <row r="265" spans="1:4" x14ac:dyDescent="0.25">
      <c r="A265" s="75" t="s">
        <v>235</v>
      </c>
      <c r="B265" s="121">
        <v>1</v>
      </c>
      <c r="C265" s="121"/>
      <c r="D265" s="121">
        <v>1</v>
      </c>
    </row>
    <row r="266" spans="1:4" x14ac:dyDescent="0.25">
      <c r="A266" s="75" t="s">
        <v>453</v>
      </c>
      <c r="B266" s="121">
        <v>2</v>
      </c>
      <c r="C266" s="121"/>
      <c r="D266" s="121">
        <v>2</v>
      </c>
    </row>
    <row r="267" spans="1:4" x14ac:dyDescent="0.25">
      <c r="A267" s="75" t="s">
        <v>337</v>
      </c>
      <c r="B267" s="121">
        <v>2</v>
      </c>
      <c r="C267" s="121"/>
      <c r="D267" s="121">
        <v>2</v>
      </c>
    </row>
    <row r="268" spans="1:4" x14ac:dyDescent="0.25">
      <c r="A268" s="75" t="s">
        <v>126</v>
      </c>
      <c r="B268" s="121">
        <v>1</v>
      </c>
      <c r="C268" s="121"/>
      <c r="D268" s="121">
        <v>1</v>
      </c>
    </row>
    <row r="269" spans="1:4" x14ac:dyDescent="0.25">
      <c r="A269" s="75" t="s">
        <v>601</v>
      </c>
      <c r="B269" s="121">
        <v>2</v>
      </c>
      <c r="C269" s="121"/>
      <c r="D269" s="121">
        <v>2</v>
      </c>
    </row>
    <row r="270" spans="1:4" x14ac:dyDescent="0.25">
      <c r="A270" s="75" t="s">
        <v>343</v>
      </c>
      <c r="B270" s="121">
        <v>1</v>
      </c>
      <c r="C270" s="121"/>
      <c r="D270" s="121">
        <v>1</v>
      </c>
    </row>
    <row r="271" spans="1:4" x14ac:dyDescent="0.25">
      <c r="A271" s="75" t="s">
        <v>309</v>
      </c>
      <c r="B271" s="121">
        <v>1</v>
      </c>
      <c r="C271" s="121"/>
      <c r="D271" s="121">
        <v>1</v>
      </c>
    </row>
    <row r="272" spans="1:4" x14ac:dyDescent="0.25">
      <c r="A272" s="75" t="s">
        <v>225</v>
      </c>
      <c r="B272" s="121">
        <v>1</v>
      </c>
      <c r="C272" s="121"/>
      <c r="D272" s="121">
        <v>1</v>
      </c>
    </row>
    <row r="273" spans="1:4" x14ac:dyDescent="0.25">
      <c r="A273" s="75" t="s">
        <v>361</v>
      </c>
      <c r="B273" s="121">
        <v>1</v>
      </c>
      <c r="C273" s="121"/>
      <c r="D273" s="121">
        <v>1</v>
      </c>
    </row>
    <row r="274" spans="1:4" x14ac:dyDescent="0.25">
      <c r="A274" s="75" t="s">
        <v>229</v>
      </c>
      <c r="B274" s="121">
        <v>1</v>
      </c>
      <c r="C274" s="121"/>
      <c r="D274" s="121">
        <v>1</v>
      </c>
    </row>
    <row r="275" spans="1:4" x14ac:dyDescent="0.25">
      <c r="A275" s="75" t="s">
        <v>217</v>
      </c>
      <c r="B275" s="121">
        <v>1</v>
      </c>
      <c r="C275" s="121"/>
      <c r="D275" s="121">
        <v>1</v>
      </c>
    </row>
    <row r="276" spans="1:4" x14ac:dyDescent="0.25">
      <c r="A276" s="75" t="s">
        <v>221</v>
      </c>
      <c r="B276" s="121">
        <v>1</v>
      </c>
      <c r="C276" s="121"/>
      <c r="D276" s="121">
        <v>1</v>
      </c>
    </row>
    <row r="277" spans="1:4" x14ac:dyDescent="0.25">
      <c r="A277" s="75" t="s">
        <v>325</v>
      </c>
      <c r="B277" s="121">
        <v>1</v>
      </c>
      <c r="C277" s="121"/>
      <c r="D277" s="121">
        <v>1</v>
      </c>
    </row>
    <row r="278" spans="1:4" x14ac:dyDescent="0.25">
      <c r="A278" s="75" t="s">
        <v>603</v>
      </c>
      <c r="B278" s="121">
        <v>2</v>
      </c>
      <c r="C278" s="121"/>
      <c r="D278" s="121">
        <v>2</v>
      </c>
    </row>
    <row r="279" spans="1:4" x14ac:dyDescent="0.25">
      <c r="A279" s="75" t="s">
        <v>605</v>
      </c>
      <c r="B279" s="121">
        <v>1</v>
      </c>
      <c r="C279" s="121"/>
      <c r="D279" s="121">
        <v>1</v>
      </c>
    </row>
    <row r="280" spans="1:4" x14ac:dyDescent="0.25">
      <c r="A280" s="75" t="s">
        <v>607</v>
      </c>
      <c r="B280" s="121">
        <v>1</v>
      </c>
      <c r="C280" s="121"/>
      <c r="D280" s="121">
        <v>1</v>
      </c>
    </row>
    <row r="281" spans="1:4" x14ac:dyDescent="0.25">
      <c r="A281" s="75" t="s">
        <v>150</v>
      </c>
      <c r="B281" s="121">
        <v>1</v>
      </c>
      <c r="C281" s="121"/>
      <c r="D281" s="121">
        <v>1</v>
      </c>
    </row>
    <row r="282" spans="1:4" x14ac:dyDescent="0.25">
      <c r="A282" s="75" t="s">
        <v>609</v>
      </c>
      <c r="B282" s="121">
        <v>2</v>
      </c>
      <c r="C282" s="121"/>
      <c r="D282" s="121">
        <v>2</v>
      </c>
    </row>
    <row r="283" spans="1:4" x14ac:dyDescent="0.25">
      <c r="A283" s="75" t="s">
        <v>329</v>
      </c>
      <c r="B283" s="121">
        <v>2</v>
      </c>
      <c r="C283" s="121"/>
      <c r="D283" s="121">
        <v>2</v>
      </c>
    </row>
    <row r="284" spans="1:4" x14ac:dyDescent="0.25">
      <c r="A284" s="75" t="s">
        <v>213</v>
      </c>
      <c r="B284" s="121">
        <v>2</v>
      </c>
      <c r="C284" s="121"/>
      <c r="D284" s="121">
        <v>2</v>
      </c>
    </row>
    <row r="285" spans="1:4" x14ac:dyDescent="0.25">
      <c r="A285" s="75" t="s">
        <v>367</v>
      </c>
      <c r="B285" s="121">
        <v>3</v>
      </c>
      <c r="C285" s="121"/>
      <c r="D285" s="121">
        <v>3</v>
      </c>
    </row>
    <row r="286" spans="1:4" x14ac:dyDescent="0.25">
      <c r="A286" s="75" t="s">
        <v>327</v>
      </c>
      <c r="B286" s="121">
        <v>2</v>
      </c>
      <c r="C286" s="121"/>
      <c r="D286" s="121">
        <v>2</v>
      </c>
    </row>
    <row r="287" spans="1:4" x14ac:dyDescent="0.25">
      <c r="A287" s="75" t="s">
        <v>190</v>
      </c>
      <c r="B287" s="121">
        <v>1</v>
      </c>
      <c r="C287" s="121"/>
      <c r="D287" s="121">
        <v>1</v>
      </c>
    </row>
    <row r="288" spans="1:4" x14ac:dyDescent="0.25">
      <c r="A288" s="75" t="s">
        <v>118</v>
      </c>
      <c r="B288" s="121">
        <v>1</v>
      </c>
      <c r="C288" s="121"/>
      <c r="D288" s="121">
        <v>1</v>
      </c>
    </row>
    <row r="289" spans="1:4" x14ac:dyDescent="0.25">
      <c r="A289" s="75" t="s">
        <v>112</v>
      </c>
      <c r="B289" s="121">
        <v>1</v>
      </c>
      <c r="C289" s="121"/>
      <c r="D289" s="121">
        <v>1</v>
      </c>
    </row>
    <row r="290" spans="1:4" x14ac:dyDescent="0.25">
      <c r="A290" s="75" t="s">
        <v>58</v>
      </c>
      <c r="B290" s="121">
        <v>1</v>
      </c>
      <c r="C290" s="121"/>
      <c r="D290" s="121">
        <v>1</v>
      </c>
    </row>
    <row r="291" spans="1:4" x14ac:dyDescent="0.25">
      <c r="A291" s="75" t="s">
        <v>611</v>
      </c>
      <c r="B291" s="121">
        <v>2</v>
      </c>
      <c r="C291" s="121"/>
      <c r="D291" s="121">
        <v>2</v>
      </c>
    </row>
    <row r="292" spans="1:4" x14ac:dyDescent="0.25">
      <c r="A292" s="75" t="s">
        <v>419</v>
      </c>
      <c r="B292" s="121">
        <v>20</v>
      </c>
      <c r="C292" s="121"/>
      <c r="D292" s="121">
        <v>20</v>
      </c>
    </row>
    <row r="293" spans="1:4" x14ac:dyDescent="0.25">
      <c r="A293" s="75" t="s">
        <v>417</v>
      </c>
      <c r="B293" s="121">
        <v>134</v>
      </c>
      <c r="C293" s="121"/>
      <c r="D293" s="121">
        <v>134</v>
      </c>
    </row>
    <row r="294" spans="1:4" x14ac:dyDescent="0.25">
      <c r="A294" s="75" t="s">
        <v>48</v>
      </c>
      <c r="B294" s="121">
        <v>1</v>
      </c>
      <c r="C294" s="121"/>
      <c r="D294" s="121">
        <v>1</v>
      </c>
    </row>
    <row r="295" spans="1:4" x14ac:dyDescent="0.25">
      <c r="A295" s="75" t="s">
        <v>52</v>
      </c>
      <c r="B295" s="121">
        <v>6</v>
      </c>
      <c r="C295" s="121"/>
      <c r="D295" s="121">
        <v>6</v>
      </c>
    </row>
    <row r="296" spans="1:4" x14ac:dyDescent="0.25">
      <c r="A296" s="75" t="s">
        <v>339</v>
      </c>
      <c r="B296" s="121">
        <v>3</v>
      </c>
      <c r="C296" s="121"/>
      <c r="D296" s="121">
        <v>3</v>
      </c>
    </row>
    <row r="297" spans="1:4" x14ac:dyDescent="0.25">
      <c r="A297" s="75" t="s">
        <v>106</v>
      </c>
      <c r="B297" s="121">
        <v>1</v>
      </c>
      <c r="C297" s="121"/>
      <c r="D297" s="121">
        <v>1</v>
      </c>
    </row>
    <row r="298" spans="1:4" x14ac:dyDescent="0.25">
      <c r="A298" s="75" t="s">
        <v>69</v>
      </c>
      <c r="B298" s="121">
        <v>1</v>
      </c>
      <c r="C298" s="121"/>
      <c r="D298" s="121">
        <v>1</v>
      </c>
    </row>
    <row r="299" spans="1:4" x14ac:dyDescent="0.25">
      <c r="A299" s="75" t="s">
        <v>17</v>
      </c>
      <c r="B299" s="121">
        <v>4</v>
      </c>
      <c r="C299" s="121"/>
      <c r="D299" s="121">
        <v>4</v>
      </c>
    </row>
    <row r="300" spans="1:4" x14ac:dyDescent="0.25">
      <c r="A300" s="75" t="s">
        <v>26</v>
      </c>
      <c r="B300" s="121">
        <v>1</v>
      </c>
      <c r="C300" s="121"/>
      <c r="D300" s="121">
        <v>1</v>
      </c>
    </row>
    <row r="301" spans="1:4" x14ac:dyDescent="0.25">
      <c r="A301" s="75" t="s">
        <v>13</v>
      </c>
      <c r="B301" s="121">
        <v>11</v>
      </c>
      <c r="C301" s="121"/>
      <c r="D301" s="121">
        <v>11</v>
      </c>
    </row>
    <row r="302" spans="1:4" x14ac:dyDescent="0.25">
      <c r="A302" s="75" t="s">
        <v>613</v>
      </c>
      <c r="B302" s="121">
        <v>4</v>
      </c>
      <c r="C302" s="121"/>
      <c r="D302" s="121">
        <v>4</v>
      </c>
    </row>
    <row r="303" spans="1:4" x14ac:dyDescent="0.25">
      <c r="A303" s="75" t="s">
        <v>615</v>
      </c>
      <c r="B303" s="121">
        <v>1</v>
      </c>
      <c r="C303" s="121"/>
      <c r="D303" s="121">
        <v>1</v>
      </c>
    </row>
    <row r="304" spans="1:4" x14ac:dyDescent="0.25">
      <c r="A304" s="75" t="s">
        <v>176</v>
      </c>
      <c r="B304" s="121">
        <v>1</v>
      </c>
      <c r="C304" s="121"/>
      <c r="D304" s="121">
        <v>1</v>
      </c>
    </row>
    <row r="305" spans="1:4" x14ac:dyDescent="0.25">
      <c r="A305" s="75" t="s">
        <v>617</v>
      </c>
      <c r="B305" s="121">
        <v>2</v>
      </c>
      <c r="C305" s="121"/>
      <c r="D305" s="121">
        <v>2</v>
      </c>
    </row>
    <row r="306" spans="1:4" x14ac:dyDescent="0.25">
      <c r="A306" s="75" t="s">
        <v>619</v>
      </c>
      <c r="B306" s="121">
        <v>5</v>
      </c>
      <c r="C306" s="121"/>
      <c r="D306" s="121">
        <v>5</v>
      </c>
    </row>
    <row r="307" spans="1:4" x14ac:dyDescent="0.25">
      <c r="A307" s="75" t="s">
        <v>90</v>
      </c>
      <c r="B307" s="121">
        <v>20</v>
      </c>
      <c r="C307" s="121"/>
      <c r="D307" s="121">
        <v>20</v>
      </c>
    </row>
    <row r="308" spans="1:4" x14ac:dyDescent="0.25">
      <c r="A308" s="75" t="s">
        <v>621</v>
      </c>
      <c r="B308" s="121">
        <v>24</v>
      </c>
      <c r="C308" s="121">
        <v>24</v>
      </c>
      <c r="D308" s="121">
        <v>0</v>
      </c>
    </row>
    <row r="309" spans="1:4" x14ac:dyDescent="0.25">
      <c r="A309" s="75" t="s">
        <v>1081</v>
      </c>
      <c r="B309" s="121">
        <v>100</v>
      </c>
      <c r="C309" s="121">
        <v>25</v>
      </c>
      <c r="D309" s="121">
        <v>75</v>
      </c>
    </row>
    <row r="310" spans="1:4" x14ac:dyDescent="0.25">
      <c r="A310" s="75" t="s">
        <v>1092</v>
      </c>
      <c r="B310" s="121">
        <v>100</v>
      </c>
      <c r="C310" s="121">
        <v>25</v>
      </c>
      <c r="D310" s="121">
        <v>75</v>
      </c>
    </row>
    <row r="311" spans="1:4" x14ac:dyDescent="0.25">
      <c r="A311" s="75" t="s">
        <v>1095</v>
      </c>
      <c r="B311" s="121">
        <v>100</v>
      </c>
      <c r="C311" s="121">
        <v>25</v>
      </c>
      <c r="D311" s="121">
        <v>75</v>
      </c>
    </row>
    <row r="312" spans="1:4" x14ac:dyDescent="0.25">
      <c r="A312" s="75" t="s">
        <v>1102</v>
      </c>
      <c r="B312" s="121">
        <v>7</v>
      </c>
      <c r="C312" s="121">
        <v>14</v>
      </c>
      <c r="D312" s="121">
        <v>-7</v>
      </c>
    </row>
    <row r="313" spans="1:4" x14ac:dyDescent="0.25">
      <c r="A313" s="75" t="s">
        <v>1104</v>
      </c>
      <c r="B313" s="121">
        <v>2</v>
      </c>
      <c r="C313" s="121">
        <v>4</v>
      </c>
      <c r="D313" s="121">
        <v>-2</v>
      </c>
    </row>
    <row r="314" spans="1:4" x14ac:dyDescent="0.25">
      <c r="A314" s="75" t="s">
        <v>1106</v>
      </c>
      <c r="B314" s="121">
        <v>1</v>
      </c>
      <c r="C314" s="121">
        <v>2</v>
      </c>
      <c r="D314" s="121">
        <v>-1</v>
      </c>
    </row>
    <row r="315" spans="1:4" x14ac:dyDescent="0.25">
      <c r="A315" s="75" t="s">
        <v>1110</v>
      </c>
      <c r="B315" s="121">
        <v>2</v>
      </c>
      <c r="C315" s="121">
        <v>11</v>
      </c>
      <c r="D315" s="121">
        <v>-9</v>
      </c>
    </row>
    <row r="316" spans="1:4" x14ac:dyDescent="0.25">
      <c r="A316" s="75" t="s">
        <v>1112</v>
      </c>
      <c r="B316" s="121">
        <v>9</v>
      </c>
      <c r="C316" s="121"/>
      <c r="D316" s="121">
        <v>9</v>
      </c>
    </row>
    <row r="317" spans="1:4" x14ac:dyDescent="0.25">
      <c r="A317" s="75" t="s">
        <v>1114</v>
      </c>
      <c r="B317" s="121">
        <v>2</v>
      </c>
      <c r="C317" s="121">
        <v>2</v>
      </c>
      <c r="D317" s="121">
        <v>0</v>
      </c>
    </row>
    <row r="318" spans="1:4" x14ac:dyDescent="0.25">
      <c r="A318" s="75" t="s">
        <v>1116</v>
      </c>
      <c r="B318" s="121">
        <v>3</v>
      </c>
      <c r="C318" s="121">
        <v>3</v>
      </c>
      <c r="D318" s="121">
        <v>0</v>
      </c>
    </row>
    <row r="319" spans="1:4" x14ac:dyDescent="0.25">
      <c r="A319" s="75" t="s">
        <v>1122</v>
      </c>
      <c r="B319" s="121">
        <v>1</v>
      </c>
      <c r="C319" s="121"/>
      <c r="D319" s="121">
        <v>1</v>
      </c>
    </row>
    <row r="320" spans="1:4" x14ac:dyDescent="0.25">
      <c r="A320" s="75" t="s">
        <v>1124</v>
      </c>
      <c r="B320" s="121">
        <v>1</v>
      </c>
      <c r="C320" s="121"/>
      <c r="D320" s="121">
        <v>1</v>
      </c>
    </row>
    <row r="321" spans="1:4" x14ac:dyDescent="0.25">
      <c r="A321" s="75" t="s">
        <v>1128</v>
      </c>
      <c r="B321" s="121"/>
      <c r="C321" s="121">
        <v>3</v>
      </c>
      <c r="D321" s="121">
        <v>-3</v>
      </c>
    </row>
    <row r="322" spans="1:4" x14ac:dyDescent="0.25">
      <c r="A322" s="75" t="s">
        <v>1146</v>
      </c>
      <c r="B322" s="121">
        <v>4</v>
      </c>
      <c r="C322" s="121"/>
      <c r="D322" s="121">
        <v>4</v>
      </c>
    </row>
    <row r="323" spans="1:4" x14ac:dyDescent="0.25">
      <c r="A323" s="75" t="s">
        <v>1149</v>
      </c>
      <c r="B323" s="121">
        <v>1</v>
      </c>
      <c r="C323" s="121"/>
      <c r="D323" s="121">
        <v>1</v>
      </c>
    </row>
    <row r="324" spans="1:4" x14ac:dyDescent="0.25">
      <c r="A324" s="75" t="s">
        <v>1150</v>
      </c>
      <c r="B324" s="121">
        <v>642</v>
      </c>
      <c r="C324" s="121"/>
      <c r="D324" s="121">
        <v>642</v>
      </c>
    </row>
    <row r="325" spans="1:4" x14ac:dyDescent="0.25">
      <c r="A325" s="75" t="s">
        <v>1151</v>
      </c>
      <c r="B325" s="121">
        <v>9</v>
      </c>
      <c r="C325" s="121"/>
      <c r="D325" s="121">
        <v>9</v>
      </c>
    </row>
    <row r="326" spans="1:4" x14ac:dyDescent="0.25">
      <c r="A326" s="75" t="s">
        <v>1152</v>
      </c>
      <c r="B326" s="121">
        <v>4</v>
      </c>
      <c r="C326" s="121"/>
      <c r="D326" s="121">
        <v>4</v>
      </c>
    </row>
    <row r="327" spans="1:4" x14ac:dyDescent="0.25">
      <c r="A327" s="75" t="s">
        <v>1153</v>
      </c>
      <c r="B327" s="121">
        <v>2</v>
      </c>
      <c r="C327" s="121"/>
      <c r="D327" s="121">
        <v>2</v>
      </c>
    </row>
    <row r="328" spans="1:4" x14ac:dyDescent="0.25">
      <c r="A328" s="75" t="s">
        <v>191</v>
      </c>
      <c r="B328" s="121">
        <v>11465</v>
      </c>
      <c r="C328" s="121">
        <v>1133</v>
      </c>
      <c r="D328" s="121">
        <v>10332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D45C-5C14-4FFB-A511-3B69CC9310D9}">
  <dimension ref="A3:F328"/>
  <sheetViews>
    <sheetView tabSelected="1" topLeftCell="A66" workbookViewId="0">
      <selection activeCell="B79" sqref="B79"/>
    </sheetView>
  </sheetViews>
  <sheetFormatPr baseColWidth="10" defaultRowHeight="15" x14ac:dyDescent="0.25"/>
  <cols>
    <col min="1" max="1" width="26" customWidth="1"/>
    <col min="2" max="2" width="63.7109375" customWidth="1"/>
    <col min="5" max="5" width="11.85546875" bestFit="1" customWidth="1"/>
  </cols>
  <sheetData>
    <row r="3" spans="2:6" x14ac:dyDescent="0.25">
      <c r="B3" s="120" t="s">
        <v>680</v>
      </c>
      <c r="C3" s="120" t="s">
        <v>6</v>
      </c>
    </row>
    <row r="4" spans="2:6" x14ac:dyDescent="0.25">
      <c r="B4" s="75" t="s">
        <v>188</v>
      </c>
      <c r="C4" s="123">
        <v>1</v>
      </c>
      <c r="E4" t="b">
        <f>B4=F4</f>
        <v>1</v>
      </c>
      <c r="F4" t="s">
        <v>188</v>
      </c>
    </row>
    <row r="5" spans="2:6" x14ac:dyDescent="0.25">
      <c r="B5" s="75" t="s">
        <v>182</v>
      </c>
      <c r="C5" s="123">
        <v>13</v>
      </c>
      <c r="E5" t="b">
        <f t="shared" ref="E5:E68" si="0">B5=F5</f>
        <v>1</v>
      </c>
      <c r="F5" t="s">
        <v>182</v>
      </c>
    </row>
    <row r="6" spans="2:6" x14ac:dyDescent="0.25">
      <c r="B6" s="75" t="s">
        <v>178</v>
      </c>
      <c r="C6" s="123">
        <v>12</v>
      </c>
      <c r="E6" t="b">
        <f t="shared" si="0"/>
        <v>1</v>
      </c>
      <c r="F6" t="s">
        <v>178</v>
      </c>
    </row>
    <row r="7" spans="2:6" x14ac:dyDescent="0.25">
      <c r="B7" s="75" t="s">
        <v>172</v>
      </c>
      <c r="C7" s="123">
        <v>66</v>
      </c>
      <c r="E7" t="b">
        <f t="shared" si="0"/>
        <v>1</v>
      </c>
      <c r="F7" t="s">
        <v>172</v>
      </c>
    </row>
    <row r="8" spans="2:6" x14ac:dyDescent="0.25">
      <c r="B8" s="75" t="s">
        <v>351</v>
      </c>
      <c r="C8" s="123">
        <v>15</v>
      </c>
      <c r="E8" t="b">
        <f t="shared" si="0"/>
        <v>1</v>
      </c>
      <c r="F8" t="s">
        <v>351</v>
      </c>
    </row>
    <row r="9" spans="2:6" x14ac:dyDescent="0.25">
      <c r="B9" s="75" t="s">
        <v>457</v>
      </c>
      <c r="C9" s="123">
        <v>0</v>
      </c>
      <c r="E9" t="b">
        <f t="shared" si="0"/>
        <v>1</v>
      </c>
      <c r="F9" t="s">
        <v>457</v>
      </c>
    </row>
    <row r="10" spans="2:6" x14ac:dyDescent="0.25">
      <c r="B10" s="75" t="s">
        <v>122</v>
      </c>
      <c r="C10" s="123">
        <v>8</v>
      </c>
      <c r="E10" t="b">
        <f t="shared" si="0"/>
        <v>1</v>
      </c>
      <c r="F10" t="s">
        <v>122</v>
      </c>
    </row>
    <row r="11" spans="2:6" x14ac:dyDescent="0.25">
      <c r="B11" s="75" t="s">
        <v>116</v>
      </c>
      <c r="C11" s="123">
        <v>6</v>
      </c>
      <c r="E11" t="b">
        <f t="shared" si="0"/>
        <v>1</v>
      </c>
      <c r="F11" t="s">
        <v>116</v>
      </c>
    </row>
    <row r="12" spans="2:6" x14ac:dyDescent="0.25">
      <c r="B12" s="75" t="s">
        <v>319</v>
      </c>
      <c r="C12" s="123">
        <v>2</v>
      </c>
      <c r="E12" t="b">
        <f t="shared" si="0"/>
        <v>1</v>
      </c>
      <c r="F12" t="s">
        <v>319</v>
      </c>
    </row>
    <row r="13" spans="2:6" x14ac:dyDescent="0.25">
      <c r="B13" s="75" t="s">
        <v>459</v>
      </c>
      <c r="C13" s="123">
        <v>17</v>
      </c>
      <c r="E13" t="b">
        <f t="shared" si="0"/>
        <v>1</v>
      </c>
      <c r="F13" t="s">
        <v>459</v>
      </c>
    </row>
    <row r="14" spans="2:6" x14ac:dyDescent="0.25">
      <c r="B14" s="75" t="s">
        <v>461</v>
      </c>
      <c r="C14" s="123">
        <v>1</v>
      </c>
      <c r="E14" t="b">
        <f t="shared" si="0"/>
        <v>1</v>
      </c>
      <c r="F14" t="s">
        <v>461</v>
      </c>
    </row>
    <row r="15" spans="2:6" x14ac:dyDescent="0.25">
      <c r="B15" s="75" t="s">
        <v>463</v>
      </c>
      <c r="C15" s="123">
        <v>1</v>
      </c>
      <c r="E15" t="b">
        <f t="shared" si="0"/>
        <v>1</v>
      </c>
      <c r="F15" t="s">
        <v>463</v>
      </c>
    </row>
    <row r="16" spans="2:6" x14ac:dyDescent="0.25">
      <c r="B16" s="75" t="s">
        <v>84</v>
      </c>
      <c r="C16" s="123">
        <v>1</v>
      </c>
      <c r="E16" t="b">
        <f t="shared" si="0"/>
        <v>1</v>
      </c>
      <c r="F16" t="s">
        <v>84</v>
      </c>
    </row>
    <row r="17" spans="2:6" x14ac:dyDescent="0.25">
      <c r="B17" s="75" t="s">
        <v>465</v>
      </c>
      <c r="C17" s="123">
        <v>1</v>
      </c>
      <c r="E17" t="b">
        <f t="shared" si="0"/>
        <v>1</v>
      </c>
      <c r="F17" t="s">
        <v>465</v>
      </c>
    </row>
    <row r="18" spans="2:6" x14ac:dyDescent="0.25">
      <c r="B18" s="75" t="s">
        <v>467</v>
      </c>
      <c r="C18" s="123">
        <v>1</v>
      </c>
      <c r="E18" t="b">
        <f t="shared" si="0"/>
        <v>1</v>
      </c>
      <c r="F18" t="s">
        <v>467</v>
      </c>
    </row>
    <row r="19" spans="2:6" x14ac:dyDescent="0.25">
      <c r="B19" s="75" t="s">
        <v>469</v>
      </c>
      <c r="C19" s="123">
        <v>3</v>
      </c>
      <c r="E19" t="b">
        <f t="shared" si="0"/>
        <v>1</v>
      </c>
      <c r="F19" t="s">
        <v>469</v>
      </c>
    </row>
    <row r="20" spans="2:6" x14ac:dyDescent="0.25">
      <c r="B20" s="75" t="s">
        <v>168</v>
      </c>
      <c r="C20" s="123">
        <v>1</v>
      </c>
      <c r="E20" t="b">
        <f t="shared" si="0"/>
        <v>1</v>
      </c>
      <c r="F20" t="s">
        <v>168</v>
      </c>
    </row>
    <row r="21" spans="2:6" x14ac:dyDescent="0.25">
      <c r="B21" s="75" t="s">
        <v>94</v>
      </c>
      <c r="C21" s="123">
        <v>1</v>
      </c>
      <c r="E21" t="b">
        <f t="shared" si="0"/>
        <v>1</v>
      </c>
      <c r="F21" t="s">
        <v>94</v>
      </c>
    </row>
    <row r="22" spans="2:6" x14ac:dyDescent="0.25">
      <c r="B22" s="75" t="s">
        <v>291</v>
      </c>
      <c r="C22" s="123">
        <v>1</v>
      </c>
      <c r="E22" t="b">
        <f t="shared" si="0"/>
        <v>1</v>
      </c>
      <c r="F22" t="s">
        <v>291</v>
      </c>
    </row>
    <row r="23" spans="2:6" x14ac:dyDescent="0.25">
      <c r="B23" s="75" t="s">
        <v>136</v>
      </c>
      <c r="C23" s="123">
        <v>2</v>
      </c>
      <c r="E23" t="b">
        <f t="shared" si="0"/>
        <v>1</v>
      </c>
      <c r="F23" t="s">
        <v>136</v>
      </c>
    </row>
    <row r="24" spans="2:6" x14ac:dyDescent="0.25">
      <c r="B24" s="75" t="s">
        <v>307</v>
      </c>
      <c r="C24" s="123">
        <v>0</v>
      </c>
      <c r="E24" t="b">
        <f t="shared" si="0"/>
        <v>1</v>
      </c>
      <c r="F24" t="s">
        <v>307</v>
      </c>
    </row>
    <row r="25" spans="2:6" x14ac:dyDescent="0.25">
      <c r="B25" s="75" t="s">
        <v>449</v>
      </c>
      <c r="C25" s="123">
        <v>1</v>
      </c>
      <c r="E25" t="b">
        <f t="shared" si="0"/>
        <v>1</v>
      </c>
      <c r="F25" t="s">
        <v>449</v>
      </c>
    </row>
    <row r="26" spans="2:6" x14ac:dyDescent="0.25">
      <c r="B26" s="75" t="s">
        <v>186</v>
      </c>
      <c r="C26" s="123">
        <v>75</v>
      </c>
      <c r="E26" t="b">
        <f t="shared" si="0"/>
        <v>1</v>
      </c>
      <c r="F26" t="s">
        <v>186</v>
      </c>
    </row>
    <row r="27" spans="2:6" x14ac:dyDescent="0.25">
      <c r="B27" s="75" t="s">
        <v>301</v>
      </c>
      <c r="C27" s="123">
        <v>2</v>
      </c>
      <c r="E27" t="b">
        <f t="shared" si="0"/>
        <v>1</v>
      </c>
      <c r="F27" t="s">
        <v>301</v>
      </c>
    </row>
    <row r="28" spans="2:6" x14ac:dyDescent="0.25">
      <c r="B28" s="75" t="s">
        <v>43</v>
      </c>
      <c r="C28" s="123">
        <v>11</v>
      </c>
      <c r="E28" t="b">
        <f t="shared" si="0"/>
        <v>1</v>
      </c>
      <c r="F28" t="s">
        <v>43</v>
      </c>
    </row>
    <row r="29" spans="2:6" x14ac:dyDescent="0.25">
      <c r="B29" s="75" t="s">
        <v>148</v>
      </c>
      <c r="C29" s="123">
        <v>8</v>
      </c>
      <c r="E29" t="b">
        <f t="shared" si="0"/>
        <v>1</v>
      </c>
      <c r="F29" t="s">
        <v>148</v>
      </c>
    </row>
    <row r="30" spans="2:6" x14ac:dyDescent="0.25">
      <c r="B30" s="75" t="s">
        <v>199</v>
      </c>
      <c r="C30" s="123">
        <v>1</v>
      </c>
      <c r="E30" t="b">
        <f t="shared" si="0"/>
        <v>1</v>
      </c>
      <c r="F30" t="s">
        <v>199</v>
      </c>
    </row>
    <row r="31" spans="2:6" x14ac:dyDescent="0.25">
      <c r="B31" s="75" t="s">
        <v>211</v>
      </c>
      <c r="C31" s="123">
        <v>1</v>
      </c>
      <c r="E31" t="b">
        <f t="shared" si="0"/>
        <v>1</v>
      </c>
      <c r="F31" t="s">
        <v>211</v>
      </c>
    </row>
    <row r="32" spans="2:6" x14ac:dyDescent="0.25">
      <c r="B32" s="75" t="s">
        <v>195</v>
      </c>
      <c r="C32" s="123">
        <v>6</v>
      </c>
      <c r="E32" t="b">
        <f t="shared" si="0"/>
        <v>1</v>
      </c>
      <c r="F32" t="s">
        <v>195</v>
      </c>
    </row>
    <row r="33" spans="2:6" x14ac:dyDescent="0.25">
      <c r="B33" s="75" t="s">
        <v>203</v>
      </c>
      <c r="C33" s="123">
        <v>1</v>
      </c>
      <c r="E33" t="b">
        <f t="shared" si="0"/>
        <v>1</v>
      </c>
      <c r="F33" t="s">
        <v>203</v>
      </c>
    </row>
    <row r="34" spans="2:6" x14ac:dyDescent="0.25">
      <c r="B34" s="75" t="s">
        <v>239</v>
      </c>
      <c r="C34" s="123">
        <v>5</v>
      </c>
      <c r="E34" t="b">
        <f t="shared" si="0"/>
        <v>1</v>
      </c>
      <c r="F34" t="s">
        <v>239</v>
      </c>
    </row>
    <row r="35" spans="2:6" x14ac:dyDescent="0.25">
      <c r="B35" s="75" t="s">
        <v>207</v>
      </c>
      <c r="C35" s="123">
        <v>1</v>
      </c>
      <c r="E35" t="b">
        <f t="shared" si="0"/>
        <v>1</v>
      </c>
      <c r="F35" t="s">
        <v>207</v>
      </c>
    </row>
    <row r="36" spans="2:6" x14ac:dyDescent="0.25">
      <c r="B36" s="75" t="s">
        <v>471</v>
      </c>
      <c r="C36" s="123">
        <v>1</v>
      </c>
      <c r="E36" t="b">
        <f t="shared" si="0"/>
        <v>1</v>
      </c>
      <c r="F36" t="s">
        <v>471</v>
      </c>
    </row>
    <row r="37" spans="2:6" x14ac:dyDescent="0.25">
      <c r="B37" s="75" t="s">
        <v>473</v>
      </c>
      <c r="C37" s="123">
        <v>1</v>
      </c>
      <c r="E37" t="b">
        <f t="shared" si="0"/>
        <v>1</v>
      </c>
      <c r="F37" t="s">
        <v>473</v>
      </c>
    </row>
    <row r="38" spans="2:6" x14ac:dyDescent="0.25">
      <c r="B38" s="75" t="s">
        <v>475</v>
      </c>
      <c r="C38" s="123">
        <v>6</v>
      </c>
      <c r="E38" t="b">
        <f t="shared" si="0"/>
        <v>1</v>
      </c>
      <c r="F38" t="s">
        <v>475</v>
      </c>
    </row>
    <row r="39" spans="2:6" x14ac:dyDescent="0.25">
      <c r="B39" s="75" t="s">
        <v>100</v>
      </c>
      <c r="C39" s="123">
        <v>11</v>
      </c>
      <c r="E39" t="b">
        <f t="shared" si="0"/>
        <v>1</v>
      </c>
      <c r="F39" t="s">
        <v>100</v>
      </c>
    </row>
    <row r="40" spans="2:6" x14ac:dyDescent="0.25">
      <c r="B40" s="75" t="s">
        <v>477</v>
      </c>
      <c r="C40" s="123">
        <v>1</v>
      </c>
      <c r="D40" t="s">
        <v>1165</v>
      </c>
      <c r="E40" t="b">
        <f t="shared" si="0"/>
        <v>1</v>
      </c>
      <c r="F40" t="s">
        <v>477</v>
      </c>
    </row>
    <row r="41" spans="2:6" x14ac:dyDescent="0.25">
      <c r="B41" s="75" t="s">
        <v>479</v>
      </c>
      <c r="C41" s="123">
        <v>3</v>
      </c>
      <c r="E41" t="b">
        <f t="shared" si="0"/>
        <v>1</v>
      </c>
      <c r="F41" t="s">
        <v>479</v>
      </c>
    </row>
    <row r="42" spans="2:6" x14ac:dyDescent="0.25">
      <c r="B42" s="75" t="s">
        <v>481</v>
      </c>
      <c r="C42" s="123">
        <v>1</v>
      </c>
      <c r="E42" t="b">
        <f t="shared" si="0"/>
        <v>1</v>
      </c>
      <c r="F42" t="s">
        <v>481</v>
      </c>
    </row>
    <row r="43" spans="2:6" x14ac:dyDescent="0.25">
      <c r="B43" s="75" t="s">
        <v>193</v>
      </c>
      <c r="C43" s="123">
        <v>18</v>
      </c>
      <c r="E43" t="b">
        <f t="shared" si="0"/>
        <v>1</v>
      </c>
      <c r="F43" t="s">
        <v>193</v>
      </c>
    </row>
    <row r="44" spans="2:6" x14ac:dyDescent="0.25">
      <c r="B44" s="75" t="s">
        <v>110</v>
      </c>
      <c r="C44" s="123">
        <v>39</v>
      </c>
      <c r="E44" t="b">
        <f t="shared" si="0"/>
        <v>1</v>
      </c>
      <c r="F44" t="s">
        <v>110</v>
      </c>
    </row>
    <row r="45" spans="2:6" x14ac:dyDescent="0.25">
      <c r="B45" s="75" t="s">
        <v>28</v>
      </c>
      <c r="C45" s="123">
        <v>1</v>
      </c>
      <c r="E45" t="b">
        <f t="shared" si="0"/>
        <v>1</v>
      </c>
      <c r="F45" t="s">
        <v>28</v>
      </c>
    </row>
    <row r="46" spans="2:6" x14ac:dyDescent="0.25">
      <c r="B46" s="75" t="s">
        <v>305</v>
      </c>
      <c r="C46" s="123">
        <v>1</v>
      </c>
      <c r="E46" t="b">
        <f t="shared" si="0"/>
        <v>1</v>
      </c>
      <c r="F46" t="s">
        <v>305</v>
      </c>
    </row>
    <row r="47" spans="2:6" x14ac:dyDescent="0.25">
      <c r="B47" s="75" t="s">
        <v>623</v>
      </c>
      <c r="C47" s="123">
        <v>1</v>
      </c>
      <c r="E47" t="b">
        <f t="shared" si="0"/>
        <v>1</v>
      </c>
      <c r="F47" t="s">
        <v>623</v>
      </c>
    </row>
    <row r="48" spans="2:6" x14ac:dyDescent="0.25">
      <c r="B48" s="75" t="s">
        <v>625</v>
      </c>
      <c r="C48" s="123">
        <v>0</v>
      </c>
      <c r="E48" t="b">
        <f t="shared" si="0"/>
        <v>1</v>
      </c>
      <c r="F48" t="s">
        <v>625</v>
      </c>
    </row>
    <row r="49" spans="1:6" x14ac:dyDescent="0.25">
      <c r="B49" s="75" t="s">
        <v>627</v>
      </c>
      <c r="C49" s="123">
        <v>1</v>
      </c>
      <c r="E49" t="b">
        <f t="shared" si="0"/>
        <v>1</v>
      </c>
      <c r="F49" t="s">
        <v>627</v>
      </c>
    </row>
    <row r="50" spans="1:6" x14ac:dyDescent="0.25">
      <c r="B50" s="75" t="s">
        <v>629</v>
      </c>
      <c r="C50" s="123">
        <v>3</v>
      </c>
      <c r="E50" t="b">
        <f t="shared" si="0"/>
        <v>1</v>
      </c>
      <c r="F50" t="s">
        <v>629</v>
      </c>
    </row>
    <row r="51" spans="1:6" x14ac:dyDescent="0.25">
      <c r="B51" s="75" t="s">
        <v>447</v>
      </c>
      <c r="C51" s="123">
        <v>2</v>
      </c>
      <c r="E51" t="b">
        <f t="shared" si="0"/>
        <v>1</v>
      </c>
      <c r="F51" t="s">
        <v>447</v>
      </c>
    </row>
    <row r="52" spans="1:6" x14ac:dyDescent="0.25">
      <c r="B52" s="75" t="s">
        <v>483</v>
      </c>
      <c r="C52" s="123">
        <v>2</v>
      </c>
      <c r="E52" t="b">
        <f t="shared" si="0"/>
        <v>1</v>
      </c>
      <c r="F52" t="s">
        <v>483</v>
      </c>
    </row>
    <row r="53" spans="1:6" x14ac:dyDescent="0.25">
      <c r="B53" s="75" t="s">
        <v>485</v>
      </c>
      <c r="C53" s="123">
        <v>2</v>
      </c>
      <c r="E53" t="b">
        <f t="shared" si="0"/>
        <v>1</v>
      </c>
      <c r="F53" t="s">
        <v>485</v>
      </c>
    </row>
    <row r="54" spans="1:6" x14ac:dyDescent="0.25">
      <c r="B54" s="75" t="s">
        <v>273</v>
      </c>
      <c r="C54" s="123">
        <v>2</v>
      </c>
      <c r="E54" t="b">
        <f t="shared" si="0"/>
        <v>1</v>
      </c>
      <c r="F54" t="s">
        <v>273</v>
      </c>
    </row>
    <row r="55" spans="1:6" x14ac:dyDescent="0.25">
      <c r="B55" s="75" t="s">
        <v>144</v>
      </c>
      <c r="C55" s="123">
        <v>1</v>
      </c>
      <c r="E55" t="b">
        <f t="shared" si="0"/>
        <v>1</v>
      </c>
      <c r="F55" t="s">
        <v>144</v>
      </c>
    </row>
    <row r="56" spans="1:6" x14ac:dyDescent="0.25">
      <c r="B56" s="75" t="s">
        <v>138</v>
      </c>
      <c r="C56" s="123">
        <v>2</v>
      </c>
      <c r="E56" t="b">
        <f t="shared" si="0"/>
        <v>1</v>
      </c>
      <c r="F56" t="s">
        <v>138</v>
      </c>
    </row>
    <row r="57" spans="1:6" x14ac:dyDescent="0.25">
      <c r="A57" t="s">
        <v>1166</v>
      </c>
      <c r="B57" s="75" t="s">
        <v>104</v>
      </c>
      <c r="C57" s="123">
        <v>-44</v>
      </c>
      <c r="E57" t="b">
        <f t="shared" si="0"/>
        <v>1</v>
      </c>
      <c r="F57" t="s">
        <v>104</v>
      </c>
    </row>
    <row r="58" spans="1:6" x14ac:dyDescent="0.25">
      <c r="B58" s="75" t="s">
        <v>401</v>
      </c>
      <c r="C58" s="123">
        <v>1</v>
      </c>
      <c r="E58" t="b">
        <f t="shared" si="0"/>
        <v>1</v>
      </c>
      <c r="F58" t="s">
        <v>401</v>
      </c>
    </row>
    <row r="59" spans="1:6" x14ac:dyDescent="0.25">
      <c r="B59" s="75" t="s">
        <v>403</v>
      </c>
      <c r="C59" s="123">
        <v>1</v>
      </c>
      <c r="E59" t="b">
        <f t="shared" si="0"/>
        <v>1</v>
      </c>
      <c r="F59" t="s">
        <v>403</v>
      </c>
    </row>
    <row r="60" spans="1:6" x14ac:dyDescent="0.25">
      <c r="B60" s="75" t="s">
        <v>407</v>
      </c>
      <c r="C60" s="123">
        <v>1</v>
      </c>
      <c r="E60" t="b">
        <f t="shared" si="0"/>
        <v>1</v>
      </c>
      <c r="F60" t="s">
        <v>407</v>
      </c>
    </row>
    <row r="61" spans="1:6" x14ac:dyDescent="0.25">
      <c r="B61" s="75" t="s">
        <v>405</v>
      </c>
      <c r="C61" s="123">
        <v>1</v>
      </c>
      <c r="E61" t="b">
        <f t="shared" si="0"/>
        <v>1</v>
      </c>
      <c r="F61" t="s">
        <v>405</v>
      </c>
    </row>
    <row r="62" spans="1:6" x14ac:dyDescent="0.25">
      <c r="B62" s="75" t="s">
        <v>387</v>
      </c>
      <c r="C62" s="123">
        <v>1</v>
      </c>
      <c r="E62" t="b">
        <f t="shared" si="0"/>
        <v>1</v>
      </c>
      <c r="F62" t="s">
        <v>387</v>
      </c>
    </row>
    <row r="63" spans="1:6" x14ac:dyDescent="0.25">
      <c r="B63" s="75" t="s">
        <v>389</v>
      </c>
      <c r="C63" s="123">
        <v>1</v>
      </c>
      <c r="E63" t="b">
        <f t="shared" si="0"/>
        <v>1</v>
      </c>
      <c r="F63" t="s">
        <v>389</v>
      </c>
    </row>
    <row r="64" spans="1:6" x14ac:dyDescent="0.25">
      <c r="B64" s="75" t="s">
        <v>32</v>
      </c>
      <c r="C64" s="123">
        <v>1</v>
      </c>
      <c r="E64" t="b">
        <f t="shared" si="0"/>
        <v>1</v>
      </c>
      <c r="F64" t="s">
        <v>32</v>
      </c>
    </row>
    <row r="65" spans="2:6" x14ac:dyDescent="0.25">
      <c r="B65" s="75" t="s">
        <v>289</v>
      </c>
      <c r="C65" s="123">
        <v>4</v>
      </c>
      <c r="E65" t="b">
        <f t="shared" si="0"/>
        <v>1</v>
      </c>
      <c r="F65" t="s">
        <v>289</v>
      </c>
    </row>
    <row r="66" spans="2:6" x14ac:dyDescent="0.25">
      <c r="B66" s="75" t="s">
        <v>285</v>
      </c>
      <c r="C66" s="123">
        <v>8</v>
      </c>
      <c r="E66" t="b">
        <f t="shared" si="0"/>
        <v>1</v>
      </c>
      <c r="F66" t="s">
        <v>285</v>
      </c>
    </row>
    <row r="67" spans="2:6" x14ac:dyDescent="0.25">
      <c r="B67" s="75" t="s">
        <v>397</v>
      </c>
      <c r="C67" s="123">
        <v>2</v>
      </c>
      <c r="E67" t="b">
        <f t="shared" si="0"/>
        <v>1</v>
      </c>
      <c r="F67" t="s">
        <v>397</v>
      </c>
    </row>
    <row r="68" spans="2:6" x14ac:dyDescent="0.25">
      <c r="B68" s="75" t="s">
        <v>130</v>
      </c>
      <c r="C68" s="123">
        <v>1</v>
      </c>
      <c r="E68" t="b">
        <f t="shared" si="0"/>
        <v>1</v>
      </c>
      <c r="F68" t="s">
        <v>130</v>
      </c>
    </row>
    <row r="69" spans="2:6" x14ac:dyDescent="0.25">
      <c r="B69" s="75" t="s">
        <v>76</v>
      </c>
      <c r="C69" s="123">
        <v>1</v>
      </c>
      <c r="E69" t="b">
        <f t="shared" ref="E69:E132" si="1">B69=F69</f>
        <v>1</v>
      </c>
      <c r="F69" t="s">
        <v>76</v>
      </c>
    </row>
    <row r="70" spans="2:6" x14ac:dyDescent="0.25">
      <c r="B70" s="75" t="s">
        <v>311</v>
      </c>
      <c r="C70" s="123">
        <v>2</v>
      </c>
      <c r="E70" t="b">
        <f t="shared" si="1"/>
        <v>1</v>
      </c>
      <c r="F70" t="s">
        <v>311</v>
      </c>
    </row>
    <row r="71" spans="2:6" x14ac:dyDescent="0.25">
      <c r="B71" s="75" t="s">
        <v>313</v>
      </c>
      <c r="C71" s="123">
        <v>2</v>
      </c>
      <c r="E71" t="b">
        <f t="shared" si="1"/>
        <v>1</v>
      </c>
      <c r="F71" t="s">
        <v>313</v>
      </c>
    </row>
    <row r="72" spans="2:6" x14ac:dyDescent="0.25">
      <c r="B72" s="75" t="s">
        <v>303</v>
      </c>
      <c r="C72" s="123">
        <v>1</v>
      </c>
      <c r="D72" t="s">
        <v>1165</v>
      </c>
      <c r="E72" t="b">
        <f t="shared" si="1"/>
        <v>1</v>
      </c>
      <c r="F72" t="s">
        <v>303</v>
      </c>
    </row>
    <row r="73" spans="2:6" x14ac:dyDescent="0.25">
      <c r="B73" s="75" t="s">
        <v>74</v>
      </c>
      <c r="C73" s="123">
        <v>1</v>
      </c>
      <c r="E73" t="b">
        <f t="shared" si="1"/>
        <v>1</v>
      </c>
      <c r="F73" t="s">
        <v>74</v>
      </c>
    </row>
    <row r="74" spans="2:6" x14ac:dyDescent="0.25">
      <c r="B74" s="75" t="s">
        <v>146</v>
      </c>
      <c r="C74" s="123">
        <v>8</v>
      </c>
      <c r="E74" t="b">
        <f t="shared" si="1"/>
        <v>1</v>
      </c>
      <c r="F74" t="s">
        <v>146</v>
      </c>
    </row>
    <row r="75" spans="2:6" x14ac:dyDescent="0.25">
      <c r="B75" s="75" t="s">
        <v>140</v>
      </c>
      <c r="C75" s="123">
        <v>114</v>
      </c>
      <c r="E75" t="b">
        <f t="shared" si="1"/>
        <v>1</v>
      </c>
      <c r="F75" t="s">
        <v>140</v>
      </c>
    </row>
    <row r="76" spans="2:6" x14ac:dyDescent="0.25">
      <c r="B76" s="75" t="s">
        <v>134</v>
      </c>
      <c r="C76" s="123">
        <v>699</v>
      </c>
      <c r="E76" t="b">
        <f t="shared" si="1"/>
        <v>1</v>
      </c>
      <c r="F76" t="s">
        <v>134</v>
      </c>
    </row>
    <row r="77" spans="2:6" x14ac:dyDescent="0.25">
      <c r="B77" s="75" t="s">
        <v>67</v>
      </c>
      <c r="C77" s="123">
        <v>0</v>
      </c>
      <c r="E77" t="b">
        <f t="shared" si="1"/>
        <v>1</v>
      </c>
      <c r="F77" t="s">
        <v>67</v>
      </c>
    </row>
    <row r="78" spans="2:6" x14ac:dyDescent="0.25">
      <c r="B78" s="75" t="s">
        <v>54</v>
      </c>
      <c r="C78" s="123">
        <v>30</v>
      </c>
      <c r="E78" t="b">
        <f t="shared" si="1"/>
        <v>1</v>
      </c>
      <c r="F78" t="s">
        <v>54</v>
      </c>
    </row>
    <row r="79" spans="2:6" x14ac:dyDescent="0.25">
      <c r="B79" s="75" t="s">
        <v>158</v>
      </c>
      <c r="C79" s="123">
        <v>1</v>
      </c>
      <c r="E79" t="b">
        <f t="shared" si="1"/>
        <v>1</v>
      </c>
      <c r="F79" t="s">
        <v>158</v>
      </c>
    </row>
    <row r="80" spans="2:6" x14ac:dyDescent="0.25">
      <c r="B80" s="75" t="s">
        <v>487</v>
      </c>
      <c r="C80" s="123">
        <v>12</v>
      </c>
      <c r="E80" t="b">
        <f t="shared" si="1"/>
        <v>1</v>
      </c>
      <c r="F80" t="s">
        <v>487</v>
      </c>
    </row>
    <row r="81" spans="2:6" x14ac:dyDescent="0.25">
      <c r="B81" s="75" t="s">
        <v>249</v>
      </c>
      <c r="C81" s="123">
        <v>1</v>
      </c>
      <c r="E81" t="b">
        <f t="shared" si="1"/>
        <v>1</v>
      </c>
      <c r="F81" t="s">
        <v>249</v>
      </c>
    </row>
    <row r="82" spans="2:6" x14ac:dyDescent="0.25">
      <c r="B82" s="75" t="s">
        <v>293</v>
      </c>
      <c r="C82" s="123">
        <v>0</v>
      </c>
      <c r="E82" t="b">
        <f t="shared" si="1"/>
        <v>1</v>
      </c>
      <c r="F82" t="s">
        <v>293</v>
      </c>
    </row>
    <row r="83" spans="2:6" x14ac:dyDescent="0.25">
      <c r="B83" s="75" t="s">
        <v>409</v>
      </c>
      <c r="C83" s="123">
        <v>1</v>
      </c>
      <c r="E83" t="b">
        <f t="shared" si="1"/>
        <v>1</v>
      </c>
      <c r="F83" t="s">
        <v>409</v>
      </c>
    </row>
    <row r="84" spans="2:6" x14ac:dyDescent="0.25">
      <c r="B84" s="75" t="s">
        <v>341</v>
      </c>
      <c r="C84" s="123">
        <v>1</v>
      </c>
      <c r="E84" t="b">
        <f t="shared" si="1"/>
        <v>1</v>
      </c>
      <c r="F84" t="s">
        <v>341</v>
      </c>
    </row>
    <row r="85" spans="2:6" x14ac:dyDescent="0.25">
      <c r="B85" s="75" t="s">
        <v>489</v>
      </c>
      <c r="C85" s="123">
        <v>0</v>
      </c>
      <c r="E85" t="b">
        <f t="shared" si="1"/>
        <v>1</v>
      </c>
      <c r="F85" t="s">
        <v>489</v>
      </c>
    </row>
    <row r="86" spans="2:6" x14ac:dyDescent="0.25">
      <c r="B86" s="75" t="s">
        <v>491</v>
      </c>
      <c r="C86" s="123">
        <v>1</v>
      </c>
      <c r="E86" t="b">
        <f t="shared" si="1"/>
        <v>1</v>
      </c>
      <c r="F86" t="s">
        <v>491</v>
      </c>
    </row>
    <row r="87" spans="2:6" x14ac:dyDescent="0.25">
      <c r="B87" s="75" t="s">
        <v>152</v>
      </c>
      <c r="C87" s="123">
        <v>16</v>
      </c>
      <c r="E87" t="b">
        <f t="shared" si="1"/>
        <v>1</v>
      </c>
      <c r="F87" t="s">
        <v>152</v>
      </c>
    </row>
    <row r="88" spans="2:6" x14ac:dyDescent="0.25">
      <c r="B88" s="75" t="s">
        <v>493</v>
      </c>
      <c r="C88" s="123">
        <v>2</v>
      </c>
      <c r="E88" t="b">
        <f t="shared" si="1"/>
        <v>1</v>
      </c>
      <c r="F88" t="s">
        <v>493</v>
      </c>
    </row>
    <row r="89" spans="2:6" x14ac:dyDescent="0.25">
      <c r="B89" s="75" t="s">
        <v>128</v>
      </c>
      <c r="C89" s="123">
        <v>1</v>
      </c>
      <c r="E89" t="b">
        <f t="shared" si="1"/>
        <v>1</v>
      </c>
      <c r="F89" t="s">
        <v>128</v>
      </c>
    </row>
    <row r="90" spans="2:6" x14ac:dyDescent="0.25">
      <c r="B90" s="75" t="s">
        <v>197</v>
      </c>
      <c r="C90" s="123">
        <v>1</v>
      </c>
      <c r="E90" t="b">
        <f t="shared" si="1"/>
        <v>1</v>
      </c>
      <c r="F90" t="s">
        <v>197</v>
      </c>
    </row>
    <row r="91" spans="2:6" x14ac:dyDescent="0.25">
      <c r="B91" s="75" t="s">
        <v>495</v>
      </c>
      <c r="C91" s="123">
        <v>2</v>
      </c>
      <c r="E91" t="b">
        <f t="shared" si="1"/>
        <v>1</v>
      </c>
      <c r="F91" t="s">
        <v>495</v>
      </c>
    </row>
    <row r="92" spans="2:6" x14ac:dyDescent="0.25">
      <c r="B92" s="75" t="s">
        <v>427</v>
      </c>
      <c r="C92" s="123">
        <v>2</v>
      </c>
      <c r="E92" t="b">
        <f t="shared" si="1"/>
        <v>1</v>
      </c>
      <c r="F92" t="s">
        <v>427</v>
      </c>
    </row>
    <row r="93" spans="2:6" x14ac:dyDescent="0.25">
      <c r="B93" s="75" t="s">
        <v>497</v>
      </c>
      <c r="C93" s="123">
        <v>15</v>
      </c>
      <c r="E93" t="b">
        <f t="shared" si="1"/>
        <v>1</v>
      </c>
      <c r="F93" t="s">
        <v>497</v>
      </c>
    </row>
    <row r="94" spans="2:6" x14ac:dyDescent="0.25">
      <c r="B94" s="75" t="s">
        <v>247</v>
      </c>
      <c r="C94" s="123">
        <v>4</v>
      </c>
      <c r="E94" t="b">
        <f t="shared" si="1"/>
        <v>1</v>
      </c>
      <c r="F94" t="s">
        <v>247</v>
      </c>
    </row>
    <row r="95" spans="2:6" x14ac:dyDescent="0.25">
      <c r="B95" s="75" t="s">
        <v>333</v>
      </c>
      <c r="C95" s="123">
        <v>5</v>
      </c>
      <c r="E95" t="b">
        <f t="shared" si="1"/>
        <v>1</v>
      </c>
      <c r="F95" t="s">
        <v>333</v>
      </c>
    </row>
    <row r="96" spans="2:6" x14ac:dyDescent="0.25">
      <c r="B96" s="75" t="s">
        <v>335</v>
      </c>
      <c r="C96" s="123">
        <v>5</v>
      </c>
      <c r="E96" t="b">
        <f t="shared" si="1"/>
        <v>1</v>
      </c>
      <c r="F96" t="s">
        <v>335</v>
      </c>
    </row>
    <row r="97" spans="2:6" x14ac:dyDescent="0.25">
      <c r="B97" s="75" t="s">
        <v>357</v>
      </c>
      <c r="C97" s="123">
        <v>2</v>
      </c>
      <c r="E97" t="b">
        <f t="shared" si="1"/>
        <v>1</v>
      </c>
      <c r="F97" t="s">
        <v>357</v>
      </c>
    </row>
    <row r="98" spans="2:6" x14ac:dyDescent="0.25">
      <c r="B98" s="75" t="s">
        <v>355</v>
      </c>
      <c r="C98" s="123">
        <v>3</v>
      </c>
      <c r="E98" t="b">
        <f t="shared" si="1"/>
        <v>1</v>
      </c>
      <c r="F98" t="s">
        <v>355</v>
      </c>
    </row>
    <row r="99" spans="2:6" x14ac:dyDescent="0.25">
      <c r="B99" s="75" t="s">
        <v>30</v>
      </c>
      <c r="C99" s="123">
        <v>2</v>
      </c>
      <c r="E99" t="b">
        <f t="shared" si="1"/>
        <v>1</v>
      </c>
      <c r="F99" t="s">
        <v>30</v>
      </c>
    </row>
    <row r="100" spans="2:6" x14ac:dyDescent="0.25">
      <c r="B100" s="75" t="s">
        <v>50</v>
      </c>
      <c r="C100" s="123">
        <v>4</v>
      </c>
      <c r="E100" t="b">
        <f t="shared" si="1"/>
        <v>1</v>
      </c>
      <c r="F100" t="s">
        <v>50</v>
      </c>
    </row>
    <row r="101" spans="2:6" x14ac:dyDescent="0.25">
      <c r="B101" s="75" t="s">
        <v>259</v>
      </c>
      <c r="C101" s="123">
        <v>2</v>
      </c>
      <c r="E101" t="b">
        <f t="shared" si="1"/>
        <v>1</v>
      </c>
      <c r="F101" t="s">
        <v>259</v>
      </c>
    </row>
    <row r="102" spans="2:6" x14ac:dyDescent="0.25">
      <c r="B102" s="75" t="s">
        <v>265</v>
      </c>
      <c r="C102" s="123">
        <v>2</v>
      </c>
      <c r="E102" t="b">
        <f t="shared" si="1"/>
        <v>1</v>
      </c>
      <c r="F102" t="s">
        <v>265</v>
      </c>
    </row>
    <row r="103" spans="2:6" x14ac:dyDescent="0.25">
      <c r="B103" s="75" t="s">
        <v>277</v>
      </c>
      <c r="C103" s="123">
        <v>1</v>
      </c>
      <c r="E103" t="b">
        <f t="shared" si="1"/>
        <v>1</v>
      </c>
      <c r="F103" t="s">
        <v>277</v>
      </c>
    </row>
    <row r="104" spans="2:6" x14ac:dyDescent="0.25">
      <c r="B104" s="75" t="s">
        <v>499</v>
      </c>
      <c r="C104" s="123">
        <v>1118</v>
      </c>
      <c r="E104" t="b">
        <f t="shared" si="1"/>
        <v>1</v>
      </c>
      <c r="F104" t="s">
        <v>499</v>
      </c>
    </row>
    <row r="105" spans="2:6" x14ac:dyDescent="0.25">
      <c r="B105" s="75" t="s">
        <v>164</v>
      </c>
      <c r="C105" s="123">
        <v>178</v>
      </c>
      <c r="E105" t="b">
        <f t="shared" si="1"/>
        <v>1</v>
      </c>
      <c r="F105" t="s">
        <v>164</v>
      </c>
    </row>
    <row r="106" spans="2:6" x14ac:dyDescent="0.25">
      <c r="B106" s="75" t="s">
        <v>170</v>
      </c>
      <c r="C106" s="123">
        <v>46</v>
      </c>
      <c r="E106" t="b">
        <f t="shared" si="1"/>
        <v>1</v>
      </c>
      <c r="F106" t="s">
        <v>170</v>
      </c>
    </row>
    <row r="107" spans="2:6" x14ac:dyDescent="0.25">
      <c r="B107" s="75" t="s">
        <v>501</v>
      </c>
      <c r="C107" s="123">
        <v>2492</v>
      </c>
      <c r="E107" t="b">
        <f t="shared" si="1"/>
        <v>1</v>
      </c>
      <c r="F107" t="s">
        <v>501</v>
      </c>
    </row>
    <row r="108" spans="2:6" x14ac:dyDescent="0.25">
      <c r="B108" s="75" t="s">
        <v>503</v>
      </c>
      <c r="C108" s="123">
        <v>6</v>
      </c>
      <c r="E108" t="b">
        <f t="shared" si="1"/>
        <v>1</v>
      </c>
      <c r="F108" t="s">
        <v>503</v>
      </c>
    </row>
    <row r="109" spans="2:6" x14ac:dyDescent="0.25">
      <c r="B109" s="75" t="s">
        <v>505</v>
      </c>
      <c r="C109" s="123">
        <v>0</v>
      </c>
      <c r="E109" t="b">
        <f t="shared" si="1"/>
        <v>1</v>
      </c>
      <c r="F109" t="s">
        <v>505</v>
      </c>
    </row>
    <row r="110" spans="2:6" x14ac:dyDescent="0.25">
      <c r="B110" s="75" t="s">
        <v>507</v>
      </c>
      <c r="C110" s="123">
        <v>8</v>
      </c>
      <c r="E110" t="b">
        <f t="shared" si="1"/>
        <v>1</v>
      </c>
      <c r="F110" t="s">
        <v>507</v>
      </c>
    </row>
    <row r="111" spans="2:6" x14ac:dyDescent="0.25">
      <c r="B111" s="75" t="s">
        <v>421</v>
      </c>
      <c r="C111" s="123">
        <v>93</v>
      </c>
      <c r="E111" t="b">
        <f t="shared" si="1"/>
        <v>1</v>
      </c>
      <c r="F111" t="s">
        <v>421</v>
      </c>
    </row>
    <row r="112" spans="2:6" x14ac:dyDescent="0.25">
      <c r="B112" s="75" t="s">
        <v>142</v>
      </c>
      <c r="C112" s="123">
        <v>1</v>
      </c>
      <c r="E112" t="b">
        <f t="shared" si="1"/>
        <v>1</v>
      </c>
      <c r="F112" t="s">
        <v>142</v>
      </c>
    </row>
    <row r="113" spans="2:6" x14ac:dyDescent="0.25">
      <c r="B113" s="75" t="s">
        <v>41</v>
      </c>
      <c r="C113" s="123">
        <v>0</v>
      </c>
      <c r="E113" t="b">
        <f t="shared" si="1"/>
        <v>1</v>
      </c>
      <c r="F113" t="s">
        <v>41</v>
      </c>
    </row>
    <row r="114" spans="2:6" x14ac:dyDescent="0.25">
      <c r="B114" s="75" t="s">
        <v>299</v>
      </c>
      <c r="C114" s="123">
        <v>1</v>
      </c>
      <c r="E114" t="b">
        <f t="shared" si="1"/>
        <v>1</v>
      </c>
      <c r="F114" t="s">
        <v>299</v>
      </c>
    </row>
    <row r="115" spans="2:6" x14ac:dyDescent="0.25">
      <c r="B115" s="75" t="s">
        <v>184</v>
      </c>
      <c r="C115" s="123">
        <v>1</v>
      </c>
      <c r="E115" t="b">
        <f t="shared" si="1"/>
        <v>1</v>
      </c>
      <c r="F115" t="s">
        <v>184</v>
      </c>
    </row>
    <row r="116" spans="2:6" x14ac:dyDescent="0.25">
      <c r="B116" s="75" t="s">
        <v>86</v>
      </c>
      <c r="C116" s="123">
        <v>93</v>
      </c>
      <c r="E116" t="b">
        <f t="shared" si="1"/>
        <v>1</v>
      </c>
      <c r="F116" t="s">
        <v>86</v>
      </c>
    </row>
    <row r="117" spans="2:6" x14ac:dyDescent="0.25">
      <c r="B117" s="75" t="s">
        <v>383</v>
      </c>
      <c r="C117" s="123">
        <v>1</v>
      </c>
      <c r="E117" t="b">
        <f t="shared" si="1"/>
        <v>1</v>
      </c>
      <c r="F117" t="s">
        <v>383</v>
      </c>
    </row>
    <row r="118" spans="2:6" x14ac:dyDescent="0.25">
      <c r="B118" s="75" t="s">
        <v>56</v>
      </c>
      <c r="C118" s="123">
        <v>2</v>
      </c>
      <c r="E118" t="b">
        <f t="shared" si="1"/>
        <v>1</v>
      </c>
      <c r="F118" t="s">
        <v>56</v>
      </c>
    </row>
    <row r="119" spans="2:6" x14ac:dyDescent="0.25">
      <c r="B119" s="75" t="s">
        <v>39</v>
      </c>
      <c r="C119" s="123">
        <v>1</v>
      </c>
      <c r="E119" t="b">
        <f t="shared" si="1"/>
        <v>1</v>
      </c>
      <c r="F119" t="s">
        <v>39</v>
      </c>
    </row>
    <row r="120" spans="2:6" x14ac:dyDescent="0.25">
      <c r="B120" s="75" t="s">
        <v>98</v>
      </c>
      <c r="C120" s="123">
        <v>195</v>
      </c>
      <c r="E120" t="b">
        <f t="shared" si="1"/>
        <v>1</v>
      </c>
      <c r="F120" t="s">
        <v>98</v>
      </c>
    </row>
    <row r="121" spans="2:6" x14ac:dyDescent="0.25">
      <c r="B121" s="75" t="s">
        <v>373</v>
      </c>
      <c r="C121" s="123">
        <v>4</v>
      </c>
      <c r="E121" t="b">
        <f t="shared" si="1"/>
        <v>1</v>
      </c>
      <c r="F121" t="s">
        <v>373</v>
      </c>
    </row>
    <row r="122" spans="2:6" x14ac:dyDescent="0.25">
      <c r="B122" s="75" t="s">
        <v>45</v>
      </c>
      <c r="C122" s="123">
        <v>2</v>
      </c>
      <c r="E122" t="b">
        <f t="shared" si="1"/>
        <v>1</v>
      </c>
      <c r="F122" t="s">
        <v>45</v>
      </c>
    </row>
    <row r="123" spans="2:6" x14ac:dyDescent="0.25">
      <c r="B123" s="75" t="s">
        <v>62</v>
      </c>
      <c r="C123" s="123">
        <v>2</v>
      </c>
      <c r="E123" t="b">
        <f t="shared" si="1"/>
        <v>1</v>
      </c>
      <c r="F123" t="s">
        <v>62</v>
      </c>
    </row>
    <row r="124" spans="2:6" x14ac:dyDescent="0.25">
      <c r="B124" s="75" t="s">
        <v>82</v>
      </c>
      <c r="C124" s="123">
        <v>8</v>
      </c>
      <c r="E124" t="b">
        <f t="shared" si="1"/>
        <v>1</v>
      </c>
      <c r="F124" t="s">
        <v>82</v>
      </c>
    </row>
    <row r="125" spans="2:6" x14ac:dyDescent="0.25">
      <c r="B125" s="75" t="s">
        <v>347</v>
      </c>
      <c r="C125" s="123">
        <v>9</v>
      </c>
      <c r="E125" t="b">
        <f t="shared" si="1"/>
        <v>1</v>
      </c>
      <c r="F125" t="s">
        <v>347</v>
      </c>
    </row>
    <row r="126" spans="2:6" x14ac:dyDescent="0.25">
      <c r="B126" s="75" t="s">
        <v>233</v>
      </c>
      <c r="C126" s="123">
        <v>1</v>
      </c>
      <c r="E126" t="b">
        <f t="shared" si="1"/>
        <v>1</v>
      </c>
      <c r="F126" t="s">
        <v>233</v>
      </c>
    </row>
    <row r="127" spans="2:6" x14ac:dyDescent="0.25">
      <c r="B127" s="75" t="s">
        <v>509</v>
      </c>
      <c r="C127" s="123">
        <v>1</v>
      </c>
      <c r="E127" t="b">
        <f t="shared" si="1"/>
        <v>1</v>
      </c>
      <c r="F127" t="s">
        <v>509</v>
      </c>
    </row>
    <row r="128" spans="2:6" x14ac:dyDescent="0.25">
      <c r="B128" s="75" t="s">
        <v>511</v>
      </c>
      <c r="C128" s="123">
        <v>1</v>
      </c>
      <c r="E128" t="b">
        <f t="shared" si="1"/>
        <v>1</v>
      </c>
      <c r="F128" t="s">
        <v>511</v>
      </c>
    </row>
    <row r="129" spans="2:6" x14ac:dyDescent="0.25">
      <c r="B129" s="75" t="s">
        <v>513</v>
      </c>
      <c r="C129" s="123">
        <v>4</v>
      </c>
      <c r="E129" t="b">
        <f t="shared" si="1"/>
        <v>1</v>
      </c>
      <c r="F129" t="s">
        <v>513</v>
      </c>
    </row>
    <row r="130" spans="2:6" x14ac:dyDescent="0.25">
      <c r="B130" s="75" t="s">
        <v>441</v>
      </c>
      <c r="C130" s="123">
        <v>2</v>
      </c>
      <c r="E130" t="b">
        <f t="shared" si="1"/>
        <v>1</v>
      </c>
      <c r="F130" t="s">
        <v>441</v>
      </c>
    </row>
    <row r="131" spans="2:6" x14ac:dyDescent="0.25">
      <c r="B131" s="75" t="s">
        <v>515</v>
      </c>
      <c r="C131" s="123">
        <v>1</v>
      </c>
      <c r="E131" t="b">
        <f t="shared" si="1"/>
        <v>1</v>
      </c>
      <c r="F131" t="s">
        <v>515</v>
      </c>
    </row>
    <row r="132" spans="2:6" x14ac:dyDescent="0.25">
      <c r="B132" s="75" t="s">
        <v>517</v>
      </c>
      <c r="C132" s="123">
        <v>10</v>
      </c>
      <c r="E132" t="b">
        <f t="shared" si="1"/>
        <v>1</v>
      </c>
      <c r="F132" t="s">
        <v>517</v>
      </c>
    </row>
    <row r="133" spans="2:6" x14ac:dyDescent="0.25">
      <c r="B133" s="75" t="s">
        <v>399</v>
      </c>
      <c r="C133" s="123">
        <v>1</v>
      </c>
      <c r="E133" t="b">
        <f t="shared" ref="E133:E196" si="2">B133=F133</f>
        <v>1</v>
      </c>
      <c r="F133" t="s">
        <v>399</v>
      </c>
    </row>
    <row r="134" spans="2:6" x14ac:dyDescent="0.25">
      <c r="B134" s="75" t="s">
        <v>519</v>
      </c>
      <c r="C134" s="123">
        <v>8</v>
      </c>
      <c r="E134" t="b">
        <f t="shared" si="2"/>
        <v>1</v>
      </c>
      <c r="F134" t="s">
        <v>519</v>
      </c>
    </row>
    <row r="135" spans="2:6" x14ac:dyDescent="0.25">
      <c r="B135" s="75" t="s">
        <v>92</v>
      </c>
      <c r="C135" s="123">
        <v>-1</v>
      </c>
      <c r="E135" t="b">
        <f t="shared" si="2"/>
        <v>1</v>
      </c>
      <c r="F135" t="s">
        <v>92</v>
      </c>
    </row>
    <row r="136" spans="2:6" x14ac:dyDescent="0.25">
      <c r="B136" s="75" t="s">
        <v>521</v>
      </c>
      <c r="C136" s="123">
        <v>1355</v>
      </c>
      <c r="E136" t="b">
        <f t="shared" si="2"/>
        <v>1</v>
      </c>
      <c r="F136" t="s">
        <v>521</v>
      </c>
    </row>
    <row r="137" spans="2:6" x14ac:dyDescent="0.25">
      <c r="B137" s="75" t="s">
        <v>523</v>
      </c>
      <c r="C137" s="123">
        <v>2</v>
      </c>
      <c r="D137" t="s">
        <v>1165</v>
      </c>
      <c r="E137" t="b">
        <f t="shared" si="2"/>
        <v>1</v>
      </c>
      <c r="F137" t="s">
        <v>523</v>
      </c>
    </row>
    <row r="138" spans="2:6" x14ac:dyDescent="0.25">
      <c r="B138" s="75" t="s">
        <v>525</v>
      </c>
      <c r="C138" s="123">
        <v>7</v>
      </c>
      <c r="E138" t="b">
        <f t="shared" si="2"/>
        <v>1</v>
      </c>
      <c r="F138" t="s">
        <v>525</v>
      </c>
    </row>
    <row r="139" spans="2:6" x14ac:dyDescent="0.25">
      <c r="B139" s="75" t="s">
        <v>527</v>
      </c>
      <c r="C139" s="123">
        <v>8</v>
      </c>
      <c r="E139" t="b">
        <f t="shared" si="2"/>
        <v>1</v>
      </c>
      <c r="F139" t="s">
        <v>527</v>
      </c>
    </row>
    <row r="140" spans="2:6" x14ac:dyDescent="0.25">
      <c r="B140" s="75" t="s">
        <v>529</v>
      </c>
      <c r="C140" s="123">
        <v>0</v>
      </c>
      <c r="E140" t="b">
        <f t="shared" si="2"/>
        <v>1</v>
      </c>
      <c r="F140" t="s">
        <v>529</v>
      </c>
    </row>
    <row r="141" spans="2:6" x14ac:dyDescent="0.25">
      <c r="B141" s="75" t="s">
        <v>433</v>
      </c>
      <c r="C141" s="123">
        <v>93</v>
      </c>
      <c r="E141" t="b">
        <f t="shared" si="2"/>
        <v>1</v>
      </c>
      <c r="F141" t="s">
        <v>433</v>
      </c>
    </row>
    <row r="142" spans="2:6" x14ac:dyDescent="0.25">
      <c r="B142" s="75" t="s">
        <v>353</v>
      </c>
      <c r="C142" s="123">
        <v>1</v>
      </c>
      <c r="E142" t="b">
        <f t="shared" si="2"/>
        <v>1</v>
      </c>
      <c r="F142" t="s">
        <v>353</v>
      </c>
    </row>
    <row r="143" spans="2:6" x14ac:dyDescent="0.25">
      <c r="B143" s="75" t="s">
        <v>531</v>
      </c>
      <c r="C143" s="123">
        <v>1</v>
      </c>
      <c r="E143" t="b">
        <f t="shared" si="2"/>
        <v>1</v>
      </c>
      <c r="F143" t="s">
        <v>531</v>
      </c>
    </row>
    <row r="144" spans="2:6" x14ac:dyDescent="0.25">
      <c r="B144" s="75" t="s">
        <v>10</v>
      </c>
      <c r="C144" s="123">
        <v>6</v>
      </c>
      <c r="E144" t="b">
        <f t="shared" si="2"/>
        <v>1</v>
      </c>
      <c r="F144" t="s">
        <v>10</v>
      </c>
    </row>
    <row r="145" spans="2:6" x14ac:dyDescent="0.25">
      <c r="B145" s="75" t="s">
        <v>331</v>
      </c>
      <c r="C145" s="123">
        <v>4</v>
      </c>
      <c r="E145" t="b">
        <f t="shared" si="2"/>
        <v>1</v>
      </c>
      <c r="F145" t="s">
        <v>331</v>
      </c>
    </row>
    <row r="146" spans="2:6" x14ac:dyDescent="0.25">
      <c r="B146" s="75" t="s">
        <v>64</v>
      </c>
      <c r="C146" s="123">
        <v>6</v>
      </c>
      <c r="E146" t="b">
        <f t="shared" si="2"/>
        <v>1</v>
      </c>
      <c r="F146" t="s">
        <v>64</v>
      </c>
    </row>
    <row r="147" spans="2:6" x14ac:dyDescent="0.25">
      <c r="B147" s="75" t="s">
        <v>267</v>
      </c>
      <c r="C147" s="123">
        <v>1</v>
      </c>
      <c r="E147" t="b">
        <f t="shared" si="2"/>
        <v>1</v>
      </c>
      <c r="F147" t="s">
        <v>267</v>
      </c>
    </row>
    <row r="148" spans="2:6" x14ac:dyDescent="0.25">
      <c r="B148" s="75" t="s">
        <v>271</v>
      </c>
      <c r="C148" s="123">
        <v>1</v>
      </c>
      <c r="E148" t="b">
        <f t="shared" si="2"/>
        <v>1</v>
      </c>
      <c r="F148" t="s">
        <v>271</v>
      </c>
    </row>
    <row r="149" spans="2:6" x14ac:dyDescent="0.25">
      <c r="B149" s="75" t="s">
        <v>275</v>
      </c>
      <c r="C149" s="123">
        <v>1</v>
      </c>
      <c r="E149" t="b">
        <f t="shared" si="2"/>
        <v>1</v>
      </c>
      <c r="F149" t="s">
        <v>275</v>
      </c>
    </row>
    <row r="150" spans="2:6" x14ac:dyDescent="0.25">
      <c r="B150" s="75" t="s">
        <v>279</v>
      </c>
      <c r="C150" s="123">
        <v>1</v>
      </c>
      <c r="E150" t="b">
        <f t="shared" si="2"/>
        <v>1</v>
      </c>
      <c r="F150" t="s">
        <v>279</v>
      </c>
    </row>
    <row r="151" spans="2:6" x14ac:dyDescent="0.25">
      <c r="B151" s="75" t="s">
        <v>533</v>
      </c>
      <c r="C151" s="123">
        <v>5</v>
      </c>
      <c r="E151" t="b">
        <f t="shared" si="2"/>
        <v>1</v>
      </c>
      <c r="F151" t="s">
        <v>533</v>
      </c>
    </row>
    <row r="152" spans="2:6" x14ac:dyDescent="0.25">
      <c r="B152" s="75" t="s">
        <v>535</v>
      </c>
      <c r="C152" s="123">
        <v>3</v>
      </c>
      <c r="E152" t="b">
        <f t="shared" si="2"/>
        <v>1</v>
      </c>
      <c r="F152" t="s">
        <v>535</v>
      </c>
    </row>
    <row r="153" spans="2:6" x14ac:dyDescent="0.25">
      <c r="B153" s="75" t="s">
        <v>537</v>
      </c>
      <c r="C153" s="123">
        <v>1</v>
      </c>
      <c r="E153" t="b">
        <f t="shared" si="2"/>
        <v>1</v>
      </c>
      <c r="F153" t="s">
        <v>537</v>
      </c>
    </row>
    <row r="154" spans="2:6" x14ac:dyDescent="0.25">
      <c r="B154" s="75" t="s">
        <v>381</v>
      </c>
      <c r="C154" s="123">
        <v>13</v>
      </c>
      <c r="E154" t="b">
        <f t="shared" si="2"/>
        <v>1</v>
      </c>
      <c r="F154" t="s">
        <v>381</v>
      </c>
    </row>
    <row r="155" spans="2:6" x14ac:dyDescent="0.25">
      <c r="B155" s="75" t="s">
        <v>231</v>
      </c>
      <c r="C155" s="123">
        <v>1</v>
      </c>
      <c r="E155" t="b">
        <f t="shared" si="2"/>
        <v>1</v>
      </c>
      <c r="F155" t="s">
        <v>231</v>
      </c>
    </row>
    <row r="156" spans="2:6" x14ac:dyDescent="0.25">
      <c r="B156" s="75" t="s">
        <v>323</v>
      </c>
      <c r="C156" s="123">
        <v>1</v>
      </c>
      <c r="E156" t="b">
        <f t="shared" si="2"/>
        <v>1</v>
      </c>
      <c r="F156" t="s">
        <v>323</v>
      </c>
    </row>
    <row r="157" spans="2:6" x14ac:dyDescent="0.25">
      <c r="B157" s="75" t="s">
        <v>162</v>
      </c>
      <c r="C157" s="123">
        <v>2</v>
      </c>
      <c r="E157" t="b">
        <f t="shared" si="2"/>
        <v>1</v>
      </c>
      <c r="F157" t="s">
        <v>162</v>
      </c>
    </row>
    <row r="158" spans="2:6" x14ac:dyDescent="0.25">
      <c r="B158" s="75" t="s">
        <v>321</v>
      </c>
      <c r="C158" s="123">
        <v>1</v>
      </c>
      <c r="E158" t="b">
        <f t="shared" si="2"/>
        <v>1</v>
      </c>
      <c r="F158" t="s">
        <v>321</v>
      </c>
    </row>
    <row r="159" spans="2:6" x14ac:dyDescent="0.25">
      <c r="B159" s="75" t="s">
        <v>227</v>
      </c>
      <c r="C159" s="123">
        <v>1</v>
      </c>
      <c r="E159" t="b">
        <f t="shared" si="2"/>
        <v>1</v>
      </c>
      <c r="F159" t="s">
        <v>227</v>
      </c>
    </row>
    <row r="160" spans="2:6" x14ac:dyDescent="0.25">
      <c r="B160" s="75" t="s">
        <v>156</v>
      </c>
      <c r="C160" s="123">
        <v>2</v>
      </c>
      <c r="E160" t="b">
        <f t="shared" si="2"/>
        <v>1</v>
      </c>
      <c r="F160" t="s">
        <v>156</v>
      </c>
    </row>
    <row r="161" spans="2:6" x14ac:dyDescent="0.25">
      <c r="B161" s="75" t="s">
        <v>253</v>
      </c>
      <c r="C161" s="123">
        <v>1</v>
      </c>
      <c r="E161" t="b">
        <f t="shared" si="2"/>
        <v>1</v>
      </c>
      <c r="F161" t="s">
        <v>253</v>
      </c>
    </row>
    <row r="162" spans="2:6" x14ac:dyDescent="0.25">
      <c r="B162" s="75" t="s">
        <v>539</v>
      </c>
      <c r="C162" s="123">
        <v>1</v>
      </c>
      <c r="E162" t="b">
        <f t="shared" si="2"/>
        <v>1</v>
      </c>
      <c r="F162" t="s">
        <v>539</v>
      </c>
    </row>
    <row r="163" spans="2:6" x14ac:dyDescent="0.25">
      <c r="B163" s="75" t="s">
        <v>72</v>
      </c>
      <c r="C163" s="123">
        <v>1</v>
      </c>
      <c r="E163" t="b">
        <f t="shared" si="2"/>
        <v>1</v>
      </c>
      <c r="F163" t="s">
        <v>72</v>
      </c>
    </row>
    <row r="164" spans="2:6" x14ac:dyDescent="0.25">
      <c r="B164" s="75" t="s">
        <v>541</v>
      </c>
      <c r="C164" s="123">
        <v>1</v>
      </c>
      <c r="E164" t="b">
        <f t="shared" si="2"/>
        <v>1</v>
      </c>
      <c r="F164" t="s">
        <v>541</v>
      </c>
    </row>
    <row r="165" spans="2:6" x14ac:dyDescent="0.25">
      <c r="B165" s="75" t="s">
        <v>543</v>
      </c>
      <c r="C165" s="123">
        <v>1</v>
      </c>
      <c r="E165" t="b">
        <f t="shared" si="2"/>
        <v>1</v>
      </c>
      <c r="F165" t="s">
        <v>543</v>
      </c>
    </row>
    <row r="166" spans="2:6" x14ac:dyDescent="0.25">
      <c r="B166" s="75" t="s">
        <v>363</v>
      </c>
      <c r="C166" s="123">
        <v>1</v>
      </c>
      <c r="E166" t="b">
        <f t="shared" si="2"/>
        <v>1</v>
      </c>
      <c r="F166" t="s">
        <v>363</v>
      </c>
    </row>
    <row r="167" spans="2:6" x14ac:dyDescent="0.25">
      <c r="B167" s="75" t="s">
        <v>365</v>
      </c>
      <c r="C167" s="123">
        <v>2</v>
      </c>
      <c r="E167" t="b">
        <f t="shared" si="2"/>
        <v>1</v>
      </c>
      <c r="F167" t="s">
        <v>365</v>
      </c>
    </row>
    <row r="168" spans="2:6" x14ac:dyDescent="0.25">
      <c r="B168" s="75" t="s">
        <v>60</v>
      </c>
      <c r="C168" s="123">
        <v>1</v>
      </c>
      <c r="E168" t="b">
        <f t="shared" si="2"/>
        <v>1</v>
      </c>
      <c r="F168" t="s">
        <v>60</v>
      </c>
    </row>
    <row r="169" spans="2:6" x14ac:dyDescent="0.25">
      <c r="B169" s="75" t="s">
        <v>395</v>
      </c>
      <c r="C169" s="123">
        <v>1</v>
      </c>
      <c r="E169" t="b">
        <f t="shared" si="2"/>
        <v>1</v>
      </c>
      <c r="F169" t="s">
        <v>395</v>
      </c>
    </row>
    <row r="170" spans="2:6" x14ac:dyDescent="0.25">
      <c r="B170" s="75" t="s">
        <v>445</v>
      </c>
      <c r="C170" s="123">
        <v>1</v>
      </c>
      <c r="E170" t="b">
        <f t="shared" si="2"/>
        <v>1</v>
      </c>
      <c r="F170" t="s">
        <v>445</v>
      </c>
    </row>
    <row r="171" spans="2:6" x14ac:dyDescent="0.25">
      <c r="B171" s="75" t="s">
        <v>545</v>
      </c>
      <c r="C171" s="123">
        <v>1</v>
      </c>
      <c r="E171" t="b">
        <f t="shared" si="2"/>
        <v>1</v>
      </c>
      <c r="F171" t="s">
        <v>545</v>
      </c>
    </row>
    <row r="172" spans="2:6" x14ac:dyDescent="0.25">
      <c r="B172" s="75" t="s">
        <v>547</v>
      </c>
      <c r="C172" s="123">
        <v>2</v>
      </c>
      <c r="E172" t="b">
        <f t="shared" si="2"/>
        <v>1</v>
      </c>
      <c r="F172" t="s">
        <v>547</v>
      </c>
    </row>
    <row r="173" spans="2:6" x14ac:dyDescent="0.25">
      <c r="B173" s="75" t="s">
        <v>549</v>
      </c>
      <c r="C173" s="123">
        <v>1</v>
      </c>
      <c r="E173" t="b">
        <f t="shared" si="2"/>
        <v>1</v>
      </c>
      <c r="F173" t="s">
        <v>549</v>
      </c>
    </row>
    <row r="174" spans="2:6" x14ac:dyDescent="0.25">
      <c r="B174" s="75" t="s">
        <v>35</v>
      </c>
      <c r="C174" s="123">
        <v>1</v>
      </c>
      <c r="E174" t="b">
        <f t="shared" si="2"/>
        <v>1</v>
      </c>
      <c r="F174" t="s">
        <v>35</v>
      </c>
    </row>
    <row r="175" spans="2:6" x14ac:dyDescent="0.25">
      <c r="B175" s="75" t="s">
        <v>551</v>
      </c>
      <c r="C175" s="123">
        <v>1</v>
      </c>
      <c r="E175" t="b">
        <f t="shared" si="2"/>
        <v>1</v>
      </c>
      <c r="F175" t="s">
        <v>551</v>
      </c>
    </row>
    <row r="176" spans="2:6" x14ac:dyDescent="0.25">
      <c r="B176" s="75" t="s">
        <v>114</v>
      </c>
      <c r="C176" s="123">
        <v>1</v>
      </c>
      <c r="E176" t="b">
        <f t="shared" si="2"/>
        <v>1</v>
      </c>
      <c r="F176" t="s">
        <v>114</v>
      </c>
    </row>
    <row r="177" spans="2:6" x14ac:dyDescent="0.25">
      <c r="B177" s="75" t="s">
        <v>553</v>
      </c>
      <c r="C177" s="123">
        <v>1</v>
      </c>
      <c r="E177" t="b">
        <f t="shared" si="2"/>
        <v>1</v>
      </c>
      <c r="F177" t="s">
        <v>553</v>
      </c>
    </row>
    <row r="178" spans="2:6" x14ac:dyDescent="0.25">
      <c r="B178" s="75" t="s">
        <v>555</v>
      </c>
      <c r="C178" s="123">
        <v>3</v>
      </c>
      <c r="E178" t="b">
        <f t="shared" si="2"/>
        <v>1</v>
      </c>
      <c r="F178" t="s">
        <v>555</v>
      </c>
    </row>
    <row r="179" spans="2:6" x14ac:dyDescent="0.25">
      <c r="B179" s="75" t="s">
        <v>209</v>
      </c>
      <c r="C179" s="123">
        <v>1</v>
      </c>
      <c r="E179" t="b">
        <f t="shared" si="2"/>
        <v>1</v>
      </c>
      <c r="F179" t="s">
        <v>209</v>
      </c>
    </row>
    <row r="180" spans="2:6" x14ac:dyDescent="0.25">
      <c r="B180" s="75" t="s">
        <v>393</v>
      </c>
      <c r="C180" s="123">
        <v>3</v>
      </c>
      <c r="E180" t="b">
        <f t="shared" si="2"/>
        <v>1</v>
      </c>
      <c r="F180" t="s">
        <v>393</v>
      </c>
    </row>
    <row r="181" spans="2:6" x14ac:dyDescent="0.25">
      <c r="B181" s="75" t="s">
        <v>154</v>
      </c>
      <c r="C181" s="123">
        <v>4</v>
      </c>
      <c r="E181" t="b">
        <f t="shared" si="2"/>
        <v>1</v>
      </c>
      <c r="F181" t="s">
        <v>154</v>
      </c>
    </row>
    <row r="182" spans="2:6" x14ac:dyDescent="0.25">
      <c r="B182" s="75" t="s">
        <v>557</v>
      </c>
      <c r="C182" s="123">
        <v>2</v>
      </c>
      <c r="E182" t="b">
        <f t="shared" si="2"/>
        <v>1</v>
      </c>
      <c r="F182" t="s">
        <v>557</v>
      </c>
    </row>
    <row r="183" spans="2:6" x14ac:dyDescent="0.25">
      <c r="B183" s="75" t="s">
        <v>559</v>
      </c>
      <c r="C183" s="123">
        <v>6</v>
      </c>
      <c r="E183" t="b">
        <f t="shared" si="2"/>
        <v>1</v>
      </c>
      <c r="F183" t="s">
        <v>559</v>
      </c>
    </row>
    <row r="184" spans="2:6" x14ac:dyDescent="0.25">
      <c r="B184" s="75" t="s">
        <v>561</v>
      </c>
      <c r="C184" s="123">
        <v>1</v>
      </c>
      <c r="E184" t="b">
        <f t="shared" si="2"/>
        <v>1</v>
      </c>
      <c r="F184" t="s">
        <v>561</v>
      </c>
    </row>
    <row r="185" spans="2:6" x14ac:dyDescent="0.25">
      <c r="B185" s="75" t="s">
        <v>245</v>
      </c>
      <c r="C185" s="123">
        <v>4</v>
      </c>
      <c r="E185" t="b">
        <f t="shared" si="2"/>
        <v>1</v>
      </c>
      <c r="F185" t="s">
        <v>245</v>
      </c>
    </row>
    <row r="186" spans="2:6" x14ac:dyDescent="0.25">
      <c r="B186" s="75" t="s">
        <v>237</v>
      </c>
      <c r="C186" s="123">
        <v>29</v>
      </c>
      <c r="E186" t="b">
        <f t="shared" si="2"/>
        <v>1</v>
      </c>
      <c r="F186" t="s">
        <v>237</v>
      </c>
    </row>
    <row r="187" spans="2:6" x14ac:dyDescent="0.25">
      <c r="B187" s="75" t="s">
        <v>241</v>
      </c>
      <c r="C187" s="123">
        <v>39</v>
      </c>
      <c r="E187" t="b">
        <f t="shared" si="2"/>
        <v>1</v>
      </c>
      <c r="F187" t="s">
        <v>241</v>
      </c>
    </row>
    <row r="188" spans="2:6" x14ac:dyDescent="0.25">
      <c r="B188" s="75" t="s">
        <v>281</v>
      </c>
      <c r="C188" s="123">
        <v>2</v>
      </c>
      <c r="E188" t="b">
        <f t="shared" si="2"/>
        <v>1</v>
      </c>
      <c r="F188" t="s">
        <v>281</v>
      </c>
    </row>
    <row r="189" spans="2:6" x14ac:dyDescent="0.25">
      <c r="B189" s="75" t="s">
        <v>24</v>
      </c>
      <c r="C189" s="123">
        <v>5</v>
      </c>
      <c r="E189" t="b">
        <f t="shared" si="2"/>
        <v>1</v>
      </c>
      <c r="F189" t="s">
        <v>24</v>
      </c>
    </row>
    <row r="190" spans="2:6" x14ac:dyDescent="0.25">
      <c r="B190" s="75" t="s">
        <v>425</v>
      </c>
      <c r="C190" s="123">
        <v>2</v>
      </c>
      <c r="E190" t="b">
        <f t="shared" si="2"/>
        <v>1</v>
      </c>
      <c r="F190" t="s">
        <v>425</v>
      </c>
    </row>
    <row r="191" spans="2:6" x14ac:dyDescent="0.25">
      <c r="B191" s="75" t="s">
        <v>297</v>
      </c>
      <c r="C191" s="123">
        <v>2</v>
      </c>
      <c r="E191" t="b">
        <f t="shared" si="2"/>
        <v>1</v>
      </c>
      <c r="F191" t="s">
        <v>297</v>
      </c>
    </row>
    <row r="192" spans="2:6" x14ac:dyDescent="0.25">
      <c r="B192" s="75" t="s">
        <v>423</v>
      </c>
      <c r="C192" s="123">
        <v>4</v>
      </c>
      <c r="E192" t="b">
        <f t="shared" si="2"/>
        <v>1</v>
      </c>
      <c r="F192" t="s">
        <v>423</v>
      </c>
    </row>
    <row r="193" spans="2:6" x14ac:dyDescent="0.25">
      <c r="B193" s="75" t="s">
        <v>223</v>
      </c>
      <c r="C193" s="123">
        <v>4</v>
      </c>
      <c r="E193" t="b">
        <f t="shared" si="2"/>
        <v>1</v>
      </c>
      <c r="F193" t="s">
        <v>223</v>
      </c>
    </row>
    <row r="194" spans="2:6" x14ac:dyDescent="0.25">
      <c r="B194" s="75" t="s">
        <v>22</v>
      </c>
      <c r="C194" s="123">
        <v>1</v>
      </c>
      <c r="E194" t="b">
        <f t="shared" si="2"/>
        <v>1</v>
      </c>
      <c r="F194" t="s">
        <v>22</v>
      </c>
    </row>
    <row r="195" spans="2:6" x14ac:dyDescent="0.25">
      <c r="B195" s="75" t="s">
        <v>563</v>
      </c>
      <c r="C195" s="123">
        <v>2</v>
      </c>
      <c r="E195" t="b">
        <f t="shared" si="2"/>
        <v>1</v>
      </c>
      <c r="F195" t="s">
        <v>563</v>
      </c>
    </row>
    <row r="196" spans="2:6" x14ac:dyDescent="0.25">
      <c r="B196" s="75" t="s">
        <v>565</v>
      </c>
      <c r="C196" s="123">
        <v>5</v>
      </c>
      <c r="E196" t="b">
        <f t="shared" si="2"/>
        <v>1</v>
      </c>
      <c r="F196" t="s">
        <v>565</v>
      </c>
    </row>
    <row r="197" spans="2:6" x14ac:dyDescent="0.25">
      <c r="B197" s="75" t="s">
        <v>567</v>
      </c>
      <c r="C197" s="123">
        <v>4</v>
      </c>
      <c r="E197" t="b">
        <f t="shared" ref="E197:E260" si="3">B197=F197</f>
        <v>1</v>
      </c>
      <c r="F197" t="s">
        <v>567</v>
      </c>
    </row>
    <row r="198" spans="2:6" x14ac:dyDescent="0.25">
      <c r="B198" s="75" t="s">
        <v>166</v>
      </c>
      <c r="C198" s="123">
        <v>12</v>
      </c>
      <c r="E198" t="b">
        <f t="shared" si="3"/>
        <v>1</v>
      </c>
      <c r="F198" t="s">
        <v>166</v>
      </c>
    </row>
    <row r="199" spans="2:6" x14ac:dyDescent="0.25">
      <c r="B199" s="75" t="s">
        <v>78</v>
      </c>
      <c r="C199" s="123">
        <v>3</v>
      </c>
      <c r="E199" t="b">
        <f t="shared" si="3"/>
        <v>1</v>
      </c>
      <c r="F199" t="s">
        <v>78</v>
      </c>
    </row>
    <row r="200" spans="2:6" x14ac:dyDescent="0.25">
      <c r="B200" s="75" t="s">
        <v>569</v>
      </c>
      <c r="C200" s="123">
        <v>1</v>
      </c>
      <c r="E200" t="b">
        <f t="shared" si="3"/>
        <v>1</v>
      </c>
      <c r="F200" t="s">
        <v>569</v>
      </c>
    </row>
    <row r="201" spans="2:6" x14ac:dyDescent="0.25">
      <c r="B201" s="75" t="s">
        <v>451</v>
      </c>
      <c r="C201" s="123">
        <v>1</v>
      </c>
      <c r="E201" t="b">
        <f t="shared" si="3"/>
        <v>1</v>
      </c>
      <c r="F201" t="s">
        <v>451</v>
      </c>
    </row>
    <row r="202" spans="2:6" x14ac:dyDescent="0.25">
      <c r="B202" s="75" t="s">
        <v>261</v>
      </c>
      <c r="C202" s="123">
        <v>1</v>
      </c>
      <c r="E202" t="b">
        <f t="shared" si="3"/>
        <v>1</v>
      </c>
      <c r="F202" t="s">
        <v>261</v>
      </c>
    </row>
    <row r="203" spans="2:6" x14ac:dyDescent="0.25">
      <c r="B203" s="75" t="s">
        <v>437</v>
      </c>
      <c r="C203" s="123">
        <v>2</v>
      </c>
      <c r="E203" t="b">
        <f t="shared" si="3"/>
        <v>1</v>
      </c>
      <c r="F203" t="s">
        <v>437</v>
      </c>
    </row>
    <row r="204" spans="2:6" x14ac:dyDescent="0.25">
      <c r="B204" s="75" t="s">
        <v>571</v>
      </c>
      <c r="C204" s="123">
        <v>1</v>
      </c>
      <c r="E204" t="b">
        <f t="shared" si="3"/>
        <v>1</v>
      </c>
      <c r="F204" t="s">
        <v>571</v>
      </c>
    </row>
    <row r="205" spans="2:6" x14ac:dyDescent="0.25">
      <c r="B205" s="75" t="s">
        <v>411</v>
      </c>
      <c r="C205" s="123">
        <v>4</v>
      </c>
      <c r="D205" t="s">
        <v>1165</v>
      </c>
      <c r="E205" t="b">
        <f t="shared" si="3"/>
        <v>1</v>
      </c>
      <c r="F205" t="s">
        <v>411</v>
      </c>
    </row>
    <row r="206" spans="2:6" x14ac:dyDescent="0.25">
      <c r="B206" s="75" t="s">
        <v>160</v>
      </c>
      <c r="C206" s="123">
        <v>1</v>
      </c>
      <c r="E206" t="b">
        <f t="shared" si="3"/>
        <v>1</v>
      </c>
      <c r="F206" t="s">
        <v>160</v>
      </c>
    </row>
    <row r="207" spans="2:6" x14ac:dyDescent="0.25">
      <c r="B207" s="75" t="s">
        <v>205</v>
      </c>
      <c r="C207" s="123">
        <v>1</v>
      </c>
      <c r="E207" t="b">
        <f t="shared" si="3"/>
        <v>1</v>
      </c>
      <c r="F207" t="s">
        <v>205</v>
      </c>
    </row>
    <row r="208" spans="2:6" x14ac:dyDescent="0.25">
      <c r="B208" s="75" t="s">
        <v>573</v>
      </c>
      <c r="C208" s="123">
        <v>0</v>
      </c>
      <c r="E208" t="b">
        <f t="shared" si="3"/>
        <v>1</v>
      </c>
      <c r="F208" t="s">
        <v>573</v>
      </c>
    </row>
    <row r="209" spans="2:6" x14ac:dyDescent="0.25">
      <c r="B209" s="75" t="s">
        <v>283</v>
      </c>
      <c r="C209" s="123">
        <v>7</v>
      </c>
      <c r="E209" t="b">
        <f t="shared" si="3"/>
        <v>1</v>
      </c>
      <c r="F209" t="s">
        <v>283</v>
      </c>
    </row>
    <row r="210" spans="2:6" x14ac:dyDescent="0.25">
      <c r="B210" s="75" t="s">
        <v>375</v>
      </c>
      <c r="C210" s="123">
        <v>2</v>
      </c>
      <c r="E210" t="b">
        <f t="shared" si="3"/>
        <v>1</v>
      </c>
      <c r="F210" t="s">
        <v>375</v>
      </c>
    </row>
    <row r="211" spans="2:6" x14ac:dyDescent="0.25">
      <c r="B211" s="75" t="s">
        <v>431</v>
      </c>
      <c r="C211" s="123">
        <v>1</v>
      </c>
      <c r="E211" t="b">
        <f t="shared" si="3"/>
        <v>1</v>
      </c>
      <c r="F211" t="s">
        <v>431</v>
      </c>
    </row>
    <row r="212" spans="2:6" x14ac:dyDescent="0.25">
      <c r="B212" s="75" t="s">
        <v>132</v>
      </c>
      <c r="C212" s="123">
        <v>1</v>
      </c>
      <c r="E212" t="b">
        <f t="shared" si="3"/>
        <v>1</v>
      </c>
      <c r="F212" t="s">
        <v>132</v>
      </c>
    </row>
    <row r="213" spans="2:6" x14ac:dyDescent="0.25">
      <c r="B213" s="75" t="s">
        <v>359</v>
      </c>
      <c r="C213" s="123">
        <v>12</v>
      </c>
      <c r="E213" t="b">
        <f t="shared" si="3"/>
        <v>1</v>
      </c>
      <c r="F213" t="s">
        <v>359</v>
      </c>
    </row>
    <row r="214" spans="2:6" x14ac:dyDescent="0.25">
      <c r="B214" s="75" t="s">
        <v>369</v>
      </c>
      <c r="C214" s="123">
        <v>1</v>
      </c>
      <c r="E214" t="b">
        <f t="shared" si="3"/>
        <v>1</v>
      </c>
      <c r="F214" t="s">
        <v>369</v>
      </c>
    </row>
    <row r="215" spans="2:6" x14ac:dyDescent="0.25">
      <c r="B215" s="75" t="s">
        <v>429</v>
      </c>
      <c r="C215" s="123">
        <v>3</v>
      </c>
      <c r="E215" t="b">
        <f t="shared" si="3"/>
        <v>1</v>
      </c>
      <c r="F215" t="s">
        <v>429</v>
      </c>
    </row>
    <row r="216" spans="2:6" x14ac:dyDescent="0.25">
      <c r="B216" s="75" t="s">
        <v>575</v>
      </c>
      <c r="C216" s="123">
        <v>2</v>
      </c>
      <c r="E216" t="b">
        <f t="shared" si="3"/>
        <v>1</v>
      </c>
      <c r="F216" t="s">
        <v>575</v>
      </c>
    </row>
    <row r="217" spans="2:6" x14ac:dyDescent="0.25">
      <c r="B217" s="75" t="s">
        <v>577</v>
      </c>
      <c r="C217" s="123">
        <v>2</v>
      </c>
      <c r="E217" t="b">
        <f t="shared" si="3"/>
        <v>1</v>
      </c>
      <c r="F217" t="s">
        <v>577</v>
      </c>
    </row>
    <row r="218" spans="2:6" x14ac:dyDescent="0.25">
      <c r="B218" s="75" t="s">
        <v>579</v>
      </c>
      <c r="C218" s="123">
        <v>1</v>
      </c>
      <c r="E218" t="b">
        <f t="shared" si="3"/>
        <v>1</v>
      </c>
      <c r="F218" t="s">
        <v>579</v>
      </c>
    </row>
    <row r="219" spans="2:6" x14ac:dyDescent="0.25">
      <c r="B219" s="75" t="s">
        <v>443</v>
      </c>
      <c r="C219" s="123">
        <v>1</v>
      </c>
      <c r="E219" t="b">
        <f t="shared" si="3"/>
        <v>1</v>
      </c>
      <c r="F219" t="s">
        <v>443</v>
      </c>
    </row>
    <row r="220" spans="2:6" x14ac:dyDescent="0.25">
      <c r="B220" s="75" t="s">
        <v>581</v>
      </c>
      <c r="C220" s="123">
        <v>2</v>
      </c>
      <c r="E220" t="b">
        <f t="shared" si="3"/>
        <v>1</v>
      </c>
      <c r="F220" t="s">
        <v>581</v>
      </c>
    </row>
    <row r="221" spans="2:6" x14ac:dyDescent="0.25">
      <c r="B221" s="75" t="s">
        <v>377</v>
      </c>
      <c r="C221" s="123">
        <v>19</v>
      </c>
      <c r="E221" t="b">
        <f t="shared" si="3"/>
        <v>1</v>
      </c>
      <c r="F221" t="s">
        <v>377</v>
      </c>
    </row>
    <row r="222" spans="2:6" x14ac:dyDescent="0.25">
      <c r="B222" s="75" t="s">
        <v>345</v>
      </c>
      <c r="C222" s="123">
        <v>1</v>
      </c>
      <c r="E222" t="b">
        <f t="shared" si="3"/>
        <v>1</v>
      </c>
      <c r="F222" t="s">
        <v>345</v>
      </c>
    </row>
    <row r="223" spans="2:6" x14ac:dyDescent="0.25">
      <c r="B223" s="75" t="s">
        <v>415</v>
      </c>
      <c r="C223" s="123">
        <v>40</v>
      </c>
      <c r="E223" t="b">
        <f t="shared" si="3"/>
        <v>1</v>
      </c>
      <c r="F223" t="s">
        <v>415</v>
      </c>
    </row>
    <row r="224" spans="2:6" x14ac:dyDescent="0.25">
      <c r="B224" s="75" t="s">
        <v>413</v>
      </c>
      <c r="C224" s="123">
        <v>44</v>
      </c>
      <c r="E224" t="b">
        <f t="shared" si="3"/>
        <v>1</v>
      </c>
      <c r="F224" t="s">
        <v>413</v>
      </c>
    </row>
    <row r="225" spans="2:6" x14ac:dyDescent="0.25">
      <c r="B225" s="75" t="s">
        <v>317</v>
      </c>
      <c r="C225" s="123">
        <v>2</v>
      </c>
      <c r="E225" t="b">
        <f t="shared" si="3"/>
        <v>1</v>
      </c>
      <c r="F225" t="s">
        <v>317</v>
      </c>
    </row>
    <row r="226" spans="2:6" x14ac:dyDescent="0.25">
      <c r="B226" s="75" t="s">
        <v>269</v>
      </c>
      <c r="C226" s="123">
        <v>3</v>
      </c>
      <c r="E226" t="b">
        <f t="shared" si="3"/>
        <v>1</v>
      </c>
      <c r="F226" t="s">
        <v>269</v>
      </c>
    </row>
    <row r="227" spans="2:6" x14ac:dyDescent="0.25">
      <c r="B227" s="75" t="s">
        <v>583</v>
      </c>
      <c r="C227" s="123">
        <v>8</v>
      </c>
      <c r="E227" t="b">
        <f t="shared" si="3"/>
        <v>1</v>
      </c>
      <c r="F227" t="s">
        <v>583</v>
      </c>
    </row>
    <row r="228" spans="2:6" x14ac:dyDescent="0.25">
      <c r="B228" s="75" t="s">
        <v>455</v>
      </c>
      <c r="C228" s="123">
        <v>4</v>
      </c>
      <c r="E228" t="b">
        <f t="shared" si="3"/>
        <v>1</v>
      </c>
      <c r="F228" t="s">
        <v>455</v>
      </c>
    </row>
    <row r="229" spans="2:6" x14ac:dyDescent="0.25">
      <c r="B229" s="75" t="s">
        <v>585</v>
      </c>
      <c r="C229" s="123">
        <v>0</v>
      </c>
      <c r="E229" t="b">
        <f t="shared" si="3"/>
        <v>1</v>
      </c>
      <c r="F229" t="s">
        <v>585</v>
      </c>
    </row>
    <row r="230" spans="2:6" x14ac:dyDescent="0.25">
      <c r="B230" s="75" t="s">
        <v>263</v>
      </c>
      <c r="C230" s="123">
        <v>0</v>
      </c>
      <c r="E230" t="b">
        <f t="shared" si="3"/>
        <v>1</v>
      </c>
      <c r="F230" t="s">
        <v>263</v>
      </c>
    </row>
    <row r="231" spans="2:6" x14ac:dyDescent="0.25">
      <c r="B231" s="75" t="s">
        <v>391</v>
      </c>
      <c r="C231" s="123">
        <v>6</v>
      </c>
      <c r="E231" t="b">
        <f t="shared" si="3"/>
        <v>1</v>
      </c>
      <c r="F231" t="s">
        <v>391</v>
      </c>
    </row>
    <row r="232" spans="2:6" x14ac:dyDescent="0.25">
      <c r="B232" s="75" t="s">
        <v>439</v>
      </c>
      <c r="C232" s="123">
        <v>7</v>
      </c>
      <c r="E232" t="b">
        <f t="shared" si="3"/>
        <v>1</v>
      </c>
      <c r="F232" t="s">
        <v>439</v>
      </c>
    </row>
    <row r="233" spans="2:6" x14ac:dyDescent="0.25">
      <c r="B233" s="75" t="s">
        <v>37</v>
      </c>
      <c r="C233" s="123">
        <v>5</v>
      </c>
      <c r="E233" t="b">
        <f t="shared" si="3"/>
        <v>1</v>
      </c>
      <c r="F233" t="s">
        <v>37</v>
      </c>
    </row>
    <row r="234" spans="2:6" x14ac:dyDescent="0.25">
      <c r="B234" s="75" t="s">
        <v>88</v>
      </c>
      <c r="C234" s="123">
        <v>4</v>
      </c>
      <c r="E234" t="b">
        <f t="shared" si="3"/>
        <v>1</v>
      </c>
      <c r="F234" t="s">
        <v>88</v>
      </c>
    </row>
    <row r="235" spans="2:6" x14ac:dyDescent="0.25">
      <c r="B235" s="75" t="s">
        <v>587</v>
      </c>
      <c r="C235" s="123">
        <v>1</v>
      </c>
      <c r="E235" t="b">
        <f t="shared" si="3"/>
        <v>1</v>
      </c>
      <c r="F235" t="s">
        <v>587</v>
      </c>
    </row>
    <row r="236" spans="2:6" x14ac:dyDescent="0.25">
      <c r="B236" s="75" t="s">
        <v>124</v>
      </c>
      <c r="C236" s="123">
        <v>6</v>
      </c>
      <c r="D236" t="s">
        <v>1165</v>
      </c>
      <c r="E236" t="b">
        <f t="shared" si="3"/>
        <v>1</v>
      </c>
      <c r="F236" t="s">
        <v>124</v>
      </c>
    </row>
    <row r="237" spans="2:6" x14ac:dyDescent="0.25">
      <c r="B237" s="75" t="s">
        <v>180</v>
      </c>
      <c r="C237" s="123">
        <v>6</v>
      </c>
      <c r="E237" t="b">
        <f t="shared" si="3"/>
        <v>1</v>
      </c>
      <c r="F237" t="s">
        <v>180</v>
      </c>
    </row>
    <row r="238" spans="2:6" x14ac:dyDescent="0.25">
      <c r="B238" s="75" t="s">
        <v>589</v>
      </c>
      <c r="C238" s="123">
        <v>1</v>
      </c>
      <c r="E238" t="b">
        <f t="shared" si="3"/>
        <v>1</v>
      </c>
      <c r="F238" t="s">
        <v>589</v>
      </c>
    </row>
    <row r="239" spans="2:6" x14ac:dyDescent="0.25">
      <c r="B239" s="75" t="s">
        <v>120</v>
      </c>
      <c r="C239" s="123">
        <v>1</v>
      </c>
      <c r="E239" t="b">
        <f t="shared" si="3"/>
        <v>1</v>
      </c>
      <c r="F239" t="s">
        <v>120</v>
      </c>
    </row>
    <row r="240" spans="2:6" x14ac:dyDescent="0.25">
      <c r="B240" s="75" t="s">
        <v>287</v>
      </c>
      <c r="C240" s="123">
        <v>1</v>
      </c>
      <c r="E240" t="b">
        <f t="shared" si="3"/>
        <v>1</v>
      </c>
      <c r="F240" t="s">
        <v>287</v>
      </c>
    </row>
    <row r="241" spans="2:6" x14ac:dyDescent="0.25">
      <c r="B241" s="75" t="s">
        <v>251</v>
      </c>
      <c r="C241" s="123">
        <v>1</v>
      </c>
      <c r="E241" t="b">
        <f t="shared" si="3"/>
        <v>1</v>
      </c>
      <c r="F241" t="s">
        <v>251</v>
      </c>
    </row>
    <row r="242" spans="2:6" x14ac:dyDescent="0.25">
      <c r="B242" s="75" t="s">
        <v>379</v>
      </c>
      <c r="C242" s="123">
        <v>1</v>
      </c>
      <c r="E242" t="b">
        <f t="shared" si="3"/>
        <v>1</v>
      </c>
      <c r="F242" t="s">
        <v>379</v>
      </c>
    </row>
    <row r="243" spans="2:6" x14ac:dyDescent="0.25">
      <c r="B243" s="75" t="s">
        <v>255</v>
      </c>
      <c r="C243" s="123">
        <v>1</v>
      </c>
      <c r="E243" t="b">
        <f t="shared" si="3"/>
        <v>1</v>
      </c>
      <c r="F243" t="s">
        <v>255</v>
      </c>
    </row>
    <row r="244" spans="2:6" x14ac:dyDescent="0.25">
      <c r="B244" s="75" t="s">
        <v>257</v>
      </c>
      <c r="C244" s="123">
        <v>10</v>
      </c>
      <c r="E244" t="b">
        <f t="shared" si="3"/>
        <v>1</v>
      </c>
      <c r="F244" t="s">
        <v>257</v>
      </c>
    </row>
    <row r="245" spans="2:6" x14ac:dyDescent="0.25">
      <c r="B245" s="75" t="s">
        <v>591</v>
      </c>
      <c r="C245" s="123">
        <v>1</v>
      </c>
      <c r="E245" t="b">
        <f t="shared" si="3"/>
        <v>1</v>
      </c>
      <c r="F245" t="s">
        <v>591</v>
      </c>
    </row>
    <row r="246" spans="2:6" x14ac:dyDescent="0.25">
      <c r="B246" s="75" t="s">
        <v>243</v>
      </c>
      <c r="C246" s="123">
        <v>1</v>
      </c>
      <c r="E246" t="b">
        <f t="shared" si="3"/>
        <v>1</v>
      </c>
      <c r="F246" t="s">
        <v>243</v>
      </c>
    </row>
    <row r="247" spans="2:6" x14ac:dyDescent="0.25">
      <c r="B247" s="75" t="s">
        <v>315</v>
      </c>
      <c r="C247" s="123">
        <v>2</v>
      </c>
      <c r="D247" t="s">
        <v>1165</v>
      </c>
      <c r="E247" t="b">
        <f t="shared" si="3"/>
        <v>1</v>
      </c>
      <c r="F247" t="s">
        <v>315</v>
      </c>
    </row>
    <row r="248" spans="2:6" x14ac:dyDescent="0.25">
      <c r="B248" s="75" t="s">
        <v>215</v>
      </c>
      <c r="C248" s="123">
        <v>1</v>
      </c>
      <c r="E248" t="b">
        <f t="shared" si="3"/>
        <v>1</v>
      </c>
      <c r="F248" t="s">
        <v>215</v>
      </c>
    </row>
    <row r="249" spans="2:6" x14ac:dyDescent="0.25">
      <c r="B249" s="75" t="s">
        <v>385</v>
      </c>
      <c r="C249" s="123">
        <v>1</v>
      </c>
      <c r="E249" t="b">
        <f t="shared" si="3"/>
        <v>1</v>
      </c>
      <c r="F249" t="s">
        <v>385</v>
      </c>
    </row>
    <row r="250" spans="2:6" x14ac:dyDescent="0.25">
      <c r="B250" s="75" t="s">
        <v>96</v>
      </c>
      <c r="C250" s="123">
        <v>1</v>
      </c>
      <c r="E250" t="b">
        <f t="shared" si="3"/>
        <v>1</v>
      </c>
      <c r="F250" t="s">
        <v>96</v>
      </c>
    </row>
    <row r="251" spans="2:6" x14ac:dyDescent="0.25">
      <c r="B251" s="75" t="s">
        <v>201</v>
      </c>
      <c r="C251" s="123">
        <v>1</v>
      </c>
      <c r="E251" t="b">
        <f t="shared" si="3"/>
        <v>1</v>
      </c>
      <c r="F251" t="s">
        <v>201</v>
      </c>
    </row>
    <row r="252" spans="2:6" x14ac:dyDescent="0.25">
      <c r="B252" s="75" t="s">
        <v>593</v>
      </c>
      <c r="C252" s="123">
        <v>2</v>
      </c>
      <c r="E252" t="b">
        <f t="shared" si="3"/>
        <v>1</v>
      </c>
      <c r="F252" t="s">
        <v>593</v>
      </c>
    </row>
    <row r="253" spans="2:6" x14ac:dyDescent="0.25">
      <c r="B253" s="75" t="s">
        <v>595</v>
      </c>
      <c r="C253" s="123">
        <v>0</v>
      </c>
      <c r="E253" t="b">
        <f t="shared" si="3"/>
        <v>1</v>
      </c>
      <c r="F253" t="s">
        <v>595</v>
      </c>
    </row>
    <row r="254" spans="2:6" x14ac:dyDescent="0.25">
      <c r="B254" s="75" t="s">
        <v>349</v>
      </c>
      <c r="C254" s="123">
        <v>20</v>
      </c>
      <c r="E254" t="b">
        <f t="shared" si="3"/>
        <v>1</v>
      </c>
      <c r="F254" t="s">
        <v>349</v>
      </c>
    </row>
    <row r="255" spans="2:6" x14ac:dyDescent="0.25">
      <c r="B255" s="75" t="s">
        <v>108</v>
      </c>
      <c r="C255" s="123">
        <v>41</v>
      </c>
      <c r="E255" t="b">
        <f t="shared" si="3"/>
        <v>1</v>
      </c>
      <c r="F255" t="s">
        <v>108</v>
      </c>
    </row>
    <row r="256" spans="2:6" x14ac:dyDescent="0.25">
      <c r="B256" s="75" t="s">
        <v>102</v>
      </c>
      <c r="C256" s="123">
        <v>51</v>
      </c>
      <c r="E256" t="b">
        <f t="shared" si="3"/>
        <v>1</v>
      </c>
      <c r="F256" t="s">
        <v>102</v>
      </c>
    </row>
    <row r="257" spans="2:6" x14ac:dyDescent="0.25">
      <c r="B257" s="75" t="s">
        <v>174</v>
      </c>
      <c r="C257" s="123">
        <v>2</v>
      </c>
      <c r="E257" t="b">
        <f t="shared" si="3"/>
        <v>1</v>
      </c>
      <c r="F257" t="s">
        <v>174</v>
      </c>
    </row>
    <row r="258" spans="2:6" x14ac:dyDescent="0.25">
      <c r="B258" s="75" t="s">
        <v>295</v>
      </c>
      <c r="C258" s="123">
        <v>6</v>
      </c>
      <c r="E258" t="b">
        <f t="shared" si="3"/>
        <v>1</v>
      </c>
      <c r="F258" t="s">
        <v>295</v>
      </c>
    </row>
    <row r="259" spans="2:6" x14ac:dyDescent="0.25">
      <c r="B259" s="75" t="s">
        <v>371</v>
      </c>
      <c r="C259" s="123">
        <v>1</v>
      </c>
      <c r="E259" t="b">
        <f t="shared" si="3"/>
        <v>1</v>
      </c>
      <c r="F259" t="s">
        <v>371</v>
      </c>
    </row>
    <row r="260" spans="2:6" x14ac:dyDescent="0.25">
      <c r="B260" s="75" t="s">
        <v>435</v>
      </c>
      <c r="C260" s="123">
        <v>1</v>
      </c>
      <c r="E260" t="b">
        <f t="shared" si="3"/>
        <v>1</v>
      </c>
      <c r="F260" t="s">
        <v>435</v>
      </c>
    </row>
    <row r="261" spans="2:6" x14ac:dyDescent="0.25">
      <c r="B261" s="75" t="s">
        <v>219</v>
      </c>
      <c r="C261" s="123">
        <v>2</v>
      </c>
      <c r="E261" t="b">
        <f t="shared" ref="E261:E308" si="4">B261=F261</f>
        <v>1</v>
      </c>
      <c r="F261" t="s">
        <v>219</v>
      </c>
    </row>
    <row r="262" spans="2:6" x14ac:dyDescent="0.25">
      <c r="B262" s="75" t="s">
        <v>597</v>
      </c>
      <c r="C262" s="123">
        <v>16</v>
      </c>
      <c r="E262" t="b">
        <f t="shared" si="4"/>
        <v>1</v>
      </c>
      <c r="F262" t="s">
        <v>597</v>
      </c>
    </row>
    <row r="263" spans="2:6" x14ac:dyDescent="0.25">
      <c r="B263" s="75" t="s">
        <v>80</v>
      </c>
      <c r="C263" s="123">
        <v>1585</v>
      </c>
      <c r="E263" t="b">
        <f t="shared" si="4"/>
        <v>1</v>
      </c>
      <c r="F263" t="s">
        <v>80</v>
      </c>
    </row>
    <row r="264" spans="2:6" x14ac:dyDescent="0.25">
      <c r="B264" s="75" t="s">
        <v>599</v>
      </c>
      <c r="C264" s="123">
        <v>0</v>
      </c>
      <c r="E264" t="b">
        <f t="shared" si="4"/>
        <v>1</v>
      </c>
      <c r="F264" t="s">
        <v>599</v>
      </c>
    </row>
    <row r="265" spans="2:6" x14ac:dyDescent="0.25">
      <c r="B265" s="75" t="s">
        <v>235</v>
      </c>
      <c r="C265" s="123">
        <v>1</v>
      </c>
      <c r="E265" t="b">
        <f t="shared" si="4"/>
        <v>1</v>
      </c>
      <c r="F265" t="s">
        <v>235</v>
      </c>
    </row>
    <row r="266" spans="2:6" x14ac:dyDescent="0.25">
      <c r="B266" s="75" t="s">
        <v>453</v>
      </c>
      <c r="C266" s="123">
        <v>2</v>
      </c>
      <c r="E266" t="b">
        <f t="shared" si="4"/>
        <v>1</v>
      </c>
      <c r="F266" t="s">
        <v>453</v>
      </c>
    </row>
    <row r="267" spans="2:6" x14ac:dyDescent="0.25">
      <c r="B267" s="75" t="s">
        <v>337</v>
      </c>
      <c r="C267" s="123">
        <v>2</v>
      </c>
      <c r="D267" t="s">
        <v>1165</v>
      </c>
      <c r="E267" t="b">
        <f t="shared" si="4"/>
        <v>1</v>
      </c>
      <c r="F267" t="s">
        <v>337</v>
      </c>
    </row>
    <row r="268" spans="2:6" x14ac:dyDescent="0.25">
      <c r="B268" s="75" t="s">
        <v>126</v>
      </c>
      <c r="C268" s="123">
        <v>1</v>
      </c>
      <c r="D268" t="s">
        <v>1165</v>
      </c>
      <c r="E268" t="b">
        <f t="shared" si="4"/>
        <v>1</v>
      </c>
      <c r="F268" t="s">
        <v>126</v>
      </c>
    </row>
    <row r="269" spans="2:6" x14ac:dyDescent="0.25">
      <c r="B269" s="75" t="s">
        <v>601</v>
      </c>
      <c r="C269" s="123">
        <v>2</v>
      </c>
      <c r="E269" t="b">
        <f t="shared" si="4"/>
        <v>1</v>
      </c>
      <c r="F269" t="s">
        <v>601</v>
      </c>
    </row>
    <row r="270" spans="2:6" x14ac:dyDescent="0.25">
      <c r="B270" s="75" t="s">
        <v>343</v>
      </c>
      <c r="C270" s="123">
        <v>1</v>
      </c>
      <c r="E270" t="b">
        <f t="shared" si="4"/>
        <v>1</v>
      </c>
      <c r="F270" t="s">
        <v>343</v>
      </c>
    </row>
    <row r="271" spans="2:6" x14ac:dyDescent="0.25">
      <c r="B271" s="75" t="s">
        <v>309</v>
      </c>
      <c r="C271" s="123">
        <v>1</v>
      </c>
      <c r="E271" t="b">
        <f t="shared" si="4"/>
        <v>1</v>
      </c>
      <c r="F271" t="s">
        <v>309</v>
      </c>
    </row>
    <row r="272" spans="2:6" x14ac:dyDescent="0.25">
      <c r="B272" s="75" t="s">
        <v>225</v>
      </c>
      <c r="C272" s="123">
        <v>1</v>
      </c>
      <c r="E272" t="b">
        <f t="shared" si="4"/>
        <v>1</v>
      </c>
      <c r="F272" t="s">
        <v>225</v>
      </c>
    </row>
    <row r="273" spans="2:6" x14ac:dyDescent="0.25">
      <c r="B273" s="75" t="s">
        <v>361</v>
      </c>
      <c r="C273" s="123">
        <v>1</v>
      </c>
      <c r="E273" t="b">
        <f t="shared" si="4"/>
        <v>1</v>
      </c>
      <c r="F273" t="s">
        <v>361</v>
      </c>
    </row>
    <row r="274" spans="2:6" x14ac:dyDescent="0.25">
      <c r="B274" s="75" t="s">
        <v>229</v>
      </c>
      <c r="C274" s="123">
        <v>1</v>
      </c>
      <c r="E274" t="b">
        <f t="shared" si="4"/>
        <v>1</v>
      </c>
      <c r="F274" t="s">
        <v>229</v>
      </c>
    </row>
    <row r="275" spans="2:6" x14ac:dyDescent="0.25">
      <c r="B275" s="75" t="s">
        <v>217</v>
      </c>
      <c r="C275" s="123">
        <v>1</v>
      </c>
      <c r="E275" t="b">
        <f t="shared" si="4"/>
        <v>1</v>
      </c>
      <c r="F275" t="s">
        <v>217</v>
      </c>
    </row>
    <row r="276" spans="2:6" x14ac:dyDescent="0.25">
      <c r="B276" s="75" t="s">
        <v>221</v>
      </c>
      <c r="C276" s="123">
        <v>1</v>
      </c>
      <c r="E276" t="b">
        <f t="shared" si="4"/>
        <v>1</v>
      </c>
      <c r="F276" t="s">
        <v>221</v>
      </c>
    </row>
    <row r="277" spans="2:6" x14ac:dyDescent="0.25">
      <c r="B277" s="75" t="s">
        <v>325</v>
      </c>
      <c r="C277" s="123">
        <v>1</v>
      </c>
      <c r="E277" t="b">
        <f t="shared" si="4"/>
        <v>1</v>
      </c>
      <c r="F277" t="s">
        <v>325</v>
      </c>
    </row>
    <row r="278" spans="2:6" x14ac:dyDescent="0.25">
      <c r="B278" s="75" t="s">
        <v>603</v>
      </c>
      <c r="C278" s="123">
        <v>2</v>
      </c>
      <c r="E278" t="b">
        <f t="shared" si="4"/>
        <v>1</v>
      </c>
      <c r="F278" t="s">
        <v>603</v>
      </c>
    </row>
    <row r="279" spans="2:6" x14ac:dyDescent="0.25">
      <c r="B279" s="75" t="s">
        <v>605</v>
      </c>
      <c r="C279" s="123">
        <v>1</v>
      </c>
      <c r="E279" t="b">
        <f t="shared" si="4"/>
        <v>1</v>
      </c>
      <c r="F279" t="s">
        <v>605</v>
      </c>
    </row>
    <row r="280" spans="2:6" x14ac:dyDescent="0.25">
      <c r="B280" s="75" t="s">
        <v>607</v>
      </c>
      <c r="C280" s="123">
        <v>1</v>
      </c>
      <c r="E280" t="b">
        <f t="shared" si="4"/>
        <v>1</v>
      </c>
      <c r="F280" t="s">
        <v>607</v>
      </c>
    </row>
    <row r="281" spans="2:6" x14ac:dyDescent="0.25">
      <c r="B281" s="75" t="s">
        <v>150</v>
      </c>
      <c r="C281" s="123">
        <v>1</v>
      </c>
      <c r="E281" t="b">
        <f t="shared" si="4"/>
        <v>1</v>
      </c>
      <c r="F281" t="s">
        <v>150</v>
      </c>
    </row>
    <row r="282" spans="2:6" x14ac:dyDescent="0.25">
      <c r="B282" s="75" t="s">
        <v>609</v>
      </c>
      <c r="C282" s="123">
        <v>2</v>
      </c>
      <c r="E282" t="b">
        <f t="shared" si="4"/>
        <v>1</v>
      </c>
      <c r="F282" t="s">
        <v>609</v>
      </c>
    </row>
    <row r="283" spans="2:6" x14ac:dyDescent="0.25">
      <c r="B283" s="75" t="s">
        <v>329</v>
      </c>
      <c r="C283" s="123">
        <v>2</v>
      </c>
      <c r="E283" t="b">
        <f t="shared" si="4"/>
        <v>1</v>
      </c>
      <c r="F283" t="s">
        <v>329</v>
      </c>
    </row>
    <row r="284" spans="2:6" x14ac:dyDescent="0.25">
      <c r="B284" s="75" t="s">
        <v>213</v>
      </c>
      <c r="C284" s="123">
        <v>2</v>
      </c>
      <c r="E284" t="b">
        <f t="shared" si="4"/>
        <v>1</v>
      </c>
      <c r="F284" t="s">
        <v>213</v>
      </c>
    </row>
    <row r="285" spans="2:6" x14ac:dyDescent="0.25">
      <c r="B285" s="75" t="s">
        <v>367</v>
      </c>
      <c r="C285" s="123">
        <v>3</v>
      </c>
      <c r="E285" t="b">
        <f t="shared" si="4"/>
        <v>1</v>
      </c>
      <c r="F285" t="s">
        <v>367</v>
      </c>
    </row>
    <row r="286" spans="2:6" x14ac:dyDescent="0.25">
      <c r="B286" s="75" t="s">
        <v>327</v>
      </c>
      <c r="C286" s="123">
        <v>2</v>
      </c>
      <c r="E286" t="b">
        <f t="shared" si="4"/>
        <v>1</v>
      </c>
      <c r="F286" t="s">
        <v>327</v>
      </c>
    </row>
    <row r="287" spans="2:6" x14ac:dyDescent="0.25">
      <c r="B287" s="75" t="s">
        <v>190</v>
      </c>
      <c r="C287" s="123">
        <v>1</v>
      </c>
      <c r="E287" t="b">
        <f t="shared" si="4"/>
        <v>1</v>
      </c>
      <c r="F287" t="s">
        <v>190</v>
      </c>
    </row>
    <row r="288" spans="2:6" x14ac:dyDescent="0.25">
      <c r="B288" s="75" t="s">
        <v>118</v>
      </c>
      <c r="C288" s="123">
        <v>1</v>
      </c>
      <c r="E288" t="b">
        <f t="shared" si="4"/>
        <v>1</v>
      </c>
      <c r="F288" t="s">
        <v>118</v>
      </c>
    </row>
    <row r="289" spans="2:6" x14ac:dyDescent="0.25">
      <c r="B289" s="75" t="s">
        <v>112</v>
      </c>
      <c r="C289" s="123">
        <v>1</v>
      </c>
      <c r="E289" t="b">
        <f t="shared" si="4"/>
        <v>1</v>
      </c>
      <c r="F289" t="s">
        <v>112</v>
      </c>
    </row>
    <row r="290" spans="2:6" x14ac:dyDescent="0.25">
      <c r="B290" s="75" t="s">
        <v>58</v>
      </c>
      <c r="C290" s="123">
        <v>1</v>
      </c>
      <c r="E290" t="b">
        <f t="shared" si="4"/>
        <v>1</v>
      </c>
      <c r="F290" t="s">
        <v>58</v>
      </c>
    </row>
    <row r="291" spans="2:6" x14ac:dyDescent="0.25">
      <c r="B291" s="75" t="s">
        <v>611</v>
      </c>
      <c r="C291" s="123">
        <v>2</v>
      </c>
      <c r="E291" t="b">
        <f t="shared" si="4"/>
        <v>1</v>
      </c>
      <c r="F291" t="s">
        <v>611</v>
      </c>
    </row>
    <row r="292" spans="2:6" x14ac:dyDescent="0.25">
      <c r="B292" s="75" t="s">
        <v>419</v>
      </c>
      <c r="C292" s="123">
        <v>20</v>
      </c>
      <c r="E292" t="b">
        <f t="shared" si="4"/>
        <v>1</v>
      </c>
      <c r="F292" t="s">
        <v>419</v>
      </c>
    </row>
    <row r="293" spans="2:6" x14ac:dyDescent="0.25">
      <c r="B293" s="75" t="s">
        <v>417</v>
      </c>
      <c r="C293" s="123">
        <v>134</v>
      </c>
      <c r="E293" t="b">
        <f t="shared" si="4"/>
        <v>1</v>
      </c>
      <c r="F293" t="s">
        <v>417</v>
      </c>
    </row>
    <row r="294" spans="2:6" x14ac:dyDescent="0.25">
      <c r="B294" s="75" t="s">
        <v>48</v>
      </c>
      <c r="C294" s="123">
        <v>1</v>
      </c>
      <c r="E294" t="b">
        <f t="shared" si="4"/>
        <v>1</v>
      </c>
      <c r="F294" t="s">
        <v>48</v>
      </c>
    </row>
    <row r="295" spans="2:6" x14ac:dyDescent="0.25">
      <c r="B295" s="75" t="s">
        <v>52</v>
      </c>
      <c r="C295" s="123">
        <v>6</v>
      </c>
      <c r="E295" t="b">
        <f t="shared" si="4"/>
        <v>1</v>
      </c>
      <c r="F295" t="s">
        <v>52</v>
      </c>
    </row>
    <row r="296" spans="2:6" x14ac:dyDescent="0.25">
      <c r="B296" s="75" t="s">
        <v>339</v>
      </c>
      <c r="C296" s="123">
        <v>3</v>
      </c>
      <c r="E296" t="b">
        <f t="shared" si="4"/>
        <v>1</v>
      </c>
      <c r="F296" t="s">
        <v>339</v>
      </c>
    </row>
    <row r="297" spans="2:6" x14ac:dyDescent="0.25">
      <c r="B297" s="75" t="s">
        <v>106</v>
      </c>
      <c r="C297" s="123">
        <v>1</v>
      </c>
      <c r="E297" t="b">
        <f t="shared" si="4"/>
        <v>1</v>
      </c>
      <c r="F297" t="s">
        <v>106</v>
      </c>
    </row>
    <row r="298" spans="2:6" x14ac:dyDescent="0.25">
      <c r="B298" s="75" t="s">
        <v>69</v>
      </c>
      <c r="C298" s="123">
        <v>1</v>
      </c>
      <c r="E298" t="b">
        <f t="shared" si="4"/>
        <v>1</v>
      </c>
      <c r="F298" t="s">
        <v>69</v>
      </c>
    </row>
    <row r="299" spans="2:6" x14ac:dyDescent="0.25">
      <c r="B299" s="75" t="s">
        <v>17</v>
      </c>
      <c r="C299" s="123">
        <v>4</v>
      </c>
      <c r="E299" t="b">
        <f t="shared" si="4"/>
        <v>1</v>
      </c>
      <c r="F299" t="s">
        <v>17</v>
      </c>
    </row>
    <row r="300" spans="2:6" x14ac:dyDescent="0.25">
      <c r="B300" s="75" t="s">
        <v>26</v>
      </c>
      <c r="C300" s="123">
        <v>1</v>
      </c>
      <c r="D300" t="s">
        <v>1165</v>
      </c>
      <c r="E300" t="b">
        <f t="shared" si="4"/>
        <v>1</v>
      </c>
      <c r="F300" t="s">
        <v>26</v>
      </c>
    </row>
    <row r="301" spans="2:6" x14ac:dyDescent="0.25">
      <c r="B301" s="75" t="s">
        <v>13</v>
      </c>
      <c r="C301" s="123">
        <v>11</v>
      </c>
      <c r="E301" t="b">
        <f t="shared" si="4"/>
        <v>1</v>
      </c>
      <c r="F301" t="s">
        <v>13</v>
      </c>
    </row>
    <row r="302" spans="2:6" x14ac:dyDescent="0.25">
      <c r="B302" s="75" t="s">
        <v>613</v>
      </c>
      <c r="C302" s="123">
        <v>4</v>
      </c>
      <c r="E302" t="b">
        <f t="shared" si="4"/>
        <v>1</v>
      </c>
      <c r="F302" t="s">
        <v>613</v>
      </c>
    </row>
    <row r="303" spans="2:6" x14ac:dyDescent="0.25">
      <c r="B303" s="75" t="s">
        <v>615</v>
      </c>
      <c r="C303" s="123">
        <v>1</v>
      </c>
      <c r="E303" t="b">
        <f t="shared" si="4"/>
        <v>1</v>
      </c>
      <c r="F303" t="s">
        <v>615</v>
      </c>
    </row>
    <row r="304" spans="2:6" x14ac:dyDescent="0.25">
      <c r="B304" s="75" t="s">
        <v>176</v>
      </c>
      <c r="C304" s="123">
        <v>1</v>
      </c>
      <c r="E304" t="b">
        <f t="shared" si="4"/>
        <v>1</v>
      </c>
      <c r="F304" t="s">
        <v>176</v>
      </c>
    </row>
    <row r="305" spans="1:6" x14ac:dyDescent="0.25">
      <c r="B305" s="75" t="s">
        <v>617</v>
      </c>
      <c r="C305" s="123">
        <v>2</v>
      </c>
      <c r="E305" t="b">
        <f t="shared" si="4"/>
        <v>1</v>
      </c>
      <c r="F305" t="s">
        <v>617</v>
      </c>
    </row>
    <row r="306" spans="1:6" x14ac:dyDescent="0.25">
      <c r="B306" s="75" t="s">
        <v>619</v>
      </c>
      <c r="C306" s="123">
        <v>5</v>
      </c>
      <c r="E306" t="b">
        <f t="shared" si="4"/>
        <v>1</v>
      </c>
      <c r="F306" t="s">
        <v>619</v>
      </c>
    </row>
    <row r="307" spans="1:6" x14ac:dyDescent="0.25">
      <c r="B307" s="75" t="s">
        <v>90</v>
      </c>
      <c r="C307" s="123">
        <v>20</v>
      </c>
      <c r="E307" t="b">
        <f t="shared" si="4"/>
        <v>1</v>
      </c>
      <c r="F307" t="s">
        <v>90</v>
      </c>
    </row>
    <row r="308" spans="1:6" x14ac:dyDescent="0.25">
      <c r="B308" s="75" t="s">
        <v>621</v>
      </c>
      <c r="C308" s="123">
        <v>0</v>
      </c>
      <c r="E308" t="b">
        <f t="shared" si="4"/>
        <v>1</v>
      </c>
      <c r="F308" t="s">
        <v>621</v>
      </c>
    </row>
    <row r="309" spans="1:6" x14ac:dyDescent="0.25">
      <c r="A309" t="s">
        <v>1164</v>
      </c>
      <c r="B309" s="75" t="s">
        <v>1081</v>
      </c>
      <c r="C309" s="121">
        <v>75</v>
      </c>
    </row>
    <row r="310" spans="1:6" x14ac:dyDescent="0.25">
      <c r="A310" t="s">
        <v>1164</v>
      </c>
      <c r="B310" s="75" t="s">
        <v>1092</v>
      </c>
      <c r="C310" s="121">
        <v>75</v>
      </c>
    </row>
    <row r="311" spans="1:6" x14ac:dyDescent="0.25">
      <c r="A311" t="s">
        <v>1164</v>
      </c>
      <c r="B311" s="75" t="s">
        <v>1095</v>
      </c>
      <c r="C311" s="121">
        <v>75</v>
      </c>
    </row>
    <row r="312" spans="1:6" x14ac:dyDescent="0.25">
      <c r="A312" t="s">
        <v>1164</v>
      </c>
      <c r="B312" s="75" t="s">
        <v>1102</v>
      </c>
      <c r="C312" s="121">
        <v>-7</v>
      </c>
    </row>
    <row r="313" spans="1:6" x14ac:dyDescent="0.25">
      <c r="A313" t="s">
        <v>1164</v>
      </c>
      <c r="B313" s="75" t="s">
        <v>1104</v>
      </c>
      <c r="C313" s="121">
        <v>-2</v>
      </c>
    </row>
    <row r="314" spans="1:6" x14ac:dyDescent="0.25">
      <c r="A314" t="s">
        <v>1164</v>
      </c>
      <c r="B314" s="75" t="s">
        <v>1106</v>
      </c>
      <c r="C314" s="121">
        <v>-1</v>
      </c>
    </row>
    <row r="315" spans="1:6" x14ac:dyDescent="0.25">
      <c r="A315" t="s">
        <v>1164</v>
      </c>
      <c r="B315" s="75" t="s">
        <v>1110</v>
      </c>
      <c r="C315" s="121">
        <v>-9</v>
      </c>
    </row>
    <row r="316" spans="1:6" x14ac:dyDescent="0.25">
      <c r="A316" t="s">
        <v>1164</v>
      </c>
      <c r="B316" s="75" t="s">
        <v>1112</v>
      </c>
      <c r="C316" s="121">
        <v>9</v>
      </c>
    </row>
    <row r="317" spans="1:6" x14ac:dyDescent="0.25">
      <c r="A317" t="s">
        <v>1164</v>
      </c>
      <c r="B317" s="75" t="s">
        <v>1114</v>
      </c>
      <c r="C317" s="121">
        <v>0</v>
      </c>
    </row>
    <row r="318" spans="1:6" x14ac:dyDescent="0.25">
      <c r="A318" t="s">
        <v>1164</v>
      </c>
      <c r="B318" s="75" t="s">
        <v>1116</v>
      </c>
      <c r="C318" s="121">
        <v>0</v>
      </c>
    </row>
    <row r="319" spans="1:6" x14ac:dyDescent="0.25">
      <c r="A319" t="s">
        <v>1164</v>
      </c>
      <c r="B319" s="75" t="s">
        <v>1122</v>
      </c>
      <c r="C319" s="121">
        <v>1</v>
      </c>
    </row>
    <row r="320" spans="1:6" x14ac:dyDescent="0.25">
      <c r="A320" t="s">
        <v>1164</v>
      </c>
      <c r="B320" s="75" t="s">
        <v>1124</v>
      </c>
      <c r="C320" s="121">
        <v>1</v>
      </c>
    </row>
    <row r="321" spans="1:3" x14ac:dyDescent="0.25">
      <c r="A321" t="s">
        <v>1164</v>
      </c>
      <c r="B321" s="75" t="s">
        <v>1128</v>
      </c>
      <c r="C321" s="121">
        <v>-3</v>
      </c>
    </row>
    <row r="322" spans="1:3" x14ac:dyDescent="0.25">
      <c r="A322" t="s">
        <v>1164</v>
      </c>
      <c r="B322" s="75" t="s">
        <v>1146</v>
      </c>
      <c r="C322" s="121">
        <v>4</v>
      </c>
    </row>
    <row r="323" spans="1:3" x14ac:dyDescent="0.25">
      <c r="A323" t="s">
        <v>1164</v>
      </c>
      <c r="B323" s="75" t="s">
        <v>1149</v>
      </c>
      <c r="C323" s="121">
        <v>1</v>
      </c>
    </row>
    <row r="324" spans="1:3" x14ac:dyDescent="0.25">
      <c r="A324" t="s">
        <v>1164</v>
      </c>
      <c r="B324" s="75" t="s">
        <v>1150</v>
      </c>
      <c r="C324" s="121">
        <v>642</v>
      </c>
    </row>
    <row r="325" spans="1:3" x14ac:dyDescent="0.25">
      <c r="A325" t="s">
        <v>1164</v>
      </c>
      <c r="B325" s="75" t="s">
        <v>1151</v>
      </c>
      <c r="C325" s="121">
        <v>9</v>
      </c>
    </row>
    <row r="326" spans="1:3" x14ac:dyDescent="0.25">
      <c r="A326" t="s">
        <v>1164</v>
      </c>
      <c r="B326" s="75" t="s">
        <v>1152</v>
      </c>
      <c r="C326" s="121">
        <v>4</v>
      </c>
    </row>
    <row r="327" spans="1:3" x14ac:dyDescent="0.25">
      <c r="A327" t="s">
        <v>1164</v>
      </c>
      <c r="B327" s="75" t="s">
        <v>1153</v>
      </c>
      <c r="C327" s="121">
        <v>2</v>
      </c>
    </row>
    <row r="328" spans="1:3" x14ac:dyDescent="0.25">
      <c r="C328" s="122">
        <v>10332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35"/>
  <sheetViews>
    <sheetView showGridLines="0" topLeftCell="A414" zoomScale="55" zoomScaleNormal="55" workbookViewId="0">
      <selection activeCell="H398" sqref="H398"/>
    </sheetView>
  </sheetViews>
  <sheetFormatPr baseColWidth="10" defaultColWidth="11.42578125" defaultRowHeight="15" x14ac:dyDescent="0.25"/>
  <cols>
    <col min="1" max="1" width="17.42578125" customWidth="1"/>
    <col min="2" max="3" width="17.28515625" customWidth="1"/>
    <col min="4" max="4" width="18.28515625" customWidth="1"/>
    <col min="5" max="5" width="16.140625" customWidth="1"/>
    <col min="6" max="6" width="17.5703125" customWidth="1"/>
    <col min="7" max="7" width="39" customWidth="1"/>
    <col min="8" max="15" width="24.42578125" customWidth="1"/>
    <col min="16" max="16" width="24.85546875" customWidth="1"/>
    <col min="17" max="18" width="21.7109375" customWidth="1"/>
    <col min="19" max="19" width="21.140625" bestFit="1" customWidth="1"/>
    <col min="20" max="20" width="31.5703125" customWidth="1"/>
    <col min="206" max="206" width="41.28515625" bestFit="1" customWidth="1"/>
    <col min="207" max="207" width="9.42578125" bestFit="1" customWidth="1"/>
    <col min="208" max="208" width="12.42578125" customWidth="1"/>
    <col min="209" max="209" width="14.28515625" bestFit="1" customWidth="1"/>
    <col min="462" max="462" width="41.28515625" bestFit="1" customWidth="1"/>
    <col min="463" max="463" width="9.42578125" bestFit="1" customWidth="1"/>
    <col min="464" max="464" width="12.42578125" customWidth="1"/>
    <col min="465" max="465" width="14.28515625" bestFit="1" customWidth="1"/>
    <col min="718" max="718" width="41.28515625" bestFit="1" customWidth="1"/>
    <col min="719" max="719" width="9.42578125" bestFit="1" customWidth="1"/>
    <col min="720" max="720" width="12.42578125" customWidth="1"/>
    <col min="721" max="721" width="14.28515625" bestFit="1" customWidth="1"/>
    <col min="974" max="974" width="41.28515625" bestFit="1" customWidth="1"/>
    <col min="975" max="975" width="9.42578125" bestFit="1" customWidth="1"/>
    <col min="976" max="976" width="12.42578125" customWidth="1"/>
    <col min="977" max="977" width="14.28515625" bestFit="1" customWidth="1"/>
    <col min="1230" max="1230" width="41.28515625" bestFit="1" customWidth="1"/>
    <col min="1231" max="1231" width="9.42578125" bestFit="1" customWidth="1"/>
    <col min="1232" max="1232" width="12.42578125" customWidth="1"/>
    <col min="1233" max="1233" width="14.28515625" bestFit="1" customWidth="1"/>
    <col min="1486" max="1486" width="41.28515625" bestFit="1" customWidth="1"/>
    <col min="1487" max="1487" width="9.42578125" bestFit="1" customWidth="1"/>
    <col min="1488" max="1488" width="12.42578125" customWidth="1"/>
    <col min="1489" max="1489" width="14.28515625" bestFit="1" customWidth="1"/>
    <col min="1742" max="1742" width="41.28515625" bestFit="1" customWidth="1"/>
    <col min="1743" max="1743" width="9.42578125" bestFit="1" customWidth="1"/>
    <col min="1744" max="1744" width="12.42578125" customWidth="1"/>
    <col min="1745" max="1745" width="14.28515625" bestFit="1" customWidth="1"/>
    <col min="1998" max="1998" width="41.28515625" bestFit="1" customWidth="1"/>
    <col min="1999" max="1999" width="9.42578125" bestFit="1" customWidth="1"/>
    <col min="2000" max="2000" width="12.42578125" customWidth="1"/>
    <col min="2001" max="2001" width="14.28515625" bestFit="1" customWidth="1"/>
    <col min="2254" max="2254" width="41.28515625" bestFit="1" customWidth="1"/>
    <col min="2255" max="2255" width="9.42578125" bestFit="1" customWidth="1"/>
    <col min="2256" max="2256" width="12.42578125" customWidth="1"/>
    <col min="2257" max="2257" width="14.28515625" bestFit="1" customWidth="1"/>
    <col min="2510" max="2510" width="41.28515625" bestFit="1" customWidth="1"/>
    <col min="2511" max="2511" width="9.42578125" bestFit="1" customWidth="1"/>
    <col min="2512" max="2512" width="12.42578125" customWidth="1"/>
    <col min="2513" max="2513" width="14.28515625" bestFit="1" customWidth="1"/>
    <col min="2766" max="2766" width="41.28515625" bestFit="1" customWidth="1"/>
    <col min="2767" max="2767" width="9.42578125" bestFit="1" customWidth="1"/>
    <col min="2768" max="2768" width="12.42578125" customWidth="1"/>
    <col min="2769" max="2769" width="14.28515625" bestFit="1" customWidth="1"/>
    <col min="3022" max="3022" width="41.28515625" bestFit="1" customWidth="1"/>
    <col min="3023" max="3023" width="9.42578125" bestFit="1" customWidth="1"/>
    <col min="3024" max="3024" width="12.42578125" customWidth="1"/>
    <col min="3025" max="3025" width="14.28515625" bestFit="1" customWidth="1"/>
    <col min="3278" max="3278" width="41.28515625" bestFit="1" customWidth="1"/>
    <col min="3279" max="3279" width="9.42578125" bestFit="1" customWidth="1"/>
    <col min="3280" max="3280" width="12.42578125" customWidth="1"/>
    <col min="3281" max="3281" width="14.28515625" bestFit="1" customWidth="1"/>
    <col min="3534" max="3534" width="41.28515625" bestFit="1" customWidth="1"/>
    <col min="3535" max="3535" width="9.42578125" bestFit="1" customWidth="1"/>
    <col min="3536" max="3536" width="12.42578125" customWidth="1"/>
    <col min="3537" max="3537" width="14.28515625" bestFit="1" customWidth="1"/>
    <col min="3790" max="3790" width="41.28515625" bestFit="1" customWidth="1"/>
    <col min="3791" max="3791" width="9.42578125" bestFit="1" customWidth="1"/>
    <col min="3792" max="3792" width="12.42578125" customWidth="1"/>
    <col min="3793" max="3793" width="14.28515625" bestFit="1" customWidth="1"/>
    <col min="4046" max="4046" width="41.28515625" bestFit="1" customWidth="1"/>
    <col min="4047" max="4047" width="9.42578125" bestFit="1" customWidth="1"/>
    <col min="4048" max="4048" width="12.42578125" customWidth="1"/>
    <col min="4049" max="4049" width="14.28515625" bestFit="1" customWidth="1"/>
    <col min="4302" max="4302" width="41.28515625" bestFit="1" customWidth="1"/>
    <col min="4303" max="4303" width="9.42578125" bestFit="1" customWidth="1"/>
    <col min="4304" max="4304" width="12.42578125" customWidth="1"/>
    <col min="4305" max="4305" width="14.28515625" bestFit="1" customWidth="1"/>
    <col min="4558" max="4558" width="41.28515625" bestFit="1" customWidth="1"/>
    <col min="4559" max="4559" width="9.42578125" bestFit="1" customWidth="1"/>
    <col min="4560" max="4560" width="12.42578125" customWidth="1"/>
    <col min="4561" max="4561" width="14.28515625" bestFit="1" customWidth="1"/>
    <col min="4814" max="4814" width="41.28515625" bestFit="1" customWidth="1"/>
    <col min="4815" max="4815" width="9.42578125" bestFit="1" customWidth="1"/>
    <col min="4816" max="4816" width="12.42578125" customWidth="1"/>
    <col min="4817" max="4817" width="14.28515625" bestFit="1" customWidth="1"/>
    <col min="5070" max="5070" width="41.28515625" bestFit="1" customWidth="1"/>
    <col min="5071" max="5071" width="9.42578125" bestFit="1" customWidth="1"/>
    <col min="5072" max="5072" width="12.42578125" customWidth="1"/>
    <col min="5073" max="5073" width="14.28515625" bestFit="1" customWidth="1"/>
    <col min="5326" max="5326" width="41.28515625" bestFit="1" customWidth="1"/>
    <col min="5327" max="5327" width="9.42578125" bestFit="1" customWidth="1"/>
    <col min="5328" max="5328" width="12.42578125" customWidth="1"/>
    <col min="5329" max="5329" width="14.28515625" bestFit="1" customWidth="1"/>
    <col min="5582" max="5582" width="41.28515625" bestFit="1" customWidth="1"/>
    <col min="5583" max="5583" width="9.42578125" bestFit="1" customWidth="1"/>
    <col min="5584" max="5584" width="12.42578125" customWidth="1"/>
    <col min="5585" max="5585" width="14.28515625" bestFit="1" customWidth="1"/>
    <col min="5838" max="5838" width="41.28515625" bestFit="1" customWidth="1"/>
    <col min="5839" max="5839" width="9.42578125" bestFit="1" customWidth="1"/>
    <col min="5840" max="5840" width="12.42578125" customWidth="1"/>
    <col min="5841" max="5841" width="14.28515625" bestFit="1" customWidth="1"/>
    <col min="6094" max="6094" width="41.28515625" bestFit="1" customWidth="1"/>
    <col min="6095" max="6095" width="9.42578125" bestFit="1" customWidth="1"/>
    <col min="6096" max="6096" width="12.42578125" customWidth="1"/>
    <col min="6097" max="6097" width="14.28515625" bestFit="1" customWidth="1"/>
    <col min="6350" max="6350" width="41.28515625" bestFit="1" customWidth="1"/>
    <col min="6351" max="6351" width="9.42578125" bestFit="1" customWidth="1"/>
    <col min="6352" max="6352" width="12.42578125" customWidth="1"/>
    <col min="6353" max="6353" width="14.28515625" bestFit="1" customWidth="1"/>
    <col min="6606" max="6606" width="41.28515625" bestFit="1" customWidth="1"/>
    <col min="6607" max="6607" width="9.42578125" bestFit="1" customWidth="1"/>
    <col min="6608" max="6608" width="12.42578125" customWidth="1"/>
    <col min="6609" max="6609" width="14.28515625" bestFit="1" customWidth="1"/>
    <col min="6862" max="6862" width="41.28515625" bestFit="1" customWidth="1"/>
    <col min="6863" max="6863" width="9.42578125" bestFit="1" customWidth="1"/>
    <col min="6864" max="6864" width="12.42578125" customWidth="1"/>
    <col min="6865" max="6865" width="14.28515625" bestFit="1" customWidth="1"/>
    <col min="7118" max="7118" width="41.28515625" bestFit="1" customWidth="1"/>
    <col min="7119" max="7119" width="9.42578125" bestFit="1" customWidth="1"/>
    <col min="7120" max="7120" width="12.42578125" customWidth="1"/>
    <col min="7121" max="7121" width="14.28515625" bestFit="1" customWidth="1"/>
    <col min="7374" max="7374" width="41.28515625" bestFit="1" customWidth="1"/>
    <col min="7375" max="7375" width="9.42578125" bestFit="1" customWidth="1"/>
    <col min="7376" max="7376" width="12.42578125" customWidth="1"/>
    <col min="7377" max="7377" width="14.28515625" bestFit="1" customWidth="1"/>
    <col min="7630" max="7630" width="41.28515625" bestFit="1" customWidth="1"/>
    <col min="7631" max="7631" width="9.42578125" bestFit="1" customWidth="1"/>
    <col min="7632" max="7632" width="12.42578125" customWidth="1"/>
    <col min="7633" max="7633" width="14.28515625" bestFit="1" customWidth="1"/>
    <col min="7886" max="7886" width="41.28515625" bestFit="1" customWidth="1"/>
    <col min="7887" max="7887" width="9.42578125" bestFit="1" customWidth="1"/>
    <col min="7888" max="7888" width="12.42578125" customWidth="1"/>
    <col min="7889" max="7889" width="14.28515625" bestFit="1" customWidth="1"/>
    <col min="8142" max="8142" width="41.28515625" bestFit="1" customWidth="1"/>
    <col min="8143" max="8143" width="9.42578125" bestFit="1" customWidth="1"/>
    <col min="8144" max="8144" width="12.42578125" customWidth="1"/>
    <col min="8145" max="8145" width="14.28515625" bestFit="1" customWidth="1"/>
    <col min="8398" max="8398" width="41.28515625" bestFit="1" customWidth="1"/>
    <col min="8399" max="8399" width="9.42578125" bestFit="1" customWidth="1"/>
    <col min="8400" max="8400" width="12.42578125" customWidth="1"/>
    <col min="8401" max="8401" width="14.28515625" bestFit="1" customWidth="1"/>
    <col min="8654" max="8654" width="41.28515625" bestFit="1" customWidth="1"/>
    <col min="8655" max="8655" width="9.42578125" bestFit="1" customWidth="1"/>
    <col min="8656" max="8656" width="12.42578125" customWidth="1"/>
    <col min="8657" max="8657" width="14.28515625" bestFit="1" customWidth="1"/>
    <col min="8910" max="8910" width="41.28515625" bestFit="1" customWidth="1"/>
    <col min="8911" max="8911" width="9.42578125" bestFit="1" customWidth="1"/>
    <col min="8912" max="8912" width="12.42578125" customWidth="1"/>
    <col min="8913" max="8913" width="14.28515625" bestFit="1" customWidth="1"/>
    <col min="9166" max="9166" width="41.28515625" bestFit="1" customWidth="1"/>
    <col min="9167" max="9167" width="9.42578125" bestFit="1" customWidth="1"/>
    <col min="9168" max="9168" width="12.42578125" customWidth="1"/>
    <col min="9169" max="9169" width="14.28515625" bestFit="1" customWidth="1"/>
    <col min="9422" max="9422" width="41.28515625" bestFit="1" customWidth="1"/>
    <col min="9423" max="9423" width="9.42578125" bestFit="1" customWidth="1"/>
    <col min="9424" max="9424" width="12.42578125" customWidth="1"/>
    <col min="9425" max="9425" width="14.28515625" bestFit="1" customWidth="1"/>
    <col min="9678" max="9678" width="41.28515625" bestFit="1" customWidth="1"/>
    <col min="9679" max="9679" width="9.42578125" bestFit="1" customWidth="1"/>
    <col min="9680" max="9680" width="12.42578125" customWidth="1"/>
    <col min="9681" max="9681" width="14.28515625" bestFit="1" customWidth="1"/>
    <col min="9934" max="9934" width="41.28515625" bestFit="1" customWidth="1"/>
    <col min="9935" max="9935" width="9.42578125" bestFit="1" customWidth="1"/>
    <col min="9936" max="9936" width="12.42578125" customWidth="1"/>
    <col min="9937" max="9937" width="14.28515625" bestFit="1" customWidth="1"/>
    <col min="10190" max="10190" width="41.28515625" bestFit="1" customWidth="1"/>
    <col min="10191" max="10191" width="9.42578125" bestFit="1" customWidth="1"/>
    <col min="10192" max="10192" width="12.42578125" customWidth="1"/>
    <col min="10193" max="10193" width="14.28515625" bestFit="1" customWidth="1"/>
    <col min="10446" max="10446" width="41.28515625" bestFit="1" customWidth="1"/>
    <col min="10447" max="10447" width="9.42578125" bestFit="1" customWidth="1"/>
    <col min="10448" max="10448" width="12.42578125" customWidth="1"/>
    <col min="10449" max="10449" width="14.28515625" bestFit="1" customWidth="1"/>
    <col min="10702" max="10702" width="41.28515625" bestFit="1" customWidth="1"/>
    <col min="10703" max="10703" width="9.42578125" bestFit="1" customWidth="1"/>
    <col min="10704" max="10704" width="12.42578125" customWidth="1"/>
    <col min="10705" max="10705" width="14.28515625" bestFit="1" customWidth="1"/>
    <col min="10958" max="10958" width="41.28515625" bestFit="1" customWidth="1"/>
    <col min="10959" max="10959" width="9.42578125" bestFit="1" customWidth="1"/>
    <col min="10960" max="10960" width="12.42578125" customWidth="1"/>
    <col min="10961" max="10961" width="14.28515625" bestFit="1" customWidth="1"/>
    <col min="11214" max="11214" width="41.28515625" bestFit="1" customWidth="1"/>
    <col min="11215" max="11215" width="9.42578125" bestFit="1" customWidth="1"/>
    <col min="11216" max="11216" width="12.42578125" customWidth="1"/>
    <col min="11217" max="11217" width="14.28515625" bestFit="1" customWidth="1"/>
    <col min="11470" max="11470" width="41.28515625" bestFit="1" customWidth="1"/>
    <col min="11471" max="11471" width="9.42578125" bestFit="1" customWidth="1"/>
    <col min="11472" max="11472" width="12.42578125" customWidth="1"/>
    <col min="11473" max="11473" width="14.28515625" bestFit="1" customWidth="1"/>
    <col min="11726" max="11726" width="41.28515625" bestFit="1" customWidth="1"/>
    <col min="11727" max="11727" width="9.42578125" bestFit="1" customWidth="1"/>
    <col min="11728" max="11728" width="12.42578125" customWidth="1"/>
    <col min="11729" max="11729" width="14.28515625" bestFit="1" customWidth="1"/>
    <col min="11982" max="11982" width="41.28515625" bestFit="1" customWidth="1"/>
    <col min="11983" max="11983" width="9.42578125" bestFit="1" customWidth="1"/>
    <col min="11984" max="11984" width="12.42578125" customWidth="1"/>
    <col min="11985" max="11985" width="14.28515625" bestFit="1" customWidth="1"/>
    <col min="12238" max="12238" width="41.28515625" bestFit="1" customWidth="1"/>
    <col min="12239" max="12239" width="9.42578125" bestFit="1" customWidth="1"/>
    <col min="12240" max="12240" width="12.42578125" customWidth="1"/>
    <col min="12241" max="12241" width="14.28515625" bestFit="1" customWidth="1"/>
    <col min="12494" max="12494" width="41.28515625" bestFit="1" customWidth="1"/>
    <col min="12495" max="12495" width="9.42578125" bestFit="1" customWidth="1"/>
    <col min="12496" max="12496" width="12.42578125" customWidth="1"/>
    <col min="12497" max="12497" width="14.28515625" bestFit="1" customWidth="1"/>
    <col min="12750" max="12750" width="41.28515625" bestFit="1" customWidth="1"/>
    <col min="12751" max="12751" width="9.42578125" bestFit="1" customWidth="1"/>
    <col min="12752" max="12752" width="12.42578125" customWidth="1"/>
    <col min="12753" max="12753" width="14.28515625" bestFit="1" customWidth="1"/>
    <col min="13006" max="13006" width="41.28515625" bestFit="1" customWidth="1"/>
    <col min="13007" max="13007" width="9.42578125" bestFit="1" customWidth="1"/>
    <col min="13008" max="13008" width="12.42578125" customWidth="1"/>
    <col min="13009" max="13009" width="14.28515625" bestFit="1" customWidth="1"/>
    <col min="13262" max="13262" width="41.28515625" bestFit="1" customWidth="1"/>
    <col min="13263" max="13263" width="9.42578125" bestFit="1" customWidth="1"/>
    <col min="13264" max="13264" width="12.42578125" customWidth="1"/>
    <col min="13265" max="13265" width="14.28515625" bestFit="1" customWidth="1"/>
    <col min="13518" max="13518" width="41.28515625" bestFit="1" customWidth="1"/>
    <col min="13519" max="13519" width="9.42578125" bestFit="1" customWidth="1"/>
    <col min="13520" max="13520" width="12.42578125" customWidth="1"/>
    <col min="13521" max="13521" width="14.28515625" bestFit="1" customWidth="1"/>
    <col min="13774" max="13774" width="41.28515625" bestFit="1" customWidth="1"/>
    <col min="13775" max="13775" width="9.42578125" bestFit="1" customWidth="1"/>
    <col min="13776" max="13776" width="12.42578125" customWidth="1"/>
    <col min="13777" max="13777" width="14.28515625" bestFit="1" customWidth="1"/>
    <col min="14030" max="14030" width="41.28515625" bestFit="1" customWidth="1"/>
    <col min="14031" max="14031" width="9.42578125" bestFit="1" customWidth="1"/>
    <col min="14032" max="14032" width="12.42578125" customWidth="1"/>
    <col min="14033" max="14033" width="14.28515625" bestFit="1" customWidth="1"/>
    <col min="14286" max="14286" width="41.28515625" bestFit="1" customWidth="1"/>
    <col min="14287" max="14287" width="9.42578125" bestFit="1" customWidth="1"/>
    <col min="14288" max="14288" width="12.42578125" customWidth="1"/>
    <col min="14289" max="14289" width="14.28515625" bestFit="1" customWidth="1"/>
    <col min="14542" max="14542" width="41.28515625" bestFit="1" customWidth="1"/>
    <col min="14543" max="14543" width="9.42578125" bestFit="1" customWidth="1"/>
    <col min="14544" max="14544" width="12.42578125" customWidth="1"/>
    <col min="14545" max="14545" width="14.28515625" bestFit="1" customWidth="1"/>
    <col min="14798" max="14798" width="41.28515625" bestFit="1" customWidth="1"/>
    <col min="14799" max="14799" width="9.42578125" bestFit="1" customWidth="1"/>
    <col min="14800" max="14800" width="12.42578125" customWidth="1"/>
    <col min="14801" max="14801" width="14.28515625" bestFit="1" customWidth="1"/>
    <col min="15054" max="15054" width="41.28515625" bestFit="1" customWidth="1"/>
    <col min="15055" max="15055" width="9.42578125" bestFit="1" customWidth="1"/>
    <col min="15056" max="15056" width="12.42578125" customWidth="1"/>
    <col min="15057" max="15057" width="14.28515625" bestFit="1" customWidth="1"/>
    <col min="15310" max="15310" width="41.28515625" bestFit="1" customWidth="1"/>
    <col min="15311" max="15311" width="9.42578125" bestFit="1" customWidth="1"/>
    <col min="15312" max="15312" width="12.42578125" customWidth="1"/>
    <col min="15313" max="15313" width="14.28515625" bestFit="1" customWidth="1"/>
    <col min="15566" max="15566" width="41.28515625" bestFit="1" customWidth="1"/>
    <col min="15567" max="15567" width="9.42578125" bestFit="1" customWidth="1"/>
    <col min="15568" max="15568" width="12.42578125" customWidth="1"/>
    <col min="15569" max="15569" width="14.28515625" bestFit="1" customWidth="1"/>
    <col min="15822" max="15822" width="41.28515625" bestFit="1" customWidth="1"/>
    <col min="15823" max="15823" width="9.42578125" bestFit="1" customWidth="1"/>
    <col min="15824" max="15824" width="12.42578125" customWidth="1"/>
    <col min="15825" max="15825" width="14.28515625" bestFit="1" customWidth="1"/>
    <col min="16078" max="16078" width="41.28515625" bestFit="1" customWidth="1"/>
    <col min="16079" max="16079" width="9.42578125" bestFit="1" customWidth="1"/>
    <col min="16080" max="16080" width="12.42578125" customWidth="1"/>
    <col min="16081" max="16081" width="14.28515625" bestFit="1" customWidth="1"/>
  </cols>
  <sheetData>
    <row r="1" spans="1:20" s="52" customFormat="1" ht="61.5" customHeight="1" x14ac:dyDescent="0.25">
      <c r="A1" s="37" t="s">
        <v>720</v>
      </c>
      <c r="B1" s="38" t="s">
        <v>632</v>
      </c>
      <c r="C1" s="38" t="s">
        <v>630</v>
      </c>
      <c r="D1" s="38" t="s">
        <v>1</v>
      </c>
      <c r="E1" s="38" t="s">
        <v>721</v>
      </c>
      <c r="F1" s="38" t="s">
        <v>0</v>
      </c>
      <c r="G1" s="39" t="s">
        <v>2</v>
      </c>
      <c r="H1" s="39" t="s">
        <v>3</v>
      </c>
      <c r="I1" s="39" t="s">
        <v>7</v>
      </c>
      <c r="J1" s="39" t="s">
        <v>635</v>
      </c>
      <c r="K1" s="39" t="s">
        <v>636</v>
      </c>
      <c r="L1" s="39" t="s">
        <v>722</v>
      </c>
      <c r="M1" s="39" t="s">
        <v>723</v>
      </c>
      <c r="N1" s="39" t="s">
        <v>724</v>
      </c>
      <c r="O1" s="39" t="s">
        <v>634</v>
      </c>
      <c r="P1" s="38" t="s">
        <v>725</v>
      </c>
      <c r="Q1" s="38" t="s">
        <v>726</v>
      </c>
      <c r="R1" s="38" t="s">
        <v>633</v>
      </c>
      <c r="S1" s="38" t="s">
        <v>727</v>
      </c>
      <c r="T1" s="61" t="s">
        <v>728</v>
      </c>
    </row>
    <row r="2" spans="1:20" ht="18.75" x14ac:dyDescent="0.25">
      <c r="A2" s="40">
        <v>44982</v>
      </c>
      <c r="B2" s="7" t="s">
        <v>729</v>
      </c>
      <c r="C2" s="7" t="str">
        <f>MID(Tabla4[[#This Row],[N° SECUENCIA INGRESO / EGRESO]],1,2)</f>
        <v>SA</v>
      </c>
      <c r="D2" s="29" t="str">
        <f>VLOOKUP(G2,BASE[],2,FALSE)</f>
        <v>BECKS</v>
      </c>
      <c r="E2" s="29" t="str">
        <f>VLOOKUP(G2,BASE[],3,FALSE)</f>
        <v>BTL</v>
      </c>
      <c r="F2" s="29" t="str">
        <f>VLOOKUP(G2,BASE[],4,FALSE)</f>
        <v>BE-BTL-001</v>
      </c>
      <c r="G2" s="18" t="s">
        <v>10</v>
      </c>
      <c r="H2" s="7" t="s">
        <v>11</v>
      </c>
      <c r="I2" s="7" t="s">
        <v>15</v>
      </c>
      <c r="J2" s="7"/>
      <c r="K2" s="7"/>
      <c r="L2" s="7"/>
      <c r="M2" s="29">
        <v>6</v>
      </c>
      <c r="N2" s="7"/>
      <c r="O2" s="7"/>
      <c r="P2" s="7"/>
      <c r="Q2" s="63"/>
      <c r="R2" s="7"/>
      <c r="S2" s="7"/>
      <c r="T2" s="7"/>
    </row>
    <row r="3" spans="1:20" ht="18.75" x14ac:dyDescent="0.25">
      <c r="A3" s="40">
        <v>44982</v>
      </c>
      <c r="B3" s="7" t="s">
        <v>729</v>
      </c>
      <c r="C3" s="7" t="str">
        <f>MID(Tabla4[[#This Row],[N° SECUENCIA INGRESO / EGRESO]],1,2)</f>
        <v>SA</v>
      </c>
      <c r="D3" s="29" t="str">
        <f>VLOOKUP(G3,BASE[],2,FALSE)</f>
        <v>BECKS</v>
      </c>
      <c r="E3" s="29" t="str">
        <f>VLOOKUP(G3,BASE[],3,FALSE)</f>
        <v>BTL</v>
      </c>
      <c r="F3" s="29" t="str">
        <f>VLOOKUP(G3,BASE[],4,FALSE)</f>
        <v>BE-BTL-002</v>
      </c>
      <c r="G3" s="18" t="s">
        <v>13</v>
      </c>
      <c r="H3" s="7" t="s">
        <v>14</v>
      </c>
      <c r="I3" s="7" t="s">
        <v>15</v>
      </c>
      <c r="J3" s="7"/>
      <c r="K3" s="7"/>
      <c r="L3" s="7"/>
      <c r="M3" s="29">
        <v>11</v>
      </c>
      <c r="N3" s="7"/>
      <c r="O3" s="7"/>
      <c r="P3" s="7"/>
      <c r="Q3" s="63"/>
      <c r="R3" s="7"/>
      <c r="S3" s="7"/>
      <c r="T3" s="7"/>
    </row>
    <row r="4" spans="1:20" ht="18.75" x14ac:dyDescent="0.25">
      <c r="A4" s="40">
        <v>44982</v>
      </c>
      <c r="B4" s="7" t="s">
        <v>729</v>
      </c>
      <c r="C4" s="7" t="str">
        <f>MID(Tabla4[[#This Row],[N° SECUENCIA INGRESO / EGRESO]],1,2)</f>
        <v>SA</v>
      </c>
      <c r="D4" s="29" t="str">
        <f>VLOOKUP(G4,BASE[],2,FALSE)</f>
        <v>BECKS</v>
      </c>
      <c r="E4" s="29" t="str">
        <f>VLOOKUP(G4,BASE[],3,FALSE)</f>
        <v>BTL</v>
      </c>
      <c r="F4" s="29" t="str">
        <f>VLOOKUP(G4,BASE[],4,FALSE)</f>
        <v>BE-BTL-003</v>
      </c>
      <c r="G4" s="18" t="s">
        <v>24</v>
      </c>
      <c r="H4" s="7" t="s">
        <v>14</v>
      </c>
      <c r="I4" s="7" t="s">
        <v>15</v>
      </c>
      <c r="J4" s="7"/>
      <c r="K4" s="7"/>
      <c r="L4" s="7"/>
      <c r="M4" s="29">
        <v>5</v>
      </c>
      <c r="N4" s="7"/>
      <c r="O4" s="7"/>
      <c r="P4" s="7"/>
      <c r="Q4" s="63"/>
      <c r="R4" s="7"/>
      <c r="S4" s="7"/>
      <c r="T4" s="7"/>
    </row>
    <row r="5" spans="1:20" ht="18.75" x14ac:dyDescent="0.25">
      <c r="A5" s="40">
        <v>44982</v>
      </c>
      <c r="B5" s="7" t="s">
        <v>729</v>
      </c>
      <c r="C5" s="7" t="str">
        <f>MID(Tabla4[[#This Row],[N° SECUENCIA INGRESO / EGRESO]],1,2)</f>
        <v>SA</v>
      </c>
      <c r="D5" s="29" t="str">
        <f>VLOOKUP(G5,BASE[],2,FALSE)</f>
        <v>BECKS</v>
      </c>
      <c r="E5" s="29" t="str">
        <f>VLOOKUP(G5,BASE[],3,FALSE)</f>
        <v>BTL</v>
      </c>
      <c r="F5" s="29" t="str">
        <f>VLOOKUP(G5,BASE[],4,FALSE)</f>
        <v>BE-BTL-004</v>
      </c>
      <c r="G5" s="18" t="s">
        <v>30</v>
      </c>
      <c r="H5" s="7" t="s">
        <v>14</v>
      </c>
      <c r="I5" s="7" t="s">
        <v>19</v>
      </c>
      <c r="J5" s="7"/>
      <c r="K5" s="7"/>
      <c r="L5" s="7"/>
      <c r="M5" s="29">
        <v>2</v>
      </c>
      <c r="N5" s="7"/>
      <c r="O5" s="7"/>
      <c r="P5" s="7"/>
      <c r="Q5" s="63"/>
      <c r="R5" s="7"/>
      <c r="S5" s="7"/>
      <c r="T5" s="7"/>
    </row>
    <row r="6" spans="1:20" ht="18.75" x14ac:dyDescent="0.25">
      <c r="A6" s="40">
        <v>44982</v>
      </c>
      <c r="B6" s="7" t="s">
        <v>729</v>
      </c>
      <c r="C6" s="7" t="str">
        <f>MID(Tabla4[[#This Row],[N° SECUENCIA INGRESO / EGRESO]],1,2)</f>
        <v>SA</v>
      </c>
      <c r="D6" s="29" t="str">
        <f>VLOOKUP(G6,BASE[],2,FALSE)</f>
        <v>BECKS</v>
      </c>
      <c r="E6" s="29" t="str">
        <f>VLOOKUP(G6,BASE[],3,FALSE)</f>
        <v>BTL</v>
      </c>
      <c r="F6" s="29" t="str">
        <f>VLOOKUP(G6,BASE[],4,FALSE)</f>
        <v>BE-BTL-005</v>
      </c>
      <c r="G6" s="18" t="s">
        <v>37</v>
      </c>
      <c r="H6" s="7" t="s">
        <v>14</v>
      </c>
      <c r="I6" s="7" t="s">
        <v>19</v>
      </c>
      <c r="J6" s="7"/>
      <c r="K6" s="7"/>
      <c r="L6" s="7"/>
      <c r="M6" s="29">
        <v>5</v>
      </c>
      <c r="N6" s="7"/>
      <c r="O6" s="7"/>
      <c r="P6" s="7"/>
      <c r="Q6" s="63"/>
      <c r="R6" s="7"/>
      <c r="S6" s="7"/>
      <c r="T6" s="7"/>
    </row>
    <row r="7" spans="1:20" ht="18.75" x14ac:dyDescent="0.25">
      <c r="A7" s="40">
        <v>44982</v>
      </c>
      <c r="B7" s="7" t="s">
        <v>729</v>
      </c>
      <c r="C7" s="7" t="str">
        <f>MID(Tabla4[[#This Row],[N° SECUENCIA INGRESO / EGRESO]],1,2)</f>
        <v>SA</v>
      </c>
      <c r="D7" s="29" t="str">
        <f>VLOOKUP(G7,BASE[],2,FALSE)</f>
        <v>BECKS</v>
      </c>
      <c r="E7" s="29" t="str">
        <f>VLOOKUP(G7,BASE[],3,FALSE)</f>
        <v>BTL</v>
      </c>
      <c r="F7" s="29" t="str">
        <f>VLOOKUP(G7,BASE[],4,FALSE)</f>
        <v>BE-BTL-006</v>
      </c>
      <c r="G7" s="18" t="s">
        <v>17</v>
      </c>
      <c r="H7" s="7" t="s">
        <v>18</v>
      </c>
      <c r="I7" s="7" t="s">
        <v>19</v>
      </c>
      <c r="J7" s="7"/>
      <c r="K7" s="7"/>
      <c r="L7" s="7"/>
      <c r="M7" s="29">
        <v>4</v>
      </c>
      <c r="N7" s="7"/>
      <c r="O7" s="7"/>
      <c r="P7" s="7"/>
      <c r="Q7" s="63"/>
      <c r="R7" s="7"/>
      <c r="S7" s="7"/>
      <c r="T7" s="7"/>
    </row>
    <row r="8" spans="1:20" ht="18.75" x14ac:dyDescent="0.25">
      <c r="A8" s="40">
        <v>44982</v>
      </c>
      <c r="B8" s="7" t="s">
        <v>729</v>
      </c>
      <c r="C8" s="7" t="str">
        <f>MID(Tabla4[[#This Row],[N° SECUENCIA INGRESO / EGRESO]],1,2)</f>
        <v>SA</v>
      </c>
      <c r="D8" s="29" t="str">
        <f>VLOOKUP(G8,BASE[],2,FALSE)</f>
        <v>BECKS</v>
      </c>
      <c r="E8" s="29" t="str">
        <f>VLOOKUP(G8,BASE[],3,FALSE)</f>
        <v>BTL</v>
      </c>
      <c r="F8" s="29" t="str">
        <f>VLOOKUP(G8,BASE[],4,FALSE)</f>
        <v>BE-BTL-007</v>
      </c>
      <c r="G8" s="18" t="s">
        <v>26</v>
      </c>
      <c r="H8" s="7" t="s">
        <v>18</v>
      </c>
      <c r="I8" s="7" t="s">
        <v>19</v>
      </c>
      <c r="J8" s="7"/>
      <c r="K8" s="7"/>
      <c r="L8" s="7"/>
      <c r="M8" s="29">
        <v>1</v>
      </c>
      <c r="N8" s="7"/>
      <c r="O8" s="7"/>
      <c r="P8" s="7"/>
      <c r="Q8" s="63"/>
      <c r="R8" s="7"/>
      <c r="S8" s="7"/>
      <c r="T8" s="7"/>
    </row>
    <row r="9" spans="1:20" ht="18.75" x14ac:dyDescent="0.25">
      <c r="A9" s="40">
        <v>44982</v>
      </c>
      <c r="B9" s="7" t="s">
        <v>729</v>
      </c>
      <c r="C9" s="7" t="str">
        <f>MID(Tabla4[[#This Row],[N° SECUENCIA INGRESO / EGRESO]],1,2)</f>
        <v>SA</v>
      </c>
      <c r="D9" s="29" t="str">
        <f>VLOOKUP(G9,BASE[],2,FALSE)</f>
        <v>BECKS</v>
      </c>
      <c r="E9" s="29" t="str">
        <f>VLOOKUP(G9,BASE[],3,FALSE)</f>
        <v>BTL</v>
      </c>
      <c r="F9" s="29" t="str">
        <f>VLOOKUP(G9,BASE[],4,FALSE)</f>
        <v>BE-BTL-008</v>
      </c>
      <c r="G9" s="18" t="s">
        <v>43</v>
      </c>
      <c r="H9" s="7" t="s">
        <v>14</v>
      </c>
      <c r="I9" s="7" t="s">
        <v>19</v>
      </c>
      <c r="J9" s="7"/>
      <c r="K9" s="7"/>
      <c r="L9" s="7"/>
      <c r="M9" s="29">
        <v>11</v>
      </c>
      <c r="N9" s="7"/>
      <c r="O9" s="7"/>
      <c r="P9" s="7"/>
      <c r="Q9" s="63"/>
      <c r="R9" s="7"/>
      <c r="S9" s="7"/>
      <c r="T9" s="7"/>
    </row>
    <row r="10" spans="1:20" ht="18.75" x14ac:dyDescent="0.25">
      <c r="A10" s="40">
        <v>44982</v>
      </c>
      <c r="B10" s="7" t="s">
        <v>729</v>
      </c>
      <c r="C10" s="7" t="str">
        <f>MID(Tabla4[[#This Row],[N° SECUENCIA INGRESO / EGRESO]],1,2)</f>
        <v>SA</v>
      </c>
      <c r="D10" s="29" t="str">
        <f>VLOOKUP(G10,BASE[],2,FALSE)</f>
        <v>BECKS</v>
      </c>
      <c r="E10" s="29" t="str">
        <f>VLOOKUP(G10,BASE[],3,FALSE)</f>
        <v>BTL</v>
      </c>
      <c r="F10" s="29" t="str">
        <f>VLOOKUP(G10,BASE[],4,FALSE)</f>
        <v>BE-BTL-009</v>
      </c>
      <c r="G10" s="18" t="s">
        <v>50</v>
      </c>
      <c r="H10" s="7" t="s">
        <v>14</v>
      </c>
      <c r="I10" s="7" t="s">
        <v>19</v>
      </c>
      <c r="J10" s="7"/>
      <c r="K10" s="7"/>
      <c r="L10" s="7"/>
      <c r="M10" s="29">
        <v>4</v>
      </c>
      <c r="N10" s="7"/>
      <c r="O10" s="7"/>
      <c r="P10" s="7"/>
      <c r="Q10" s="63"/>
      <c r="R10" s="7"/>
      <c r="S10" s="7"/>
      <c r="T10" s="7"/>
    </row>
    <row r="11" spans="1:20" ht="18.75" x14ac:dyDescent="0.25">
      <c r="A11" s="40">
        <v>44982</v>
      </c>
      <c r="B11" s="7" t="s">
        <v>729</v>
      </c>
      <c r="C11" s="7" t="str">
        <f>MID(Tabla4[[#This Row],[N° SECUENCIA INGRESO / EGRESO]],1,2)</f>
        <v>SA</v>
      </c>
      <c r="D11" s="29" t="str">
        <f>VLOOKUP(G11,BASE[],2,FALSE)</f>
        <v>BECKS</v>
      </c>
      <c r="E11" s="29" t="str">
        <f>VLOOKUP(G11,BASE[],3,FALSE)</f>
        <v>BTL</v>
      </c>
      <c r="F11" s="29" t="str">
        <f>VLOOKUP(G11,BASE[],4,FALSE)</f>
        <v>BE-BTL-010</v>
      </c>
      <c r="G11" s="18" t="s">
        <v>56</v>
      </c>
      <c r="H11" s="7" t="s">
        <v>14</v>
      </c>
      <c r="I11" s="7" t="s">
        <v>19</v>
      </c>
      <c r="J11" s="7"/>
      <c r="K11" s="7"/>
      <c r="L11" s="7"/>
      <c r="M11" s="29">
        <v>2</v>
      </c>
      <c r="N11" s="7"/>
      <c r="O11" s="7"/>
      <c r="P11" s="7"/>
      <c r="Q11" s="63"/>
      <c r="R11" s="7"/>
      <c r="S11" s="7"/>
      <c r="T11" s="7"/>
    </row>
    <row r="12" spans="1:20" ht="18.75" x14ac:dyDescent="0.25">
      <c r="A12" s="40">
        <v>44982</v>
      </c>
      <c r="B12" s="7" t="s">
        <v>729</v>
      </c>
      <c r="C12" s="7" t="str">
        <f>MID(Tabla4[[#This Row],[N° SECUENCIA INGRESO / EGRESO]],1,2)</f>
        <v>SA</v>
      </c>
      <c r="D12" s="29" t="str">
        <f>VLOOKUP(G12,BASE[],2,FALSE)</f>
        <v>BECKS</v>
      </c>
      <c r="E12" s="29" t="str">
        <f>VLOOKUP(G12,BASE[],3,FALSE)</f>
        <v>BTL</v>
      </c>
      <c r="F12" s="29" t="str">
        <f>VLOOKUP(G12,BASE[],4,FALSE)</f>
        <v>BE-BTL-011</v>
      </c>
      <c r="G12" s="18" t="s">
        <v>62</v>
      </c>
      <c r="H12" s="7" t="s">
        <v>14</v>
      </c>
      <c r="I12" s="7" t="s">
        <v>19</v>
      </c>
      <c r="J12" s="7"/>
      <c r="K12" s="7"/>
      <c r="L12" s="7"/>
      <c r="M12" s="29">
        <v>2</v>
      </c>
      <c r="N12" s="7"/>
      <c r="O12" s="7"/>
      <c r="P12" s="7"/>
      <c r="Q12" s="63"/>
      <c r="R12" s="7"/>
      <c r="S12" s="7"/>
      <c r="T12" s="7"/>
    </row>
    <row r="13" spans="1:20" ht="18.75" x14ac:dyDescent="0.25">
      <c r="A13" s="40">
        <v>44982</v>
      </c>
      <c r="B13" s="7" t="s">
        <v>729</v>
      </c>
      <c r="C13" s="7" t="str">
        <f>MID(Tabla4[[#This Row],[N° SECUENCIA INGRESO / EGRESO]],1,2)</f>
        <v>SA</v>
      </c>
      <c r="D13" s="29" t="str">
        <f>VLOOKUP(G13,BASE[],2,FALSE)</f>
        <v>BECKS</v>
      </c>
      <c r="E13" s="29" t="str">
        <f>VLOOKUP(G13,BASE[],3,FALSE)</f>
        <v>BTL</v>
      </c>
      <c r="F13" s="29" t="str">
        <f>VLOOKUP(G13,BASE[],4,FALSE)</f>
        <v>BE-BTL-012</v>
      </c>
      <c r="G13" s="18" t="s">
        <v>69</v>
      </c>
      <c r="H13" s="7" t="s">
        <v>14</v>
      </c>
      <c r="I13" s="7" t="s">
        <v>19</v>
      </c>
      <c r="J13" s="7"/>
      <c r="K13" s="7"/>
      <c r="L13" s="7"/>
      <c r="M13" s="29">
        <v>1</v>
      </c>
      <c r="N13" s="7"/>
      <c r="O13" s="7"/>
      <c r="P13" s="7"/>
      <c r="Q13" s="63"/>
      <c r="R13" s="7"/>
      <c r="S13" s="7"/>
      <c r="T13" s="7"/>
    </row>
    <row r="14" spans="1:20" ht="18.75" x14ac:dyDescent="0.25">
      <c r="A14" s="40">
        <v>44982</v>
      </c>
      <c r="B14" s="7" t="s">
        <v>729</v>
      </c>
      <c r="C14" s="7" t="str">
        <f>MID(Tabla4[[#This Row],[N° SECUENCIA INGRESO / EGRESO]],1,2)</f>
        <v>SA</v>
      </c>
      <c r="D14" s="29" t="str">
        <f>VLOOKUP(G14,BASE[],2,FALSE)</f>
        <v>BECKS</v>
      </c>
      <c r="E14" s="29" t="str">
        <f>VLOOKUP(G14,BASE[],3,FALSE)</f>
        <v>BTL</v>
      </c>
      <c r="F14" s="29" t="str">
        <f>VLOOKUP(G14,BASE[],4,FALSE)</f>
        <v>BE-BTL-013</v>
      </c>
      <c r="G14" s="18" t="s">
        <v>32</v>
      </c>
      <c r="H14" s="7" t="s">
        <v>18</v>
      </c>
      <c r="I14" s="7" t="s">
        <v>19</v>
      </c>
      <c r="J14" s="7"/>
      <c r="K14" s="7"/>
      <c r="L14" s="7"/>
      <c r="M14" s="29">
        <v>1</v>
      </c>
      <c r="N14" s="7"/>
      <c r="O14" s="7"/>
      <c r="P14" s="7"/>
      <c r="Q14" s="63"/>
      <c r="R14" s="7"/>
      <c r="S14" s="7"/>
      <c r="T14" s="7"/>
    </row>
    <row r="15" spans="1:20" ht="18.75" x14ac:dyDescent="0.25">
      <c r="A15" s="40">
        <v>44982</v>
      </c>
      <c r="B15" s="7" t="s">
        <v>729</v>
      </c>
      <c r="C15" s="7" t="str">
        <f>MID(Tabla4[[#This Row],[N° SECUENCIA INGRESO / EGRESO]],1,2)</f>
        <v>SA</v>
      </c>
      <c r="D15" s="29" t="str">
        <f>VLOOKUP(G15,BASE[],2,FALSE)</f>
        <v>BECKS</v>
      </c>
      <c r="E15" s="29" t="str">
        <f>VLOOKUP(G15,BASE[],3,FALSE)</f>
        <v>BTL</v>
      </c>
      <c r="F15" s="29" t="str">
        <f>VLOOKUP(G15,BASE[],4,FALSE)</f>
        <v>BE-BTL-014</v>
      </c>
      <c r="G15" s="18" t="s">
        <v>76</v>
      </c>
      <c r="H15" s="7" t="s">
        <v>14</v>
      </c>
      <c r="I15" s="7" t="s">
        <v>19</v>
      </c>
      <c r="J15" s="7"/>
      <c r="K15" s="7"/>
      <c r="L15" s="7"/>
      <c r="M15" s="29">
        <v>1</v>
      </c>
      <c r="N15" s="7"/>
      <c r="O15" s="7"/>
      <c r="P15" s="7"/>
      <c r="Q15" s="63"/>
      <c r="R15" s="7"/>
      <c r="S15" s="7"/>
      <c r="T15" s="7"/>
    </row>
    <row r="16" spans="1:20" ht="18.75" x14ac:dyDescent="0.25">
      <c r="A16" s="40">
        <v>44982</v>
      </c>
      <c r="B16" s="7" t="s">
        <v>729</v>
      </c>
      <c r="C16" s="7" t="str">
        <f>MID(Tabla4[[#This Row],[N° SECUENCIA INGRESO / EGRESO]],1,2)</f>
        <v>SA</v>
      </c>
      <c r="D16" s="29" t="str">
        <f>VLOOKUP(G16,BASE[],2,FALSE)</f>
        <v>BECKS</v>
      </c>
      <c r="E16" s="29" t="str">
        <f>VLOOKUP(G16,BASE[],3,FALSE)</f>
        <v>BTL</v>
      </c>
      <c r="F16" s="29" t="str">
        <f>VLOOKUP(G16,BASE[],4,FALSE)</f>
        <v>BE-BTL-015</v>
      </c>
      <c r="G16" s="18" t="s">
        <v>337</v>
      </c>
      <c r="H16" s="7" t="s">
        <v>14</v>
      </c>
      <c r="I16" s="7" t="s">
        <v>19</v>
      </c>
      <c r="J16" s="7"/>
      <c r="K16" s="7"/>
      <c r="L16" s="7"/>
      <c r="M16" s="29">
        <v>2</v>
      </c>
      <c r="N16" s="7"/>
      <c r="O16" s="7"/>
      <c r="P16" s="7"/>
      <c r="Q16" s="63"/>
      <c r="R16" s="7"/>
      <c r="S16" s="7"/>
      <c r="T16" s="7"/>
    </row>
    <row r="17" spans="1:20" ht="18.75" x14ac:dyDescent="0.25">
      <c r="A17" s="40">
        <v>44982</v>
      </c>
      <c r="B17" s="7" t="s">
        <v>729</v>
      </c>
      <c r="C17" s="7" t="str">
        <f>MID(Tabla4[[#This Row],[N° SECUENCIA INGRESO / EGRESO]],1,2)</f>
        <v>SA</v>
      </c>
      <c r="D17" s="29" t="str">
        <f>VLOOKUP(G17,BASE[],2,FALSE)</f>
        <v>BECKS</v>
      </c>
      <c r="E17" s="29" t="str">
        <f>VLOOKUP(G17,BASE[],3,FALSE)</f>
        <v>BTL</v>
      </c>
      <c r="F17" s="29" t="str">
        <f>VLOOKUP(G17,BASE[],4,FALSE)</f>
        <v>BE-BTL-016</v>
      </c>
      <c r="G17" s="18" t="s">
        <v>339</v>
      </c>
      <c r="H17" s="41" t="s">
        <v>14</v>
      </c>
      <c r="I17" s="7" t="s">
        <v>15</v>
      </c>
      <c r="J17" s="7"/>
      <c r="K17" s="7"/>
      <c r="L17" s="7"/>
      <c r="M17" s="42">
        <v>3</v>
      </c>
      <c r="N17" s="7"/>
      <c r="O17" s="7"/>
      <c r="P17" s="7"/>
      <c r="Q17" s="63"/>
      <c r="R17" s="7"/>
      <c r="S17" s="7"/>
      <c r="T17" s="7"/>
    </row>
    <row r="18" spans="1:20" ht="18.75" x14ac:dyDescent="0.25">
      <c r="A18" s="40">
        <v>44982</v>
      </c>
      <c r="B18" s="7" t="s">
        <v>729</v>
      </c>
      <c r="C18" s="7" t="str">
        <f>MID(Tabla4[[#This Row],[N° SECUENCIA INGRESO / EGRESO]],1,2)</f>
        <v>SA</v>
      </c>
      <c r="D18" s="29" t="str">
        <f>VLOOKUP(G18,BASE[],2,FALSE)</f>
        <v>BUDWEISER</v>
      </c>
      <c r="E18" s="29" t="str">
        <f>VLOOKUP(G18,BASE[],3,FALSE)</f>
        <v>BTL</v>
      </c>
      <c r="F18" s="29" t="str">
        <f>VLOOKUP(G18,BASE[],4,FALSE)</f>
        <v>BU-BTL-001</v>
      </c>
      <c r="G18" s="18" t="s">
        <v>82</v>
      </c>
      <c r="H18" s="7" t="s">
        <v>14</v>
      </c>
      <c r="I18" s="7" t="s">
        <v>19</v>
      </c>
      <c r="J18" s="7"/>
      <c r="K18" s="7"/>
      <c r="L18" s="7"/>
      <c r="M18" s="29">
        <v>8</v>
      </c>
      <c r="N18" s="7"/>
      <c r="O18" s="7"/>
      <c r="P18" s="7"/>
      <c r="Q18" s="63"/>
      <c r="R18" s="7"/>
      <c r="S18" s="7"/>
      <c r="T18" s="7"/>
    </row>
    <row r="19" spans="1:20" ht="18.75" x14ac:dyDescent="0.25">
      <c r="A19" s="40">
        <v>44982</v>
      </c>
      <c r="B19" s="7" t="s">
        <v>729</v>
      </c>
      <c r="C19" s="7" t="str">
        <f>MID(Tabla4[[#This Row],[N° SECUENCIA INGRESO / EGRESO]],1,2)</f>
        <v>SA</v>
      </c>
      <c r="D19" s="29" t="str">
        <f>VLOOKUP(G19,BASE[],2,FALSE)</f>
        <v>BUDWEISER</v>
      </c>
      <c r="E19" s="29" t="str">
        <f>VLOOKUP(G19,BASE[],3,FALSE)</f>
        <v>BTL</v>
      </c>
      <c r="F19" s="29" t="str">
        <f>VLOOKUP(G19,BASE[],4,FALSE)</f>
        <v>BU-BTL-002</v>
      </c>
      <c r="G19" s="18" t="s">
        <v>22</v>
      </c>
      <c r="H19" s="7" t="s">
        <v>11</v>
      </c>
      <c r="I19" s="7" t="s">
        <v>15</v>
      </c>
      <c r="J19" s="7"/>
      <c r="K19" s="7"/>
      <c r="L19" s="7"/>
      <c r="M19" s="29">
        <v>1</v>
      </c>
      <c r="N19" s="7"/>
      <c r="O19" s="7"/>
      <c r="P19" s="7"/>
      <c r="Q19" s="63"/>
      <c r="R19" s="7"/>
      <c r="S19" s="7"/>
      <c r="T19" s="7"/>
    </row>
    <row r="20" spans="1:20" ht="18.75" x14ac:dyDescent="0.25">
      <c r="A20" s="40">
        <v>44982</v>
      </c>
      <c r="B20" s="7" t="s">
        <v>729</v>
      </c>
      <c r="C20" s="7" t="str">
        <f>MID(Tabla4[[#This Row],[N° SECUENCIA INGRESO / EGRESO]],1,2)</f>
        <v>SA</v>
      </c>
      <c r="D20" s="29" t="str">
        <f>VLOOKUP(G20,BASE[],2,FALSE)</f>
        <v>BUDWEISER</v>
      </c>
      <c r="E20" s="29" t="str">
        <f>VLOOKUP(G20,BASE[],3,FALSE)</f>
        <v>BTL</v>
      </c>
      <c r="F20" s="29" t="str">
        <f>VLOOKUP(G20,BASE[],4,FALSE)</f>
        <v>BU-BTL-003</v>
      </c>
      <c r="G20" s="18" t="s">
        <v>39</v>
      </c>
      <c r="H20" s="28" t="s">
        <v>18</v>
      </c>
      <c r="I20" s="7" t="s">
        <v>19</v>
      </c>
      <c r="J20" s="7"/>
      <c r="K20" s="7"/>
      <c r="L20" s="7"/>
      <c r="M20" s="42">
        <v>1</v>
      </c>
      <c r="N20" s="7"/>
      <c r="O20" s="7"/>
      <c r="P20" s="7"/>
      <c r="Q20" s="63"/>
      <c r="R20" s="7"/>
      <c r="S20" s="7"/>
      <c r="T20" s="7"/>
    </row>
    <row r="21" spans="1:20" ht="18.75" x14ac:dyDescent="0.25">
      <c r="A21" s="40">
        <v>44982</v>
      </c>
      <c r="B21" s="7" t="s">
        <v>729</v>
      </c>
      <c r="C21" s="7" t="str">
        <f>MID(Tabla4[[#This Row],[N° SECUENCIA INGRESO / EGRESO]],1,2)</f>
        <v>SA</v>
      </c>
      <c r="D21" s="29" t="str">
        <f>VLOOKUP(G21,BASE[],2,FALSE)</f>
        <v>BUDWEISER</v>
      </c>
      <c r="E21" s="29" t="str">
        <f>VLOOKUP(G21,BASE[],3,FALSE)</f>
        <v>BTL</v>
      </c>
      <c r="F21" s="29" t="str">
        <f>VLOOKUP(G21,BASE[],4,FALSE)</f>
        <v>BU-BTL-004</v>
      </c>
      <c r="G21" s="18" t="s">
        <v>88</v>
      </c>
      <c r="H21" s="28" t="s">
        <v>14</v>
      </c>
      <c r="I21" s="7" t="s">
        <v>19</v>
      </c>
      <c r="J21" s="7"/>
      <c r="K21" s="7"/>
      <c r="L21" s="7"/>
      <c r="M21" s="42">
        <v>4</v>
      </c>
      <c r="N21" s="7"/>
      <c r="O21" s="7"/>
      <c r="P21" s="7"/>
      <c r="Q21" s="63"/>
      <c r="R21" s="7"/>
      <c r="S21" s="7"/>
      <c r="T21" s="7"/>
    </row>
    <row r="22" spans="1:20" ht="18.75" x14ac:dyDescent="0.25">
      <c r="A22" s="40">
        <v>44982</v>
      </c>
      <c r="B22" s="7" t="s">
        <v>729</v>
      </c>
      <c r="C22" s="7" t="str">
        <f>MID(Tabla4[[#This Row],[N° SECUENCIA INGRESO / EGRESO]],1,2)</f>
        <v>SA</v>
      </c>
      <c r="D22" s="29" t="str">
        <f>VLOOKUP(G22,BASE[],2,FALSE)</f>
        <v>BUDWEISER</v>
      </c>
      <c r="E22" s="29" t="str">
        <f>VLOOKUP(G22,BASE[],3,FALSE)</f>
        <v>BTL</v>
      </c>
      <c r="F22" s="29" t="str">
        <f>VLOOKUP(G22,BASE[],4,FALSE)</f>
        <v>BU-BTL-005</v>
      </c>
      <c r="G22" s="18" t="s">
        <v>94</v>
      </c>
      <c r="H22" s="41" t="s">
        <v>14</v>
      </c>
      <c r="I22" s="7" t="s">
        <v>19</v>
      </c>
      <c r="J22" s="7"/>
      <c r="K22" s="7"/>
      <c r="L22" s="7"/>
      <c r="M22" s="42">
        <v>1</v>
      </c>
      <c r="N22" s="7"/>
      <c r="O22" s="7"/>
      <c r="P22" s="7"/>
      <c r="Q22" s="63"/>
      <c r="R22" s="7"/>
      <c r="S22" s="7"/>
      <c r="T22" s="7"/>
    </row>
    <row r="23" spans="1:20" ht="18.75" x14ac:dyDescent="0.25">
      <c r="A23" s="40">
        <v>44982</v>
      </c>
      <c r="B23" s="7" t="s">
        <v>729</v>
      </c>
      <c r="C23" s="7" t="str">
        <f>MID(Tabla4[[#This Row],[N° SECUENCIA INGRESO / EGRESO]],1,2)</f>
        <v>SA</v>
      </c>
      <c r="D23" s="29" t="str">
        <f>VLOOKUP(G23,BASE[],2,FALSE)</f>
        <v>BUDWEISER</v>
      </c>
      <c r="E23" s="29" t="str">
        <f>VLOOKUP(G23,BASE[],3,FALSE)</f>
        <v>BTL</v>
      </c>
      <c r="F23" s="29" t="str">
        <f>VLOOKUP(G23,BASE[],4,FALSE)</f>
        <v>BU-BTL-006</v>
      </c>
      <c r="G23" s="18" t="s">
        <v>100</v>
      </c>
      <c r="H23" s="41" t="s">
        <v>14</v>
      </c>
      <c r="I23" s="7" t="s">
        <v>19</v>
      </c>
      <c r="J23" s="7"/>
      <c r="K23" s="7"/>
      <c r="L23" s="7"/>
      <c r="M23" s="42">
        <v>11</v>
      </c>
      <c r="N23" s="7"/>
      <c r="O23" s="7"/>
      <c r="P23" s="7"/>
      <c r="Q23" s="63"/>
      <c r="R23" s="7"/>
      <c r="S23" s="7"/>
      <c r="T23" s="7"/>
    </row>
    <row r="24" spans="1:20" ht="18.75" x14ac:dyDescent="0.25">
      <c r="A24" s="40">
        <v>44982</v>
      </c>
      <c r="B24" s="7" t="s">
        <v>729</v>
      </c>
      <c r="C24" s="7" t="str">
        <f>MID(Tabla4[[#This Row],[N° SECUENCIA INGRESO / EGRESO]],1,2)</f>
        <v>SA</v>
      </c>
      <c r="D24" s="29" t="str">
        <f>VLOOKUP(G24,BASE[],2,FALSE)</f>
        <v>BUDWEISER</v>
      </c>
      <c r="E24" s="29" t="str">
        <f>VLOOKUP(G24,BASE[],3,FALSE)</f>
        <v>BTL</v>
      </c>
      <c r="F24" s="29" t="str">
        <f>VLOOKUP(G24,BASE[],4,FALSE)</f>
        <v>BU-BTL-007</v>
      </c>
      <c r="G24" s="18" t="s">
        <v>106</v>
      </c>
      <c r="H24" s="41" t="s">
        <v>14</v>
      </c>
      <c r="I24" s="7" t="s">
        <v>19</v>
      </c>
      <c r="J24" s="7"/>
      <c r="K24" s="7"/>
      <c r="L24" s="7"/>
      <c r="M24" s="42">
        <v>1</v>
      </c>
      <c r="N24" s="7"/>
      <c r="O24" s="7"/>
      <c r="P24" s="7"/>
      <c r="Q24" s="63"/>
      <c r="R24" s="7"/>
      <c r="S24" s="7"/>
      <c r="T24" s="7"/>
    </row>
    <row r="25" spans="1:20" ht="18.75" x14ac:dyDescent="0.25">
      <c r="A25" s="40">
        <v>44982</v>
      </c>
      <c r="B25" s="7" t="s">
        <v>729</v>
      </c>
      <c r="C25" s="7" t="str">
        <f>MID(Tabla4[[#This Row],[N° SECUENCIA INGRESO / EGRESO]],1,2)</f>
        <v>SA</v>
      </c>
      <c r="D25" s="29" t="str">
        <f>VLOOKUP(G25,BASE[],2,FALSE)</f>
        <v>BUDWEISER</v>
      </c>
      <c r="E25" s="29" t="str">
        <f>VLOOKUP(G25,BASE[],3,FALSE)</f>
        <v>BTL</v>
      </c>
      <c r="F25" s="29" t="str">
        <f>VLOOKUP(G25,BASE[],4,FALSE)</f>
        <v>BU-BTL-008</v>
      </c>
      <c r="G25" s="18" t="s">
        <v>112</v>
      </c>
      <c r="H25" s="41" t="s">
        <v>14</v>
      </c>
      <c r="I25" s="7" t="s">
        <v>19</v>
      </c>
      <c r="J25" s="7"/>
      <c r="K25" s="7"/>
      <c r="L25" s="7"/>
      <c r="M25" s="42">
        <v>1</v>
      </c>
      <c r="N25" s="7"/>
      <c r="O25" s="7"/>
      <c r="P25" s="7"/>
      <c r="Q25" s="63"/>
      <c r="R25" s="7"/>
      <c r="S25" s="7"/>
      <c r="T25" s="7"/>
    </row>
    <row r="26" spans="1:20" ht="18.75" x14ac:dyDescent="0.25">
      <c r="A26" s="40">
        <v>44982</v>
      </c>
      <c r="B26" s="7" t="s">
        <v>729</v>
      </c>
      <c r="C26" s="7" t="str">
        <f>MID(Tabla4[[#This Row],[N° SECUENCIA INGRESO / EGRESO]],1,2)</f>
        <v>SA</v>
      </c>
      <c r="D26" s="29" t="str">
        <f>VLOOKUP(G26,BASE[],2,FALSE)</f>
        <v>BUDWEISER</v>
      </c>
      <c r="E26" s="29" t="str">
        <f>VLOOKUP(G26,BASE[],3,FALSE)</f>
        <v>BTL</v>
      </c>
      <c r="F26" s="29" t="str">
        <f>VLOOKUP(G26,BASE[],4,FALSE)</f>
        <v>BU-BTL-009</v>
      </c>
      <c r="G26" s="18" t="s">
        <v>118</v>
      </c>
      <c r="H26" s="43" t="s">
        <v>14</v>
      </c>
      <c r="I26" s="7" t="s">
        <v>19</v>
      </c>
      <c r="J26" s="7"/>
      <c r="K26" s="7"/>
      <c r="L26" s="7"/>
      <c r="M26" s="44">
        <v>1</v>
      </c>
      <c r="N26" s="7"/>
      <c r="O26" s="7"/>
      <c r="P26" s="7"/>
      <c r="Q26" s="63"/>
      <c r="R26" s="7"/>
      <c r="S26" s="7"/>
      <c r="T26" s="7"/>
    </row>
    <row r="27" spans="1:20" ht="18.75" x14ac:dyDescent="0.25">
      <c r="A27" s="40">
        <v>44982</v>
      </c>
      <c r="B27" s="7" t="s">
        <v>729</v>
      </c>
      <c r="C27" s="7" t="str">
        <f>MID(Tabla4[[#This Row],[N° SECUENCIA INGRESO / EGRESO]],1,2)</f>
        <v>SA</v>
      </c>
      <c r="D27" s="29" t="str">
        <f>VLOOKUP(G27,BASE[],2,FALSE)</f>
        <v>BUDWEISER</v>
      </c>
      <c r="E27" s="29" t="str">
        <f>VLOOKUP(G27,BASE[],3,FALSE)</f>
        <v>BTL</v>
      </c>
      <c r="F27" s="29" t="str">
        <f>VLOOKUP(G27,BASE[],4,FALSE)</f>
        <v>BU-BTL-010</v>
      </c>
      <c r="G27" s="18" t="s">
        <v>341</v>
      </c>
      <c r="H27" s="45" t="s">
        <v>14</v>
      </c>
      <c r="I27" s="7" t="s">
        <v>19</v>
      </c>
      <c r="J27" s="7"/>
      <c r="K27" s="7"/>
      <c r="L27" s="7"/>
      <c r="M27" s="46">
        <v>1</v>
      </c>
      <c r="N27" s="7"/>
      <c r="O27" s="7"/>
      <c r="P27" s="7"/>
      <c r="Q27" s="63"/>
      <c r="R27" s="7"/>
      <c r="S27" s="7"/>
      <c r="T27" s="7"/>
    </row>
    <row r="28" spans="1:20" ht="18.75" x14ac:dyDescent="0.25">
      <c r="A28" s="40">
        <v>44982</v>
      </c>
      <c r="B28" s="7" t="s">
        <v>729</v>
      </c>
      <c r="C28" s="7" t="str">
        <f>MID(Tabla4[[#This Row],[N° SECUENCIA INGRESO / EGRESO]],1,2)</f>
        <v>SA</v>
      </c>
      <c r="D28" s="29" t="str">
        <f>VLOOKUP(G28,BASE[],2,FALSE)</f>
        <v>BUDWEISER</v>
      </c>
      <c r="E28" s="29" t="str">
        <f>VLOOKUP(G28,BASE[],3,FALSE)</f>
        <v>BTL</v>
      </c>
      <c r="F28" s="29" t="str">
        <f>VLOOKUP(G28,BASE[],4,FALSE)</f>
        <v>BU-BTL-011</v>
      </c>
      <c r="G28" s="18" t="s">
        <v>45</v>
      </c>
      <c r="H28" s="45" t="s">
        <v>18</v>
      </c>
      <c r="I28" s="7" t="s">
        <v>19</v>
      </c>
      <c r="J28" s="7"/>
      <c r="K28" s="7"/>
      <c r="L28" s="7"/>
      <c r="M28" s="46">
        <v>2</v>
      </c>
      <c r="N28" s="7"/>
      <c r="O28" s="7"/>
      <c r="P28" s="7"/>
      <c r="Q28" s="63"/>
      <c r="R28" s="7"/>
      <c r="S28" s="7"/>
      <c r="T28" s="7"/>
    </row>
    <row r="29" spans="1:20" ht="18.75" x14ac:dyDescent="0.25">
      <c r="A29" s="40">
        <v>44982</v>
      </c>
      <c r="B29" s="7" t="s">
        <v>729</v>
      </c>
      <c r="C29" s="7" t="str">
        <f>MID(Tabla4[[#This Row],[N° SECUENCIA INGRESO / EGRESO]],1,2)</f>
        <v>SA</v>
      </c>
      <c r="D29" s="29" t="str">
        <f>VLOOKUP(G29,BASE[],2,FALSE)</f>
        <v>BUDWEISER</v>
      </c>
      <c r="E29" s="29" t="str">
        <f>VLOOKUP(G29,BASE[],3,FALSE)</f>
        <v>BTL</v>
      </c>
      <c r="F29" s="29" t="str">
        <f>VLOOKUP(G29,BASE[],4,FALSE)</f>
        <v>BU-BTL-012</v>
      </c>
      <c r="G29" s="18" t="s">
        <v>343</v>
      </c>
      <c r="H29" s="45" t="s">
        <v>14</v>
      </c>
      <c r="I29" s="7" t="s">
        <v>19</v>
      </c>
      <c r="J29" s="7"/>
      <c r="K29" s="7"/>
      <c r="L29" s="7"/>
      <c r="M29" s="46">
        <v>1</v>
      </c>
      <c r="N29" s="7"/>
      <c r="O29" s="7"/>
      <c r="P29" s="7"/>
      <c r="Q29" s="63"/>
      <c r="R29" s="7"/>
      <c r="S29" s="7"/>
      <c r="T29" s="7"/>
    </row>
    <row r="30" spans="1:20" ht="18.75" x14ac:dyDescent="0.25">
      <c r="A30" s="40">
        <v>44982</v>
      </c>
      <c r="B30" s="7" t="s">
        <v>729</v>
      </c>
      <c r="C30" s="7" t="str">
        <f>MID(Tabla4[[#This Row],[N° SECUENCIA INGRESO / EGRESO]],1,2)</f>
        <v>SA</v>
      </c>
      <c r="D30" s="29" t="str">
        <f>VLOOKUP(G30,BASE[],2,FALSE)</f>
        <v>BUDWEISER</v>
      </c>
      <c r="E30" s="29" t="str">
        <f>VLOOKUP(G30,BASE[],3,FALSE)</f>
        <v>BTL</v>
      </c>
      <c r="F30" s="29" t="str">
        <f>VLOOKUP(G30,BASE[],4,FALSE)</f>
        <v>BU-BTL-013</v>
      </c>
      <c r="G30" s="18" t="s">
        <v>124</v>
      </c>
      <c r="H30" s="45" t="s">
        <v>14</v>
      </c>
      <c r="I30" s="7" t="s">
        <v>19</v>
      </c>
      <c r="J30" s="7"/>
      <c r="K30" s="7"/>
      <c r="L30" s="7"/>
      <c r="M30" s="46">
        <v>6</v>
      </c>
      <c r="N30" s="7"/>
      <c r="O30" s="7"/>
      <c r="P30" s="7"/>
      <c r="Q30" s="63"/>
      <c r="R30" s="7"/>
      <c r="S30" s="7"/>
      <c r="T30" s="7"/>
    </row>
    <row r="31" spans="1:20" ht="18.75" x14ac:dyDescent="0.25">
      <c r="A31" s="40">
        <v>44982</v>
      </c>
      <c r="B31" s="7" t="s">
        <v>729</v>
      </c>
      <c r="C31" s="7" t="str">
        <f>MID(Tabla4[[#This Row],[N° SECUENCIA INGRESO / EGRESO]],1,2)</f>
        <v>SA</v>
      </c>
      <c r="D31" s="29" t="str">
        <f>VLOOKUP(G31,BASE[],2,FALSE)</f>
        <v>BUDWEISER</v>
      </c>
      <c r="E31" s="29" t="str">
        <f>VLOOKUP(G31,BASE[],3,FALSE)</f>
        <v>BTL</v>
      </c>
      <c r="F31" s="29" t="str">
        <f>VLOOKUP(G31,BASE[],4,FALSE)</f>
        <v>BU-BTL-014</v>
      </c>
      <c r="G31" s="18" t="s">
        <v>345</v>
      </c>
      <c r="H31" s="7" t="s">
        <v>14</v>
      </c>
      <c r="I31" s="7" t="s">
        <v>19</v>
      </c>
      <c r="J31" s="7"/>
      <c r="K31" s="7"/>
      <c r="L31" s="7"/>
      <c r="M31" s="29">
        <v>1</v>
      </c>
      <c r="N31" s="7"/>
      <c r="O31" s="7"/>
      <c r="P31" s="7"/>
      <c r="Q31" s="63"/>
      <c r="R31" s="7"/>
      <c r="S31" s="7"/>
      <c r="T31" s="7"/>
    </row>
    <row r="32" spans="1:20" ht="18.75" x14ac:dyDescent="0.25">
      <c r="A32" s="40">
        <v>44982</v>
      </c>
      <c r="B32" s="7" t="s">
        <v>729</v>
      </c>
      <c r="C32" s="7" t="str">
        <f>MID(Tabla4[[#This Row],[N° SECUENCIA INGRESO / EGRESO]],1,2)</f>
        <v>SA</v>
      </c>
      <c r="D32" s="29" t="str">
        <f>VLOOKUP(G32,BASE[],2,FALSE)</f>
        <v>BUDWEISER</v>
      </c>
      <c r="E32" s="29" t="str">
        <f>VLOOKUP(G32,BASE[],3,FALSE)</f>
        <v>BTL</v>
      </c>
      <c r="F32" s="29" t="str">
        <f>VLOOKUP(G32,BASE[],4,FALSE)</f>
        <v>BU-BTL-015</v>
      </c>
      <c r="G32" s="18" t="s">
        <v>52</v>
      </c>
      <c r="H32" s="7" t="s">
        <v>18</v>
      </c>
      <c r="I32" s="7" t="s">
        <v>19</v>
      </c>
      <c r="J32" s="7"/>
      <c r="K32" s="7"/>
      <c r="L32" s="7"/>
      <c r="M32" s="29">
        <v>6</v>
      </c>
      <c r="N32" s="7"/>
      <c r="O32" s="7"/>
      <c r="P32" s="7"/>
      <c r="Q32" s="63"/>
      <c r="R32" s="7"/>
      <c r="S32" s="7"/>
      <c r="T32" s="7"/>
    </row>
    <row r="33" spans="1:20" ht="18.75" x14ac:dyDescent="0.25">
      <c r="A33" s="40">
        <v>44982</v>
      </c>
      <c r="B33" s="7" t="s">
        <v>729</v>
      </c>
      <c r="C33" s="7" t="str">
        <f>MID(Tabla4[[#This Row],[N° SECUENCIA INGRESO / EGRESO]],1,2)</f>
        <v>SA</v>
      </c>
      <c r="D33" s="29" t="str">
        <f>VLOOKUP(G33,BASE[],2,FALSE)</f>
        <v>BUDWEISER</v>
      </c>
      <c r="E33" s="29" t="str">
        <f>VLOOKUP(G33,BASE[],3,FALSE)</f>
        <v>BTL</v>
      </c>
      <c r="F33" s="29" t="str">
        <f>VLOOKUP(G33,BASE[],4,FALSE)</f>
        <v>BU-BTL-016</v>
      </c>
      <c r="G33" s="18" t="s">
        <v>130</v>
      </c>
      <c r="H33" s="7" t="s">
        <v>14</v>
      </c>
      <c r="I33" s="7" t="s">
        <v>19</v>
      </c>
      <c r="J33" s="7"/>
      <c r="K33" s="7"/>
      <c r="L33" s="7"/>
      <c r="M33" s="29">
        <v>1</v>
      </c>
      <c r="N33" s="7"/>
      <c r="O33" s="7"/>
      <c r="P33" s="7"/>
      <c r="Q33" s="63"/>
      <c r="R33" s="7"/>
      <c r="S33" s="7"/>
      <c r="T33" s="7"/>
    </row>
    <row r="34" spans="1:20" ht="18.75" x14ac:dyDescent="0.25">
      <c r="A34" s="40">
        <v>44982</v>
      </c>
      <c r="B34" s="7" t="s">
        <v>729</v>
      </c>
      <c r="C34" s="7" t="str">
        <f>MID(Tabla4[[#This Row],[N° SECUENCIA INGRESO / EGRESO]],1,2)</f>
        <v>SA</v>
      </c>
      <c r="D34" s="29" t="str">
        <f>VLOOKUP(G34,BASE[],2,FALSE)</f>
        <v>BUDWEISER</v>
      </c>
      <c r="E34" s="29" t="str">
        <f>VLOOKUP(G34,BASE[],3,FALSE)</f>
        <v>BTL</v>
      </c>
      <c r="F34" s="29" t="str">
        <f>VLOOKUP(G34,BASE[],4,FALSE)</f>
        <v>BU-BTL-017</v>
      </c>
      <c r="G34" s="18" t="s">
        <v>58</v>
      </c>
      <c r="H34" s="7" t="s">
        <v>18</v>
      </c>
      <c r="I34" s="7" t="s">
        <v>19</v>
      </c>
      <c r="J34" s="7"/>
      <c r="K34" s="7"/>
      <c r="L34" s="7"/>
      <c r="M34" s="29">
        <v>1</v>
      </c>
      <c r="N34" s="7"/>
      <c r="O34" s="7"/>
      <c r="P34" s="7"/>
      <c r="Q34" s="63"/>
      <c r="R34" s="7"/>
      <c r="S34" s="7"/>
      <c r="T34" s="7"/>
    </row>
    <row r="35" spans="1:20" ht="18.75" x14ac:dyDescent="0.25">
      <c r="A35" s="40">
        <v>44982</v>
      </c>
      <c r="B35" s="7" t="s">
        <v>729</v>
      </c>
      <c r="C35" s="7" t="str">
        <f>MID(Tabla4[[#This Row],[N° SECUENCIA INGRESO / EGRESO]],1,2)</f>
        <v>SA</v>
      </c>
      <c r="D35" s="29" t="str">
        <f>VLOOKUP(G35,BASE[],2,FALSE)</f>
        <v>BUDWEISER</v>
      </c>
      <c r="E35" s="29" t="str">
        <f>VLOOKUP(G35,BASE[],3,FALSE)</f>
        <v>BTL</v>
      </c>
      <c r="F35" s="29" t="str">
        <f>VLOOKUP(G35,BASE[],4,FALSE)</f>
        <v>BU-BTL-018</v>
      </c>
      <c r="G35" s="18" t="s">
        <v>64</v>
      </c>
      <c r="H35" s="7" t="s">
        <v>18</v>
      </c>
      <c r="I35" s="7" t="s">
        <v>19</v>
      </c>
      <c r="J35" s="7"/>
      <c r="K35" s="7"/>
      <c r="L35" s="7"/>
      <c r="M35" s="29">
        <v>6</v>
      </c>
      <c r="N35" s="7"/>
      <c r="O35" s="7"/>
      <c r="P35" s="7"/>
      <c r="Q35" s="63"/>
      <c r="R35" s="7"/>
      <c r="S35" s="7"/>
      <c r="T35" s="7"/>
    </row>
    <row r="36" spans="1:20" ht="18.75" x14ac:dyDescent="0.25">
      <c r="A36" s="40">
        <v>44982</v>
      </c>
      <c r="B36" s="7" t="s">
        <v>729</v>
      </c>
      <c r="C36" s="7" t="str">
        <f>MID(Tabla4[[#This Row],[N° SECUENCIA INGRESO / EGRESO]],1,2)</f>
        <v>SA</v>
      </c>
      <c r="D36" s="29" t="str">
        <f>VLOOKUP(G36,BASE[],2,FALSE)</f>
        <v>BUDWEISER</v>
      </c>
      <c r="E36" s="29" t="str">
        <f>VLOOKUP(G36,BASE[],3,FALSE)</f>
        <v>BTL</v>
      </c>
      <c r="F36" s="29" t="str">
        <f>VLOOKUP(G36,BASE[],4,FALSE)</f>
        <v>BU-BTL-019</v>
      </c>
      <c r="G36" s="18" t="s">
        <v>136</v>
      </c>
      <c r="H36" s="7" t="s">
        <v>14</v>
      </c>
      <c r="I36" s="7" t="s">
        <v>19</v>
      </c>
      <c r="J36" s="7"/>
      <c r="K36" s="7"/>
      <c r="L36" s="7"/>
      <c r="M36" s="29">
        <v>2</v>
      </c>
      <c r="N36" s="7"/>
      <c r="O36" s="7"/>
      <c r="P36" s="7"/>
      <c r="Q36" s="63"/>
      <c r="R36" s="7"/>
      <c r="S36" s="7"/>
      <c r="T36" s="7"/>
    </row>
    <row r="37" spans="1:20" ht="18.75" x14ac:dyDescent="0.25">
      <c r="A37" s="40">
        <v>44982</v>
      </c>
      <c r="B37" s="7" t="s">
        <v>729</v>
      </c>
      <c r="C37" s="7" t="str">
        <f>MID(Tabla4[[#This Row],[N° SECUENCIA INGRESO / EGRESO]],1,2)</f>
        <v>SA</v>
      </c>
      <c r="D37" s="29" t="str">
        <f>VLOOKUP(G37,BASE[],2,FALSE)</f>
        <v>BUDWEISER</v>
      </c>
      <c r="E37" s="29" t="str">
        <f>VLOOKUP(G37,BASE[],3,FALSE)</f>
        <v>BTL</v>
      </c>
      <c r="F37" s="29" t="str">
        <f>VLOOKUP(G37,BASE[],4,FALSE)</f>
        <v>BU-BTL-020</v>
      </c>
      <c r="G37" s="18" t="s">
        <v>28</v>
      </c>
      <c r="H37" s="7" t="s">
        <v>11</v>
      </c>
      <c r="I37" s="7" t="s">
        <v>15</v>
      </c>
      <c r="J37" s="7"/>
      <c r="K37" s="7"/>
      <c r="L37" s="7"/>
      <c r="M37" s="29">
        <v>1</v>
      </c>
      <c r="N37" s="7"/>
      <c r="O37" s="7"/>
      <c r="P37" s="7"/>
      <c r="Q37" s="63"/>
      <c r="R37" s="7"/>
      <c r="S37" s="7"/>
      <c r="T37" s="7"/>
    </row>
    <row r="38" spans="1:20" ht="18.75" x14ac:dyDescent="0.25">
      <c r="A38" s="40">
        <v>44982</v>
      </c>
      <c r="B38" s="7" t="s">
        <v>729</v>
      </c>
      <c r="C38" s="7" t="str">
        <f>MID(Tabla4[[#This Row],[N° SECUENCIA INGRESO / EGRESO]],1,2)</f>
        <v>SA</v>
      </c>
      <c r="D38" s="29" t="str">
        <f>VLOOKUP(G38,BASE[],2,FALSE)</f>
        <v>CLUB</v>
      </c>
      <c r="E38" s="29" t="str">
        <f>VLOOKUP(G38,BASE[],3,FALSE)</f>
        <v>BTL</v>
      </c>
      <c r="F38" s="29" t="str">
        <f>VLOOKUP(G38,BASE[],4,FALSE)</f>
        <v>CL-BTL-001</v>
      </c>
      <c r="G38" s="18" t="s">
        <v>142</v>
      </c>
      <c r="H38" s="47" t="s">
        <v>14</v>
      </c>
      <c r="I38" s="7" t="s">
        <v>19</v>
      </c>
      <c r="J38" s="7"/>
      <c r="K38" s="7"/>
      <c r="L38" s="7"/>
      <c r="M38" s="42">
        <v>1</v>
      </c>
      <c r="N38" s="7"/>
      <c r="O38" s="7"/>
      <c r="P38" s="7"/>
      <c r="Q38" s="63"/>
      <c r="R38" s="7"/>
      <c r="S38" s="7"/>
      <c r="T38" s="7"/>
    </row>
    <row r="39" spans="1:20" ht="18.75" x14ac:dyDescent="0.25">
      <c r="A39" s="40">
        <v>44982</v>
      </c>
      <c r="B39" s="7" t="s">
        <v>729</v>
      </c>
      <c r="C39" s="7" t="str">
        <f>MID(Tabla4[[#This Row],[N° SECUENCIA INGRESO / EGRESO]],1,2)</f>
        <v>SA</v>
      </c>
      <c r="D39" s="29" t="str">
        <f>VLOOKUP(G39,BASE[],2,FALSE)</f>
        <v>CLUB</v>
      </c>
      <c r="E39" s="29" t="str">
        <f>VLOOKUP(G39,BASE[],3,FALSE)</f>
        <v>BTL</v>
      </c>
      <c r="F39" s="29" t="str">
        <f>VLOOKUP(G39,BASE[],4,FALSE)</f>
        <v>CL-BTL-002</v>
      </c>
      <c r="G39" s="18" t="s">
        <v>148</v>
      </c>
      <c r="H39" s="42" t="s">
        <v>14</v>
      </c>
      <c r="I39" s="7" t="s">
        <v>19</v>
      </c>
      <c r="J39" s="7"/>
      <c r="K39" s="7"/>
      <c r="L39" s="7"/>
      <c r="M39" s="42">
        <v>8</v>
      </c>
      <c r="N39" s="7"/>
      <c r="O39" s="7"/>
      <c r="P39" s="7"/>
      <c r="Q39" s="63"/>
      <c r="R39" s="7"/>
      <c r="S39" s="7"/>
      <c r="T39" s="7"/>
    </row>
    <row r="40" spans="1:20" ht="18.75" x14ac:dyDescent="0.25">
      <c r="A40" s="40">
        <v>44982</v>
      </c>
      <c r="B40" s="7" t="s">
        <v>729</v>
      </c>
      <c r="C40" s="7" t="str">
        <f>MID(Tabla4[[#This Row],[N° SECUENCIA INGRESO / EGRESO]],1,2)</f>
        <v>SA</v>
      </c>
      <c r="D40" s="29" t="str">
        <f>VLOOKUP(G40,BASE[],2,FALSE)</f>
        <v>CLUB</v>
      </c>
      <c r="E40" s="29" t="str">
        <f>VLOOKUP(G40,BASE[],3,FALSE)</f>
        <v>BTL</v>
      </c>
      <c r="F40" s="29" t="str">
        <f>VLOOKUP(G40,BASE[],4,FALSE)</f>
        <v>CL-BTL-003</v>
      </c>
      <c r="G40" s="18" t="s">
        <v>154</v>
      </c>
      <c r="H40" s="42" t="s">
        <v>14</v>
      </c>
      <c r="I40" s="7" t="s">
        <v>19</v>
      </c>
      <c r="J40" s="7"/>
      <c r="K40" s="7"/>
      <c r="L40" s="7"/>
      <c r="M40" s="42">
        <v>4</v>
      </c>
      <c r="N40" s="7"/>
      <c r="O40" s="7"/>
      <c r="P40" s="7"/>
      <c r="Q40" s="63"/>
      <c r="R40" s="7"/>
      <c r="S40" s="7"/>
      <c r="T40" s="7"/>
    </row>
    <row r="41" spans="1:20" ht="18.75" x14ac:dyDescent="0.25">
      <c r="A41" s="40">
        <v>44982</v>
      </c>
      <c r="B41" s="7" t="s">
        <v>729</v>
      </c>
      <c r="C41" s="7" t="str">
        <f>MID(Tabla4[[#This Row],[N° SECUENCIA INGRESO / EGRESO]],1,2)</f>
        <v>SA</v>
      </c>
      <c r="D41" s="29" t="str">
        <f>VLOOKUP(G41,BASE[],2,FALSE)</f>
        <v>CLUB</v>
      </c>
      <c r="E41" s="29" t="str">
        <f>VLOOKUP(G41,BASE[],3,FALSE)</f>
        <v>BTL</v>
      </c>
      <c r="F41" s="29" t="str">
        <f>VLOOKUP(G41,BASE[],4,FALSE)</f>
        <v>CL-BTL-004</v>
      </c>
      <c r="G41" s="18" t="s">
        <v>72</v>
      </c>
      <c r="H41" s="29" t="s">
        <v>18</v>
      </c>
      <c r="I41" s="7" t="s">
        <v>19</v>
      </c>
      <c r="J41" s="7"/>
      <c r="K41" s="7"/>
      <c r="L41" s="7"/>
      <c r="M41" s="46">
        <v>1</v>
      </c>
      <c r="N41" s="7"/>
      <c r="O41" s="7"/>
      <c r="P41" s="7"/>
      <c r="Q41" s="63"/>
      <c r="R41" s="7"/>
      <c r="S41" s="7"/>
      <c r="T41" s="7"/>
    </row>
    <row r="42" spans="1:20" ht="18.75" x14ac:dyDescent="0.25">
      <c r="A42" s="40">
        <v>44982</v>
      </c>
      <c r="B42" s="7" t="s">
        <v>729</v>
      </c>
      <c r="C42" s="7" t="str">
        <f>MID(Tabla4[[#This Row],[N° SECUENCIA INGRESO / EGRESO]],1,2)</f>
        <v>SA</v>
      </c>
      <c r="D42" s="29" t="str">
        <f>VLOOKUP(G42,BASE[],2,FALSE)</f>
        <v>CLUB</v>
      </c>
      <c r="E42" s="29" t="str">
        <f>VLOOKUP(G42,BASE[],3,FALSE)</f>
        <v>BTL</v>
      </c>
      <c r="F42" s="29" t="str">
        <f>VLOOKUP(G42,BASE[],4,FALSE)</f>
        <v>CL-BTL-005</v>
      </c>
      <c r="G42" s="18" t="s">
        <v>160</v>
      </c>
      <c r="H42" s="29" t="s">
        <v>14</v>
      </c>
      <c r="I42" s="7" t="s">
        <v>19</v>
      </c>
      <c r="J42" s="7"/>
      <c r="K42" s="7"/>
      <c r="L42" s="7"/>
      <c r="M42" s="46">
        <v>1</v>
      </c>
      <c r="N42" s="7"/>
      <c r="O42" s="7"/>
      <c r="P42" s="7"/>
      <c r="Q42" s="63"/>
      <c r="R42" s="7"/>
      <c r="S42" s="7"/>
      <c r="T42" s="7"/>
    </row>
    <row r="43" spans="1:20" ht="18.75" x14ac:dyDescent="0.25">
      <c r="A43" s="40">
        <v>44982</v>
      </c>
      <c r="B43" s="7" t="s">
        <v>729</v>
      </c>
      <c r="C43" s="7" t="str">
        <f>MID(Tabla4[[#This Row],[N° SECUENCIA INGRESO / EGRESO]],1,2)</f>
        <v>SA</v>
      </c>
      <c r="D43" s="29" t="str">
        <f>VLOOKUP(G43,BASE[],2,FALSE)</f>
        <v>CLUB</v>
      </c>
      <c r="E43" s="29" t="str">
        <f>VLOOKUP(G43,BASE[],3,FALSE)</f>
        <v>BTL</v>
      </c>
      <c r="F43" s="29" t="str">
        <f>VLOOKUP(G43,BASE[],4,FALSE)</f>
        <v>CL-BTL-011</v>
      </c>
      <c r="G43" s="18" t="s">
        <v>166</v>
      </c>
      <c r="H43" s="29" t="s">
        <v>14</v>
      </c>
      <c r="I43" s="7" t="s">
        <v>19</v>
      </c>
      <c r="J43" s="7"/>
      <c r="K43" s="7"/>
      <c r="L43" s="7"/>
      <c r="M43" s="46">
        <v>12</v>
      </c>
      <c r="N43" s="7"/>
      <c r="O43" s="7"/>
      <c r="P43" s="7"/>
      <c r="Q43" s="63"/>
      <c r="R43" s="7"/>
      <c r="S43" s="7"/>
      <c r="T43" s="7"/>
    </row>
    <row r="44" spans="1:20" ht="18.75" x14ac:dyDescent="0.25">
      <c r="A44" s="40">
        <v>44982</v>
      </c>
      <c r="B44" s="7" t="s">
        <v>729</v>
      </c>
      <c r="C44" s="7" t="str">
        <f>MID(Tabla4[[#This Row],[N° SECUENCIA INGRESO / EGRESO]],1,2)</f>
        <v>SA</v>
      </c>
      <c r="D44" s="29" t="str">
        <f>VLOOKUP(G44,BASE[],2,FALSE)</f>
        <v>CLUB</v>
      </c>
      <c r="E44" s="29" t="str">
        <f>VLOOKUP(G44,BASE[],3,FALSE)</f>
        <v>BTL</v>
      </c>
      <c r="F44" s="29" t="str">
        <f>VLOOKUP(G44,BASE[],4,FALSE)</f>
        <v>CL-BTL-012</v>
      </c>
      <c r="G44" s="18" t="s">
        <v>78</v>
      </c>
      <c r="H44" s="29" t="s">
        <v>18</v>
      </c>
      <c r="I44" s="7" t="s">
        <v>19</v>
      </c>
      <c r="J44" s="7"/>
      <c r="K44" s="7"/>
      <c r="L44" s="7"/>
      <c r="M44" s="46">
        <v>3</v>
      </c>
      <c r="N44" s="7"/>
      <c r="O44" s="7"/>
      <c r="P44" s="7"/>
      <c r="Q44" s="63"/>
      <c r="R44" s="7"/>
      <c r="S44" s="7"/>
      <c r="T44" s="7"/>
    </row>
    <row r="45" spans="1:20" ht="18.75" x14ac:dyDescent="0.25">
      <c r="A45" s="40">
        <v>44982</v>
      </c>
      <c r="B45" s="7" t="s">
        <v>729</v>
      </c>
      <c r="C45" s="7" t="str">
        <f>MID(Tabla4[[#This Row],[N° SECUENCIA INGRESO / EGRESO]],1,2)</f>
        <v>SA</v>
      </c>
      <c r="D45" s="29" t="str">
        <f>VLOOKUP(G45,BASE[],2,FALSE)</f>
        <v>CLUB</v>
      </c>
      <c r="E45" s="29" t="str">
        <f>VLOOKUP(G45,BASE[],3,FALSE)</f>
        <v>BTL</v>
      </c>
      <c r="F45" s="29" t="str">
        <f>VLOOKUP(G45,BASE[],4,FALSE)</f>
        <v>CL-BTL-013</v>
      </c>
      <c r="G45" s="18" t="s">
        <v>84</v>
      </c>
      <c r="H45" s="29" t="s">
        <v>18</v>
      </c>
      <c r="I45" s="7" t="s">
        <v>19</v>
      </c>
      <c r="J45" s="7"/>
      <c r="K45" s="7"/>
      <c r="L45" s="7"/>
      <c r="M45" s="46">
        <v>1</v>
      </c>
      <c r="N45" s="7"/>
      <c r="O45" s="7"/>
      <c r="P45" s="7"/>
      <c r="Q45" s="63"/>
      <c r="R45" s="7"/>
      <c r="S45" s="7"/>
      <c r="T45" s="7"/>
    </row>
    <row r="46" spans="1:20" ht="18.75" x14ac:dyDescent="0.25">
      <c r="A46" s="40">
        <v>44982</v>
      </c>
      <c r="B46" s="7" t="s">
        <v>729</v>
      </c>
      <c r="C46" s="7" t="str">
        <f>MID(Tabla4[[#This Row],[N° SECUENCIA INGRESO / EGRESO]],1,2)</f>
        <v>SA</v>
      </c>
      <c r="D46" s="29" t="str">
        <f>VLOOKUP(G46,BASE[],2,FALSE)</f>
        <v>CLUB</v>
      </c>
      <c r="E46" s="29" t="str">
        <f>VLOOKUP(G46,BASE[],3,FALSE)</f>
        <v>BTL</v>
      </c>
      <c r="F46" s="29" t="str">
        <f>VLOOKUP(G46,BASE[],4,FALSE)</f>
        <v>CL-BTL-014</v>
      </c>
      <c r="G46" s="18" t="s">
        <v>90</v>
      </c>
      <c r="H46" s="29" t="s">
        <v>18</v>
      </c>
      <c r="I46" s="7" t="s">
        <v>19</v>
      </c>
      <c r="J46" s="7"/>
      <c r="K46" s="7"/>
      <c r="L46" s="7"/>
      <c r="M46" s="46">
        <v>20</v>
      </c>
      <c r="N46" s="7"/>
      <c r="O46" s="7"/>
      <c r="P46" s="7"/>
      <c r="Q46" s="63"/>
      <c r="R46" s="7"/>
      <c r="S46" s="7"/>
      <c r="T46" s="7"/>
    </row>
    <row r="47" spans="1:20" ht="18.75" x14ac:dyDescent="0.25">
      <c r="A47" s="40">
        <v>44982</v>
      </c>
      <c r="B47" s="7" t="s">
        <v>729</v>
      </c>
      <c r="C47" s="7" t="str">
        <f>MID(Tabla4[[#This Row],[N° SECUENCIA INGRESO / EGRESO]],1,2)</f>
        <v>SA</v>
      </c>
      <c r="D47" s="29" t="str">
        <f>VLOOKUP(G47,BASE[],2,FALSE)</f>
        <v>CLUB</v>
      </c>
      <c r="E47" s="29" t="str">
        <f>VLOOKUP(G47,BASE[],3,FALSE)</f>
        <v>BTL</v>
      </c>
      <c r="F47" s="29" t="str">
        <f>VLOOKUP(G47,BASE[],4,FALSE)</f>
        <v>CL-BTL-015</v>
      </c>
      <c r="G47" s="18" t="s">
        <v>96</v>
      </c>
      <c r="H47" s="29" t="s">
        <v>18</v>
      </c>
      <c r="I47" s="7" t="s">
        <v>19</v>
      </c>
      <c r="J47" s="7"/>
      <c r="K47" s="7"/>
      <c r="L47" s="7"/>
      <c r="M47" s="46">
        <v>1</v>
      </c>
      <c r="N47" s="7"/>
      <c r="O47" s="7"/>
      <c r="P47" s="7"/>
      <c r="Q47" s="63"/>
      <c r="R47" s="7"/>
      <c r="S47" s="7"/>
      <c r="T47" s="7"/>
    </row>
    <row r="48" spans="1:20" ht="18.75" x14ac:dyDescent="0.25">
      <c r="A48" s="40">
        <v>44982</v>
      </c>
      <c r="B48" s="7" t="s">
        <v>729</v>
      </c>
      <c r="C48" s="7" t="str">
        <f>MID(Tabla4[[#This Row],[N° SECUENCIA INGRESO / EGRESO]],1,2)</f>
        <v>SA</v>
      </c>
      <c r="D48" s="29" t="str">
        <f>VLOOKUP(G48,BASE[],2,FALSE)</f>
        <v>CLUB</v>
      </c>
      <c r="E48" s="29" t="str">
        <f>VLOOKUP(G48,BASE[],3,FALSE)</f>
        <v>BTL</v>
      </c>
      <c r="F48" s="29" t="str">
        <f>VLOOKUP(G48,BASE[],4,FALSE)</f>
        <v>CL-BTL-016</v>
      </c>
      <c r="G48" s="18" t="s">
        <v>172</v>
      </c>
      <c r="H48" s="29" t="s">
        <v>14</v>
      </c>
      <c r="I48" s="7" t="s">
        <v>15</v>
      </c>
      <c r="J48" s="7"/>
      <c r="K48" s="7"/>
      <c r="L48" s="7"/>
      <c r="M48" s="46">
        <v>66</v>
      </c>
      <c r="N48" s="7"/>
      <c r="O48" s="7"/>
      <c r="P48" s="7"/>
      <c r="Q48" s="63"/>
      <c r="R48" s="7"/>
      <c r="S48" s="7"/>
      <c r="T48" s="7"/>
    </row>
    <row r="49" spans="1:20" ht="18.75" x14ac:dyDescent="0.25">
      <c r="A49" s="40">
        <v>44982</v>
      </c>
      <c r="B49" s="7" t="s">
        <v>729</v>
      </c>
      <c r="C49" s="7" t="str">
        <f>MID(Tabla4[[#This Row],[N° SECUENCIA INGRESO / EGRESO]],1,2)</f>
        <v>SA</v>
      </c>
      <c r="D49" s="29" t="str">
        <f>VLOOKUP(G49,BASE[],2,FALSE)</f>
        <v>CLUB</v>
      </c>
      <c r="E49" s="29" t="str">
        <f>VLOOKUP(G49,BASE[],3,FALSE)</f>
        <v>BTL</v>
      </c>
      <c r="F49" s="29" t="str">
        <f>VLOOKUP(G49,BASE[],4,FALSE)</f>
        <v>CL-BTL-017</v>
      </c>
      <c r="G49" s="18" t="s">
        <v>178</v>
      </c>
      <c r="H49" s="29" t="s">
        <v>14</v>
      </c>
      <c r="I49" s="7" t="s">
        <v>15</v>
      </c>
      <c r="J49" s="7"/>
      <c r="K49" s="7"/>
      <c r="L49" s="7"/>
      <c r="M49" s="46">
        <v>12</v>
      </c>
      <c r="N49" s="7"/>
      <c r="O49" s="7"/>
      <c r="P49" s="7"/>
      <c r="Q49" s="63"/>
      <c r="R49" s="7"/>
      <c r="S49" s="7"/>
      <c r="T49" s="7"/>
    </row>
    <row r="50" spans="1:20" ht="18.75" x14ac:dyDescent="0.25">
      <c r="A50" s="40">
        <v>44982</v>
      </c>
      <c r="B50" s="7" t="s">
        <v>729</v>
      </c>
      <c r="C50" s="7" t="str">
        <f>MID(Tabla4[[#This Row],[N° SECUENCIA INGRESO / EGRESO]],1,2)</f>
        <v>SA</v>
      </c>
      <c r="D50" s="29" t="str">
        <f>VLOOKUP(G50,BASE[],2,FALSE)</f>
        <v>CLUB</v>
      </c>
      <c r="E50" s="29" t="str">
        <f>VLOOKUP(G50,BASE[],3,FALSE)</f>
        <v>BTL</v>
      </c>
      <c r="F50" s="29" t="str">
        <f>VLOOKUP(G50,BASE[],4,FALSE)</f>
        <v>CL-BTL-018</v>
      </c>
      <c r="G50" s="18" t="s">
        <v>182</v>
      </c>
      <c r="H50" s="29" t="s">
        <v>14</v>
      </c>
      <c r="I50" s="7" t="s">
        <v>15</v>
      </c>
      <c r="J50" s="7"/>
      <c r="K50" s="7"/>
      <c r="L50" s="7"/>
      <c r="M50" s="46">
        <v>13</v>
      </c>
      <c r="N50" s="7"/>
      <c r="O50" s="7"/>
      <c r="P50" s="7"/>
      <c r="Q50" s="63"/>
      <c r="R50" s="7"/>
      <c r="S50" s="7"/>
      <c r="T50" s="7"/>
    </row>
    <row r="51" spans="1:20" ht="18.75" x14ac:dyDescent="0.25">
      <c r="A51" s="40">
        <v>44982</v>
      </c>
      <c r="B51" s="7" t="s">
        <v>729</v>
      </c>
      <c r="C51" s="7" t="str">
        <f>MID(Tabla4[[#This Row],[N° SECUENCIA INGRESO / EGRESO]],1,2)</f>
        <v>SA</v>
      </c>
      <c r="D51" s="29" t="str">
        <f>VLOOKUP(G51,BASE[],2,FALSE)</f>
        <v>CLUB</v>
      </c>
      <c r="E51" s="29" t="str">
        <f>VLOOKUP(G51,BASE[],3,FALSE)</f>
        <v>BTL</v>
      </c>
      <c r="F51" s="29" t="str">
        <f>VLOOKUP(G51,BASE[],4,FALSE)</f>
        <v>CL-BTL-019</v>
      </c>
      <c r="G51" s="18" t="s">
        <v>188</v>
      </c>
      <c r="H51" s="29" t="s">
        <v>14</v>
      </c>
      <c r="I51" s="7" t="s">
        <v>15</v>
      </c>
      <c r="J51" s="7"/>
      <c r="K51" s="7"/>
      <c r="L51" s="7"/>
      <c r="M51" s="46">
        <v>1</v>
      </c>
      <c r="N51" s="7"/>
      <c r="O51" s="7"/>
      <c r="P51" s="7"/>
      <c r="Q51" s="63"/>
      <c r="R51" s="7"/>
      <c r="S51" s="7"/>
      <c r="T51" s="7"/>
    </row>
    <row r="52" spans="1:20" ht="18.75" x14ac:dyDescent="0.25">
      <c r="A52" s="40">
        <v>44982</v>
      </c>
      <c r="B52" s="7" t="s">
        <v>729</v>
      </c>
      <c r="C52" s="7" t="str">
        <f>MID(Tabla4[[#This Row],[N° SECUENCIA INGRESO / EGRESO]],1,2)</f>
        <v>SA</v>
      </c>
      <c r="D52" s="29" t="str">
        <f>VLOOKUP(G52,BASE[],2,FALSE)</f>
        <v>CLUB</v>
      </c>
      <c r="E52" s="29" t="str">
        <f>VLOOKUP(G52,BASE[],3,FALSE)</f>
        <v>BTL</v>
      </c>
      <c r="F52" s="29" t="str">
        <f>VLOOKUP(G52,BASE[],4,FALSE)</f>
        <v>CL-BTL-020</v>
      </c>
      <c r="G52" s="18" t="s">
        <v>193</v>
      </c>
      <c r="H52" s="29" t="s">
        <v>14</v>
      </c>
      <c r="I52" s="7" t="s">
        <v>15</v>
      </c>
      <c r="J52" s="7"/>
      <c r="K52" s="7"/>
      <c r="L52" s="7"/>
      <c r="M52" s="46">
        <v>18</v>
      </c>
      <c r="N52" s="7"/>
      <c r="O52" s="7"/>
      <c r="P52" s="7"/>
      <c r="Q52" s="63"/>
      <c r="R52" s="7"/>
      <c r="S52" s="7"/>
      <c r="T52" s="7"/>
    </row>
    <row r="53" spans="1:20" ht="18.75" x14ac:dyDescent="0.25">
      <c r="A53" s="40">
        <v>44982</v>
      </c>
      <c r="B53" s="7" t="s">
        <v>729</v>
      </c>
      <c r="C53" s="7" t="str">
        <f>MID(Tabla4[[#This Row],[N° SECUENCIA INGRESO / EGRESO]],1,2)</f>
        <v>SA</v>
      </c>
      <c r="D53" s="29" t="str">
        <f>VLOOKUP(G53,BASE[],2,FALSE)</f>
        <v>CLUB</v>
      </c>
      <c r="E53" s="29" t="str">
        <f>VLOOKUP(G53,BASE[],3,FALSE)</f>
        <v>BTL</v>
      </c>
      <c r="F53" s="29" t="str">
        <f>VLOOKUP(G53,BASE[],4,FALSE)</f>
        <v>CL-BTL-021</v>
      </c>
      <c r="G53" s="18" t="s">
        <v>197</v>
      </c>
      <c r="H53" s="29" t="s">
        <v>14</v>
      </c>
      <c r="I53" s="7" t="s">
        <v>15</v>
      </c>
      <c r="J53" s="7"/>
      <c r="K53" s="7"/>
      <c r="L53" s="7"/>
      <c r="M53" s="46">
        <v>1</v>
      </c>
      <c r="N53" s="7"/>
      <c r="O53" s="7"/>
      <c r="P53" s="7"/>
      <c r="Q53" s="63"/>
      <c r="R53" s="7"/>
      <c r="S53" s="7"/>
      <c r="T53" s="7"/>
    </row>
    <row r="54" spans="1:20" ht="18.75" x14ac:dyDescent="0.25">
      <c r="A54" s="40">
        <v>44982</v>
      </c>
      <c r="B54" s="7" t="s">
        <v>729</v>
      </c>
      <c r="C54" s="7" t="str">
        <f>MID(Tabla4[[#This Row],[N° SECUENCIA INGRESO / EGRESO]],1,2)</f>
        <v>SA</v>
      </c>
      <c r="D54" s="29" t="str">
        <f>VLOOKUP(G54,BASE[],2,FALSE)</f>
        <v>CLUB</v>
      </c>
      <c r="E54" s="29" t="str">
        <f>VLOOKUP(G54,BASE[],3,FALSE)</f>
        <v>BTL</v>
      </c>
      <c r="F54" s="29" t="str">
        <f>VLOOKUP(G54,BASE[],4,FALSE)</f>
        <v>CL-BTL-022</v>
      </c>
      <c r="G54" s="18" t="s">
        <v>201</v>
      </c>
      <c r="H54" s="29" t="s">
        <v>14</v>
      </c>
      <c r="I54" s="7" t="s">
        <v>15</v>
      </c>
      <c r="J54" s="7"/>
      <c r="K54" s="7"/>
      <c r="L54" s="7"/>
      <c r="M54" s="46">
        <v>1</v>
      </c>
      <c r="N54" s="7"/>
      <c r="O54" s="7"/>
      <c r="P54" s="7"/>
      <c r="Q54" s="63"/>
      <c r="R54" s="7"/>
      <c r="S54" s="7"/>
      <c r="T54" s="7"/>
    </row>
    <row r="55" spans="1:20" ht="18.75" x14ac:dyDescent="0.25">
      <c r="A55" s="40">
        <v>44982</v>
      </c>
      <c r="B55" s="7" t="s">
        <v>729</v>
      </c>
      <c r="C55" s="7" t="str">
        <f>MID(Tabla4[[#This Row],[N° SECUENCIA INGRESO / EGRESO]],1,2)</f>
        <v>SA</v>
      </c>
      <c r="D55" s="29" t="str">
        <f>VLOOKUP(G55,BASE[],2,FALSE)</f>
        <v>CLUB</v>
      </c>
      <c r="E55" s="29" t="str">
        <f>VLOOKUP(G55,BASE[],3,FALSE)</f>
        <v>BTL</v>
      </c>
      <c r="F55" s="29" t="str">
        <f>VLOOKUP(G55,BASE[],4,FALSE)</f>
        <v>CL-BTL-023</v>
      </c>
      <c r="G55" s="18" t="s">
        <v>102</v>
      </c>
      <c r="H55" s="29" t="s">
        <v>18</v>
      </c>
      <c r="I55" s="7" t="s">
        <v>19</v>
      </c>
      <c r="J55" s="7"/>
      <c r="K55" s="7"/>
      <c r="L55" s="7"/>
      <c r="M55" s="46">
        <v>51</v>
      </c>
      <c r="N55" s="7"/>
      <c r="O55" s="7"/>
      <c r="P55" s="7"/>
      <c r="Q55" s="63"/>
      <c r="R55" s="7"/>
      <c r="S55" s="7"/>
      <c r="T55" s="7"/>
    </row>
    <row r="56" spans="1:20" ht="18.75" x14ac:dyDescent="0.25">
      <c r="A56" s="40">
        <v>44982</v>
      </c>
      <c r="B56" s="7" t="s">
        <v>729</v>
      </c>
      <c r="C56" s="7" t="str">
        <f>MID(Tabla4[[#This Row],[N° SECUENCIA INGRESO / EGRESO]],1,2)</f>
        <v>SA</v>
      </c>
      <c r="D56" s="29" t="str">
        <f>VLOOKUP(G56,BASE[],2,FALSE)</f>
        <v>CLUB</v>
      </c>
      <c r="E56" s="29" t="str">
        <f>VLOOKUP(G56,BASE[],3,FALSE)</f>
        <v>BTL</v>
      </c>
      <c r="F56" s="29" t="str">
        <f>VLOOKUP(G56,BASE[],4,FALSE)</f>
        <v>CL-BTL-024</v>
      </c>
      <c r="G56" s="18" t="s">
        <v>108</v>
      </c>
      <c r="H56" s="29" t="s">
        <v>18</v>
      </c>
      <c r="I56" s="7" t="s">
        <v>19</v>
      </c>
      <c r="J56" s="7"/>
      <c r="K56" s="7"/>
      <c r="L56" s="7"/>
      <c r="M56" s="46">
        <v>41</v>
      </c>
      <c r="N56" s="7"/>
      <c r="O56" s="7"/>
      <c r="P56" s="7"/>
      <c r="Q56" s="63"/>
      <c r="R56" s="7"/>
      <c r="S56" s="7"/>
      <c r="T56" s="7"/>
    </row>
    <row r="57" spans="1:20" ht="18.75" x14ac:dyDescent="0.25">
      <c r="A57" s="40">
        <v>44982</v>
      </c>
      <c r="B57" s="7" t="s">
        <v>729</v>
      </c>
      <c r="C57" s="7" t="str">
        <f>MID(Tabla4[[#This Row],[N° SECUENCIA INGRESO / EGRESO]],1,2)</f>
        <v>SA</v>
      </c>
      <c r="D57" s="29" t="str">
        <f>VLOOKUP(G57,BASE[],2,FALSE)</f>
        <v>CLUB</v>
      </c>
      <c r="E57" s="29" t="str">
        <f>VLOOKUP(G57,BASE[],3,FALSE)</f>
        <v>BTL</v>
      </c>
      <c r="F57" s="29" t="str">
        <f>VLOOKUP(G57,BASE[],4,FALSE)</f>
        <v>CL-BTL-025</v>
      </c>
      <c r="G57" s="18" t="s">
        <v>114</v>
      </c>
      <c r="H57" s="29" t="s">
        <v>18</v>
      </c>
      <c r="I57" s="7" t="s">
        <v>19</v>
      </c>
      <c r="J57" s="7"/>
      <c r="K57" s="7"/>
      <c r="L57" s="7"/>
      <c r="M57" s="46">
        <v>1</v>
      </c>
      <c r="N57" s="7"/>
      <c r="O57" s="7"/>
      <c r="P57" s="7"/>
      <c r="Q57" s="63"/>
      <c r="R57" s="7"/>
      <c r="S57" s="7"/>
      <c r="T57" s="7"/>
    </row>
    <row r="58" spans="1:20" ht="18.75" x14ac:dyDescent="0.25">
      <c r="A58" s="40">
        <v>44982</v>
      </c>
      <c r="B58" s="7" t="s">
        <v>729</v>
      </c>
      <c r="C58" s="7" t="str">
        <f>MID(Tabla4[[#This Row],[N° SECUENCIA INGRESO / EGRESO]],1,2)</f>
        <v>SA</v>
      </c>
      <c r="D58" s="29" t="str">
        <f>VLOOKUP(G58,BASE[],2,FALSE)</f>
        <v>CLUB</v>
      </c>
      <c r="E58" s="29" t="str">
        <f>VLOOKUP(G58,BASE[],3,FALSE)</f>
        <v>BTL</v>
      </c>
      <c r="F58" s="29" t="str">
        <f>VLOOKUP(G58,BASE[],4,FALSE)</f>
        <v>CL-BTL-026</v>
      </c>
      <c r="G58" s="18" t="s">
        <v>205</v>
      </c>
      <c r="H58" s="29" t="s">
        <v>14</v>
      </c>
      <c r="I58" s="7" t="s">
        <v>19</v>
      </c>
      <c r="J58" s="7"/>
      <c r="K58" s="7"/>
      <c r="L58" s="7"/>
      <c r="M58" s="46">
        <v>1</v>
      </c>
      <c r="N58" s="7"/>
      <c r="O58" s="7"/>
      <c r="P58" s="7"/>
      <c r="Q58" s="63"/>
      <c r="R58" s="7"/>
      <c r="S58" s="7"/>
      <c r="T58" s="7"/>
    </row>
    <row r="59" spans="1:20" ht="18.75" x14ac:dyDescent="0.25">
      <c r="A59" s="40">
        <v>44982</v>
      </c>
      <c r="B59" s="7" t="s">
        <v>729</v>
      </c>
      <c r="C59" s="7" t="str">
        <f>MID(Tabla4[[#This Row],[N° SECUENCIA INGRESO / EGRESO]],1,2)</f>
        <v>SA</v>
      </c>
      <c r="D59" s="29" t="str">
        <f>VLOOKUP(G59,BASE[],2,FALSE)</f>
        <v>CLUB</v>
      </c>
      <c r="E59" s="29" t="str">
        <f>VLOOKUP(G59,BASE[],3,FALSE)</f>
        <v>BTL</v>
      </c>
      <c r="F59" s="29" t="str">
        <f>VLOOKUP(G59,BASE[],4,FALSE)</f>
        <v>CL-BTL-027</v>
      </c>
      <c r="G59" s="18" t="s">
        <v>209</v>
      </c>
      <c r="H59" s="29" t="s">
        <v>14</v>
      </c>
      <c r="I59" s="7" t="s">
        <v>19</v>
      </c>
      <c r="J59" s="7"/>
      <c r="K59" s="7"/>
      <c r="L59" s="7"/>
      <c r="M59" s="46">
        <v>1</v>
      </c>
      <c r="N59" s="7"/>
      <c r="O59" s="7"/>
      <c r="P59" s="7"/>
      <c r="Q59" s="63"/>
      <c r="R59" s="7"/>
      <c r="S59" s="7"/>
      <c r="T59" s="7"/>
    </row>
    <row r="60" spans="1:20" ht="18.75" x14ac:dyDescent="0.25">
      <c r="A60" s="40">
        <v>44982</v>
      </c>
      <c r="B60" s="7" t="s">
        <v>729</v>
      </c>
      <c r="C60" s="7" t="str">
        <f>MID(Tabla4[[#This Row],[N° SECUENCIA INGRESO / EGRESO]],1,2)</f>
        <v>SA</v>
      </c>
      <c r="D60" s="29" t="str">
        <f>VLOOKUP(G60,BASE[],2,FALSE)</f>
        <v>CLUB</v>
      </c>
      <c r="E60" s="29" t="str">
        <f>VLOOKUP(G60,BASE[],3,FALSE)</f>
        <v>BTL</v>
      </c>
      <c r="F60" s="29" t="str">
        <f>VLOOKUP(G60,BASE[],4,FALSE)</f>
        <v>CL-BTL-028</v>
      </c>
      <c r="G60" s="18" t="s">
        <v>213</v>
      </c>
      <c r="H60" s="29" t="s">
        <v>14</v>
      </c>
      <c r="I60" s="7" t="s">
        <v>19</v>
      </c>
      <c r="J60" s="7"/>
      <c r="K60" s="7"/>
      <c r="L60" s="7"/>
      <c r="M60" s="46">
        <v>2</v>
      </c>
      <c r="N60" s="7"/>
      <c r="O60" s="7"/>
      <c r="P60" s="7"/>
      <c r="Q60" s="63"/>
      <c r="R60" s="7"/>
      <c r="S60" s="7"/>
      <c r="T60" s="7"/>
    </row>
    <row r="61" spans="1:20" ht="18.75" x14ac:dyDescent="0.25">
      <c r="A61" s="40">
        <v>44982</v>
      </c>
      <c r="B61" s="7" t="s">
        <v>729</v>
      </c>
      <c r="C61" s="7" t="str">
        <f>MID(Tabla4[[#This Row],[N° SECUENCIA INGRESO / EGRESO]],1,2)</f>
        <v>SA</v>
      </c>
      <c r="D61" s="29" t="str">
        <f>VLOOKUP(G61,BASE[],2,FALSE)</f>
        <v>CLUB</v>
      </c>
      <c r="E61" s="29" t="str">
        <f>VLOOKUP(G61,BASE[],3,FALSE)</f>
        <v>BTL</v>
      </c>
      <c r="F61" s="29" t="str">
        <f>VLOOKUP(G61,BASE[],4,FALSE)</f>
        <v>CL-BTL-029</v>
      </c>
      <c r="G61" s="18" t="s">
        <v>217</v>
      </c>
      <c r="H61" s="29" t="s">
        <v>14</v>
      </c>
      <c r="I61" s="7" t="s">
        <v>19</v>
      </c>
      <c r="J61" s="7"/>
      <c r="K61" s="7"/>
      <c r="L61" s="7"/>
      <c r="M61" s="46">
        <v>1</v>
      </c>
      <c r="N61" s="7"/>
      <c r="O61" s="7"/>
      <c r="P61" s="7"/>
      <c r="Q61" s="63"/>
      <c r="R61" s="7"/>
      <c r="S61" s="7"/>
      <c r="T61" s="7"/>
    </row>
    <row r="62" spans="1:20" ht="18.75" x14ac:dyDescent="0.25">
      <c r="A62" s="40">
        <v>44982</v>
      </c>
      <c r="B62" s="7" t="s">
        <v>729</v>
      </c>
      <c r="C62" s="7" t="str">
        <f>MID(Tabla4[[#This Row],[N° SECUENCIA INGRESO / EGRESO]],1,2)</f>
        <v>SA</v>
      </c>
      <c r="D62" s="29" t="str">
        <f>VLOOKUP(G62,BASE[],2,FALSE)</f>
        <v>CLUB</v>
      </c>
      <c r="E62" s="29" t="str">
        <f>VLOOKUP(G62,BASE[],3,FALSE)</f>
        <v>BTL</v>
      </c>
      <c r="F62" s="29" t="str">
        <f>VLOOKUP(G62,BASE[],4,FALSE)</f>
        <v>CL-BTL-030</v>
      </c>
      <c r="G62" s="18" t="s">
        <v>221</v>
      </c>
      <c r="H62" s="29" t="s">
        <v>14</v>
      </c>
      <c r="I62" s="7" t="s">
        <v>19</v>
      </c>
      <c r="J62" s="7"/>
      <c r="K62" s="7"/>
      <c r="L62" s="7"/>
      <c r="M62" s="46">
        <v>1</v>
      </c>
      <c r="N62" s="7"/>
      <c r="O62" s="7"/>
      <c r="P62" s="7"/>
      <c r="Q62" s="63"/>
      <c r="R62" s="7"/>
      <c r="S62" s="7"/>
      <c r="T62" s="7"/>
    </row>
    <row r="63" spans="1:20" ht="18.75" x14ac:dyDescent="0.25">
      <c r="A63" s="40">
        <v>44982</v>
      </c>
      <c r="B63" s="7" t="s">
        <v>729</v>
      </c>
      <c r="C63" s="7" t="str">
        <f>MID(Tabla4[[#This Row],[N° SECUENCIA INGRESO / EGRESO]],1,2)</f>
        <v>SA</v>
      </c>
      <c r="D63" s="29" t="str">
        <f>VLOOKUP(G63,BASE[],2,FALSE)</f>
        <v>CLUB</v>
      </c>
      <c r="E63" s="29" t="str">
        <f>VLOOKUP(G63,BASE[],3,FALSE)</f>
        <v>BTL</v>
      </c>
      <c r="F63" s="29" t="str">
        <f>VLOOKUP(G63,BASE[],4,FALSE)</f>
        <v>CL-BTL-031</v>
      </c>
      <c r="G63" s="18" t="s">
        <v>225</v>
      </c>
      <c r="H63" s="29" t="s">
        <v>14</v>
      </c>
      <c r="I63" s="7" t="s">
        <v>19</v>
      </c>
      <c r="J63" s="7"/>
      <c r="K63" s="7"/>
      <c r="L63" s="7"/>
      <c r="M63" s="46">
        <v>1</v>
      </c>
      <c r="N63" s="7"/>
      <c r="O63" s="7"/>
      <c r="P63" s="7"/>
      <c r="Q63" s="63"/>
      <c r="R63" s="7"/>
      <c r="S63" s="7"/>
      <c r="T63" s="7"/>
    </row>
    <row r="64" spans="1:20" ht="18.75" x14ac:dyDescent="0.25">
      <c r="A64" s="40">
        <v>44982</v>
      </c>
      <c r="B64" s="7" t="s">
        <v>729</v>
      </c>
      <c r="C64" s="7" t="str">
        <f>MID(Tabla4[[#This Row],[N° SECUENCIA INGRESO / EGRESO]],1,2)</f>
        <v>SA</v>
      </c>
      <c r="D64" s="29" t="str">
        <f>VLOOKUP(G64,BASE[],2,FALSE)</f>
        <v>CLUB</v>
      </c>
      <c r="E64" s="29" t="str">
        <f>VLOOKUP(G64,BASE[],3,FALSE)</f>
        <v>BTL</v>
      </c>
      <c r="F64" s="29" t="str">
        <f>VLOOKUP(G64,BASE[],4,FALSE)</f>
        <v>CL-BTL-032</v>
      </c>
      <c r="G64" s="18" t="s">
        <v>229</v>
      </c>
      <c r="H64" s="29" t="s">
        <v>14</v>
      </c>
      <c r="I64" s="7" t="s">
        <v>19</v>
      </c>
      <c r="J64" s="7"/>
      <c r="K64" s="7"/>
      <c r="L64" s="7"/>
      <c r="M64" s="46">
        <v>1</v>
      </c>
      <c r="N64" s="7"/>
      <c r="O64" s="7"/>
      <c r="P64" s="7"/>
      <c r="Q64" s="63"/>
      <c r="R64" s="7"/>
      <c r="S64" s="7"/>
      <c r="T64" s="7"/>
    </row>
    <row r="65" spans="1:20" ht="18.75" x14ac:dyDescent="0.25">
      <c r="A65" s="40">
        <v>44982</v>
      </c>
      <c r="B65" s="7" t="s">
        <v>729</v>
      </c>
      <c r="C65" s="7" t="str">
        <f>MID(Tabla4[[#This Row],[N° SECUENCIA INGRESO / EGRESO]],1,2)</f>
        <v>SA</v>
      </c>
      <c r="D65" s="29" t="str">
        <f>VLOOKUP(G65,BASE[],2,FALSE)</f>
        <v>CLUB</v>
      </c>
      <c r="E65" s="29" t="str">
        <f>VLOOKUP(G65,BASE[],3,FALSE)</f>
        <v>BTL</v>
      </c>
      <c r="F65" s="29" t="str">
        <f>VLOOKUP(G65,BASE[],4,FALSE)</f>
        <v>CL-BTL-033</v>
      </c>
      <c r="G65" s="18" t="s">
        <v>233</v>
      </c>
      <c r="H65" s="29" t="s">
        <v>14</v>
      </c>
      <c r="I65" s="7" t="s">
        <v>19</v>
      </c>
      <c r="J65" s="7"/>
      <c r="K65" s="7"/>
      <c r="L65" s="7"/>
      <c r="M65" s="46">
        <v>1</v>
      </c>
      <c r="N65" s="7"/>
      <c r="O65" s="7"/>
      <c r="P65" s="7"/>
      <c r="Q65" s="63"/>
      <c r="R65" s="7"/>
      <c r="S65" s="7"/>
      <c r="T65" s="7"/>
    </row>
    <row r="66" spans="1:20" ht="18.75" x14ac:dyDescent="0.25">
      <c r="A66" s="40">
        <v>44982</v>
      </c>
      <c r="B66" s="7" t="s">
        <v>729</v>
      </c>
      <c r="C66" s="7" t="str">
        <f>MID(Tabla4[[#This Row],[N° SECUENCIA INGRESO / EGRESO]],1,2)</f>
        <v>SA</v>
      </c>
      <c r="D66" s="29" t="str">
        <f>VLOOKUP(G66,BASE[],2,FALSE)</f>
        <v>CLUB</v>
      </c>
      <c r="E66" s="29" t="str">
        <f>VLOOKUP(G66,BASE[],3,FALSE)</f>
        <v>BTL</v>
      </c>
      <c r="F66" s="29" t="str">
        <f>VLOOKUP(G66,BASE[],4,FALSE)</f>
        <v>CL-BTL-034</v>
      </c>
      <c r="G66" s="18" t="s">
        <v>120</v>
      </c>
      <c r="H66" s="29" t="s">
        <v>18</v>
      </c>
      <c r="I66" s="7" t="s">
        <v>19</v>
      </c>
      <c r="J66" s="7"/>
      <c r="K66" s="7"/>
      <c r="L66" s="7"/>
      <c r="M66" s="42">
        <v>1</v>
      </c>
      <c r="N66" s="7"/>
      <c r="O66" s="7"/>
      <c r="P66" s="7"/>
      <c r="Q66" s="63"/>
      <c r="R66" s="7"/>
      <c r="S66" s="7"/>
      <c r="T66" s="7"/>
    </row>
    <row r="67" spans="1:20" ht="18.75" x14ac:dyDescent="0.25">
      <c r="A67" s="40">
        <v>44982</v>
      </c>
      <c r="B67" s="7" t="s">
        <v>729</v>
      </c>
      <c r="C67" s="7" t="str">
        <f>MID(Tabla4[[#This Row],[N° SECUENCIA INGRESO / EGRESO]],1,2)</f>
        <v>SA</v>
      </c>
      <c r="D67" s="29" t="str">
        <f>VLOOKUP(G67,BASE[],2,FALSE)</f>
        <v>CLUB</v>
      </c>
      <c r="E67" s="29" t="str">
        <f>VLOOKUP(G67,BASE[],3,FALSE)</f>
        <v>BTL</v>
      </c>
      <c r="F67" s="29" t="str">
        <f>VLOOKUP(G67,BASE[],4,FALSE)</f>
        <v>CL-BTL-035</v>
      </c>
      <c r="G67" s="18" t="s">
        <v>237</v>
      </c>
      <c r="H67" s="29" t="s">
        <v>14</v>
      </c>
      <c r="I67" s="7" t="s">
        <v>15</v>
      </c>
      <c r="J67" s="7"/>
      <c r="K67" s="7"/>
      <c r="L67" s="7"/>
      <c r="M67" s="42">
        <v>29</v>
      </c>
      <c r="N67" s="7"/>
      <c r="O67" s="7"/>
      <c r="P67" s="7"/>
      <c r="Q67" s="63"/>
      <c r="R67" s="7"/>
      <c r="S67" s="7"/>
      <c r="T67" s="7"/>
    </row>
    <row r="68" spans="1:20" ht="18.75" x14ac:dyDescent="0.25">
      <c r="A68" s="40">
        <v>44982</v>
      </c>
      <c r="B68" s="7" t="s">
        <v>729</v>
      </c>
      <c r="C68" s="7" t="str">
        <f>MID(Tabla4[[#This Row],[N° SECUENCIA INGRESO / EGRESO]],1,2)</f>
        <v>SA</v>
      </c>
      <c r="D68" s="29" t="str">
        <f>VLOOKUP(G68,BASE[],2,FALSE)</f>
        <v>CLUB</v>
      </c>
      <c r="E68" s="29" t="str">
        <f>VLOOKUP(G68,BASE[],3,FALSE)</f>
        <v>BTL</v>
      </c>
      <c r="F68" s="29" t="str">
        <f>VLOOKUP(G68,BASE[],4,FALSE)</f>
        <v>CL-BTL-036</v>
      </c>
      <c r="G68" s="18" t="s">
        <v>241</v>
      </c>
      <c r="H68" s="29" t="s">
        <v>14</v>
      </c>
      <c r="I68" s="7" t="s">
        <v>15</v>
      </c>
      <c r="J68" s="7"/>
      <c r="K68" s="7"/>
      <c r="L68" s="7"/>
      <c r="M68" s="42">
        <v>39</v>
      </c>
      <c r="N68" s="7"/>
      <c r="O68" s="7"/>
      <c r="P68" s="7"/>
      <c r="Q68" s="63"/>
      <c r="R68" s="7"/>
      <c r="S68" s="7"/>
      <c r="T68" s="7"/>
    </row>
    <row r="69" spans="1:20" ht="18.75" x14ac:dyDescent="0.25">
      <c r="A69" s="40">
        <v>44982</v>
      </c>
      <c r="B69" s="7" t="s">
        <v>729</v>
      </c>
      <c r="C69" s="7" t="str">
        <f>MID(Tabla4[[#This Row],[N° SECUENCIA INGRESO / EGRESO]],1,2)</f>
        <v>SA</v>
      </c>
      <c r="D69" s="29" t="str">
        <f>VLOOKUP(G69,BASE[],2,FALSE)</f>
        <v>CLUB</v>
      </c>
      <c r="E69" s="29" t="str">
        <f>VLOOKUP(G69,BASE[],3,FALSE)</f>
        <v>BTL</v>
      </c>
      <c r="F69" s="29" t="str">
        <f>VLOOKUP(G69,BASE[],4,FALSE)</f>
        <v>CL-BTL-037</v>
      </c>
      <c r="G69" s="18" t="s">
        <v>245</v>
      </c>
      <c r="H69" s="29" t="s">
        <v>14</v>
      </c>
      <c r="I69" s="7" t="s">
        <v>15</v>
      </c>
      <c r="J69" s="7"/>
      <c r="K69" s="7"/>
      <c r="L69" s="7"/>
      <c r="M69" s="42">
        <v>4</v>
      </c>
      <c r="N69" s="7"/>
      <c r="O69" s="7"/>
      <c r="P69" s="7"/>
      <c r="Q69" s="63"/>
      <c r="R69" s="7"/>
      <c r="S69" s="7"/>
      <c r="T69" s="7"/>
    </row>
    <row r="70" spans="1:20" ht="18.75" x14ac:dyDescent="0.25">
      <c r="A70" s="40">
        <v>44982</v>
      </c>
      <c r="B70" s="7" t="s">
        <v>729</v>
      </c>
      <c r="C70" s="7" t="str">
        <f>MID(Tabla4[[#This Row],[N° SECUENCIA INGRESO / EGRESO]],1,2)</f>
        <v>SA</v>
      </c>
      <c r="D70" s="29" t="str">
        <f>VLOOKUP(G70,BASE[],2,FALSE)</f>
        <v>CLUB</v>
      </c>
      <c r="E70" s="29" t="str">
        <f>VLOOKUP(G70,BASE[],3,FALSE)</f>
        <v>BTL</v>
      </c>
      <c r="F70" s="29" t="str">
        <f>VLOOKUP(G70,BASE[],4,FALSE)</f>
        <v>CL-BTL-038</v>
      </c>
      <c r="G70" s="18" t="s">
        <v>347</v>
      </c>
      <c r="H70" s="29" t="s">
        <v>14</v>
      </c>
      <c r="I70" s="7" t="s">
        <v>19</v>
      </c>
      <c r="J70" s="7"/>
      <c r="K70" s="7"/>
      <c r="L70" s="7"/>
      <c r="M70" s="42">
        <v>9</v>
      </c>
      <c r="N70" s="7"/>
      <c r="O70" s="7"/>
      <c r="P70" s="7"/>
      <c r="Q70" s="63"/>
      <c r="R70" s="7"/>
      <c r="S70" s="7"/>
      <c r="T70" s="7"/>
    </row>
    <row r="71" spans="1:20" ht="18.75" x14ac:dyDescent="0.25">
      <c r="A71" s="40">
        <v>44982</v>
      </c>
      <c r="B71" s="7" t="s">
        <v>729</v>
      </c>
      <c r="C71" s="7" t="str">
        <f>MID(Tabla4[[#This Row],[N° SECUENCIA INGRESO / EGRESO]],1,2)</f>
        <v>SA</v>
      </c>
      <c r="D71" s="29" t="str">
        <f>VLOOKUP(G71,BASE[],2,FALSE)</f>
        <v>CORONA</v>
      </c>
      <c r="E71" s="29" t="str">
        <f>VLOOKUP(G71,BASE[],3,FALSE)</f>
        <v>BTL</v>
      </c>
      <c r="F71" s="29" t="str">
        <f>VLOOKUP(G71,BASE[],4,FALSE)</f>
        <v>CO-BTL-001</v>
      </c>
      <c r="G71" s="18" t="s">
        <v>249</v>
      </c>
      <c r="H71" s="7" t="s">
        <v>14</v>
      </c>
      <c r="I71" s="7" t="s">
        <v>19</v>
      </c>
      <c r="J71" s="7"/>
      <c r="K71" s="7"/>
      <c r="L71" s="7"/>
      <c r="M71" s="42">
        <v>1</v>
      </c>
      <c r="N71" s="7"/>
      <c r="O71" s="7"/>
      <c r="P71" s="7"/>
      <c r="Q71" s="63"/>
      <c r="R71" s="7"/>
      <c r="S71" s="7"/>
      <c r="T71" s="7"/>
    </row>
    <row r="72" spans="1:20" ht="18.75" x14ac:dyDescent="0.25">
      <c r="A72" s="40">
        <v>44982</v>
      </c>
      <c r="B72" s="7" t="s">
        <v>729</v>
      </c>
      <c r="C72" s="7" t="str">
        <f>MID(Tabla4[[#This Row],[N° SECUENCIA INGRESO / EGRESO]],1,2)</f>
        <v>SA</v>
      </c>
      <c r="D72" s="29" t="str">
        <f>VLOOKUP(G72,BASE[],2,FALSE)</f>
        <v>CORONA</v>
      </c>
      <c r="E72" s="29" t="str">
        <f>VLOOKUP(G72,BASE[],3,FALSE)</f>
        <v>BTL</v>
      </c>
      <c r="F72" s="29" t="str">
        <f>VLOOKUP(G72,BASE[],4,FALSE)</f>
        <v>CO-BTL-002</v>
      </c>
      <c r="G72" s="18" t="s">
        <v>126</v>
      </c>
      <c r="H72" s="7" t="s">
        <v>18</v>
      </c>
      <c r="I72" s="7" t="s">
        <v>19</v>
      </c>
      <c r="J72" s="7"/>
      <c r="K72" s="7"/>
      <c r="L72" s="7"/>
      <c r="M72" s="42">
        <v>1</v>
      </c>
      <c r="N72" s="7"/>
      <c r="O72" s="7"/>
      <c r="P72" s="7"/>
      <c r="Q72" s="63"/>
      <c r="R72" s="7"/>
      <c r="S72" s="7"/>
      <c r="T72" s="7"/>
    </row>
    <row r="73" spans="1:20" ht="18.75" x14ac:dyDescent="0.25">
      <c r="A73" s="40">
        <v>44982</v>
      </c>
      <c r="B73" s="7" t="s">
        <v>729</v>
      </c>
      <c r="C73" s="7" t="str">
        <f>MID(Tabla4[[#This Row],[N° SECUENCIA INGRESO / EGRESO]],1,2)</f>
        <v>SA</v>
      </c>
      <c r="D73" s="29" t="str">
        <f>VLOOKUP(G73,BASE[],2,FALSE)</f>
        <v>CORONA</v>
      </c>
      <c r="E73" s="29" t="str">
        <f>VLOOKUP(G73,BASE[],3,FALSE)</f>
        <v>BTL</v>
      </c>
      <c r="F73" s="29" t="str">
        <f>VLOOKUP(G73,BASE[],4,FALSE)</f>
        <v>CO-BTL-003</v>
      </c>
      <c r="G73" s="18" t="s">
        <v>35</v>
      </c>
      <c r="H73" s="7" t="s">
        <v>11</v>
      </c>
      <c r="I73" s="7" t="s">
        <v>15</v>
      </c>
      <c r="J73" s="7"/>
      <c r="K73" s="7"/>
      <c r="L73" s="7"/>
      <c r="M73" s="42">
        <v>1</v>
      </c>
      <c r="N73" s="7"/>
      <c r="O73" s="7"/>
      <c r="P73" s="7"/>
      <c r="Q73" s="63"/>
      <c r="R73" s="7"/>
      <c r="S73" s="7"/>
      <c r="T73" s="7"/>
    </row>
    <row r="74" spans="1:20" ht="18.75" x14ac:dyDescent="0.25">
      <c r="A74" s="40">
        <v>44982</v>
      </c>
      <c r="B74" s="7" t="s">
        <v>729</v>
      </c>
      <c r="C74" s="7" t="str">
        <f>MID(Tabla4[[#This Row],[N° SECUENCIA INGRESO / EGRESO]],1,2)</f>
        <v>SA</v>
      </c>
      <c r="D74" s="29" t="str">
        <f>VLOOKUP(G74,BASE[],2,FALSE)</f>
        <v>CORONA</v>
      </c>
      <c r="E74" s="29" t="str">
        <f>VLOOKUP(G74,BASE[],3,FALSE)</f>
        <v>BTL</v>
      </c>
      <c r="F74" s="29" t="str">
        <f>VLOOKUP(G74,BASE[],4,FALSE)</f>
        <v>CO-BTL-004</v>
      </c>
      <c r="G74" s="18" t="s">
        <v>253</v>
      </c>
      <c r="H74" s="7" t="s">
        <v>14</v>
      </c>
      <c r="I74" s="7" t="s">
        <v>19</v>
      </c>
      <c r="J74" s="7"/>
      <c r="K74" s="7"/>
      <c r="L74" s="7"/>
      <c r="M74" s="42">
        <v>1</v>
      </c>
      <c r="N74" s="7"/>
      <c r="O74" s="7"/>
      <c r="P74" s="7"/>
      <c r="Q74" s="63"/>
      <c r="R74" s="7"/>
      <c r="S74" s="7"/>
      <c r="T74" s="7"/>
    </row>
    <row r="75" spans="1:20" ht="18.75" x14ac:dyDescent="0.25">
      <c r="A75" s="40">
        <v>44982</v>
      </c>
      <c r="B75" s="7" t="s">
        <v>729</v>
      </c>
      <c r="C75" s="7" t="str">
        <f>MID(Tabla4[[#This Row],[N° SECUENCIA INGRESO / EGRESO]],1,2)</f>
        <v>SA</v>
      </c>
      <c r="D75" s="29" t="str">
        <f>VLOOKUP(G75,BASE[],2,FALSE)</f>
        <v>CORONA</v>
      </c>
      <c r="E75" s="29" t="str">
        <f>VLOOKUP(G75,BASE[],3,FALSE)</f>
        <v>BTL</v>
      </c>
      <c r="F75" s="29" t="str">
        <f>VLOOKUP(G75,BASE[],4,FALSE)</f>
        <v>CO-BTL-005</v>
      </c>
      <c r="G75" s="18" t="s">
        <v>132</v>
      </c>
      <c r="H75" s="7" t="s">
        <v>18</v>
      </c>
      <c r="I75" s="7" t="s">
        <v>19</v>
      </c>
      <c r="J75" s="7"/>
      <c r="K75" s="7"/>
      <c r="L75" s="7"/>
      <c r="M75" s="44">
        <v>1</v>
      </c>
      <c r="N75" s="7"/>
      <c r="O75" s="7"/>
      <c r="P75" s="7"/>
      <c r="Q75" s="63"/>
      <c r="R75" s="7"/>
      <c r="S75" s="7"/>
      <c r="T75" s="7"/>
    </row>
    <row r="76" spans="1:20" ht="18.75" x14ac:dyDescent="0.25">
      <c r="A76" s="40">
        <v>44982</v>
      </c>
      <c r="B76" s="7" t="s">
        <v>729</v>
      </c>
      <c r="C76" s="7" t="str">
        <f>MID(Tabla4[[#This Row],[N° SECUENCIA INGRESO / EGRESO]],1,2)</f>
        <v>SA</v>
      </c>
      <c r="D76" s="29" t="str">
        <f>VLOOKUP(G76,BASE[],2,FALSE)</f>
        <v>CORONA</v>
      </c>
      <c r="E76" s="29" t="str">
        <f>VLOOKUP(G76,BASE[],3,FALSE)</f>
        <v>BTL</v>
      </c>
      <c r="F76" s="29" t="str">
        <f>VLOOKUP(G76,BASE[],4,FALSE)</f>
        <v>CO-BTL-006</v>
      </c>
      <c r="G76" s="18" t="s">
        <v>259</v>
      </c>
      <c r="H76" s="7" t="s">
        <v>14</v>
      </c>
      <c r="I76" s="7" t="s">
        <v>19</v>
      </c>
      <c r="J76" s="7"/>
      <c r="K76" s="7"/>
      <c r="L76" s="7"/>
      <c r="M76" s="42">
        <v>2</v>
      </c>
      <c r="N76" s="7"/>
      <c r="O76" s="7"/>
      <c r="P76" s="7"/>
      <c r="Q76" s="63"/>
      <c r="R76" s="7"/>
      <c r="S76" s="7"/>
      <c r="T76" s="7"/>
    </row>
    <row r="77" spans="1:20" ht="18.75" x14ac:dyDescent="0.25">
      <c r="A77" s="40">
        <v>44982</v>
      </c>
      <c r="B77" s="7" t="s">
        <v>729</v>
      </c>
      <c r="C77" s="7" t="str">
        <f>MID(Tabla4[[#This Row],[N° SECUENCIA INGRESO / EGRESO]],1,2)</f>
        <v>SA</v>
      </c>
      <c r="D77" s="29" t="str">
        <f>VLOOKUP(G77,BASE[],2,FALSE)</f>
        <v>CORONA</v>
      </c>
      <c r="E77" s="29" t="str">
        <f>VLOOKUP(G77,BASE[],3,FALSE)</f>
        <v>BTL</v>
      </c>
      <c r="F77" s="29" t="str">
        <f>VLOOKUP(G77,BASE[],4,FALSE)</f>
        <v>CO-BTL-007</v>
      </c>
      <c r="G77" s="18" t="s">
        <v>261</v>
      </c>
      <c r="H77" s="41" t="s">
        <v>14</v>
      </c>
      <c r="I77" s="7" t="s">
        <v>19</v>
      </c>
      <c r="J77" s="7"/>
      <c r="K77" s="7"/>
      <c r="L77" s="7"/>
      <c r="M77" s="42">
        <v>1</v>
      </c>
      <c r="N77" s="7"/>
      <c r="O77" s="7"/>
      <c r="P77" s="7"/>
      <c r="Q77" s="63"/>
      <c r="R77" s="7"/>
      <c r="S77" s="7"/>
      <c r="T77" s="7"/>
    </row>
    <row r="78" spans="1:20" ht="18.75" x14ac:dyDescent="0.25">
      <c r="A78" s="40">
        <v>44982</v>
      </c>
      <c r="B78" s="7" t="s">
        <v>729</v>
      </c>
      <c r="C78" s="7" t="str">
        <f>MID(Tabla4[[#This Row],[N° SECUENCIA INGRESO / EGRESO]],1,2)</f>
        <v>SA</v>
      </c>
      <c r="D78" s="29" t="str">
        <f>VLOOKUP(G78,BASE[],2,FALSE)</f>
        <v>CORONA</v>
      </c>
      <c r="E78" s="29" t="str">
        <f>VLOOKUP(G78,BASE[],3,FALSE)</f>
        <v>BTL</v>
      </c>
      <c r="F78" s="29" t="str">
        <f>VLOOKUP(G78,BASE[],4,FALSE)</f>
        <v>CO-BTL-008</v>
      </c>
      <c r="G78" s="18" t="s">
        <v>265</v>
      </c>
      <c r="H78" s="41" t="s">
        <v>14</v>
      </c>
      <c r="I78" s="7" t="s">
        <v>19</v>
      </c>
      <c r="J78" s="7"/>
      <c r="K78" s="7"/>
      <c r="L78" s="7"/>
      <c r="M78" s="42">
        <v>2</v>
      </c>
      <c r="N78" s="7"/>
      <c r="O78" s="7"/>
      <c r="P78" s="7"/>
      <c r="Q78" s="63"/>
      <c r="R78" s="7"/>
      <c r="S78" s="7"/>
      <c r="T78" s="7"/>
    </row>
    <row r="79" spans="1:20" ht="18.75" x14ac:dyDescent="0.25">
      <c r="A79" s="40">
        <v>44982</v>
      </c>
      <c r="B79" s="7" t="s">
        <v>729</v>
      </c>
      <c r="C79" s="7" t="str">
        <f>MID(Tabla4[[#This Row],[N° SECUENCIA INGRESO / EGRESO]],1,2)</f>
        <v>SA</v>
      </c>
      <c r="D79" s="29" t="str">
        <f>VLOOKUP(G79,BASE[],2,FALSE)</f>
        <v>CORONA</v>
      </c>
      <c r="E79" s="29" t="str">
        <f>VLOOKUP(G79,BASE[],3,FALSE)</f>
        <v>BTL</v>
      </c>
      <c r="F79" s="29" t="str">
        <f>VLOOKUP(G79,BASE[],4,FALSE)</f>
        <v>CO-BTL-009</v>
      </c>
      <c r="G79" s="18" t="s">
        <v>269</v>
      </c>
      <c r="H79" s="41" t="s">
        <v>14</v>
      </c>
      <c r="I79" s="7" t="s">
        <v>19</v>
      </c>
      <c r="J79" s="7"/>
      <c r="K79" s="7"/>
      <c r="L79" s="7"/>
      <c r="M79" s="42">
        <v>3</v>
      </c>
      <c r="N79" s="7"/>
      <c r="O79" s="7"/>
      <c r="P79" s="7"/>
      <c r="Q79" s="63"/>
      <c r="R79" s="7"/>
      <c r="S79" s="7"/>
      <c r="T79" s="7"/>
    </row>
    <row r="80" spans="1:20" ht="18.75" x14ac:dyDescent="0.25">
      <c r="A80" s="40">
        <v>44982</v>
      </c>
      <c r="B80" s="7" t="s">
        <v>729</v>
      </c>
      <c r="C80" s="7" t="str">
        <f>MID(Tabla4[[#This Row],[N° SECUENCIA INGRESO / EGRESO]],1,2)</f>
        <v>SA</v>
      </c>
      <c r="D80" s="29" t="str">
        <f>VLOOKUP(G80,BASE[],2,FALSE)</f>
        <v>CORONA</v>
      </c>
      <c r="E80" s="29" t="str">
        <f>VLOOKUP(G80,BASE[],3,FALSE)</f>
        <v>BTL</v>
      </c>
      <c r="F80" s="29" t="str">
        <f>VLOOKUP(G80,BASE[],4,FALSE)</f>
        <v>CO-BTL-010</v>
      </c>
      <c r="G80" s="18" t="s">
        <v>138</v>
      </c>
      <c r="H80" s="41" t="s">
        <v>18</v>
      </c>
      <c r="I80" s="7" t="s">
        <v>19</v>
      </c>
      <c r="J80" s="7"/>
      <c r="K80" s="7"/>
      <c r="L80" s="7"/>
      <c r="M80" s="42">
        <v>2</v>
      </c>
      <c r="N80" s="7"/>
      <c r="O80" s="7"/>
      <c r="P80" s="7"/>
      <c r="Q80" s="63"/>
      <c r="R80" s="7"/>
      <c r="S80" s="7"/>
      <c r="T80" s="7"/>
    </row>
    <row r="81" spans="1:20" ht="18.75" x14ac:dyDescent="0.25">
      <c r="A81" s="40">
        <v>44982</v>
      </c>
      <c r="B81" s="7" t="s">
        <v>729</v>
      </c>
      <c r="C81" s="7" t="str">
        <f>MID(Tabla4[[#This Row],[N° SECUENCIA INGRESO / EGRESO]],1,2)</f>
        <v>SA</v>
      </c>
      <c r="D81" s="29" t="str">
        <f>VLOOKUP(G81,BASE[],2,FALSE)</f>
        <v>CORONA</v>
      </c>
      <c r="E81" s="29" t="str">
        <f>VLOOKUP(G81,BASE[],3,FALSE)</f>
        <v>BTL</v>
      </c>
      <c r="F81" s="29" t="str">
        <f>VLOOKUP(G81,BASE[],4,FALSE)</f>
        <v>CO-BTL-011</v>
      </c>
      <c r="G81" s="18" t="s">
        <v>144</v>
      </c>
      <c r="H81" s="41" t="s">
        <v>18</v>
      </c>
      <c r="I81" s="7" t="s">
        <v>19</v>
      </c>
      <c r="J81" s="7"/>
      <c r="K81" s="7"/>
      <c r="L81" s="7"/>
      <c r="M81" s="42">
        <v>1</v>
      </c>
      <c r="N81" s="7"/>
      <c r="O81" s="7"/>
      <c r="P81" s="7"/>
      <c r="Q81" s="63"/>
      <c r="R81" s="7"/>
      <c r="S81" s="7"/>
      <c r="T81" s="7"/>
    </row>
    <row r="82" spans="1:20" ht="18.75" x14ac:dyDescent="0.25">
      <c r="A82" s="40">
        <v>44982</v>
      </c>
      <c r="B82" s="7" t="s">
        <v>729</v>
      </c>
      <c r="C82" s="7" t="str">
        <f>MID(Tabla4[[#This Row],[N° SECUENCIA INGRESO / EGRESO]],1,2)</f>
        <v>SA</v>
      </c>
      <c r="D82" s="29" t="str">
        <f>VLOOKUP(G82,BASE[],2,FALSE)</f>
        <v>CORONA</v>
      </c>
      <c r="E82" s="29" t="str">
        <f>VLOOKUP(G82,BASE[],3,FALSE)</f>
        <v>BTL</v>
      </c>
      <c r="F82" s="29" t="str">
        <f>VLOOKUP(G82,BASE[],4,FALSE)</f>
        <v>CO-BTL-012</v>
      </c>
      <c r="G82" s="18" t="s">
        <v>273</v>
      </c>
      <c r="H82" s="41" t="s">
        <v>14</v>
      </c>
      <c r="I82" s="7" t="s">
        <v>19</v>
      </c>
      <c r="J82" s="7"/>
      <c r="K82" s="7"/>
      <c r="L82" s="7"/>
      <c r="M82" s="42">
        <v>2</v>
      </c>
      <c r="N82" s="7"/>
      <c r="O82" s="7"/>
      <c r="P82" s="7"/>
      <c r="Q82" s="63"/>
      <c r="R82" s="7"/>
      <c r="S82" s="7"/>
      <c r="T82" s="7"/>
    </row>
    <row r="83" spans="1:20" ht="18.75" x14ac:dyDescent="0.25">
      <c r="A83" s="40">
        <v>44982</v>
      </c>
      <c r="B83" s="7" t="s">
        <v>729</v>
      </c>
      <c r="C83" s="7" t="str">
        <f>MID(Tabla4[[#This Row],[N° SECUENCIA INGRESO / EGRESO]],1,2)</f>
        <v>SA</v>
      </c>
      <c r="D83" s="29" t="str">
        <f>VLOOKUP(G83,BASE[],2,FALSE)</f>
        <v>CORONA</v>
      </c>
      <c r="E83" s="29" t="str">
        <f>VLOOKUP(G83,BASE[],3,FALSE)</f>
        <v>BTL</v>
      </c>
      <c r="F83" s="29" t="str">
        <f>VLOOKUP(G83,BASE[],4,FALSE)</f>
        <v>CO-BTL-013</v>
      </c>
      <c r="G83" s="18" t="s">
        <v>150</v>
      </c>
      <c r="H83" s="28" t="s">
        <v>18</v>
      </c>
      <c r="I83" s="7" t="s">
        <v>19</v>
      </c>
      <c r="J83" s="7"/>
      <c r="K83" s="7"/>
      <c r="L83" s="7"/>
      <c r="M83" s="42">
        <v>1</v>
      </c>
      <c r="N83" s="7"/>
      <c r="O83" s="7"/>
      <c r="P83" s="7"/>
      <c r="Q83" s="63"/>
      <c r="R83" s="7"/>
      <c r="S83" s="7"/>
      <c r="T83" s="7"/>
    </row>
    <row r="84" spans="1:20" ht="18.75" x14ac:dyDescent="0.25">
      <c r="A84" s="40">
        <v>44982</v>
      </c>
      <c r="B84" s="7" t="s">
        <v>729</v>
      </c>
      <c r="C84" s="7" t="str">
        <f>MID(Tabla4[[#This Row],[N° SECUENCIA INGRESO / EGRESO]],1,2)</f>
        <v>SA</v>
      </c>
      <c r="D84" s="29" t="str">
        <f>VLOOKUP(G84,BASE[],2,FALSE)</f>
        <v>CORONA</v>
      </c>
      <c r="E84" s="29" t="str">
        <f>VLOOKUP(G84,BASE[],3,FALSE)</f>
        <v>BTL</v>
      </c>
      <c r="F84" s="29" t="str">
        <f>VLOOKUP(G84,BASE[],4,FALSE)</f>
        <v>CO-BTL-014</v>
      </c>
      <c r="G84" s="18" t="s">
        <v>277</v>
      </c>
      <c r="H84" s="28" t="s">
        <v>14</v>
      </c>
      <c r="I84" s="7" t="s">
        <v>19</v>
      </c>
      <c r="J84" s="7"/>
      <c r="K84" s="7"/>
      <c r="L84" s="7"/>
      <c r="M84" s="42">
        <v>1</v>
      </c>
      <c r="N84" s="7"/>
      <c r="O84" s="7"/>
      <c r="P84" s="7"/>
      <c r="Q84" s="63"/>
      <c r="R84" s="7"/>
      <c r="S84" s="7"/>
      <c r="T84" s="7"/>
    </row>
    <row r="85" spans="1:20" ht="18.75" x14ac:dyDescent="0.25">
      <c r="A85" s="40">
        <v>44982</v>
      </c>
      <c r="B85" s="7" t="s">
        <v>729</v>
      </c>
      <c r="C85" s="7" t="str">
        <f>MID(Tabla4[[#This Row],[N° SECUENCIA INGRESO / EGRESO]],1,2)</f>
        <v>SA</v>
      </c>
      <c r="D85" s="29" t="str">
        <f>VLOOKUP(G85,BASE[],2,FALSE)</f>
        <v>CORONA</v>
      </c>
      <c r="E85" s="29" t="str">
        <f>VLOOKUP(G85,BASE[],3,FALSE)</f>
        <v>BTL</v>
      </c>
      <c r="F85" s="29" t="str">
        <f>VLOOKUP(G85,BASE[],4,FALSE)</f>
        <v>CO-BTL-015</v>
      </c>
      <c r="G85" s="18" t="s">
        <v>156</v>
      </c>
      <c r="H85" s="28" t="s">
        <v>18</v>
      </c>
      <c r="I85" s="7" t="s">
        <v>19</v>
      </c>
      <c r="J85" s="7"/>
      <c r="K85" s="7"/>
      <c r="L85" s="7"/>
      <c r="M85" s="42">
        <v>2</v>
      </c>
      <c r="N85" s="7"/>
      <c r="O85" s="7"/>
      <c r="P85" s="7"/>
      <c r="Q85" s="63"/>
      <c r="R85" s="7"/>
      <c r="S85" s="7"/>
      <c r="T85" s="7"/>
    </row>
    <row r="86" spans="1:20" ht="18.75" x14ac:dyDescent="0.25">
      <c r="A86" s="40">
        <v>44982</v>
      </c>
      <c r="B86" s="7" t="s">
        <v>729</v>
      </c>
      <c r="C86" s="7" t="str">
        <f>MID(Tabla4[[#This Row],[N° SECUENCIA INGRESO / EGRESO]],1,2)</f>
        <v>SA</v>
      </c>
      <c r="D86" s="29" t="str">
        <f>VLOOKUP(G86,BASE[],2,FALSE)</f>
        <v>CORONA</v>
      </c>
      <c r="E86" s="29" t="str">
        <f>VLOOKUP(G86,BASE[],3,FALSE)</f>
        <v>BTL</v>
      </c>
      <c r="F86" s="29" t="str">
        <f>VLOOKUP(G86,BASE[],4,FALSE)</f>
        <v>CO-BTL-016</v>
      </c>
      <c r="G86" s="18" t="s">
        <v>162</v>
      </c>
      <c r="H86" s="41" t="s">
        <v>18</v>
      </c>
      <c r="I86" s="7" t="s">
        <v>19</v>
      </c>
      <c r="J86" s="7"/>
      <c r="K86" s="7"/>
      <c r="L86" s="7"/>
      <c r="M86" s="42">
        <v>2</v>
      </c>
      <c r="N86" s="7"/>
      <c r="O86" s="7"/>
      <c r="P86" s="7"/>
      <c r="Q86" s="63"/>
      <c r="R86" s="7"/>
      <c r="S86" s="7"/>
      <c r="T86" s="7"/>
    </row>
    <row r="87" spans="1:20" ht="18.75" x14ac:dyDescent="0.25">
      <c r="A87" s="40">
        <v>44982</v>
      </c>
      <c r="B87" s="7" t="s">
        <v>729</v>
      </c>
      <c r="C87" s="7" t="str">
        <f>MID(Tabla4[[#This Row],[N° SECUENCIA INGRESO / EGRESO]],1,2)</f>
        <v>SA</v>
      </c>
      <c r="D87" s="29" t="str">
        <f>VLOOKUP(G87,BASE[],2,FALSE)</f>
        <v>CORONA</v>
      </c>
      <c r="E87" s="29" t="str">
        <f>VLOOKUP(G87,BASE[],3,FALSE)</f>
        <v>BTL</v>
      </c>
      <c r="F87" s="29" t="str">
        <f>VLOOKUP(G87,BASE[],4,FALSE)</f>
        <v>CO-BTL-017</v>
      </c>
      <c r="G87" s="18" t="s">
        <v>283</v>
      </c>
      <c r="H87" s="48" t="s">
        <v>14</v>
      </c>
      <c r="I87" s="7" t="s">
        <v>19</v>
      </c>
      <c r="J87" s="7"/>
      <c r="K87" s="7"/>
      <c r="L87" s="7"/>
      <c r="M87" s="42">
        <v>7</v>
      </c>
      <c r="N87" s="7"/>
      <c r="O87" s="7"/>
      <c r="P87" s="7"/>
      <c r="Q87" s="63"/>
      <c r="R87" s="7"/>
      <c r="S87" s="7"/>
      <c r="T87" s="7"/>
    </row>
    <row r="88" spans="1:20" ht="18.75" x14ac:dyDescent="0.25">
      <c r="A88" s="40">
        <v>44982</v>
      </c>
      <c r="B88" s="7" t="s">
        <v>729</v>
      </c>
      <c r="C88" s="7" t="str">
        <f>MID(Tabla4[[#This Row],[N° SECUENCIA INGRESO / EGRESO]],1,2)</f>
        <v>SA</v>
      </c>
      <c r="D88" s="29" t="str">
        <f>VLOOKUP(G88,BASE[],2,FALSE)</f>
        <v>CORONA</v>
      </c>
      <c r="E88" s="29" t="str">
        <f>VLOOKUP(G88,BASE[],3,FALSE)</f>
        <v>BTL</v>
      </c>
      <c r="F88" s="29" t="str">
        <f>VLOOKUP(G88,BASE[],4,FALSE)</f>
        <v>CO-BTL-018</v>
      </c>
      <c r="G88" s="18" t="s">
        <v>287</v>
      </c>
      <c r="H88" s="41" t="s">
        <v>14</v>
      </c>
      <c r="I88" s="7" t="s">
        <v>19</v>
      </c>
      <c r="J88" s="7"/>
      <c r="K88" s="7"/>
      <c r="L88" s="7"/>
      <c r="M88" s="42">
        <v>1</v>
      </c>
      <c r="N88" s="7"/>
      <c r="O88" s="7"/>
      <c r="P88" s="7"/>
      <c r="Q88" s="63"/>
      <c r="R88" s="7"/>
      <c r="S88" s="7"/>
      <c r="T88" s="7"/>
    </row>
    <row r="89" spans="1:20" ht="18.75" x14ac:dyDescent="0.25">
      <c r="A89" s="40">
        <v>44982</v>
      </c>
      <c r="B89" s="7" t="s">
        <v>729</v>
      </c>
      <c r="C89" s="7" t="str">
        <f>MID(Tabla4[[#This Row],[N° SECUENCIA INGRESO / EGRESO]],1,2)</f>
        <v>SA</v>
      </c>
      <c r="D89" s="29" t="str">
        <f>VLOOKUP(G89,BASE[],2,FALSE)</f>
        <v>CORONA</v>
      </c>
      <c r="E89" s="29" t="str">
        <f>VLOOKUP(G89,BASE[],3,FALSE)</f>
        <v>BTL</v>
      </c>
      <c r="F89" s="29" t="str">
        <f>VLOOKUP(G89,BASE[],4,FALSE)</f>
        <v>CO-BTL-019</v>
      </c>
      <c r="G89" s="18" t="s">
        <v>291</v>
      </c>
      <c r="H89" s="41" t="s">
        <v>14</v>
      </c>
      <c r="I89" s="7" t="s">
        <v>19</v>
      </c>
      <c r="J89" s="7"/>
      <c r="K89" s="7"/>
      <c r="L89" s="7"/>
      <c r="M89" s="42">
        <v>1</v>
      </c>
      <c r="N89" s="7"/>
      <c r="O89" s="7"/>
      <c r="P89" s="7"/>
      <c r="Q89" s="63"/>
      <c r="R89" s="7"/>
      <c r="S89" s="7"/>
      <c r="T89" s="7"/>
    </row>
    <row r="90" spans="1:20" ht="18.75" x14ac:dyDescent="0.25">
      <c r="A90" s="40">
        <v>44982</v>
      </c>
      <c r="B90" s="7" t="s">
        <v>729</v>
      </c>
      <c r="C90" s="7" t="str">
        <f>MID(Tabla4[[#This Row],[N° SECUENCIA INGRESO / EGRESO]],1,2)</f>
        <v>SA</v>
      </c>
      <c r="D90" s="29" t="str">
        <f>VLOOKUP(G90,BASE[],2,FALSE)</f>
        <v>CORONA</v>
      </c>
      <c r="E90" s="29" t="str">
        <f>VLOOKUP(G90,BASE[],3,FALSE)</f>
        <v>BTL</v>
      </c>
      <c r="F90" s="29" t="str">
        <f>VLOOKUP(G90,BASE[],4,FALSE)</f>
        <v>CO-BTL-020</v>
      </c>
      <c r="G90" s="18" t="s">
        <v>168</v>
      </c>
      <c r="H90" s="48" t="s">
        <v>18</v>
      </c>
      <c r="I90" s="7" t="s">
        <v>19</v>
      </c>
      <c r="J90" s="7"/>
      <c r="K90" s="7"/>
      <c r="L90" s="7"/>
      <c r="M90" s="42">
        <v>1</v>
      </c>
      <c r="N90" s="7"/>
      <c r="O90" s="7"/>
      <c r="P90" s="7"/>
      <c r="Q90" s="63"/>
      <c r="R90" s="7"/>
      <c r="S90" s="7"/>
      <c r="T90" s="7"/>
    </row>
    <row r="91" spans="1:20" ht="18.75" x14ac:dyDescent="0.25">
      <c r="A91" s="40">
        <v>44982</v>
      </c>
      <c r="B91" s="7" t="s">
        <v>729</v>
      </c>
      <c r="C91" s="7" t="str">
        <f>MID(Tabla4[[#This Row],[N° SECUENCIA INGRESO / EGRESO]],1,2)</f>
        <v>SA</v>
      </c>
      <c r="D91" s="29" t="str">
        <f>VLOOKUP(G91,BASE[],2,FALSE)</f>
        <v>CORONA</v>
      </c>
      <c r="E91" s="29" t="str">
        <f>VLOOKUP(G91,BASE[],3,FALSE)</f>
        <v>BTL</v>
      </c>
      <c r="F91" s="29" t="str">
        <f>VLOOKUP(G91,BASE[],4,FALSE)</f>
        <v>CO-BTL-021</v>
      </c>
      <c r="G91" s="18" t="s">
        <v>174</v>
      </c>
      <c r="H91" s="41" t="s">
        <v>18</v>
      </c>
      <c r="I91" s="7" t="s">
        <v>19</v>
      </c>
      <c r="J91" s="7"/>
      <c r="K91" s="7"/>
      <c r="L91" s="7"/>
      <c r="M91" s="42">
        <v>2</v>
      </c>
      <c r="N91" s="7"/>
      <c r="O91" s="7"/>
      <c r="P91" s="7"/>
      <c r="Q91" s="63"/>
      <c r="R91" s="7"/>
      <c r="S91" s="7"/>
      <c r="T91" s="7"/>
    </row>
    <row r="92" spans="1:20" ht="18.75" x14ac:dyDescent="0.25">
      <c r="A92" s="40">
        <v>44982</v>
      </c>
      <c r="B92" s="7" t="s">
        <v>729</v>
      </c>
      <c r="C92" s="7" t="str">
        <f>MID(Tabla4[[#This Row],[N° SECUENCIA INGRESO / EGRESO]],1,2)</f>
        <v>SA</v>
      </c>
      <c r="D92" s="29" t="str">
        <f>VLOOKUP(G92,BASE[],2,FALSE)</f>
        <v>CORONA</v>
      </c>
      <c r="E92" s="29" t="str">
        <f>VLOOKUP(G92,BASE[],3,FALSE)</f>
        <v>BTL</v>
      </c>
      <c r="F92" s="29" t="str">
        <f>VLOOKUP(G92,BASE[],4,FALSE)</f>
        <v>CO-BTL-022</v>
      </c>
      <c r="G92" s="18" t="s">
        <v>295</v>
      </c>
      <c r="H92" s="48" t="s">
        <v>14</v>
      </c>
      <c r="I92" s="7" t="s">
        <v>19</v>
      </c>
      <c r="J92" s="7"/>
      <c r="K92" s="7"/>
      <c r="L92" s="7"/>
      <c r="M92" s="42">
        <v>6</v>
      </c>
      <c r="N92" s="7"/>
      <c r="O92" s="7"/>
      <c r="P92" s="7"/>
      <c r="Q92" s="63"/>
      <c r="R92" s="7"/>
      <c r="S92" s="7"/>
      <c r="T92" s="7"/>
    </row>
    <row r="93" spans="1:20" ht="18.75" x14ac:dyDescent="0.25">
      <c r="A93" s="40">
        <v>44982</v>
      </c>
      <c r="B93" s="7" t="s">
        <v>729</v>
      </c>
      <c r="C93" s="7" t="str">
        <f>MID(Tabla4[[#This Row],[N° SECUENCIA INGRESO / EGRESO]],1,2)</f>
        <v>SA</v>
      </c>
      <c r="D93" s="29" t="str">
        <f>VLOOKUP(G93,BASE[],2,FALSE)</f>
        <v>CORONA</v>
      </c>
      <c r="E93" s="29" t="str">
        <f>VLOOKUP(G93,BASE[],3,FALSE)</f>
        <v>BTL</v>
      </c>
      <c r="F93" s="29" t="str">
        <f>VLOOKUP(G93,BASE[],4,FALSE)</f>
        <v>CO-BTL-023</v>
      </c>
      <c r="G93" s="18" t="s">
        <v>235</v>
      </c>
      <c r="H93" s="48" t="s">
        <v>18</v>
      </c>
      <c r="I93" s="7" t="s">
        <v>19</v>
      </c>
      <c r="J93" s="7"/>
      <c r="K93" s="7"/>
      <c r="L93" s="7"/>
      <c r="M93" s="42">
        <v>1</v>
      </c>
      <c r="N93" s="7"/>
      <c r="O93" s="7"/>
      <c r="P93" s="7"/>
      <c r="Q93" s="63"/>
      <c r="R93" s="7"/>
      <c r="S93" s="7"/>
      <c r="T93" s="7"/>
    </row>
    <row r="94" spans="1:20" ht="18.75" x14ac:dyDescent="0.25">
      <c r="A94" s="40">
        <v>44982</v>
      </c>
      <c r="B94" s="7" t="s">
        <v>729</v>
      </c>
      <c r="C94" s="7" t="str">
        <f>MID(Tabla4[[#This Row],[N° SECUENCIA INGRESO / EGRESO]],1,2)</f>
        <v>SA</v>
      </c>
      <c r="D94" s="29" t="str">
        <f>VLOOKUP(G94,BASE[],2,FALSE)</f>
        <v>CORONA</v>
      </c>
      <c r="E94" s="29" t="str">
        <f>VLOOKUP(G94,BASE[],3,FALSE)</f>
        <v>BTL</v>
      </c>
      <c r="F94" s="29" t="str">
        <f>VLOOKUP(G94,BASE[],4,FALSE)</f>
        <v>CO-BTL-024</v>
      </c>
      <c r="G94" s="18" t="s">
        <v>41</v>
      </c>
      <c r="H94" s="48" t="s">
        <v>18</v>
      </c>
      <c r="I94" s="7" t="s">
        <v>19</v>
      </c>
      <c r="J94" s="7"/>
      <c r="K94" s="7"/>
      <c r="L94" s="7"/>
      <c r="M94" s="42">
        <v>1</v>
      </c>
      <c r="N94" s="7"/>
      <c r="O94" s="7"/>
      <c r="P94" s="7"/>
      <c r="Q94" s="63"/>
      <c r="R94" s="7"/>
      <c r="S94" s="7"/>
      <c r="T94" s="7"/>
    </row>
    <row r="95" spans="1:20" ht="18.75" x14ac:dyDescent="0.25">
      <c r="A95" s="40">
        <v>44982</v>
      </c>
      <c r="B95" s="7" t="s">
        <v>729</v>
      </c>
      <c r="C95" s="7" t="str">
        <f>MID(Tabla4[[#This Row],[N° SECUENCIA INGRESO / EGRESO]],1,2)</f>
        <v>SA</v>
      </c>
      <c r="D95" s="29" t="str">
        <f>VLOOKUP(G95,BASE[],2,FALSE)</f>
        <v>CORONA</v>
      </c>
      <c r="E95" s="29" t="str">
        <f>VLOOKUP(G95,BASE[],3,FALSE)</f>
        <v>BTL</v>
      </c>
      <c r="F95" s="29" t="str">
        <f>VLOOKUP(G95,BASE[],4,FALSE)</f>
        <v>CO-BTL-025</v>
      </c>
      <c r="G95" s="18" t="s">
        <v>184</v>
      </c>
      <c r="H95" s="48" t="s">
        <v>18</v>
      </c>
      <c r="I95" s="7" t="s">
        <v>19</v>
      </c>
      <c r="J95" s="7"/>
      <c r="K95" s="7"/>
      <c r="L95" s="7"/>
      <c r="M95" s="42">
        <v>1</v>
      </c>
      <c r="N95" s="7"/>
      <c r="O95" s="7"/>
      <c r="P95" s="7"/>
      <c r="Q95" s="63"/>
      <c r="R95" s="7"/>
      <c r="S95" s="7"/>
      <c r="T95" s="7"/>
    </row>
    <row r="96" spans="1:20" ht="18.75" x14ac:dyDescent="0.25">
      <c r="A96" s="40">
        <v>44982</v>
      </c>
      <c r="B96" s="7" t="s">
        <v>729</v>
      </c>
      <c r="C96" s="7" t="str">
        <f>MID(Tabla4[[#This Row],[N° SECUENCIA INGRESO / EGRESO]],1,2)</f>
        <v>SA</v>
      </c>
      <c r="D96" s="29" t="str">
        <f>VLOOKUP(G96,BASE[],2,FALSE)</f>
        <v>CORONA</v>
      </c>
      <c r="E96" s="29" t="str">
        <f>VLOOKUP(G96,BASE[],3,FALSE)</f>
        <v>BTL</v>
      </c>
      <c r="F96" s="29" t="str">
        <f>VLOOKUP(G96,BASE[],4,FALSE)</f>
        <v>CO-BTL-026</v>
      </c>
      <c r="G96" s="18" t="s">
        <v>299</v>
      </c>
      <c r="H96" s="48" t="s">
        <v>14</v>
      </c>
      <c r="I96" s="7" t="s">
        <v>19</v>
      </c>
      <c r="J96" s="7"/>
      <c r="K96" s="7"/>
      <c r="L96" s="7"/>
      <c r="M96" s="42">
        <v>1</v>
      </c>
      <c r="N96" s="7"/>
      <c r="O96" s="7"/>
      <c r="P96" s="7"/>
      <c r="Q96" s="63"/>
      <c r="R96" s="7"/>
      <c r="S96" s="7"/>
      <c r="T96" s="7"/>
    </row>
    <row r="97" spans="1:20" ht="18.75" x14ac:dyDescent="0.25">
      <c r="A97" s="40">
        <v>44982</v>
      </c>
      <c r="B97" s="7" t="s">
        <v>729</v>
      </c>
      <c r="C97" s="7" t="str">
        <f>MID(Tabla4[[#This Row],[N° SECUENCIA INGRESO / EGRESO]],1,2)</f>
        <v>SA</v>
      </c>
      <c r="D97" s="29" t="str">
        <f>VLOOKUP(G97,BASE[],2,FALSE)</f>
        <v>CORONA</v>
      </c>
      <c r="E97" s="29" t="str">
        <f>VLOOKUP(G97,BASE[],3,FALSE)</f>
        <v>BTL</v>
      </c>
      <c r="F97" s="29" t="str">
        <f>VLOOKUP(G97,BASE[],4,FALSE)</f>
        <v>CO-BTL-027</v>
      </c>
      <c r="G97" s="18" t="s">
        <v>190</v>
      </c>
      <c r="H97" s="48" t="s">
        <v>18</v>
      </c>
      <c r="I97" s="7" t="s">
        <v>19</v>
      </c>
      <c r="J97" s="7"/>
      <c r="K97" s="7"/>
      <c r="L97" s="7"/>
      <c r="M97" s="42">
        <v>1</v>
      </c>
      <c r="N97" s="7"/>
      <c r="O97" s="7"/>
      <c r="P97" s="7"/>
      <c r="Q97" s="63"/>
      <c r="R97" s="7"/>
      <c r="S97" s="7"/>
      <c r="T97" s="7"/>
    </row>
    <row r="98" spans="1:20" ht="18.75" x14ac:dyDescent="0.25">
      <c r="A98" s="40">
        <v>44982</v>
      </c>
      <c r="B98" s="7" t="s">
        <v>729</v>
      </c>
      <c r="C98" s="7" t="str">
        <f>MID(Tabla4[[#This Row],[N° SECUENCIA INGRESO / EGRESO]],1,2)</f>
        <v>SA</v>
      </c>
      <c r="D98" s="29" t="str">
        <f>VLOOKUP(G98,BASE[],2,FALSE)</f>
        <v>CORONA</v>
      </c>
      <c r="E98" s="29" t="str">
        <f>VLOOKUP(G98,BASE[],3,FALSE)</f>
        <v>BTL</v>
      </c>
      <c r="F98" s="29" t="str">
        <f>VLOOKUP(G98,BASE[],4,FALSE)</f>
        <v>CO-BTL-028</v>
      </c>
      <c r="G98" s="18" t="s">
        <v>239</v>
      </c>
      <c r="H98" s="7" t="s">
        <v>18</v>
      </c>
      <c r="I98" s="7" t="s">
        <v>19</v>
      </c>
      <c r="J98" s="7"/>
      <c r="K98" s="7"/>
      <c r="L98" s="7"/>
      <c r="M98" s="44">
        <v>5</v>
      </c>
      <c r="N98" s="7"/>
      <c r="O98" s="7"/>
      <c r="P98" s="7"/>
      <c r="Q98" s="63"/>
      <c r="R98" s="7"/>
      <c r="S98" s="7"/>
      <c r="T98" s="7"/>
    </row>
    <row r="99" spans="1:20" ht="18.75" x14ac:dyDescent="0.25">
      <c r="A99" s="40">
        <v>44982</v>
      </c>
      <c r="B99" s="7" t="s">
        <v>729</v>
      </c>
      <c r="C99" s="7" t="str">
        <f>MID(Tabla4[[#This Row],[N° SECUENCIA INGRESO / EGRESO]],1,2)</f>
        <v>SA</v>
      </c>
      <c r="D99" s="29" t="str">
        <f>VLOOKUP(G99,BASE[],2,FALSE)</f>
        <v>CORONA</v>
      </c>
      <c r="E99" s="29" t="str">
        <f>VLOOKUP(G99,BASE[],3,FALSE)</f>
        <v>BTL</v>
      </c>
      <c r="F99" s="29" t="str">
        <f>VLOOKUP(G99,BASE[],4,FALSE)</f>
        <v>CO-BTL-029</v>
      </c>
      <c r="G99" s="18" t="s">
        <v>195</v>
      </c>
      <c r="H99" s="7" t="s">
        <v>18</v>
      </c>
      <c r="I99" s="7" t="s">
        <v>19</v>
      </c>
      <c r="J99" s="7"/>
      <c r="K99" s="7"/>
      <c r="L99" s="7"/>
      <c r="M99" s="42">
        <v>6</v>
      </c>
      <c r="N99" s="7"/>
      <c r="O99" s="7"/>
      <c r="P99" s="7"/>
      <c r="Q99" s="63"/>
      <c r="R99" s="7"/>
      <c r="S99" s="7"/>
      <c r="T99" s="7"/>
    </row>
    <row r="100" spans="1:20" ht="18.75" x14ac:dyDescent="0.25">
      <c r="A100" s="40">
        <v>44982</v>
      </c>
      <c r="B100" s="7" t="s">
        <v>729</v>
      </c>
      <c r="C100" s="7" t="str">
        <f>MID(Tabla4[[#This Row],[N° SECUENCIA INGRESO / EGRESO]],1,2)</f>
        <v>SA</v>
      </c>
      <c r="D100" s="29" t="str">
        <f>VLOOKUP(G100,BASE[],2,FALSE)</f>
        <v>CORONA</v>
      </c>
      <c r="E100" s="29" t="str">
        <f>VLOOKUP(G100,BASE[],3,FALSE)</f>
        <v>BTL</v>
      </c>
      <c r="F100" s="29" t="str">
        <f>VLOOKUP(G100,BASE[],4,FALSE)</f>
        <v>CO-BTL-030</v>
      </c>
      <c r="G100" s="18" t="s">
        <v>199</v>
      </c>
      <c r="H100" s="7" t="s">
        <v>18</v>
      </c>
      <c r="I100" s="7" t="s">
        <v>19</v>
      </c>
      <c r="J100" s="7"/>
      <c r="K100" s="7"/>
      <c r="L100" s="7"/>
      <c r="M100" s="42">
        <v>1</v>
      </c>
      <c r="N100" s="7"/>
      <c r="O100" s="7"/>
      <c r="P100" s="7"/>
      <c r="Q100" s="63"/>
      <c r="R100" s="7"/>
      <c r="S100" s="7"/>
      <c r="T100" s="7"/>
    </row>
    <row r="101" spans="1:20" ht="18.75" x14ac:dyDescent="0.25">
      <c r="A101" s="40">
        <v>44982</v>
      </c>
      <c r="B101" s="7" t="s">
        <v>729</v>
      </c>
      <c r="C101" s="7" t="str">
        <f>MID(Tabla4[[#This Row],[N° SECUENCIA INGRESO / EGRESO]],1,2)</f>
        <v>SA</v>
      </c>
      <c r="D101" s="29" t="str">
        <f>VLOOKUP(G101,BASE[],2,FALSE)</f>
        <v>CORONA</v>
      </c>
      <c r="E101" s="29" t="str">
        <f>VLOOKUP(G101,BASE[],3,FALSE)</f>
        <v>BTL</v>
      </c>
      <c r="F101" s="29" t="str">
        <f>VLOOKUP(G101,BASE[],4,FALSE)</f>
        <v>CO-BTL-031</v>
      </c>
      <c r="G101" s="18" t="s">
        <v>203</v>
      </c>
      <c r="H101" s="7" t="s">
        <v>18</v>
      </c>
      <c r="I101" s="7" t="s">
        <v>19</v>
      </c>
      <c r="J101" s="7"/>
      <c r="K101" s="7"/>
      <c r="L101" s="7"/>
      <c r="M101" s="42">
        <v>1</v>
      </c>
      <c r="N101" s="7"/>
      <c r="O101" s="7"/>
      <c r="P101" s="7"/>
      <c r="Q101" s="63"/>
      <c r="R101" s="7"/>
      <c r="S101" s="7"/>
      <c r="T101" s="7"/>
    </row>
    <row r="102" spans="1:20" ht="18.75" x14ac:dyDescent="0.25">
      <c r="A102" s="40">
        <v>44982</v>
      </c>
      <c r="B102" s="7" t="s">
        <v>729</v>
      </c>
      <c r="C102" s="7" t="str">
        <f>MID(Tabla4[[#This Row],[N° SECUENCIA INGRESO / EGRESO]],1,2)</f>
        <v>SA</v>
      </c>
      <c r="D102" s="29" t="str">
        <f>VLOOKUP(G102,BASE[],2,FALSE)</f>
        <v>CORONA</v>
      </c>
      <c r="E102" s="29" t="str">
        <f>VLOOKUP(G102,BASE[],3,FALSE)</f>
        <v>BTL</v>
      </c>
      <c r="F102" s="29" t="str">
        <f>VLOOKUP(G102,BASE[],4,FALSE)</f>
        <v>CO-BTL-032</v>
      </c>
      <c r="G102" s="18" t="s">
        <v>207</v>
      </c>
      <c r="H102" s="7" t="s">
        <v>18</v>
      </c>
      <c r="I102" s="7" t="s">
        <v>19</v>
      </c>
      <c r="J102" s="7"/>
      <c r="K102" s="7"/>
      <c r="L102" s="7"/>
      <c r="M102" s="42">
        <v>1</v>
      </c>
      <c r="N102" s="7"/>
      <c r="O102" s="7"/>
      <c r="P102" s="7"/>
      <c r="Q102" s="63"/>
      <c r="R102" s="7"/>
      <c r="S102" s="7"/>
      <c r="T102" s="7"/>
    </row>
    <row r="103" spans="1:20" ht="18.75" x14ac:dyDescent="0.25">
      <c r="A103" s="40">
        <v>44982</v>
      </c>
      <c r="B103" s="7" t="s">
        <v>729</v>
      </c>
      <c r="C103" s="7" t="str">
        <f>MID(Tabla4[[#This Row],[N° SECUENCIA INGRESO / EGRESO]],1,2)</f>
        <v>SA</v>
      </c>
      <c r="D103" s="29" t="str">
        <f>VLOOKUP(G103,BASE[],2,FALSE)</f>
        <v>CORONA</v>
      </c>
      <c r="E103" s="29" t="str">
        <f>VLOOKUP(G103,BASE[],3,FALSE)</f>
        <v>BTL</v>
      </c>
      <c r="F103" s="29" t="str">
        <f>VLOOKUP(G103,BASE[],4,FALSE)</f>
        <v>CO-BTL-033</v>
      </c>
      <c r="G103" s="18" t="s">
        <v>303</v>
      </c>
      <c r="H103" s="7" t="s">
        <v>14</v>
      </c>
      <c r="I103" s="7" t="s">
        <v>19</v>
      </c>
      <c r="J103" s="7"/>
      <c r="K103" s="7"/>
      <c r="L103" s="7"/>
      <c r="M103" s="42">
        <v>1</v>
      </c>
      <c r="N103" s="7"/>
      <c r="O103" s="7"/>
      <c r="P103" s="7"/>
      <c r="Q103" s="63"/>
      <c r="R103" s="7"/>
      <c r="S103" s="7"/>
      <c r="T103" s="7"/>
    </row>
    <row r="104" spans="1:20" ht="18.75" x14ac:dyDescent="0.25">
      <c r="A104" s="40">
        <v>44982</v>
      </c>
      <c r="B104" s="7" t="s">
        <v>729</v>
      </c>
      <c r="C104" s="7" t="str">
        <f>MID(Tabla4[[#This Row],[N° SECUENCIA INGRESO / EGRESO]],1,2)</f>
        <v>SA</v>
      </c>
      <c r="D104" s="29" t="str">
        <f>VLOOKUP(G104,BASE[],2,FALSE)</f>
        <v>CORONA</v>
      </c>
      <c r="E104" s="29" t="str">
        <f>VLOOKUP(G104,BASE[],3,FALSE)</f>
        <v>BTL</v>
      </c>
      <c r="F104" s="29" t="str">
        <f>VLOOKUP(G104,BASE[],4,FALSE)</f>
        <v>CO-BTL-034</v>
      </c>
      <c r="G104" s="18" t="s">
        <v>211</v>
      </c>
      <c r="H104" s="7" t="s">
        <v>18</v>
      </c>
      <c r="I104" s="7" t="s">
        <v>19</v>
      </c>
      <c r="J104" s="7"/>
      <c r="K104" s="7"/>
      <c r="L104" s="7"/>
      <c r="M104" s="42">
        <v>1</v>
      </c>
      <c r="N104" s="7"/>
      <c r="O104" s="7"/>
      <c r="P104" s="7"/>
      <c r="Q104" s="63"/>
      <c r="R104" s="7"/>
      <c r="S104" s="7"/>
      <c r="T104" s="7"/>
    </row>
    <row r="105" spans="1:20" ht="18.75" x14ac:dyDescent="0.25">
      <c r="A105" s="40">
        <v>44982</v>
      </c>
      <c r="B105" s="7" t="s">
        <v>729</v>
      </c>
      <c r="C105" s="7" t="str">
        <f>MID(Tabla4[[#This Row],[N° SECUENCIA INGRESO / EGRESO]],1,2)</f>
        <v>SA</v>
      </c>
      <c r="D105" s="29" t="str">
        <f>VLOOKUP(G105,BASE[],2,FALSE)</f>
        <v>CORONA</v>
      </c>
      <c r="E105" s="29" t="str">
        <f>VLOOKUP(G105,BASE[],3,FALSE)</f>
        <v>BTL</v>
      </c>
      <c r="F105" s="29" t="str">
        <f>VLOOKUP(G105,BASE[],4,FALSE)</f>
        <v>CO-BTL-035</v>
      </c>
      <c r="G105" s="18" t="s">
        <v>307</v>
      </c>
      <c r="H105" s="41" t="s">
        <v>14</v>
      </c>
      <c r="I105" s="7" t="s">
        <v>19</v>
      </c>
      <c r="J105" s="7"/>
      <c r="K105" s="7"/>
      <c r="L105" s="7"/>
      <c r="M105" s="42">
        <v>1</v>
      </c>
      <c r="N105" s="7"/>
      <c r="O105" s="7"/>
      <c r="P105" s="7"/>
      <c r="Q105" s="63"/>
      <c r="R105" s="7"/>
      <c r="S105" s="7"/>
      <c r="T105" s="7"/>
    </row>
    <row r="106" spans="1:20" ht="18.75" x14ac:dyDescent="0.25">
      <c r="A106" s="40">
        <v>44982</v>
      </c>
      <c r="B106" s="7" t="s">
        <v>729</v>
      </c>
      <c r="C106" s="7" t="str">
        <f>MID(Tabla4[[#This Row],[N° SECUENCIA INGRESO / EGRESO]],1,2)</f>
        <v>SA</v>
      </c>
      <c r="D106" s="29" t="str">
        <f>VLOOKUP(G106,BASE[],2,FALSE)</f>
        <v>CORONA</v>
      </c>
      <c r="E106" s="29" t="str">
        <f>VLOOKUP(G106,BASE[],3,FALSE)</f>
        <v>BTL</v>
      </c>
      <c r="F106" s="29" t="str">
        <f>VLOOKUP(G106,BASE[],4,FALSE)</f>
        <v>CO-BTL-036</v>
      </c>
      <c r="G106" s="18" t="s">
        <v>309</v>
      </c>
      <c r="H106" s="28" t="s">
        <v>14</v>
      </c>
      <c r="I106" s="7" t="s">
        <v>19</v>
      </c>
      <c r="J106" s="7"/>
      <c r="K106" s="7"/>
      <c r="L106" s="7"/>
      <c r="M106" s="42">
        <v>1</v>
      </c>
      <c r="N106" s="7"/>
      <c r="O106" s="7"/>
      <c r="P106" s="7"/>
      <c r="Q106" s="63"/>
      <c r="R106" s="7"/>
      <c r="S106" s="7"/>
      <c r="T106" s="7"/>
    </row>
    <row r="107" spans="1:20" ht="18.75" x14ac:dyDescent="0.25">
      <c r="A107" s="40">
        <v>44982</v>
      </c>
      <c r="B107" s="7" t="s">
        <v>729</v>
      </c>
      <c r="C107" s="7" t="str">
        <f>MID(Tabla4[[#This Row],[N° SECUENCIA INGRESO / EGRESO]],1,2)</f>
        <v>SA</v>
      </c>
      <c r="D107" s="29" t="str">
        <f>VLOOKUP(G107,BASE[],2,FALSE)</f>
        <v>CORONA</v>
      </c>
      <c r="E107" s="29" t="str">
        <f>VLOOKUP(G107,BASE[],3,FALSE)</f>
        <v>BTL</v>
      </c>
      <c r="F107" s="29" t="str">
        <f>VLOOKUP(G107,BASE[],4,FALSE)</f>
        <v>CO-BTL-037</v>
      </c>
      <c r="G107" s="18" t="s">
        <v>311</v>
      </c>
      <c r="H107" s="41" t="s">
        <v>14</v>
      </c>
      <c r="I107" s="7" t="s">
        <v>19</v>
      </c>
      <c r="J107" s="7"/>
      <c r="K107" s="7"/>
      <c r="L107" s="7"/>
      <c r="M107" s="42">
        <v>2</v>
      </c>
      <c r="N107" s="7"/>
      <c r="O107" s="7"/>
      <c r="P107" s="7"/>
      <c r="Q107" s="63"/>
      <c r="R107" s="7"/>
      <c r="S107" s="7"/>
      <c r="T107" s="7"/>
    </row>
    <row r="108" spans="1:20" ht="18.75" x14ac:dyDescent="0.25">
      <c r="A108" s="40">
        <v>44982</v>
      </c>
      <c r="B108" s="7" t="s">
        <v>729</v>
      </c>
      <c r="C108" s="7" t="str">
        <f>MID(Tabla4[[#This Row],[N° SECUENCIA INGRESO / EGRESO]],1,2)</f>
        <v>SA</v>
      </c>
      <c r="D108" s="29" t="str">
        <f>VLOOKUP(G108,BASE[],2,FALSE)</f>
        <v>CORONA</v>
      </c>
      <c r="E108" s="29" t="str">
        <f>VLOOKUP(G108,BASE[],3,FALSE)</f>
        <v>BTL</v>
      </c>
      <c r="F108" s="29" t="str">
        <f>VLOOKUP(G108,BASE[],4,FALSE)</f>
        <v>CO-BTL-038</v>
      </c>
      <c r="G108" s="18" t="s">
        <v>313</v>
      </c>
      <c r="H108" s="41" t="s">
        <v>14</v>
      </c>
      <c r="I108" s="7" t="s">
        <v>19</v>
      </c>
      <c r="J108" s="7"/>
      <c r="K108" s="7"/>
      <c r="L108" s="7"/>
      <c r="M108" s="42">
        <v>2</v>
      </c>
      <c r="N108" s="7"/>
      <c r="O108" s="7"/>
      <c r="P108" s="7"/>
      <c r="Q108" s="63"/>
      <c r="R108" s="7"/>
      <c r="S108" s="7"/>
      <c r="T108" s="7"/>
    </row>
    <row r="109" spans="1:20" ht="18.75" x14ac:dyDescent="0.25">
      <c r="A109" s="40">
        <v>44982</v>
      </c>
      <c r="B109" s="7" t="s">
        <v>729</v>
      </c>
      <c r="C109" s="7" t="str">
        <f>MID(Tabla4[[#This Row],[N° SECUENCIA INGRESO / EGRESO]],1,2)</f>
        <v>SA</v>
      </c>
      <c r="D109" s="29" t="str">
        <f>VLOOKUP(G109,BASE[],2,FALSE)</f>
        <v>CORONA</v>
      </c>
      <c r="E109" s="29" t="str">
        <f>VLOOKUP(G109,BASE[],3,FALSE)</f>
        <v>BTL</v>
      </c>
      <c r="F109" s="29" t="str">
        <f>VLOOKUP(G109,BASE[],4,FALSE)</f>
        <v>CO-BTL-039</v>
      </c>
      <c r="G109" s="18" t="s">
        <v>315</v>
      </c>
      <c r="H109" s="41" t="s">
        <v>14</v>
      </c>
      <c r="I109" s="7" t="s">
        <v>19</v>
      </c>
      <c r="J109" s="7"/>
      <c r="K109" s="7"/>
      <c r="L109" s="7"/>
      <c r="M109" s="42">
        <v>2</v>
      </c>
      <c r="N109" s="7"/>
      <c r="O109" s="7"/>
      <c r="P109" s="7"/>
      <c r="Q109" s="63"/>
      <c r="R109" s="7"/>
      <c r="S109" s="7"/>
      <c r="T109" s="7"/>
    </row>
    <row r="110" spans="1:20" ht="18.75" x14ac:dyDescent="0.25">
      <c r="A110" s="40">
        <v>44982</v>
      </c>
      <c r="B110" s="7" t="s">
        <v>729</v>
      </c>
      <c r="C110" s="7" t="str">
        <f>MID(Tabla4[[#This Row],[N° SECUENCIA INGRESO / EGRESO]],1,2)</f>
        <v>SA</v>
      </c>
      <c r="D110" s="29" t="str">
        <f>VLOOKUP(G110,BASE[],2,FALSE)</f>
        <v>CORONA</v>
      </c>
      <c r="E110" s="29" t="str">
        <f>VLOOKUP(G110,BASE[],3,FALSE)</f>
        <v>BTL</v>
      </c>
      <c r="F110" s="29" t="str">
        <f>VLOOKUP(G110,BASE[],4,FALSE)</f>
        <v>CO-BTL-040</v>
      </c>
      <c r="G110" s="18" t="s">
        <v>317</v>
      </c>
      <c r="H110" s="41" t="s">
        <v>14</v>
      </c>
      <c r="I110" s="7" t="s">
        <v>19</v>
      </c>
      <c r="J110" s="7"/>
      <c r="K110" s="7"/>
      <c r="L110" s="7"/>
      <c r="M110" s="42">
        <v>2</v>
      </c>
      <c r="N110" s="7"/>
      <c r="O110" s="7"/>
      <c r="P110" s="7"/>
      <c r="Q110" s="63"/>
      <c r="R110" s="7"/>
      <c r="S110" s="7"/>
      <c r="T110" s="7"/>
    </row>
    <row r="111" spans="1:20" ht="18.75" x14ac:dyDescent="0.25">
      <c r="A111" s="40">
        <v>44982</v>
      </c>
      <c r="B111" s="7" t="s">
        <v>729</v>
      </c>
      <c r="C111" s="7" t="str">
        <f>MID(Tabla4[[#This Row],[N° SECUENCIA INGRESO / EGRESO]],1,2)</f>
        <v>SA</v>
      </c>
      <c r="D111" s="29" t="str">
        <f>VLOOKUP(G111,BASE[],2,FALSE)</f>
        <v>CORONA</v>
      </c>
      <c r="E111" s="29" t="str">
        <f>VLOOKUP(G111,BASE[],3,FALSE)</f>
        <v>BTL</v>
      </c>
      <c r="F111" s="29" t="str">
        <f>VLOOKUP(G111,BASE[],4,FALSE)</f>
        <v>CO-BTL-041</v>
      </c>
      <c r="G111" s="18" t="s">
        <v>319</v>
      </c>
      <c r="H111" s="41" t="s">
        <v>14</v>
      </c>
      <c r="I111" s="7" t="s">
        <v>19</v>
      </c>
      <c r="J111" s="7"/>
      <c r="K111" s="7"/>
      <c r="L111" s="7"/>
      <c r="M111" s="42">
        <v>2</v>
      </c>
      <c r="N111" s="7"/>
      <c r="O111" s="7"/>
      <c r="P111" s="7"/>
      <c r="Q111" s="63"/>
      <c r="R111" s="7"/>
      <c r="S111" s="7"/>
      <c r="T111" s="7"/>
    </row>
    <row r="112" spans="1:20" ht="18.75" x14ac:dyDescent="0.25">
      <c r="A112" s="40">
        <v>44982</v>
      </c>
      <c r="B112" s="7" t="s">
        <v>729</v>
      </c>
      <c r="C112" s="7" t="str">
        <f>MID(Tabla4[[#This Row],[N° SECUENCIA INGRESO / EGRESO]],1,2)</f>
        <v>SA</v>
      </c>
      <c r="D112" s="29" t="str">
        <f>VLOOKUP(G112,BASE[],2,FALSE)</f>
        <v>CORONA</v>
      </c>
      <c r="E112" s="29" t="str">
        <f>VLOOKUP(G112,BASE[],3,FALSE)</f>
        <v>BTL</v>
      </c>
      <c r="F112" s="29" t="str">
        <f>VLOOKUP(G112,BASE[],4,FALSE)</f>
        <v>CO-BTL-042</v>
      </c>
      <c r="G112" s="18" t="s">
        <v>243</v>
      </c>
      <c r="H112" s="45" t="s">
        <v>18</v>
      </c>
      <c r="I112" s="7" t="s">
        <v>19</v>
      </c>
      <c r="J112" s="7"/>
      <c r="K112" s="7"/>
      <c r="L112" s="7"/>
      <c r="M112" s="42">
        <v>1</v>
      </c>
      <c r="N112" s="7"/>
      <c r="O112" s="7"/>
      <c r="P112" s="7"/>
      <c r="Q112" s="63"/>
      <c r="R112" s="7"/>
      <c r="S112" s="7"/>
      <c r="T112" s="7"/>
    </row>
    <row r="113" spans="1:20" ht="18.75" x14ac:dyDescent="0.25">
      <c r="A113" s="40">
        <v>44982</v>
      </c>
      <c r="B113" s="7" t="s">
        <v>729</v>
      </c>
      <c r="C113" s="7" t="str">
        <f>MID(Tabla4[[#This Row],[N° SECUENCIA INGRESO / EGRESO]],1,2)</f>
        <v>SA</v>
      </c>
      <c r="D113" s="29" t="str">
        <f>VLOOKUP(G113,BASE[],2,FALSE)</f>
        <v>CORONA</v>
      </c>
      <c r="E113" s="29" t="str">
        <f>VLOOKUP(G113,BASE[],3,FALSE)</f>
        <v>BTL</v>
      </c>
      <c r="F113" s="29" t="str">
        <f>VLOOKUP(G113,BASE[],4,FALSE)</f>
        <v>CO-BTL-043</v>
      </c>
      <c r="G113" s="18" t="s">
        <v>215</v>
      </c>
      <c r="H113" s="45" t="s">
        <v>18</v>
      </c>
      <c r="I113" s="7" t="s">
        <v>19</v>
      </c>
      <c r="J113" s="7"/>
      <c r="K113" s="7"/>
      <c r="L113" s="7"/>
      <c r="M113" s="42">
        <v>1</v>
      </c>
      <c r="N113" s="7"/>
      <c r="O113" s="7"/>
      <c r="P113" s="7"/>
      <c r="Q113" s="63"/>
      <c r="R113" s="7"/>
      <c r="S113" s="7"/>
      <c r="T113" s="7"/>
    </row>
    <row r="114" spans="1:20" ht="18.75" x14ac:dyDescent="0.25">
      <c r="A114" s="40">
        <v>44982</v>
      </c>
      <c r="B114" s="7" t="s">
        <v>729</v>
      </c>
      <c r="C114" s="7" t="str">
        <f>MID(Tabla4[[#This Row],[N° SECUENCIA INGRESO / EGRESO]],1,2)</f>
        <v>SA</v>
      </c>
      <c r="D114" s="29" t="str">
        <f>VLOOKUP(G114,BASE[],2,FALSE)</f>
        <v>CORONA</v>
      </c>
      <c r="E114" s="29" t="str">
        <f>VLOOKUP(G114,BASE[],3,FALSE)</f>
        <v>BTL</v>
      </c>
      <c r="F114" s="29" t="str">
        <f>VLOOKUP(G114,BASE[],4,FALSE)</f>
        <v>CO-BTL-044</v>
      </c>
      <c r="G114" s="18" t="s">
        <v>219</v>
      </c>
      <c r="H114" s="45" t="s">
        <v>18</v>
      </c>
      <c r="I114" s="7" t="s">
        <v>19</v>
      </c>
      <c r="J114" s="7"/>
      <c r="K114" s="7"/>
      <c r="L114" s="7"/>
      <c r="M114" s="42">
        <v>2</v>
      </c>
      <c r="N114" s="7"/>
      <c r="O114" s="7"/>
      <c r="P114" s="7"/>
      <c r="Q114" s="63"/>
      <c r="R114" s="7"/>
      <c r="S114" s="7"/>
      <c r="T114" s="7"/>
    </row>
    <row r="115" spans="1:20" ht="18.75" x14ac:dyDescent="0.25">
      <c r="A115" s="40">
        <v>44982</v>
      </c>
      <c r="B115" s="7" t="s">
        <v>729</v>
      </c>
      <c r="C115" s="7" t="str">
        <f>MID(Tabla4[[#This Row],[N° SECUENCIA INGRESO / EGRESO]],1,2)</f>
        <v>SA</v>
      </c>
      <c r="D115" s="29" t="str">
        <f>VLOOKUP(G115,BASE[],2,FALSE)</f>
        <v>CORONA</v>
      </c>
      <c r="E115" s="29" t="str">
        <f>VLOOKUP(G115,BASE[],3,FALSE)</f>
        <v>BTL</v>
      </c>
      <c r="F115" s="29" t="str">
        <f>VLOOKUP(G115,BASE[],4,FALSE)</f>
        <v>CO-BTL-045</v>
      </c>
      <c r="G115" s="18" t="s">
        <v>223</v>
      </c>
      <c r="H115" s="45" t="s">
        <v>18</v>
      </c>
      <c r="I115" s="7" t="s">
        <v>19</v>
      </c>
      <c r="J115" s="7"/>
      <c r="K115" s="7"/>
      <c r="L115" s="7"/>
      <c r="M115" s="42">
        <v>4</v>
      </c>
      <c r="N115" s="7"/>
      <c r="O115" s="7"/>
      <c r="P115" s="7"/>
      <c r="Q115" s="63"/>
      <c r="R115" s="7"/>
      <c r="S115" s="7"/>
      <c r="T115" s="7"/>
    </row>
    <row r="116" spans="1:20" ht="18.75" x14ac:dyDescent="0.25">
      <c r="A116" s="40">
        <v>44982</v>
      </c>
      <c r="B116" s="7" t="s">
        <v>729</v>
      </c>
      <c r="C116" s="7" t="str">
        <f>MID(Tabla4[[#This Row],[N° SECUENCIA INGRESO / EGRESO]],1,2)</f>
        <v>SA</v>
      </c>
      <c r="D116" s="29" t="str">
        <f>VLOOKUP(G116,BASE[],2,FALSE)</f>
        <v>CORONA</v>
      </c>
      <c r="E116" s="29" t="str">
        <f>VLOOKUP(G116,BASE[],3,FALSE)</f>
        <v>BTL</v>
      </c>
      <c r="F116" s="29" t="str">
        <f>VLOOKUP(G116,BASE[],4,FALSE)</f>
        <v>CO-BTL-046</v>
      </c>
      <c r="G116" s="18" t="s">
        <v>321</v>
      </c>
      <c r="H116" s="45" t="s">
        <v>14</v>
      </c>
      <c r="I116" s="7" t="s">
        <v>19</v>
      </c>
      <c r="J116" s="7"/>
      <c r="K116" s="7"/>
      <c r="L116" s="7"/>
      <c r="M116" s="42">
        <v>1</v>
      </c>
      <c r="N116" s="7"/>
      <c r="O116" s="7"/>
      <c r="P116" s="7"/>
      <c r="Q116" s="63"/>
      <c r="R116" s="7"/>
      <c r="S116" s="7"/>
      <c r="T116" s="7"/>
    </row>
    <row r="117" spans="1:20" ht="18.75" x14ac:dyDescent="0.25">
      <c r="A117" s="40">
        <v>44982</v>
      </c>
      <c r="B117" s="7" t="s">
        <v>729</v>
      </c>
      <c r="C117" s="7" t="str">
        <f>MID(Tabla4[[#This Row],[N° SECUENCIA INGRESO / EGRESO]],1,2)</f>
        <v>SA</v>
      </c>
      <c r="D117" s="29" t="str">
        <f>VLOOKUP(G117,BASE[],2,FALSE)</f>
        <v>CORONA</v>
      </c>
      <c r="E117" s="29" t="str">
        <f>VLOOKUP(G117,BASE[],3,FALSE)</f>
        <v>BTL</v>
      </c>
      <c r="F117" s="29" t="str">
        <f>VLOOKUP(G117,BASE[],4,FALSE)</f>
        <v>CO-BTL-047</v>
      </c>
      <c r="G117" s="18" t="s">
        <v>227</v>
      </c>
      <c r="H117" s="45" t="s">
        <v>18</v>
      </c>
      <c r="I117" s="7" t="s">
        <v>19</v>
      </c>
      <c r="J117" s="7"/>
      <c r="K117" s="7"/>
      <c r="L117" s="7"/>
      <c r="M117" s="42">
        <v>1</v>
      </c>
      <c r="N117" s="7"/>
      <c r="O117" s="7"/>
      <c r="P117" s="7"/>
      <c r="Q117" s="63"/>
      <c r="R117" s="7"/>
      <c r="S117" s="7"/>
      <c r="T117" s="7"/>
    </row>
    <row r="118" spans="1:20" ht="18.75" x14ac:dyDescent="0.25">
      <c r="A118" s="40">
        <v>44982</v>
      </c>
      <c r="B118" s="7" t="s">
        <v>729</v>
      </c>
      <c r="C118" s="7" t="str">
        <f>MID(Tabla4[[#This Row],[N° SECUENCIA INGRESO / EGRESO]],1,2)</f>
        <v>SA</v>
      </c>
      <c r="D118" s="29" t="str">
        <f>VLOOKUP(G118,BASE[],2,FALSE)</f>
        <v>CORONA</v>
      </c>
      <c r="E118" s="29" t="str">
        <f>VLOOKUP(G118,BASE[],3,FALSE)</f>
        <v>BTL</v>
      </c>
      <c r="F118" s="29" t="str">
        <f>VLOOKUP(G118,BASE[],4,FALSE)</f>
        <v>CO-BTL-048</v>
      </c>
      <c r="G118" s="18" t="s">
        <v>231</v>
      </c>
      <c r="H118" s="45" t="s">
        <v>18</v>
      </c>
      <c r="I118" s="7" t="s">
        <v>19</v>
      </c>
      <c r="J118" s="7"/>
      <c r="K118" s="7"/>
      <c r="L118" s="7"/>
      <c r="M118" s="42">
        <v>1</v>
      </c>
      <c r="N118" s="7"/>
      <c r="O118" s="7"/>
      <c r="P118" s="7"/>
      <c r="Q118" s="63"/>
      <c r="R118" s="7"/>
      <c r="S118" s="7"/>
      <c r="T118" s="7"/>
    </row>
    <row r="119" spans="1:20" ht="18.75" x14ac:dyDescent="0.25">
      <c r="A119" s="40">
        <v>44982</v>
      </c>
      <c r="B119" s="7" t="s">
        <v>729</v>
      </c>
      <c r="C119" s="7" t="str">
        <f>MID(Tabla4[[#This Row],[N° SECUENCIA INGRESO / EGRESO]],1,2)</f>
        <v>SA</v>
      </c>
      <c r="D119" s="29" t="str">
        <f>VLOOKUP(G119,BASE[],2,FALSE)</f>
        <v>CORONA</v>
      </c>
      <c r="E119" s="29" t="str">
        <f>VLOOKUP(G119,BASE[],3,FALSE)</f>
        <v>BTL</v>
      </c>
      <c r="F119" s="29" t="str">
        <f>VLOOKUP(G119,BASE[],4,FALSE)</f>
        <v>CO-BTL-049</v>
      </c>
      <c r="G119" s="18" t="s">
        <v>323</v>
      </c>
      <c r="H119" s="45" t="s">
        <v>14</v>
      </c>
      <c r="I119" s="7" t="s">
        <v>19</v>
      </c>
      <c r="J119" s="7"/>
      <c r="K119" s="7"/>
      <c r="L119" s="7"/>
      <c r="M119" s="42">
        <v>1</v>
      </c>
      <c r="N119" s="7"/>
      <c r="O119" s="7"/>
      <c r="P119" s="7"/>
      <c r="Q119" s="63"/>
      <c r="R119" s="7"/>
      <c r="S119" s="7"/>
      <c r="T119" s="7"/>
    </row>
    <row r="120" spans="1:20" ht="18.75" x14ac:dyDescent="0.25">
      <c r="A120" s="40">
        <v>44982</v>
      </c>
      <c r="B120" s="7" t="s">
        <v>729</v>
      </c>
      <c r="C120" s="7" t="str">
        <f>MID(Tabla4[[#This Row],[N° SECUENCIA INGRESO / EGRESO]],1,2)</f>
        <v>SA</v>
      </c>
      <c r="D120" s="29" t="str">
        <f>VLOOKUP(G120,BASE[],2,FALSE)</f>
        <v>CORONA</v>
      </c>
      <c r="E120" s="29" t="str">
        <f>VLOOKUP(G120,BASE[],3,FALSE)</f>
        <v>BTL</v>
      </c>
      <c r="F120" s="29" t="str">
        <f>VLOOKUP(G120,BASE[],4,FALSE)</f>
        <v>CO-BTL-050</v>
      </c>
      <c r="G120" s="18" t="s">
        <v>325</v>
      </c>
      <c r="H120" s="45" t="s">
        <v>14</v>
      </c>
      <c r="I120" s="7" t="s">
        <v>19</v>
      </c>
      <c r="J120" s="7"/>
      <c r="K120" s="7"/>
      <c r="L120" s="7"/>
      <c r="M120" s="42">
        <v>1</v>
      </c>
      <c r="N120" s="7"/>
      <c r="O120" s="7"/>
      <c r="P120" s="7"/>
      <c r="Q120" s="63"/>
      <c r="R120" s="7"/>
      <c r="S120" s="7"/>
      <c r="T120" s="7"/>
    </row>
    <row r="121" spans="1:20" ht="18.75" x14ac:dyDescent="0.25">
      <c r="A121" s="40">
        <v>44982</v>
      </c>
      <c r="B121" s="7" t="s">
        <v>729</v>
      </c>
      <c r="C121" s="7" t="str">
        <f>MID(Tabla4[[#This Row],[N° SECUENCIA INGRESO / EGRESO]],1,2)</f>
        <v>SA</v>
      </c>
      <c r="D121" s="29" t="str">
        <f>VLOOKUP(G121,BASE[],2,FALSE)</f>
        <v>CORONA</v>
      </c>
      <c r="E121" s="29" t="str">
        <f>VLOOKUP(G121,BASE[],3,FALSE)</f>
        <v>BTL</v>
      </c>
      <c r="F121" s="29" t="str">
        <f>VLOOKUP(G121,BASE[],4,FALSE)</f>
        <v>CO-BTL-051</v>
      </c>
      <c r="G121" s="18" t="s">
        <v>327</v>
      </c>
      <c r="H121" s="45" t="s">
        <v>14</v>
      </c>
      <c r="I121" s="7" t="s">
        <v>19</v>
      </c>
      <c r="J121" s="7"/>
      <c r="K121" s="7"/>
      <c r="L121" s="7"/>
      <c r="M121" s="42">
        <v>2</v>
      </c>
      <c r="N121" s="7"/>
      <c r="O121" s="7"/>
      <c r="P121" s="7"/>
      <c r="Q121" s="63"/>
      <c r="R121" s="7"/>
      <c r="S121" s="7"/>
      <c r="T121" s="7"/>
    </row>
    <row r="122" spans="1:20" ht="18.75" x14ac:dyDescent="0.25">
      <c r="A122" s="40">
        <v>44982</v>
      </c>
      <c r="B122" s="7" t="s">
        <v>729</v>
      </c>
      <c r="C122" s="7" t="str">
        <f>MID(Tabla4[[#This Row],[N° SECUENCIA INGRESO / EGRESO]],1,2)</f>
        <v>SA</v>
      </c>
      <c r="D122" s="29" t="str">
        <f>VLOOKUP(G122,BASE[],2,FALSE)</f>
        <v>CORONA</v>
      </c>
      <c r="E122" s="29" t="str">
        <f>VLOOKUP(G122,BASE[],3,FALSE)</f>
        <v>BTL</v>
      </c>
      <c r="F122" s="29" t="str">
        <f>VLOOKUP(G122,BASE[],4,FALSE)</f>
        <v>CO-BTL-052</v>
      </c>
      <c r="G122" s="18" t="s">
        <v>329</v>
      </c>
      <c r="H122" s="45" t="s">
        <v>14</v>
      </c>
      <c r="I122" s="7" t="s">
        <v>19</v>
      </c>
      <c r="J122" s="7"/>
      <c r="K122" s="7"/>
      <c r="L122" s="7"/>
      <c r="M122" s="42">
        <v>2</v>
      </c>
      <c r="N122" s="7"/>
      <c r="O122" s="7"/>
      <c r="P122" s="7"/>
      <c r="Q122" s="63"/>
      <c r="R122" s="7"/>
      <c r="S122" s="7"/>
      <c r="T122" s="7"/>
    </row>
    <row r="123" spans="1:20" ht="18.75" x14ac:dyDescent="0.25">
      <c r="A123" s="40">
        <v>44982</v>
      </c>
      <c r="B123" s="7" t="s">
        <v>729</v>
      </c>
      <c r="C123" s="7" t="str">
        <f>MID(Tabla4[[#This Row],[N° SECUENCIA INGRESO / EGRESO]],1,2)</f>
        <v>SA</v>
      </c>
      <c r="D123" s="29" t="str">
        <f>VLOOKUP(G123,BASE[],2,FALSE)</f>
        <v>CORONA</v>
      </c>
      <c r="E123" s="29" t="str">
        <f>VLOOKUP(G123,BASE[],3,FALSE)</f>
        <v>BTL</v>
      </c>
      <c r="F123" s="29" t="str">
        <f>VLOOKUP(G123,BASE[],4,FALSE)</f>
        <v>CO-BTL-053</v>
      </c>
      <c r="G123" s="18" t="s">
        <v>331</v>
      </c>
      <c r="H123" s="45" t="s">
        <v>14</v>
      </c>
      <c r="I123" s="7" t="s">
        <v>19</v>
      </c>
      <c r="J123" s="7"/>
      <c r="K123" s="7"/>
      <c r="L123" s="7"/>
      <c r="M123" s="42">
        <v>4</v>
      </c>
      <c r="N123" s="7"/>
      <c r="O123" s="7"/>
      <c r="P123" s="7"/>
      <c r="Q123" s="63"/>
      <c r="R123" s="7"/>
      <c r="S123" s="7"/>
      <c r="T123" s="7"/>
    </row>
    <row r="124" spans="1:20" ht="18.75" x14ac:dyDescent="0.25">
      <c r="A124" s="40">
        <v>44982</v>
      </c>
      <c r="B124" s="7" t="s">
        <v>729</v>
      </c>
      <c r="C124" s="7" t="str">
        <f>MID(Tabla4[[#This Row],[N° SECUENCIA INGRESO / EGRESO]],1,2)</f>
        <v>SA</v>
      </c>
      <c r="D124" s="29" t="str">
        <f>VLOOKUP(G124,BASE[],2,FALSE)</f>
        <v>CORONA</v>
      </c>
      <c r="E124" s="29" t="str">
        <f>VLOOKUP(G124,BASE[],3,FALSE)</f>
        <v>BTL</v>
      </c>
      <c r="F124" s="29" t="str">
        <f>VLOOKUP(G124,BASE[],4,FALSE)</f>
        <v>CO-BTL-054</v>
      </c>
      <c r="G124" s="18" t="s">
        <v>333</v>
      </c>
      <c r="H124" s="45" t="s">
        <v>14</v>
      </c>
      <c r="I124" s="7" t="s">
        <v>19</v>
      </c>
      <c r="J124" s="7"/>
      <c r="K124" s="7"/>
      <c r="L124" s="7"/>
      <c r="M124" s="42">
        <v>5</v>
      </c>
      <c r="N124" s="7"/>
      <c r="O124" s="7"/>
      <c r="P124" s="7"/>
      <c r="Q124" s="63"/>
      <c r="R124" s="7"/>
      <c r="S124" s="7"/>
      <c r="T124" s="7"/>
    </row>
    <row r="125" spans="1:20" ht="18.75" x14ac:dyDescent="0.25">
      <c r="A125" s="40">
        <v>44982</v>
      </c>
      <c r="B125" s="7" t="s">
        <v>729</v>
      </c>
      <c r="C125" s="7" t="str">
        <f>MID(Tabla4[[#This Row],[N° SECUENCIA INGRESO / EGRESO]],1,2)</f>
        <v>SA</v>
      </c>
      <c r="D125" s="29" t="str">
        <f>VLOOKUP(G125,BASE[],2,FALSE)</f>
        <v>CORONA</v>
      </c>
      <c r="E125" s="29" t="str">
        <f>VLOOKUP(G125,BASE[],3,FALSE)</f>
        <v>BTL</v>
      </c>
      <c r="F125" s="29" t="str">
        <f>VLOOKUP(G125,BASE[],4,FALSE)</f>
        <v>CO-BTL-055</v>
      </c>
      <c r="G125" s="18" t="s">
        <v>335</v>
      </c>
      <c r="H125" s="45" t="s">
        <v>14</v>
      </c>
      <c r="I125" s="7" t="s">
        <v>19</v>
      </c>
      <c r="J125" s="7"/>
      <c r="K125" s="7"/>
      <c r="L125" s="7"/>
      <c r="M125" s="42">
        <v>5</v>
      </c>
      <c r="N125" s="7"/>
      <c r="O125" s="7"/>
      <c r="P125" s="7"/>
      <c r="Q125" s="63"/>
      <c r="R125" s="7"/>
      <c r="S125" s="7"/>
      <c r="T125" s="7"/>
    </row>
    <row r="126" spans="1:20" ht="18.75" x14ac:dyDescent="0.25">
      <c r="A126" s="40">
        <v>44982</v>
      </c>
      <c r="B126" s="7" t="s">
        <v>729</v>
      </c>
      <c r="C126" s="7" t="str">
        <f>MID(Tabla4[[#This Row],[N° SECUENCIA INGRESO / EGRESO]],1,2)</f>
        <v>SA</v>
      </c>
      <c r="D126" s="29" t="str">
        <f>VLOOKUP(G126,BASE[],2,FALSE)</f>
        <v>CORONA</v>
      </c>
      <c r="E126" s="29" t="str">
        <f>VLOOKUP(G126,BASE[],3,FALSE)</f>
        <v>BTL</v>
      </c>
      <c r="F126" s="29" t="str">
        <f>VLOOKUP(G126,BASE[],4,FALSE)</f>
        <v>CO-BTL-056</v>
      </c>
      <c r="G126" s="18" t="s">
        <v>355</v>
      </c>
      <c r="H126" s="45" t="s">
        <v>14</v>
      </c>
      <c r="I126" s="7" t="s">
        <v>19</v>
      </c>
      <c r="J126" s="7"/>
      <c r="K126" s="7"/>
      <c r="L126" s="7"/>
      <c r="M126" s="42">
        <v>3</v>
      </c>
      <c r="N126" s="7"/>
      <c r="O126" s="7"/>
      <c r="P126" s="7"/>
      <c r="Q126" s="63"/>
      <c r="R126" s="7"/>
      <c r="S126" s="7"/>
      <c r="T126" s="7"/>
    </row>
    <row r="127" spans="1:20" ht="18.75" x14ac:dyDescent="0.25">
      <c r="A127" s="40">
        <v>44982</v>
      </c>
      <c r="B127" s="7" t="s">
        <v>729</v>
      </c>
      <c r="C127" s="7" t="str">
        <f>MID(Tabla4[[#This Row],[N° SECUENCIA INGRESO / EGRESO]],1,2)</f>
        <v>SA</v>
      </c>
      <c r="D127" s="29" t="str">
        <f>VLOOKUP(G127,BASE[],2,FALSE)</f>
        <v>CORONA</v>
      </c>
      <c r="E127" s="29" t="str">
        <f>VLOOKUP(G127,BASE[],3,FALSE)</f>
        <v>BTL</v>
      </c>
      <c r="F127" s="29" t="str">
        <f>VLOOKUP(G127,BASE[],4,FALSE)</f>
        <v>CO-BTL-057</v>
      </c>
      <c r="G127" s="18" t="s">
        <v>357</v>
      </c>
      <c r="H127" s="45" t="s">
        <v>14</v>
      </c>
      <c r="I127" s="7" t="s">
        <v>19</v>
      </c>
      <c r="J127" s="7"/>
      <c r="K127" s="7"/>
      <c r="L127" s="7"/>
      <c r="M127" s="42">
        <v>2</v>
      </c>
      <c r="N127" s="7"/>
      <c r="O127" s="7"/>
      <c r="P127" s="7"/>
      <c r="Q127" s="63"/>
      <c r="R127" s="7"/>
      <c r="S127" s="7"/>
      <c r="T127" s="7"/>
    </row>
    <row r="128" spans="1:20" ht="18.75" x14ac:dyDescent="0.25">
      <c r="A128" s="40">
        <v>44982</v>
      </c>
      <c r="B128" s="7" t="s">
        <v>729</v>
      </c>
      <c r="C128" s="7" t="str">
        <f>MID(Tabla4[[#This Row],[N° SECUENCIA INGRESO / EGRESO]],1,2)</f>
        <v>SA</v>
      </c>
      <c r="D128" s="29" t="str">
        <f>VLOOKUP(G128,BASE[],2,FALSE)</f>
        <v>CORONA</v>
      </c>
      <c r="E128" s="29" t="str">
        <f>VLOOKUP(G128,BASE[],3,FALSE)</f>
        <v>BTL</v>
      </c>
      <c r="F128" s="29" t="str">
        <f>VLOOKUP(G128,BASE[],4,FALSE)</f>
        <v>CO-BTL-058</v>
      </c>
      <c r="G128" s="18" t="s">
        <v>247</v>
      </c>
      <c r="H128" s="45" t="s">
        <v>18</v>
      </c>
      <c r="I128" s="7" t="s">
        <v>19</v>
      </c>
      <c r="J128" s="7"/>
      <c r="K128" s="7"/>
      <c r="L128" s="7"/>
      <c r="M128" s="42">
        <v>4</v>
      </c>
      <c r="N128" s="7"/>
      <c r="O128" s="7"/>
      <c r="P128" s="7"/>
      <c r="Q128" s="63"/>
      <c r="R128" s="7"/>
      <c r="S128" s="7"/>
      <c r="T128" s="7"/>
    </row>
    <row r="129" spans="1:20" ht="18.75" x14ac:dyDescent="0.25">
      <c r="A129" s="40">
        <v>44982</v>
      </c>
      <c r="B129" s="7" t="s">
        <v>729</v>
      </c>
      <c r="C129" s="7" t="str">
        <f>MID(Tabla4[[#This Row],[N° SECUENCIA INGRESO / EGRESO]],1,2)</f>
        <v>SA</v>
      </c>
      <c r="D129" s="29" t="str">
        <f>VLOOKUP(G129,BASE[],2,FALSE)</f>
        <v>CORONA</v>
      </c>
      <c r="E129" s="29" t="str">
        <f>VLOOKUP(G129,BASE[],3,FALSE)</f>
        <v>BTL</v>
      </c>
      <c r="F129" s="29" t="str">
        <f>VLOOKUP(G129,BASE[],4,FALSE)</f>
        <v>CO-BTL-059</v>
      </c>
      <c r="G129" s="18" t="s">
        <v>359</v>
      </c>
      <c r="H129" s="45" t="s">
        <v>14</v>
      </c>
      <c r="I129" s="7" t="s">
        <v>19</v>
      </c>
      <c r="J129" s="7"/>
      <c r="K129" s="7"/>
      <c r="L129" s="7"/>
      <c r="M129" s="42">
        <v>12</v>
      </c>
      <c r="N129" s="7"/>
      <c r="O129" s="7"/>
      <c r="P129" s="7"/>
      <c r="Q129" s="63"/>
      <c r="R129" s="7"/>
      <c r="S129" s="7"/>
      <c r="T129" s="7"/>
    </row>
    <row r="130" spans="1:20" ht="18.75" x14ac:dyDescent="0.25">
      <c r="A130" s="40">
        <v>44982</v>
      </c>
      <c r="B130" s="7" t="s">
        <v>729</v>
      </c>
      <c r="C130" s="7" t="str">
        <f>MID(Tabla4[[#This Row],[N° SECUENCIA INGRESO / EGRESO]],1,2)</f>
        <v>SA</v>
      </c>
      <c r="D130" s="29" t="str">
        <f>VLOOKUP(G130,BASE[],2,FALSE)</f>
        <v>CORONA</v>
      </c>
      <c r="E130" s="29" t="str">
        <f>VLOOKUP(G130,BASE[],3,FALSE)</f>
        <v>BTL</v>
      </c>
      <c r="F130" s="29" t="str">
        <f>VLOOKUP(G130,BASE[],4,FALSE)</f>
        <v>CO-BTL-060</v>
      </c>
      <c r="G130" s="18" t="s">
        <v>361</v>
      </c>
      <c r="H130" s="45" t="s">
        <v>14</v>
      </c>
      <c r="I130" s="7" t="s">
        <v>19</v>
      </c>
      <c r="J130" s="7"/>
      <c r="K130" s="7"/>
      <c r="L130" s="7"/>
      <c r="M130" s="42">
        <v>1</v>
      </c>
      <c r="N130" s="7"/>
      <c r="O130" s="7"/>
      <c r="P130" s="7"/>
      <c r="Q130" s="63"/>
      <c r="R130" s="7"/>
      <c r="S130" s="7"/>
      <c r="T130" s="7"/>
    </row>
    <row r="131" spans="1:20" ht="18.75" x14ac:dyDescent="0.25">
      <c r="A131" s="40">
        <v>44982</v>
      </c>
      <c r="B131" s="7" t="s">
        <v>729</v>
      </c>
      <c r="C131" s="7" t="str">
        <f>MID(Tabla4[[#This Row],[N° SECUENCIA INGRESO / EGRESO]],1,2)</f>
        <v>SA</v>
      </c>
      <c r="D131" s="29" t="str">
        <f>VLOOKUP(G131,BASE[],2,FALSE)</f>
        <v>CORONA</v>
      </c>
      <c r="E131" s="29" t="str">
        <f>VLOOKUP(G131,BASE[],3,FALSE)</f>
        <v>BTL</v>
      </c>
      <c r="F131" s="29" t="str">
        <f>VLOOKUP(G131,BASE[],4,FALSE)</f>
        <v>CO-BTL-061</v>
      </c>
      <c r="G131" s="18" t="s">
        <v>60</v>
      </c>
      <c r="H131" s="45" t="s">
        <v>11</v>
      </c>
      <c r="I131" s="7" t="s">
        <v>15</v>
      </c>
      <c r="J131" s="7"/>
      <c r="K131" s="7"/>
      <c r="L131" s="7"/>
      <c r="M131" s="42">
        <v>1</v>
      </c>
      <c r="N131" s="7"/>
      <c r="O131" s="7"/>
      <c r="P131" s="7"/>
      <c r="Q131" s="63"/>
      <c r="R131" s="7"/>
      <c r="S131" s="7"/>
      <c r="T131" s="7"/>
    </row>
    <row r="132" spans="1:20" ht="18.75" x14ac:dyDescent="0.25">
      <c r="A132" s="40">
        <v>44982</v>
      </c>
      <c r="B132" s="7" t="s">
        <v>729</v>
      </c>
      <c r="C132" s="7" t="str">
        <f>MID(Tabla4[[#This Row],[N° SECUENCIA INGRESO / EGRESO]],1,2)</f>
        <v>SA</v>
      </c>
      <c r="D132" s="29" t="str">
        <f>VLOOKUP(G132,BASE[],2,FALSE)</f>
        <v>CORONA</v>
      </c>
      <c r="E132" s="29" t="str">
        <f>VLOOKUP(G132,BASE[],3,FALSE)</f>
        <v>BTL</v>
      </c>
      <c r="F132" s="29" t="str">
        <f>VLOOKUP(G132,BASE[],4,FALSE)</f>
        <v>CO-BTL-062</v>
      </c>
      <c r="G132" s="18" t="s">
        <v>363</v>
      </c>
      <c r="H132" s="45" t="s">
        <v>14</v>
      </c>
      <c r="I132" s="7" t="s">
        <v>19</v>
      </c>
      <c r="J132" s="7"/>
      <c r="K132" s="7"/>
      <c r="L132" s="7"/>
      <c r="M132" s="42">
        <v>1</v>
      </c>
      <c r="N132" s="7"/>
      <c r="O132" s="7"/>
      <c r="P132" s="7"/>
      <c r="Q132" s="63"/>
      <c r="R132" s="7"/>
      <c r="S132" s="7"/>
      <c r="T132" s="7"/>
    </row>
    <row r="133" spans="1:20" ht="18.75" x14ac:dyDescent="0.25">
      <c r="A133" s="40">
        <v>44982</v>
      </c>
      <c r="B133" s="7" t="s">
        <v>729</v>
      </c>
      <c r="C133" s="7" t="str">
        <f>MID(Tabla4[[#This Row],[N° SECUENCIA INGRESO / EGRESO]],1,2)</f>
        <v>SA</v>
      </c>
      <c r="D133" s="29" t="str">
        <f>VLOOKUP(G133,BASE[],2,FALSE)</f>
        <v>CORONA</v>
      </c>
      <c r="E133" s="29" t="str">
        <f>VLOOKUP(G133,BASE[],3,FALSE)</f>
        <v>BTL</v>
      </c>
      <c r="F133" s="29" t="str">
        <f>VLOOKUP(G133,BASE[],4,FALSE)</f>
        <v>CO-BTL-063</v>
      </c>
      <c r="G133" s="18" t="s">
        <v>365</v>
      </c>
      <c r="H133" s="45" t="s">
        <v>14</v>
      </c>
      <c r="I133" s="7" t="s">
        <v>19</v>
      </c>
      <c r="J133" s="7"/>
      <c r="K133" s="7"/>
      <c r="L133" s="7"/>
      <c r="M133" s="42">
        <v>2</v>
      </c>
      <c r="N133" s="7"/>
      <c r="O133" s="7"/>
      <c r="P133" s="7"/>
      <c r="Q133" s="63"/>
      <c r="R133" s="7"/>
      <c r="S133" s="7"/>
      <c r="T133" s="7"/>
    </row>
    <row r="134" spans="1:20" ht="18.75" x14ac:dyDescent="0.25">
      <c r="A134" s="40">
        <v>44982</v>
      </c>
      <c r="B134" s="7" t="s">
        <v>729</v>
      </c>
      <c r="C134" s="7" t="str">
        <f>MID(Tabla4[[#This Row],[N° SECUENCIA INGRESO / EGRESO]],1,2)</f>
        <v>SA</v>
      </c>
      <c r="D134" s="29" t="str">
        <f>VLOOKUP(G134,BASE[],2,FALSE)</f>
        <v>CORONA</v>
      </c>
      <c r="E134" s="29" t="str">
        <f>VLOOKUP(G134,BASE[],3,FALSE)</f>
        <v>BTL</v>
      </c>
      <c r="F134" s="29" t="str">
        <f>VLOOKUP(G134,BASE[],4,FALSE)</f>
        <v>CO-BTL-064</v>
      </c>
      <c r="G134" s="18" t="s">
        <v>367</v>
      </c>
      <c r="H134" s="45" t="s">
        <v>14</v>
      </c>
      <c r="I134" s="7" t="s">
        <v>19</v>
      </c>
      <c r="J134" s="7"/>
      <c r="K134" s="7"/>
      <c r="L134" s="7"/>
      <c r="M134" s="42">
        <v>3</v>
      </c>
      <c r="N134" s="7"/>
      <c r="O134" s="7"/>
      <c r="P134" s="7"/>
      <c r="Q134" s="63"/>
      <c r="R134" s="7"/>
      <c r="S134" s="7"/>
      <c r="T134" s="7"/>
    </row>
    <row r="135" spans="1:20" ht="18.75" x14ac:dyDescent="0.25">
      <c r="A135" s="40">
        <v>44982</v>
      </c>
      <c r="B135" s="7" t="s">
        <v>729</v>
      </c>
      <c r="C135" s="7" t="str">
        <f>MID(Tabla4[[#This Row],[N° SECUENCIA INGRESO / EGRESO]],1,2)</f>
        <v>SA</v>
      </c>
      <c r="D135" s="29" t="str">
        <f>VLOOKUP(G135,BASE[],2,FALSE)</f>
        <v>CORONA</v>
      </c>
      <c r="E135" s="29" t="str">
        <f>VLOOKUP(G135,BASE[],3,FALSE)</f>
        <v>BTL</v>
      </c>
      <c r="F135" s="29" t="str">
        <f>VLOOKUP(G135,BASE[],4,FALSE)</f>
        <v>CO-BTL-065</v>
      </c>
      <c r="G135" s="18" t="s">
        <v>369</v>
      </c>
      <c r="H135" s="45" t="s">
        <v>14</v>
      </c>
      <c r="I135" s="7" t="s">
        <v>15</v>
      </c>
      <c r="J135" s="7"/>
      <c r="K135" s="7"/>
      <c r="L135" s="7"/>
      <c r="M135" s="42">
        <v>1</v>
      </c>
      <c r="N135" s="7"/>
      <c r="O135" s="7"/>
      <c r="P135" s="7"/>
      <c r="Q135" s="63"/>
      <c r="R135" s="7"/>
      <c r="S135" s="7"/>
      <c r="T135" s="7"/>
    </row>
    <row r="136" spans="1:20" ht="18.75" x14ac:dyDescent="0.25">
      <c r="A136" s="40">
        <v>44982</v>
      </c>
      <c r="B136" s="7" t="s">
        <v>729</v>
      </c>
      <c r="C136" s="7" t="str">
        <f>MID(Tabla4[[#This Row],[N° SECUENCIA INGRESO / EGRESO]],1,2)</f>
        <v>SA</v>
      </c>
      <c r="D136" s="29" t="str">
        <f>VLOOKUP(G136,BASE[],2,FALSE)</f>
        <v>CORONA</v>
      </c>
      <c r="E136" s="29" t="str">
        <f>VLOOKUP(G136,BASE[],3,FALSE)</f>
        <v>BTL</v>
      </c>
      <c r="F136" s="29" t="str">
        <f>VLOOKUP(G136,BASE[],4,FALSE)</f>
        <v>CO-BTL-066</v>
      </c>
      <c r="G136" s="18" t="s">
        <v>371</v>
      </c>
      <c r="H136" s="45" t="s">
        <v>14</v>
      </c>
      <c r="I136" s="7" t="s">
        <v>15</v>
      </c>
      <c r="J136" s="7"/>
      <c r="K136" s="7"/>
      <c r="L136" s="7"/>
      <c r="M136" s="42">
        <v>1</v>
      </c>
      <c r="N136" s="7"/>
      <c r="O136" s="7"/>
      <c r="P136" s="7"/>
      <c r="Q136" s="63"/>
      <c r="R136" s="7"/>
      <c r="S136" s="7"/>
      <c r="T136" s="7"/>
    </row>
    <row r="137" spans="1:20" ht="18.75" x14ac:dyDescent="0.25">
      <c r="A137" s="40">
        <v>44982</v>
      </c>
      <c r="B137" s="7" t="s">
        <v>729</v>
      </c>
      <c r="C137" s="7" t="str">
        <f>MID(Tabla4[[#This Row],[N° SECUENCIA INGRESO / EGRESO]],1,2)</f>
        <v>SA</v>
      </c>
      <c r="D137" s="29" t="str">
        <f>VLOOKUP(G137,BASE[],2,FALSE)</f>
        <v>MICHELOB</v>
      </c>
      <c r="E137" s="29" t="str">
        <f>VLOOKUP(G137,BASE[],3,FALSE)</f>
        <v>BTL</v>
      </c>
      <c r="F137" s="29" t="str">
        <f>VLOOKUP(G137,BASE[],4,FALSE)</f>
        <v>MI-BTL-001</v>
      </c>
      <c r="G137" s="18" t="s">
        <v>48</v>
      </c>
      <c r="H137" s="42" t="s">
        <v>11</v>
      </c>
      <c r="I137" s="7" t="s">
        <v>15</v>
      </c>
      <c r="J137" s="7"/>
      <c r="K137" s="7"/>
      <c r="L137" s="7"/>
      <c r="M137" s="42">
        <v>1</v>
      </c>
      <c r="N137" s="7"/>
      <c r="O137" s="7"/>
      <c r="P137" s="7"/>
      <c r="Q137" s="63"/>
      <c r="R137" s="7"/>
      <c r="S137" s="7"/>
      <c r="T137" s="7"/>
    </row>
    <row r="138" spans="1:20" ht="18.75" x14ac:dyDescent="0.25">
      <c r="A138" s="40">
        <v>44982</v>
      </c>
      <c r="B138" s="7" t="s">
        <v>729</v>
      </c>
      <c r="C138" s="7" t="str">
        <f>MID(Tabla4[[#This Row],[N° SECUENCIA INGRESO / EGRESO]],1,2)</f>
        <v>SA</v>
      </c>
      <c r="D138" s="29" t="str">
        <f>VLOOKUP(G138,BASE[],2,FALSE)</f>
        <v>MICHELOB</v>
      </c>
      <c r="E138" s="29" t="str">
        <f>VLOOKUP(G138,BASE[],3,FALSE)</f>
        <v>BTL</v>
      </c>
      <c r="F138" s="29" t="str">
        <f>VLOOKUP(G138,BASE[],4,FALSE)</f>
        <v>MI-BTL-002</v>
      </c>
      <c r="G138" s="18" t="s">
        <v>54</v>
      </c>
      <c r="H138" s="41" t="s">
        <v>11</v>
      </c>
      <c r="I138" s="7" t="s">
        <v>15</v>
      </c>
      <c r="J138" s="7"/>
      <c r="K138" s="7"/>
      <c r="L138" s="7"/>
      <c r="M138" s="42">
        <v>30</v>
      </c>
      <c r="N138" s="7"/>
      <c r="O138" s="7"/>
      <c r="P138" s="7"/>
      <c r="Q138" s="63"/>
      <c r="R138" s="7"/>
      <c r="S138" s="7"/>
      <c r="T138" s="7"/>
    </row>
    <row r="139" spans="1:20" ht="18.75" x14ac:dyDescent="0.25">
      <c r="A139" s="40">
        <v>44982</v>
      </c>
      <c r="B139" s="7" t="s">
        <v>729</v>
      </c>
      <c r="C139" s="7" t="str">
        <f>MID(Tabla4[[#This Row],[N° SECUENCIA INGRESO / EGRESO]],1,2)</f>
        <v>SA</v>
      </c>
      <c r="D139" s="29" t="str">
        <f>VLOOKUP(G139,BASE[],2,FALSE)</f>
        <v>STELLA</v>
      </c>
      <c r="E139" s="29" t="str">
        <f>VLOOKUP(G139,BASE[],3,FALSE)</f>
        <v>BTL</v>
      </c>
      <c r="F139" s="29" t="str">
        <f>VLOOKUP(G139,BASE[],4,FALSE)</f>
        <v>ST-BTL-001</v>
      </c>
      <c r="G139" s="18" t="s">
        <v>67</v>
      </c>
      <c r="H139" s="7" t="s">
        <v>14</v>
      </c>
      <c r="I139" s="7" t="s">
        <v>15</v>
      </c>
      <c r="J139" s="7"/>
      <c r="K139" s="7"/>
      <c r="L139" s="7"/>
      <c r="M139" s="29">
        <v>2</v>
      </c>
      <c r="N139" s="7"/>
      <c r="O139" s="7" t="s">
        <v>650</v>
      </c>
      <c r="P139" s="36">
        <v>44971</v>
      </c>
      <c r="Q139" s="63"/>
      <c r="R139" s="7"/>
      <c r="S139" s="7"/>
      <c r="T139" s="7"/>
    </row>
    <row r="140" spans="1:20" ht="18.75" x14ac:dyDescent="0.25">
      <c r="A140" s="40">
        <v>44982</v>
      </c>
      <c r="B140" s="7" t="s">
        <v>729</v>
      </c>
      <c r="C140" s="7" t="str">
        <f>MID(Tabla4[[#This Row],[N° SECUENCIA INGRESO / EGRESO]],1,2)</f>
        <v>SA</v>
      </c>
      <c r="D140" s="29" t="str">
        <f>VLOOKUP(G140,BASE[],2,FALSE)</f>
        <v>STELLA</v>
      </c>
      <c r="E140" s="29" t="str">
        <f>VLOOKUP(G140,BASE[],3,FALSE)</f>
        <v>BTL</v>
      </c>
      <c r="F140" s="29" t="str">
        <f>VLOOKUP(G140,BASE[],4,FALSE)</f>
        <v>ST-BTL-002</v>
      </c>
      <c r="G140" s="18" t="s">
        <v>373</v>
      </c>
      <c r="H140" s="7" t="s">
        <v>14</v>
      </c>
      <c r="I140" s="7" t="s">
        <v>15</v>
      </c>
      <c r="J140" s="7"/>
      <c r="K140" s="7"/>
      <c r="L140" s="7"/>
      <c r="M140" s="29">
        <v>4</v>
      </c>
      <c r="N140" s="7"/>
      <c r="O140" s="7"/>
      <c r="P140" s="7"/>
      <c r="Q140" s="63"/>
      <c r="R140" s="7"/>
      <c r="S140" s="7"/>
      <c r="T140" s="7"/>
    </row>
    <row r="141" spans="1:20" ht="18.75" x14ac:dyDescent="0.25">
      <c r="A141" s="40">
        <v>44982</v>
      </c>
      <c r="B141" s="7" t="s">
        <v>729</v>
      </c>
      <c r="C141" s="7" t="str">
        <f>MID(Tabla4[[#This Row],[N° SECUENCIA INGRESO / EGRESO]],1,2)</f>
        <v>SA</v>
      </c>
      <c r="D141" s="29" t="str">
        <f>VLOOKUP(G141,BASE[],2,FALSE)</f>
        <v>STELLA</v>
      </c>
      <c r="E141" s="29" t="str">
        <f>VLOOKUP(G141,BASE[],3,FALSE)</f>
        <v>BTL</v>
      </c>
      <c r="F141" s="29" t="str">
        <f>VLOOKUP(G141,BASE[],4,FALSE)</f>
        <v>ST-BTL-003</v>
      </c>
      <c r="G141" s="18" t="s">
        <v>375</v>
      </c>
      <c r="H141" s="7" t="s">
        <v>14</v>
      </c>
      <c r="I141" s="7" t="s">
        <v>15</v>
      </c>
      <c r="J141" s="7"/>
      <c r="K141" s="7"/>
      <c r="L141" s="7"/>
      <c r="M141" s="29">
        <v>2</v>
      </c>
      <c r="N141" s="7"/>
      <c r="O141" s="7"/>
      <c r="P141" s="7"/>
      <c r="Q141" s="63"/>
      <c r="R141" s="7"/>
      <c r="S141" s="7"/>
      <c r="T141" s="7"/>
    </row>
    <row r="142" spans="1:20" ht="18.75" x14ac:dyDescent="0.25">
      <c r="A142" s="40">
        <v>44982</v>
      </c>
      <c r="B142" s="7" t="s">
        <v>729</v>
      </c>
      <c r="C142" s="7" t="str">
        <f>MID(Tabla4[[#This Row],[N° SECUENCIA INGRESO / EGRESO]],1,2)</f>
        <v>SA</v>
      </c>
      <c r="D142" s="29" t="str">
        <f>VLOOKUP(G142,BASE[],2,FALSE)</f>
        <v>STELLA</v>
      </c>
      <c r="E142" s="29" t="str">
        <f>VLOOKUP(G142,BASE[],3,FALSE)</f>
        <v>BTL</v>
      </c>
      <c r="F142" s="29" t="str">
        <f>VLOOKUP(G142,BASE[],4,FALSE)</f>
        <v>ST-BTL-004</v>
      </c>
      <c r="G142" s="18" t="s">
        <v>74</v>
      </c>
      <c r="H142" s="7" t="s">
        <v>11</v>
      </c>
      <c r="I142" s="7" t="s">
        <v>15</v>
      </c>
      <c r="J142" s="7"/>
      <c r="K142" s="7"/>
      <c r="L142" s="7"/>
      <c r="M142" s="29">
        <v>2</v>
      </c>
      <c r="N142" s="7"/>
      <c r="O142" s="7"/>
      <c r="P142" s="7"/>
      <c r="Q142" s="63"/>
      <c r="R142" s="7"/>
      <c r="S142" s="7"/>
      <c r="T142" s="7"/>
    </row>
    <row r="143" spans="1:20" ht="18.75" x14ac:dyDescent="0.25">
      <c r="A143" s="40">
        <v>44982</v>
      </c>
      <c r="B143" s="7" t="s">
        <v>729</v>
      </c>
      <c r="C143" s="7" t="str">
        <f>MID(Tabla4[[#This Row],[N° SECUENCIA INGRESO / EGRESO]],1,2)</f>
        <v>SA</v>
      </c>
      <c r="D143" s="29" t="str">
        <f>VLOOKUP(G143,BASE[],2,FALSE)</f>
        <v>STELLA</v>
      </c>
      <c r="E143" s="29" t="str">
        <f>VLOOKUP(G143,BASE[],3,FALSE)</f>
        <v>BTL</v>
      </c>
      <c r="F143" s="29" t="str">
        <f>VLOOKUP(G143,BASE[],4,FALSE)</f>
        <v>ST-BTL-005</v>
      </c>
      <c r="G143" s="18" t="s">
        <v>80</v>
      </c>
      <c r="H143" s="7" t="s">
        <v>11</v>
      </c>
      <c r="I143" s="7" t="s">
        <v>15</v>
      </c>
      <c r="J143" s="7"/>
      <c r="K143" s="7"/>
      <c r="L143" s="7"/>
      <c r="M143" s="29">
        <v>1585</v>
      </c>
      <c r="N143" s="7"/>
      <c r="O143" s="7"/>
      <c r="P143" s="7"/>
      <c r="Q143" s="63"/>
      <c r="R143" s="7"/>
      <c r="S143" s="7"/>
      <c r="T143" s="7"/>
    </row>
    <row r="144" spans="1:20" ht="18.75" x14ac:dyDescent="0.25">
      <c r="A144" s="40">
        <v>44982</v>
      </c>
      <c r="B144" s="7" t="s">
        <v>729</v>
      </c>
      <c r="C144" s="7" t="str">
        <f>MID(Tabla4[[#This Row],[N° SECUENCIA INGRESO / EGRESO]],1,2)</f>
        <v>SA</v>
      </c>
      <c r="D144" s="29" t="str">
        <f>VLOOKUP(G144,BASE[],2,FALSE)</f>
        <v>STELLA</v>
      </c>
      <c r="E144" s="29" t="str">
        <f>VLOOKUP(G144,BASE[],3,FALSE)</f>
        <v>BTL</v>
      </c>
      <c r="F144" s="29" t="str">
        <f>VLOOKUP(G144,BASE[],4,FALSE)</f>
        <v>ST-BTL-006</v>
      </c>
      <c r="G144" s="18" t="s">
        <v>377</v>
      </c>
      <c r="H144" s="7" t="s">
        <v>14</v>
      </c>
      <c r="I144" s="7" t="s">
        <v>19</v>
      </c>
      <c r="J144" s="7"/>
      <c r="K144" s="7"/>
      <c r="L144" s="7"/>
      <c r="M144" s="29">
        <v>19</v>
      </c>
      <c r="N144" s="7"/>
      <c r="O144" s="7"/>
      <c r="P144" s="7"/>
      <c r="Q144" s="63"/>
      <c r="R144" s="7"/>
      <c r="S144" s="7"/>
      <c r="T144" s="7"/>
    </row>
    <row r="145" spans="1:20" ht="18.75" x14ac:dyDescent="0.25">
      <c r="A145" s="40">
        <v>44982</v>
      </c>
      <c r="B145" s="7" t="s">
        <v>729</v>
      </c>
      <c r="C145" s="7" t="str">
        <f>MID(Tabla4[[#This Row],[N° SECUENCIA INGRESO / EGRESO]],1,2)</f>
        <v>SA</v>
      </c>
      <c r="D145" s="29" t="str">
        <f>VLOOKUP(G145,BASE[],2,FALSE)</f>
        <v>STELLA</v>
      </c>
      <c r="E145" s="29" t="str">
        <f>VLOOKUP(G145,BASE[],3,FALSE)</f>
        <v>BTL</v>
      </c>
      <c r="F145" s="29" t="str">
        <f>VLOOKUP(G145,BASE[],4,FALSE)</f>
        <v>ST-BTL-007</v>
      </c>
      <c r="G145" s="18" t="s">
        <v>251</v>
      </c>
      <c r="H145" s="7" t="s">
        <v>18</v>
      </c>
      <c r="I145" s="7" t="s">
        <v>19</v>
      </c>
      <c r="J145" s="7"/>
      <c r="K145" s="7"/>
      <c r="L145" s="7"/>
      <c r="M145" s="29">
        <v>1</v>
      </c>
      <c r="N145" s="7"/>
      <c r="O145" s="7"/>
      <c r="P145" s="7"/>
      <c r="Q145" s="63"/>
      <c r="R145" s="7"/>
      <c r="S145" s="7"/>
      <c r="T145" s="7"/>
    </row>
    <row r="146" spans="1:20" ht="18.75" x14ac:dyDescent="0.25">
      <c r="A146" s="40">
        <v>44982</v>
      </c>
      <c r="B146" s="7" t="s">
        <v>729</v>
      </c>
      <c r="C146" s="7" t="str">
        <f>MID(Tabla4[[#This Row],[N° SECUENCIA INGRESO / EGRESO]],1,2)</f>
        <v>SA</v>
      </c>
      <c r="D146" s="29" t="str">
        <f>VLOOKUP(G146,BASE[],2,FALSE)</f>
        <v>STELLA</v>
      </c>
      <c r="E146" s="29" t="str">
        <f>VLOOKUP(G146,BASE[],3,FALSE)</f>
        <v>BTL</v>
      </c>
      <c r="F146" s="29" t="str">
        <f>VLOOKUP(G146,BASE[],4,FALSE)</f>
        <v>ST-BTL-008</v>
      </c>
      <c r="G146" s="18" t="s">
        <v>379</v>
      </c>
      <c r="H146" s="7" t="s">
        <v>14</v>
      </c>
      <c r="I146" s="7" t="s">
        <v>19</v>
      </c>
      <c r="J146" s="7"/>
      <c r="K146" s="7"/>
      <c r="L146" s="7"/>
      <c r="M146" s="49">
        <v>1</v>
      </c>
      <c r="N146" s="7"/>
      <c r="O146" s="7"/>
      <c r="P146" s="36"/>
      <c r="Q146" s="63"/>
      <c r="R146" s="7"/>
      <c r="S146" s="7"/>
      <c r="T146" s="7"/>
    </row>
    <row r="147" spans="1:20" ht="18.75" x14ac:dyDescent="0.25">
      <c r="A147" s="40">
        <v>44982</v>
      </c>
      <c r="B147" s="7" t="s">
        <v>729</v>
      </c>
      <c r="C147" s="7" t="str">
        <f>MID(Tabla4[[#This Row],[N° SECUENCIA INGRESO / EGRESO]],1,2)</f>
        <v>SA</v>
      </c>
      <c r="D147" s="29" t="str">
        <f>VLOOKUP(G147,BASE[],2,FALSE)</f>
        <v>STELLA</v>
      </c>
      <c r="E147" s="29" t="str">
        <f>VLOOKUP(G147,BASE[],3,FALSE)</f>
        <v>BTL</v>
      </c>
      <c r="F147" s="29" t="str">
        <f>VLOOKUP(G147,BASE[],4,FALSE)</f>
        <v>ST-BTL-009</v>
      </c>
      <c r="G147" s="18" t="s">
        <v>255</v>
      </c>
      <c r="H147" s="7" t="s">
        <v>18</v>
      </c>
      <c r="I147" s="7" t="s">
        <v>19</v>
      </c>
      <c r="J147" s="7"/>
      <c r="K147" s="7"/>
      <c r="L147" s="7"/>
      <c r="M147" s="42">
        <v>1</v>
      </c>
      <c r="N147" s="7"/>
      <c r="O147" s="7"/>
      <c r="P147" s="36"/>
      <c r="Q147" s="63"/>
      <c r="R147" s="7"/>
      <c r="S147" s="7"/>
      <c r="T147" s="7"/>
    </row>
    <row r="148" spans="1:20" ht="18.75" x14ac:dyDescent="0.25">
      <c r="A148" s="40">
        <v>44982</v>
      </c>
      <c r="B148" s="7" t="s">
        <v>729</v>
      </c>
      <c r="C148" s="7" t="str">
        <f>MID(Tabla4[[#This Row],[N° SECUENCIA INGRESO / EGRESO]],1,2)</f>
        <v>SA</v>
      </c>
      <c r="D148" s="29" t="str">
        <f>VLOOKUP(G148,BASE[],2,FALSE)</f>
        <v>STELLA</v>
      </c>
      <c r="E148" s="29" t="str">
        <f>VLOOKUP(G148,BASE[],3,FALSE)</f>
        <v>BTL</v>
      </c>
      <c r="F148" s="29" t="str">
        <f>VLOOKUP(G148,BASE[],4,FALSE)</f>
        <v>ST-BTL-010</v>
      </c>
      <c r="G148" s="18" t="s">
        <v>257</v>
      </c>
      <c r="H148" s="7" t="s">
        <v>18</v>
      </c>
      <c r="I148" s="7" t="s">
        <v>19</v>
      </c>
      <c r="J148" s="7"/>
      <c r="K148" s="7"/>
      <c r="L148" s="7"/>
      <c r="M148" s="42">
        <v>10</v>
      </c>
      <c r="N148" s="7"/>
      <c r="O148" s="7"/>
      <c r="P148" s="36"/>
      <c r="Q148" s="63"/>
      <c r="R148" s="7"/>
      <c r="S148" s="7"/>
      <c r="T148" s="7"/>
    </row>
    <row r="149" spans="1:20" ht="18.75" x14ac:dyDescent="0.25">
      <c r="A149" s="40">
        <v>44982</v>
      </c>
      <c r="B149" s="7" t="s">
        <v>729</v>
      </c>
      <c r="C149" s="7" t="str">
        <f>MID(Tabla4[[#This Row],[N° SECUENCIA INGRESO / EGRESO]],1,2)</f>
        <v>SA</v>
      </c>
      <c r="D149" s="29" t="str">
        <f>VLOOKUP(G149,BASE[],2,FALSE)</f>
        <v>STELLA</v>
      </c>
      <c r="E149" s="29" t="str">
        <f>VLOOKUP(G149,BASE[],3,FALSE)</f>
        <v>BTL</v>
      </c>
      <c r="F149" s="29" t="str">
        <f>VLOOKUP(G149,BASE[],4,FALSE)</f>
        <v>ST-BTL-011</v>
      </c>
      <c r="G149" s="18" t="s">
        <v>381</v>
      </c>
      <c r="H149" s="7" t="s">
        <v>14</v>
      </c>
      <c r="I149" s="7" t="s">
        <v>19</v>
      </c>
      <c r="J149" s="7"/>
      <c r="K149" s="7"/>
      <c r="L149" s="7"/>
      <c r="M149" s="42">
        <v>12</v>
      </c>
      <c r="N149" s="7"/>
      <c r="O149" s="7"/>
      <c r="P149" s="36"/>
      <c r="Q149" s="63"/>
      <c r="R149" s="7"/>
      <c r="S149" s="7"/>
      <c r="T149" s="7"/>
    </row>
    <row r="150" spans="1:20" ht="18.75" x14ac:dyDescent="0.25">
      <c r="A150" s="40">
        <v>44982</v>
      </c>
      <c r="B150" s="7" t="s">
        <v>729</v>
      </c>
      <c r="C150" s="7" t="str">
        <f>MID(Tabla4[[#This Row],[N° SECUENCIA INGRESO / EGRESO]],1,2)</f>
        <v>SA</v>
      </c>
      <c r="D150" s="29" t="str">
        <f>VLOOKUP(G150,BASE[],2,FALSE)</f>
        <v>STELLA</v>
      </c>
      <c r="E150" s="29" t="str">
        <f>VLOOKUP(G150,BASE[],3,FALSE)</f>
        <v>BTL</v>
      </c>
      <c r="F150" s="29" t="str">
        <f>VLOOKUP(G150,BASE[],4,FALSE)</f>
        <v>ST-BTL-012</v>
      </c>
      <c r="G150" s="18" t="s">
        <v>86</v>
      </c>
      <c r="H150" s="7" t="s">
        <v>18</v>
      </c>
      <c r="I150" s="28" t="s">
        <v>19</v>
      </c>
      <c r="J150" s="7"/>
      <c r="K150" s="7"/>
      <c r="L150" s="7"/>
      <c r="M150" s="42">
        <v>3</v>
      </c>
      <c r="N150" s="7"/>
      <c r="O150" s="7"/>
      <c r="P150" s="36"/>
      <c r="Q150" s="63"/>
      <c r="R150" s="7"/>
      <c r="S150" s="7"/>
      <c r="T150" s="7"/>
    </row>
    <row r="151" spans="1:20" ht="18.75" x14ac:dyDescent="0.25">
      <c r="A151" s="40">
        <v>44982</v>
      </c>
      <c r="B151" s="7" t="s">
        <v>729</v>
      </c>
      <c r="C151" s="7" t="str">
        <f>MID(Tabla4[[#This Row],[N° SECUENCIA INGRESO / EGRESO]],1,2)</f>
        <v>SA</v>
      </c>
      <c r="D151" s="29" t="str">
        <f>VLOOKUP(G151,BASE[],2,FALSE)</f>
        <v>STELLA</v>
      </c>
      <c r="E151" s="29" t="str">
        <f>VLOOKUP(G151,BASE[],3,FALSE)</f>
        <v>BTL</v>
      </c>
      <c r="F151" s="29" t="str">
        <f>VLOOKUP(G151,BASE[],4,FALSE)</f>
        <v>ST-BTL-013</v>
      </c>
      <c r="G151" s="18" t="s">
        <v>383</v>
      </c>
      <c r="H151" s="7" t="s">
        <v>14</v>
      </c>
      <c r="I151" s="28" t="s">
        <v>19</v>
      </c>
      <c r="J151" s="7"/>
      <c r="K151" s="7"/>
      <c r="L151" s="7"/>
      <c r="M151" s="42">
        <v>2</v>
      </c>
      <c r="N151" s="7"/>
      <c r="O151" s="7"/>
      <c r="P151" s="36"/>
      <c r="Q151" s="63"/>
      <c r="R151" s="7"/>
      <c r="S151" s="7"/>
      <c r="T151" s="7"/>
    </row>
    <row r="152" spans="1:20" ht="18.75" x14ac:dyDescent="0.25">
      <c r="A152" s="40">
        <v>44982</v>
      </c>
      <c r="B152" s="7" t="s">
        <v>729</v>
      </c>
      <c r="C152" s="7" t="str">
        <f>MID(Tabla4[[#This Row],[N° SECUENCIA INGRESO / EGRESO]],1,2)</f>
        <v>SA</v>
      </c>
      <c r="D152" s="29" t="str">
        <f>VLOOKUP(G152,BASE[],2,FALSE)</f>
        <v>STELLA</v>
      </c>
      <c r="E152" s="29" t="str">
        <f>VLOOKUP(G152,BASE[],3,FALSE)</f>
        <v>BTL</v>
      </c>
      <c r="F152" s="29" t="str">
        <f>VLOOKUP(G152,BASE[],4,FALSE)</f>
        <v>ST-BTL-014</v>
      </c>
      <c r="G152" s="18" t="s">
        <v>385</v>
      </c>
      <c r="H152" s="7" t="s">
        <v>14</v>
      </c>
      <c r="I152" s="7" t="s">
        <v>15</v>
      </c>
      <c r="J152" s="7"/>
      <c r="K152" s="7"/>
      <c r="L152" s="7"/>
      <c r="M152" s="42">
        <v>1</v>
      </c>
      <c r="N152" s="7"/>
      <c r="O152" s="7"/>
      <c r="P152" s="36"/>
      <c r="Q152" s="63"/>
      <c r="R152" s="7"/>
      <c r="S152" s="7"/>
      <c r="T152" s="7"/>
    </row>
    <row r="153" spans="1:20" ht="18.75" x14ac:dyDescent="0.25">
      <c r="A153" s="40">
        <v>44982</v>
      </c>
      <c r="B153" s="7" t="s">
        <v>729</v>
      </c>
      <c r="C153" s="7" t="str">
        <f>MID(Tabla4[[#This Row],[N° SECUENCIA INGRESO / EGRESO]],1,2)</f>
        <v>SA</v>
      </c>
      <c r="D153" s="29" t="str">
        <f>VLOOKUP(G153,BASE[],2,FALSE)</f>
        <v>STELLA</v>
      </c>
      <c r="E153" s="29" t="str">
        <f>VLOOKUP(G153,BASE[],3,FALSE)</f>
        <v>BTL</v>
      </c>
      <c r="F153" s="29" t="str">
        <f>VLOOKUP(G153,BASE[],4,FALSE)</f>
        <v>ST-BTL-015</v>
      </c>
      <c r="G153" s="18" t="s">
        <v>387</v>
      </c>
      <c r="H153" s="7" t="s">
        <v>14</v>
      </c>
      <c r="I153" s="28" t="s">
        <v>19</v>
      </c>
      <c r="J153" s="7"/>
      <c r="K153" s="7"/>
      <c r="L153" s="7"/>
      <c r="M153" s="42">
        <v>1</v>
      </c>
      <c r="N153" s="7"/>
      <c r="O153" s="7"/>
      <c r="P153" s="36"/>
      <c r="Q153" s="63"/>
      <c r="R153" s="7"/>
      <c r="S153" s="7"/>
      <c r="T153" s="7"/>
    </row>
    <row r="154" spans="1:20" ht="18.75" x14ac:dyDescent="0.25">
      <c r="A154" s="40">
        <v>44982</v>
      </c>
      <c r="B154" s="7" t="s">
        <v>729</v>
      </c>
      <c r="C154" s="7" t="str">
        <f>MID(Tabla4[[#This Row],[N° SECUENCIA INGRESO / EGRESO]],1,2)</f>
        <v>SA</v>
      </c>
      <c r="D154" s="29" t="str">
        <f>VLOOKUP(G154,BASE[],2,FALSE)</f>
        <v>STELLA</v>
      </c>
      <c r="E154" s="29" t="str">
        <f>VLOOKUP(G154,BASE[],3,FALSE)</f>
        <v>BTL</v>
      </c>
      <c r="F154" s="29" t="str">
        <f>VLOOKUP(G154,BASE[],4,FALSE)</f>
        <v>ST-BTL-016</v>
      </c>
      <c r="G154" s="18" t="s">
        <v>389</v>
      </c>
      <c r="H154" s="7" t="s">
        <v>14</v>
      </c>
      <c r="I154" s="7" t="s">
        <v>19</v>
      </c>
      <c r="J154" s="7"/>
      <c r="K154" s="7"/>
      <c r="L154" s="7"/>
      <c r="M154" s="42">
        <v>1</v>
      </c>
      <c r="N154" s="7"/>
      <c r="O154" s="7"/>
      <c r="P154" s="36"/>
      <c r="Q154" s="63"/>
      <c r="R154" s="7"/>
      <c r="S154" s="7"/>
      <c r="T154" s="7"/>
    </row>
    <row r="155" spans="1:20" ht="18.75" x14ac:dyDescent="0.25">
      <c r="A155" s="40">
        <v>44982</v>
      </c>
      <c r="B155" s="7" t="s">
        <v>729</v>
      </c>
      <c r="C155" s="7" t="str">
        <f>MID(Tabla4[[#This Row],[N° SECUENCIA INGRESO / EGRESO]],1,2)</f>
        <v>SA</v>
      </c>
      <c r="D155" s="29" t="str">
        <f>VLOOKUP(G155,BASE[],2,FALSE)</f>
        <v>STELLA</v>
      </c>
      <c r="E155" s="29" t="str">
        <f>VLOOKUP(G155,BASE[],3,FALSE)</f>
        <v>BTL</v>
      </c>
      <c r="F155" s="29" t="str">
        <f>VLOOKUP(G155,BASE[],4,FALSE)</f>
        <v>ST-BTL-017</v>
      </c>
      <c r="G155" s="18" t="s">
        <v>263</v>
      </c>
      <c r="H155" s="7" t="s">
        <v>18</v>
      </c>
      <c r="I155" s="28" t="s">
        <v>19</v>
      </c>
      <c r="J155" s="7"/>
      <c r="K155" s="7"/>
      <c r="L155" s="7"/>
      <c r="M155" s="42">
        <v>1</v>
      </c>
      <c r="N155" s="7"/>
      <c r="O155" s="7"/>
      <c r="P155" s="36"/>
      <c r="Q155" s="63"/>
      <c r="R155" s="7"/>
      <c r="S155" s="7"/>
      <c r="T155" s="7"/>
    </row>
    <row r="156" spans="1:20" ht="18.75" x14ac:dyDescent="0.25">
      <c r="A156" s="40">
        <v>44982</v>
      </c>
      <c r="B156" s="7" t="s">
        <v>729</v>
      </c>
      <c r="C156" s="7" t="str">
        <f>MID(Tabla4[[#This Row],[N° SECUENCIA INGRESO / EGRESO]],1,2)</f>
        <v>SA</v>
      </c>
      <c r="D156" s="29" t="str">
        <f>VLOOKUP(G156,BASE[],2,FALSE)</f>
        <v>STELLA</v>
      </c>
      <c r="E156" s="29" t="str">
        <f>VLOOKUP(G156,BASE[],3,FALSE)</f>
        <v>BTL</v>
      </c>
      <c r="F156" s="29" t="str">
        <f>VLOOKUP(G156,BASE[],4,FALSE)</f>
        <v>ST-BTL-018</v>
      </c>
      <c r="G156" s="18" t="s">
        <v>391</v>
      </c>
      <c r="H156" s="7" t="s">
        <v>14</v>
      </c>
      <c r="I156" s="28" t="s">
        <v>19</v>
      </c>
      <c r="J156" s="7"/>
      <c r="K156" s="7"/>
      <c r="L156" s="7"/>
      <c r="M156" s="42">
        <v>6</v>
      </c>
      <c r="N156" s="7"/>
      <c r="O156" s="7"/>
      <c r="P156" s="36"/>
      <c r="Q156" s="63"/>
      <c r="R156" s="7"/>
      <c r="S156" s="7"/>
      <c r="T156" s="7"/>
    </row>
    <row r="157" spans="1:20" ht="18.75" x14ac:dyDescent="0.25">
      <c r="A157" s="40">
        <v>44982</v>
      </c>
      <c r="B157" s="7" t="s">
        <v>729</v>
      </c>
      <c r="C157" s="7" t="str">
        <f>MID(Tabla4[[#This Row],[N° SECUENCIA INGRESO / EGRESO]],1,2)</f>
        <v>SA</v>
      </c>
      <c r="D157" s="29" t="str">
        <f>VLOOKUP(G157,BASE[],2,FALSE)</f>
        <v>STELLA</v>
      </c>
      <c r="E157" s="29" t="str">
        <f>VLOOKUP(G157,BASE[],3,FALSE)</f>
        <v>BTL</v>
      </c>
      <c r="F157" s="29" t="str">
        <f>VLOOKUP(G157,BASE[],4,FALSE)</f>
        <v>ST-BTL-019</v>
      </c>
      <c r="G157" s="18" t="s">
        <v>267</v>
      </c>
      <c r="H157" s="7" t="s">
        <v>18</v>
      </c>
      <c r="I157" s="28" t="s">
        <v>19</v>
      </c>
      <c r="J157" s="7"/>
      <c r="K157" s="7"/>
      <c r="L157" s="7"/>
      <c r="M157" s="42">
        <v>1</v>
      </c>
      <c r="N157" s="7"/>
      <c r="O157" s="7"/>
      <c r="P157" s="36"/>
      <c r="Q157" s="63"/>
      <c r="R157" s="7"/>
      <c r="S157" s="7"/>
      <c r="T157" s="7"/>
    </row>
    <row r="158" spans="1:20" ht="18.75" x14ac:dyDescent="0.25">
      <c r="A158" s="40">
        <v>44982</v>
      </c>
      <c r="B158" s="7" t="s">
        <v>729</v>
      </c>
      <c r="C158" s="7" t="str">
        <f>MID(Tabla4[[#This Row],[N° SECUENCIA INGRESO / EGRESO]],1,2)</f>
        <v>SA</v>
      </c>
      <c r="D158" s="29" t="str">
        <f>VLOOKUP(G158,BASE[],2,FALSE)</f>
        <v>STELLA</v>
      </c>
      <c r="E158" s="29" t="str">
        <f>VLOOKUP(G158,BASE[],3,FALSE)</f>
        <v>BTL</v>
      </c>
      <c r="F158" s="29" t="str">
        <f>VLOOKUP(G158,BASE[],4,FALSE)</f>
        <v>ST-BTL-020</v>
      </c>
      <c r="G158" s="18" t="s">
        <v>271</v>
      </c>
      <c r="H158" s="7" t="s">
        <v>18</v>
      </c>
      <c r="I158" s="28" t="s">
        <v>19</v>
      </c>
      <c r="J158" s="7"/>
      <c r="K158" s="7"/>
      <c r="L158" s="7"/>
      <c r="M158" s="42">
        <v>1</v>
      </c>
      <c r="N158" s="7"/>
      <c r="O158" s="7"/>
      <c r="P158" s="36"/>
      <c r="Q158" s="63"/>
      <c r="R158" s="7"/>
      <c r="S158" s="7"/>
      <c r="T158" s="7"/>
    </row>
    <row r="159" spans="1:20" ht="18.75" x14ac:dyDescent="0.25">
      <c r="A159" s="40">
        <v>44982</v>
      </c>
      <c r="B159" s="7" t="s">
        <v>729</v>
      </c>
      <c r="C159" s="7" t="str">
        <f>MID(Tabla4[[#This Row],[N° SECUENCIA INGRESO / EGRESO]],1,2)</f>
        <v>SA</v>
      </c>
      <c r="D159" s="29" t="str">
        <f>VLOOKUP(G159,BASE[],2,FALSE)</f>
        <v>STELLA</v>
      </c>
      <c r="E159" s="29" t="str">
        <f>VLOOKUP(G159,BASE[],3,FALSE)</f>
        <v>BTL</v>
      </c>
      <c r="F159" s="29" t="str">
        <f>VLOOKUP(G159,BASE[],4,FALSE)</f>
        <v>ST-BTL-021</v>
      </c>
      <c r="G159" s="18" t="s">
        <v>275</v>
      </c>
      <c r="H159" s="7" t="s">
        <v>18</v>
      </c>
      <c r="I159" s="28" t="s">
        <v>19</v>
      </c>
      <c r="J159" s="7"/>
      <c r="K159" s="7"/>
      <c r="L159" s="7"/>
      <c r="M159" s="42">
        <v>1</v>
      </c>
      <c r="N159" s="7"/>
      <c r="O159" s="7"/>
      <c r="P159" s="36"/>
      <c r="Q159" s="63"/>
      <c r="R159" s="7"/>
      <c r="S159" s="7"/>
      <c r="T159" s="7"/>
    </row>
    <row r="160" spans="1:20" ht="18.75" x14ac:dyDescent="0.25">
      <c r="A160" s="40">
        <v>44982</v>
      </c>
      <c r="B160" s="7" t="s">
        <v>729</v>
      </c>
      <c r="C160" s="7" t="str">
        <f>MID(Tabla4[[#This Row],[N° SECUENCIA INGRESO / EGRESO]],1,2)</f>
        <v>SA</v>
      </c>
      <c r="D160" s="29" t="str">
        <f>VLOOKUP(G160,BASE[],2,FALSE)</f>
        <v>STELLA</v>
      </c>
      <c r="E160" s="29" t="str">
        <f>VLOOKUP(G160,BASE[],3,FALSE)</f>
        <v>BTL</v>
      </c>
      <c r="F160" s="29" t="str">
        <f>VLOOKUP(G160,BASE[],4,FALSE)</f>
        <v>ST-BTL-022</v>
      </c>
      <c r="G160" s="18" t="s">
        <v>279</v>
      </c>
      <c r="H160" s="7" t="s">
        <v>18</v>
      </c>
      <c r="I160" s="7" t="s">
        <v>19</v>
      </c>
      <c r="J160" s="7"/>
      <c r="K160" s="7"/>
      <c r="L160" s="7"/>
      <c r="M160" s="42">
        <v>1</v>
      </c>
      <c r="N160" s="7"/>
      <c r="O160" s="7"/>
      <c r="P160" s="36"/>
      <c r="Q160" s="63"/>
      <c r="R160" s="7"/>
      <c r="S160" s="7"/>
      <c r="T160" s="7"/>
    </row>
    <row r="161" spans="1:20" ht="18.75" x14ac:dyDescent="0.25">
      <c r="A161" s="40">
        <v>44982</v>
      </c>
      <c r="B161" s="7" t="s">
        <v>729</v>
      </c>
      <c r="C161" s="7" t="str">
        <f>MID(Tabla4[[#This Row],[N° SECUENCIA INGRESO / EGRESO]],1,2)</f>
        <v>SA</v>
      </c>
      <c r="D161" s="29" t="str">
        <f>VLOOKUP(G161,BASE[],2,FALSE)</f>
        <v>STELLA</v>
      </c>
      <c r="E161" s="29" t="str">
        <f>VLOOKUP(G161,BASE[],3,FALSE)</f>
        <v>BTL</v>
      </c>
      <c r="F161" s="29" t="str">
        <f>VLOOKUP(G161,BASE[],4,FALSE)</f>
        <v>ST-BTL-023</v>
      </c>
      <c r="G161" s="18" t="s">
        <v>393</v>
      </c>
      <c r="H161" s="7" t="s">
        <v>14</v>
      </c>
      <c r="I161" s="28" t="s">
        <v>15</v>
      </c>
      <c r="J161" s="7"/>
      <c r="K161" s="7"/>
      <c r="L161" s="7"/>
      <c r="M161" s="42">
        <v>3</v>
      </c>
      <c r="N161" s="7"/>
      <c r="O161" s="7"/>
      <c r="P161" s="36"/>
      <c r="Q161" s="63"/>
      <c r="R161" s="7"/>
      <c r="S161" s="7"/>
      <c r="T161" s="7"/>
    </row>
    <row r="162" spans="1:20" ht="18.75" x14ac:dyDescent="0.25">
      <c r="A162" s="40">
        <v>44982</v>
      </c>
      <c r="B162" s="7" t="s">
        <v>729</v>
      </c>
      <c r="C162" s="7" t="str">
        <f>MID(Tabla4[[#This Row],[N° SECUENCIA INGRESO / EGRESO]],1,2)</f>
        <v>SA</v>
      </c>
      <c r="D162" s="29" t="str">
        <f>VLOOKUP(G162,BASE[],2,FALSE)</f>
        <v>STELLA</v>
      </c>
      <c r="E162" s="29" t="str">
        <f>VLOOKUP(G162,BASE[],3,FALSE)</f>
        <v>BTL</v>
      </c>
      <c r="F162" s="29" t="str">
        <f>VLOOKUP(G162,BASE[],4,FALSE)</f>
        <v>ST-BTL-024</v>
      </c>
      <c r="G162" s="18" t="s">
        <v>92</v>
      </c>
      <c r="H162" s="7" t="s">
        <v>18</v>
      </c>
      <c r="I162" s="7" t="s">
        <v>19</v>
      </c>
      <c r="J162" s="7"/>
      <c r="K162" s="7"/>
      <c r="L162" s="7"/>
      <c r="M162" s="42">
        <v>1</v>
      </c>
      <c r="N162" s="7"/>
      <c r="O162" s="7"/>
      <c r="P162" s="36"/>
      <c r="Q162" s="63"/>
      <c r="R162" s="7"/>
      <c r="S162" s="7"/>
      <c r="T162" s="7"/>
    </row>
    <row r="163" spans="1:20" ht="18.75" x14ac:dyDescent="0.25">
      <c r="A163" s="40">
        <v>44982</v>
      </c>
      <c r="B163" s="7" t="s">
        <v>729</v>
      </c>
      <c r="C163" s="7" t="str">
        <f>MID(Tabla4[[#This Row],[N° SECUENCIA INGRESO / EGRESO]],1,2)</f>
        <v>SA</v>
      </c>
      <c r="D163" s="29" t="str">
        <f>VLOOKUP(G163,BASE[],2,FALSE)</f>
        <v>STELLA</v>
      </c>
      <c r="E163" s="29" t="str">
        <f>VLOOKUP(G163,BASE[],3,FALSE)</f>
        <v>BTL</v>
      </c>
      <c r="F163" s="29" t="str">
        <f>VLOOKUP(G163,BASE[],4,FALSE)</f>
        <v>ST-BTL-025</v>
      </c>
      <c r="G163" s="18" t="s">
        <v>395</v>
      </c>
      <c r="H163" s="7" t="s">
        <v>14</v>
      </c>
      <c r="I163" s="7" t="s">
        <v>19</v>
      </c>
      <c r="J163" s="7"/>
      <c r="K163" s="7"/>
      <c r="L163" s="7"/>
      <c r="M163" s="42">
        <v>1</v>
      </c>
      <c r="N163" s="7"/>
      <c r="O163" s="7"/>
      <c r="P163" s="36"/>
      <c r="Q163" s="63"/>
      <c r="R163" s="7"/>
      <c r="S163" s="7"/>
      <c r="T163" s="7"/>
    </row>
    <row r="164" spans="1:20" ht="18.75" x14ac:dyDescent="0.25">
      <c r="A164" s="40">
        <v>44982</v>
      </c>
      <c r="B164" s="7" t="s">
        <v>729</v>
      </c>
      <c r="C164" s="7" t="str">
        <f>MID(Tabla4[[#This Row],[N° SECUENCIA INGRESO / EGRESO]],1,2)</f>
        <v>SA</v>
      </c>
      <c r="D164" s="29" t="str">
        <f>VLOOKUP(G164,BASE[],2,FALSE)</f>
        <v>STELLA</v>
      </c>
      <c r="E164" s="29" t="str">
        <f>VLOOKUP(G164,BASE[],3,FALSE)</f>
        <v>BTL</v>
      </c>
      <c r="F164" s="29" t="str">
        <f>VLOOKUP(G164,BASE[],4,FALSE)</f>
        <v>ST-BTL-026</v>
      </c>
      <c r="G164" s="18" t="s">
        <v>281</v>
      </c>
      <c r="H164" s="7" t="s">
        <v>18</v>
      </c>
      <c r="I164" s="7" t="s">
        <v>19</v>
      </c>
      <c r="J164" s="7"/>
      <c r="K164" s="7"/>
      <c r="L164" s="7"/>
      <c r="M164" s="42">
        <v>2</v>
      </c>
      <c r="N164" s="7"/>
      <c r="O164" s="7"/>
      <c r="P164" s="36"/>
      <c r="Q164" s="63"/>
      <c r="R164" s="7"/>
      <c r="S164" s="7"/>
      <c r="T164" s="7"/>
    </row>
    <row r="165" spans="1:20" ht="18.75" x14ac:dyDescent="0.25">
      <c r="A165" s="40">
        <v>44982</v>
      </c>
      <c r="B165" s="7" t="s">
        <v>729</v>
      </c>
      <c r="C165" s="7" t="str">
        <f>MID(Tabla4[[#This Row],[N° SECUENCIA INGRESO / EGRESO]],1,2)</f>
        <v>SA</v>
      </c>
      <c r="D165" s="29" t="str">
        <f>VLOOKUP(G165,BASE[],2,FALSE)</f>
        <v>STELLA</v>
      </c>
      <c r="E165" s="29" t="str">
        <f>VLOOKUP(G165,BASE[],3,FALSE)</f>
        <v>BTL</v>
      </c>
      <c r="F165" s="29" t="str">
        <f>VLOOKUP(G165,BASE[],4,FALSE)</f>
        <v>ST-BTL-027</v>
      </c>
      <c r="G165" s="18" t="s">
        <v>98</v>
      </c>
      <c r="H165" s="7" t="s">
        <v>11</v>
      </c>
      <c r="I165" s="28" t="s">
        <v>15</v>
      </c>
      <c r="J165" s="7"/>
      <c r="K165" s="7"/>
      <c r="L165" s="7"/>
      <c r="M165" s="42">
        <v>195</v>
      </c>
      <c r="N165" s="7"/>
      <c r="O165" s="7"/>
      <c r="P165" s="36"/>
      <c r="Q165" s="63"/>
      <c r="R165" s="7"/>
      <c r="S165" s="7"/>
      <c r="T165" s="7"/>
    </row>
    <row r="166" spans="1:20" ht="18.75" x14ac:dyDescent="0.25">
      <c r="A166" s="40">
        <v>44982</v>
      </c>
      <c r="B166" s="7" t="s">
        <v>729</v>
      </c>
      <c r="C166" s="7" t="str">
        <f>MID(Tabla4[[#This Row],[N° SECUENCIA INGRESO / EGRESO]],1,2)</f>
        <v>SA</v>
      </c>
      <c r="D166" s="29" t="str">
        <f>VLOOKUP(G166,BASE[],2,FALSE)</f>
        <v>STELLA</v>
      </c>
      <c r="E166" s="29" t="str">
        <f>VLOOKUP(G166,BASE[],3,FALSE)</f>
        <v>BTL</v>
      </c>
      <c r="F166" s="29" t="str">
        <f>VLOOKUP(G166,BASE[],4,FALSE)</f>
        <v>ST-BTL-028</v>
      </c>
      <c r="G166" s="18" t="s">
        <v>104</v>
      </c>
      <c r="H166" s="7" t="s">
        <v>11</v>
      </c>
      <c r="I166" s="7" t="s">
        <v>15</v>
      </c>
      <c r="J166" s="7"/>
      <c r="K166" s="7"/>
      <c r="L166" s="7"/>
      <c r="M166" s="42">
        <v>260</v>
      </c>
      <c r="N166" s="7"/>
      <c r="O166" s="7"/>
      <c r="P166" s="36"/>
      <c r="Q166" s="63"/>
      <c r="R166" s="7"/>
      <c r="S166" s="7"/>
      <c r="T166" s="7"/>
    </row>
    <row r="167" spans="1:20" ht="18.75" x14ac:dyDescent="0.25">
      <c r="A167" s="40">
        <v>44982</v>
      </c>
      <c r="B167" s="7" t="s">
        <v>729</v>
      </c>
      <c r="C167" s="7" t="str">
        <f>MID(Tabla4[[#This Row],[N° SECUENCIA INGRESO / EGRESO]],1,2)</f>
        <v>SA</v>
      </c>
      <c r="D167" s="29" t="str">
        <f>VLOOKUP(G167,BASE[],2,FALSE)</f>
        <v>STELLA</v>
      </c>
      <c r="E167" s="29" t="str">
        <f>VLOOKUP(G167,BASE[],3,FALSE)</f>
        <v>BTL</v>
      </c>
      <c r="F167" s="29" t="str">
        <f>VLOOKUP(G167,BASE[],4,FALSE)</f>
        <v>ST-BTL-029</v>
      </c>
      <c r="G167" s="18" t="s">
        <v>110</v>
      </c>
      <c r="H167" s="7" t="s">
        <v>11</v>
      </c>
      <c r="I167" s="28" t="s">
        <v>15</v>
      </c>
      <c r="J167" s="7"/>
      <c r="K167" s="7"/>
      <c r="L167" s="7"/>
      <c r="M167" s="42">
        <v>39</v>
      </c>
      <c r="N167" s="7"/>
      <c r="O167" s="7"/>
      <c r="P167" s="36"/>
      <c r="Q167" s="63"/>
      <c r="R167" s="7"/>
      <c r="S167" s="7"/>
      <c r="T167" s="7"/>
    </row>
    <row r="168" spans="1:20" ht="18.75" x14ac:dyDescent="0.25">
      <c r="A168" s="40">
        <v>44982</v>
      </c>
      <c r="B168" s="7" t="s">
        <v>729</v>
      </c>
      <c r="C168" s="7" t="str">
        <f>MID(Tabla4[[#This Row],[N° SECUENCIA INGRESO / EGRESO]],1,2)</f>
        <v>SA</v>
      </c>
      <c r="D168" s="29" t="str">
        <f>VLOOKUP(G168,BASE[],2,FALSE)</f>
        <v>STELLA</v>
      </c>
      <c r="E168" s="29" t="str">
        <f>VLOOKUP(G168,BASE[],3,FALSE)</f>
        <v>BTL</v>
      </c>
      <c r="F168" s="29" t="str">
        <f>VLOOKUP(G168,BASE[],4,FALSE)</f>
        <v>ST-BTL-030</v>
      </c>
      <c r="G168" s="18" t="s">
        <v>116</v>
      </c>
      <c r="H168" s="7" t="s">
        <v>11</v>
      </c>
      <c r="I168" s="28" t="s">
        <v>15</v>
      </c>
      <c r="J168" s="7"/>
      <c r="K168" s="7"/>
      <c r="L168" s="7"/>
      <c r="M168" s="42">
        <v>6</v>
      </c>
      <c r="N168" s="7"/>
      <c r="O168" s="7"/>
      <c r="P168" s="36"/>
      <c r="Q168" s="63"/>
      <c r="R168" s="7"/>
      <c r="S168" s="7"/>
      <c r="T168" s="7"/>
    </row>
    <row r="169" spans="1:20" ht="18.75" x14ac:dyDescent="0.25">
      <c r="A169" s="40">
        <v>44982</v>
      </c>
      <c r="B169" s="7" t="s">
        <v>729</v>
      </c>
      <c r="C169" s="7" t="str">
        <f>MID(Tabla4[[#This Row],[N° SECUENCIA INGRESO / EGRESO]],1,2)</f>
        <v>SA</v>
      </c>
      <c r="D169" s="29" t="str">
        <f>VLOOKUP(G169,BASE[],2,FALSE)</f>
        <v>STELLA</v>
      </c>
      <c r="E169" s="29" t="str">
        <f>VLOOKUP(G169,BASE[],3,FALSE)</f>
        <v>BTL</v>
      </c>
      <c r="F169" s="29" t="str">
        <f>VLOOKUP(G169,BASE[],4,FALSE)</f>
        <v>ST-BTL-031</v>
      </c>
      <c r="G169" s="18" t="s">
        <v>122</v>
      </c>
      <c r="H169" s="7" t="s">
        <v>11</v>
      </c>
      <c r="I169" s="7" t="s">
        <v>15</v>
      </c>
      <c r="J169" s="7"/>
      <c r="K169" s="7"/>
      <c r="L169" s="7"/>
      <c r="M169" s="42">
        <v>8</v>
      </c>
      <c r="N169" s="7"/>
      <c r="O169" s="7"/>
      <c r="P169" s="36"/>
      <c r="Q169" s="63"/>
      <c r="R169" s="7"/>
      <c r="S169" s="7"/>
      <c r="T169" s="7"/>
    </row>
    <row r="170" spans="1:20" ht="18.75" x14ac:dyDescent="0.25">
      <c r="A170" s="40">
        <v>44982</v>
      </c>
      <c r="B170" s="7" t="s">
        <v>729</v>
      </c>
      <c r="C170" s="7" t="str">
        <f>MID(Tabla4[[#This Row],[N° SECUENCIA INGRESO / EGRESO]],1,2)</f>
        <v>SA</v>
      </c>
      <c r="D170" s="29" t="str">
        <f>VLOOKUP(G170,BASE[],2,FALSE)</f>
        <v>STELLA</v>
      </c>
      <c r="E170" s="29" t="str">
        <f>VLOOKUP(G170,BASE[],3,FALSE)</f>
        <v>BTL</v>
      </c>
      <c r="F170" s="29" t="str">
        <f>VLOOKUP(G170,BASE[],4,FALSE)</f>
        <v>ST-BTL-032</v>
      </c>
      <c r="G170" s="18" t="s">
        <v>128</v>
      </c>
      <c r="H170" s="7" t="s">
        <v>11</v>
      </c>
      <c r="I170" s="7" t="s">
        <v>15</v>
      </c>
      <c r="J170" s="7"/>
      <c r="K170" s="7"/>
      <c r="L170" s="7"/>
      <c r="M170" s="42">
        <v>1</v>
      </c>
      <c r="N170" s="7"/>
      <c r="O170" s="7"/>
      <c r="P170" s="36"/>
      <c r="Q170" s="63"/>
      <c r="R170" s="7"/>
      <c r="S170" s="7"/>
      <c r="T170" s="7"/>
    </row>
    <row r="171" spans="1:20" ht="18.75" x14ac:dyDescent="0.25">
      <c r="A171" s="40">
        <v>44982</v>
      </c>
      <c r="B171" s="7" t="s">
        <v>729</v>
      </c>
      <c r="C171" s="7" t="str">
        <f>MID(Tabla4[[#This Row],[N° SECUENCIA INGRESO / EGRESO]],1,2)</f>
        <v>SA</v>
      </c>
      <c r="D171" s="29" t="str">
        <f>VLOOKUP(G171,BASE[],2,FALSE)</f>
        <v>STELLA</v>
      </c>
      <c r="E171" s="29" t="str">
        <f>VLOOKUP(G171,BASE[],3,FALSE)</f>
        <v>BTL</v>
      </c>
      <c r="F171" s="29" t="str">
        <f>VLOOKUP(G171,BASE[],4,FALSE)</f>
        <v>ST-BTL-033</v>
      </c>
      <c r="G171" s="18" t="s">
        <v>134</v>
      </c>
      <c r="H171" s="7" t="s">
        <v>11</v>
      </c>
      <c r="I171" s="7" t="s">
        <v>15</v>
      </c>
      <c r="J171" s="7"/>
      <c r="K171" s="7"/>
      <c r="L171" s="7"/>
      <c r="M171" s="42">
        <v>699</v>
      </c>
      <c r="N171" s="7"/>
      <c r="O171" s="7"/>
      <c r="P171" s="36"/>
      <c r="Q171" s="63"/>
      <c r="R171" s="7"/>
      <c r="S171" s="7"/>
      <c r="T171" s="7"/>
    </row>
    <row r="172" spans="1:20" ht="18.75" x14ac:dyDescent="0.25">
      <c r="A172" s="40">
        <v>44982</v>
      </c>
      <c r="B172" s="7" t="s">
        <v>729</v>
      </c>
      <c r="C172" s="7" t="str">
        <f>MID(Tabla4[[#This Row],[N° SECUENCIA INGRESO / EGRESO]],1,2)</f>
        <v>SA</v>
      </c>
      <c r="D172" s="29" t="str">
        <f>VLOOKUP(G172,BASE[],2,FALSE)</f>
        <v>STELLA</v>
      </c>
      <c r="E172" s="29" t="str">
        <f>VLOOKUP(G172,BASE[],3,FALSE)</f>
        <v>BTL</v>
      </c>
      <c r="F172" s="29" t="str">
        <f>VLOOKUP(G172,BASE[],4,FALSE)</f>
        <v>ST-BTL-034</v>
      </c>
      <c r="G172" s="18" t="s">
        <v>140</v>
      </c>
      <c r="H172" s="7" t="s">
        <v>11</v>
      </c>
      <c r="I172" s="7" t="s">
        <v>15</v>
      </c>
      <c r="J172" s="7"/>
      <c r="K172" s="7"/>
      <c r="L172" s="7"/>
      <c r="M172" s="42">
        <v>114</v>
      </c>
      <c r="N172" s="7"/>
      <c r="O172" s="7"/>
      <c r="P172" s="36"/>
      <c r="Q172" s="63"/>
      <c r="R172" s="7"/>
      <c r="S172" s="7"/>
      <c r="T172" s="7"/>
    </row>
    <row r="173" spans="1:20" ht="18.75" x14ac:dyDescent="0.25">
      <c r="A173" s="40">
        <v>44982</v>
      </c>
      <c r="B173" s="7" t="s">
        <v>729</v>
      </c>
      <c r="C173" s="7" t="str">
        <f>MID(Tabla4[[#This Row],[N° SECUENCIA INGRESO / EGRESO]],1,2)</f>
        <v>SA</v>
      </c>
      <c r="D173" s="29" t="str">
        <f>VLOOKUP(G173,BASE[],2,FALSE)</f>
        <v>STELLA</v>
      </c>
      <c r="E173" s="29" t="str">
        <f>VLOOKUP(G173,BASE[],3,FALSE)</f>
        <v>BTL</v>
      </c>
      <c r="F173" s="29" t="str">
        <f>VLOOKUP(G173,BASE[],4,FALSE)</f>
        <v>ST-BTL-035</v>
      </c>
      <c r="G173" s="18" t="s">
        <v>146</v>
      </c>
      <c r="H173" s="7" t="s">
        <v>11</v>
      </c>
      <c r="I173" s="28" t="s">
        <v>15</v>
      </c>
      <c r="J173" s="7"/>
      <c r="K173" s="7"/>
      <c r="L173" s="7"/>
      <c r="M173" s="42">
        <v>8</v>
      </c>
      <c r="N173" s="7"/>
      <c r="O173" s="7"/>
      <c r="P173" s="36"/>
      <c r="Q173" s="63"/>
      <c r="R173" s="7"/>
      <c r="S173" s="7"/>
      <c r="T173" s="7"/>
    </row>
    <row r="174" spans="1:20" ht="18.75" x14ac:dyDescent="0.25">
      <c r="A174" s="40">
        <v>44982</v>
      </c>
      <c r="B174" s="7" t="s">
        <v>729</v>
      </c>
      <c r="C174" s="7" t="str">
        <f>MID(Tabla4[[#This Row],[N° SECUENCIA INGRESO / EGRESO]],1,2)</f>
        <v>SA</v>
      </c>
      <c r="D174" s="29" t="str">
        <f>VLOOKUP(G174,BASE[],2,FALSE)</f>
        <v>STELLA</v>
      </c>
      <c r="E174" s="29" t="str">
        <f>VLOOKUP(G174,BASE[],3,FALSE)</f>
        <v>BTL</v>
      </c>
      <c r="F174" s="29" t="str">
        <f>VLOOKUP(G174,BASE[],4,FALSE)</f>
        <v>ST-BTL-036</v>
      </c>
      <c r="G174" s="18" t="s">
        <v>152</v>
      </c>
      <c r="H174" s="7" t="s">
        <v>11</v>
      </c>
      <c r="I174" s="7" t="s">
        <v>15</v>
      </c>
      <c r="J174" s="7"/>
      <c r="K174" s="7"/>
      <c r="L174" s="7"/>
      <c r="M174" s="42">
        <v>16</v>
      </c>
      <c r="N174" s="7"/>
      <c r="O174" s="7"/>
      <c r="P174" s="36"/>
      <c r="Q174" s="63"/>
      <c r="R174" s="7"/>
      <c r="S174" s="7"/>
      <c r="T174" s="7"/>
    </row>
    <row r="175" spans="1:20" ht="18.75" x14ac:dyDescent="0.25">
      <c r="A175" s="40">
        <v>44982</v>
      </c>
      <c r="B175" s="7" t="s">
        <v>729</v>
      </c>
      <c r="C175" s="7" t="str">
        <f>MID(Tabla4[[#This Row],[N° SECUENCIA INGRESO / EGRESO]],1,2)</f>
        <v>SA</v>
      </c>
      <c r="D175" s="29" t="str">
        <f>VLOOKUP(G175,BASE[],2,FALSE)</f>
        <v>STELLA</v>
      </c>
      <c r="E175" s="29" t="str">
        <f>VLOOKUP(G175,BASE[],3,FALSE)</f>
        <v>BTL</v>
      </c>
      <c r="F175" s="29" t="str">
        <f>VLOOKUP(G175,BASE[],4,FALSE)</f>
        <v>ST-BTL-037</v>
      </c>
      <c r="G175" s="18" t="s">
        <v>285</v>
      </c>
      <c r="H175" s="7" t="s">
        <v>18</v>
      </c>
      <c r="I175" s="7" t="s">
        <v>19</v>
      </c>
      <c r="J175" s="7"/>
      <c r="K175" s="7"/>
      <c r="L175" s="7"/>
      <c r="M175" s="42">
        <v>8</v>
      </c>
      <c r="N175" s="7"/>
      <c r="O175" s="7"/>
      <c r="P175" s="36"/>
      <c r="Q175" s="63"/>
      <c r="R175" s="7"/>
      <c r="S175" s="7"/>
      <c r="T175" s="7"/>
    </row>
    <row r="176" spans="1:20" ht="18.75" x14ac:dyDescent="0.25">
      <c r="A176" s="40">
        <v>44982</v>
      </c>
      <c r="B176" s="7" t="s">
        <v>729</v>
      </c>
      <c r="C176" s="7" t="str">
        <f>MID(Tabla4[[#This Row],[N° SECUENCIA INGRESO / EGRESO]],1,2)</f>
        <v>SA</v>
      </c>
      <c r="D176" s="29" t="str">
        <f>VLOOKUP(G176,BASE[],2,FALSE)</f>
        <v>STELLA</v>
      </c>
      <c r="E176" s="29" t="str">
        <f>VLOOKUP(G176,BASE[],3,FALSE)</f>
        <v>BTL</v>
      </c>
      <c r="F176" s="29" t="str">
        <f>VLOOKUP(G176,BASE[],4,FALSE)</f>
        <v>ST-BTL-038</v>
      </c>
      <c r="G176" s="18" t="s">
        <v>289</v>
      </c>
      <c r="H176" s="7" t="s">
        <v>18</v>
      </c>
      <c r="I176" s="7" t="s">
        <v>19</v>
      </c>
      <c r="J176" s="7"/>
      <c r="K176" s="7"/>
      <c r="L176" s="7"/>
      <c r="M176" s="42">
        <v>4</v>
      </c>
      <c r="N176" s="7"/>
      <c r="O176" s="7"/>
      <c r="P176" s="36"/>
      <c r="Q176" s="63"/>
      <c r="R176" s="7"/>
      <c r="S176" s="7"/>
      <c r="T176" s="7"/>
    </row>
    <row r="177" spans="1:20" ht="18.75" x14ac:dyDescent="0.25">
      <c r="A177" s="40">
        <v>44982</v>
      </c>
      <c r="B177" s="7" t="s">
        <v>729</v>
      </c>
      <c r="C177" s="7" t="str">
        <f>MID(Tabla4[[#This Row],[N° SECUENCIA INGRESO / EGRESO]],1,2)</f>
        <v>SA</v>
      </c>
      <c r="D177" s="29" t="str">
        <f>VLOOKUP(G177,BASE[],2,FALSE)</f>
        <v>STELLA</v>
      </c>
      <c r="E177" s="29" t="str">
        <f>VLOOKUP(G177,BASE[],3,FALSE)</f>
        <v>BTL</v>
      </c>
      <c r="F177" s="29" t="str">
        <f>VLOOKUP(G177,BASE[],4,FALSE)</f>
        <v>ST-BTL-039</v>
      </c>
      <c r="G177" s="18" t="s">
        <v>397</v>
      </c>
      <c r="H177" s="7" t="s">
        <v>14</v>
      </c>
      <c r="I177" s="7" t="s">
        <v>19</v>
      </c>
      <c r="J177" s="7"/>
      <c r="K177" s="7"/>
      <c r="L177" s="7"/>
      <c r="M177" s="42">
        <v>2</v>
      </c>
      <c r="N177" s="7"/>
      <c r="O177" s="7"/>
      <c r="P177" s="36"/>
      <c r="Q177" s="63"/>
      <c r="R177" s="7"/>
      <c r="S177" s="7"/>
      <c r="T177" s="7"/>
    </row>
    <row r="178" spans="1:20" ht="18.75" x14ac:dyDescent="0.25">
      <c r="A178" s="40">
        <v>44982</v>
      </c>
      <c r="B178" s="7" t="s">
        <v>729</v>
      </c>
      <c r="C178" s="7" t="str">
        <f>MID(Tabla4[[#This Row],[N° SECUENCIA INGRESO / EGRESO]],1,2)</f>
        <v>SA</v>
      </c>
      <c r="D178" s="29" t="str">
        <f>VLOOKUP(G178,BASE[],2,FALSE)</f>
        <v>STELLA</v>
      </c>
      <c r="E178" s="29" t="str">
        <f>VLOOKUP(G178,BASE[],3,FALSE)</f>
        <v>BTL</v>
      </c>
      <c r="F178" s="29" t="str">
        <f>VLOOKUP(G178,BASE[],4,FALSE)</f>
        <v>ST-BTL-040</v>
      </c>
      <c r="G178" s="18" t="s">
        <v>399</v>
      </c>
      <c r="H178" s="7" t="s">
        <v>14</v>
      </c>
      <c r="I178" s="7" t="s">
        <v>19</v>
      </c>
      <c r="J178" s="7"/>
      <c r="K178" s="7"/>
      <c r="L178" s="7"/>
      <c r="M178" s="42">
        <v>1</v>
      </c>
      <c r="N178" s="7"/>
      <c r="O178" s="7"/>
      <c r="P178" s="36"/>
      <c r="Q178" s="63"/>
      <c r="R178" s="7"/>
      <c r="S178" s="7"/>
      <c r="T178" s="7"/>
    </row>
    <row r="179" spans="1:20" ht="18.75" x14ac:dyDescent="0.25">
      <c r="A179" s="40">
        <v>44982</v>
      </c>
      <c r="B179" s="7" t="s">
        <v>729</v>
      </c>
      <c r="C179" s="7" t="str">
        <f>MID(Tabla4[[#This Row],[N° SECUENCIA INGRESO / EGRESO]],1,2)</f>
        <v>SA</v>
      </c>
      <c r="D179" s="29" t="str">
        <f>VLOOKUP(G179,BASE[],2,FALSE)</f>
        <v>STELLA</v>
      </c>
      <c r="E179" s="29" t="str">
        <f>VLOOKUP(G179,BASE[],3,FALSE)</f>
        <v>BTL</v>
      </c>
      <c r="F179" s="29" t="str">
        <f>VLOOKUP(G179,BASE[],4,FALSE)</f>
        <v>ST-BTL-041</v>
      </c>
      <c r="G179" s="18" t="s">
        <v>401</v>
      </c>
      <c r="H179" s="7" t="s">
        <v>14</v>
      </c>
      <c r="I179" s="7" t="s">
        <v>19</v>
      </c>
      <c r="J179" s="7"/>
      <c r="K179" s="7"/>
      <c r="L179" s="7"/>
      <c r="M179" s="42">
        <v>1</v>
      </c>
      <c r="N179" s="7"/>
      <c r="O179" s="7" t="s">
        <v>650</v>
      </c>
      <c r="P179" s="36">
        <v>44970</v>
      </c>
      <c r="Q179" s="63"/>
      <c r="R179" s="7"/>
      <c r="S179" s="7"/>
      <c r="T179" s="7"/>
    </row>
    <row r="180" spans="1:20" ht="18.75" x14ac:dyDescent="0.25">
      <c r="A180" s="40">
        <v>44982</v>
      </c>
      <c r="B180" s="7" t="s">
        <v>729</v>
      </c>
      <c r="C180" s="7" t="str">
        <f>MID(Tabla4[[#This Row],[N° SECUENCIA INGRESO / EGRESO]],1,2)</f>
        <v>SA</v>
      </c>
      <c r="D180" s="29" t="str">
        <f>VLOOKUP(G180,BASE[],2,FALSE)</f>
        <v>STELLA</v>
      </c>
      <c r="E180" s="29" t="str">
        <f>VLOOKUP(G180,BASE[],3,FALSE)</f>
        <v>BTL</v>
      </c>
      <c r="F180" s="29" t="str">
        <f>VLOOKUP(G180,BASE[],4,FALSE)</f>
        <v>ST-BTL-042</v>
      </c>
      <c r="G180" s="18" t="s">
        <v>403</v>
      </c>
      <c r="H180" s="7" t="s">
        <v>14</v>
      </c>
      <c r="I180" s="7" t="s">
        <v>19</v>
      </c>
      <c r="J180" s="7"/>
      <c r="K180" s="7"/>
      <c r="L180" s="7"/>
      <c r="M180" s="42">
        <v>1</v>
      </c>
      <c r="N180" s="7"/>
      <c r="O180" s="7" t="s">
        <v>650</v>
      </c>
      <c r="P180" s="36">
        <v>44970</v>
      </c>
      <c r="Q180" s="63"/>
      <c r="R180" s="7"/>
      <c r="S180" s="7"/>
      <c r="T180" s="7"/>
    </row>
    <row r="181" spans="1:20" ht="18.75" x14ac:dyDescent="0.25">
      <c r="A181" s="40">
        <v>44982</v>
      </c>
      <c r="B181" s="7" t="s">
        <v>729</v>
      </c>
      <c r="C181" s="7" t="str">
        <f>MID(Tabla4[[#This Row],[N° SECUENCIA INGRESO / EGRESO]],1,2)</f>
        <v>SA</v>
      </c>
      <c r="D181" s="29" t="str">
        <f>VLOOKUP(G181,BASE[],2,FALSE)</f>
        <v>STELLA</v>
      </c>
      <c r="E181" s="29" t="str">
        <f>VLOOKUP(G181,BASE[],3,FALSE)</f>
        <v>BTL</v>
      </c>
      <c r="F181" s="29" t="str">
        <f>VLOOKUP(G181,BASE[],4,FALSE)</f>
        <v>ST-BTL-043</v>
      </c>
      <c r="G181" s="18" t="s">
        <v>405</v>
      </c>
      <c r="H181" s="7" t="s">
        <v>14</v>
      </c>
      <c r="I181" s="7" t="s">
        <v>19</v>
      </c>
      <c r="J181" s="7"/>
      <c r="K181" s="7"/>
      <c r="L181" s="7"/>
      <c r="M181" s="42">
        <v>1</v>
      </c>
      <c r="N181" s="7"/>
      <c r="O181" s="7"/>
      <c r="P181" s="7"/>
      <c r="Q181" s="63"/>
      <c r="R181" s="7"/>
      <c r="S181" s="7"/>
      <c r="T181" s="7"/>
    </row>
    <row r="182" spans="1:20" ht="18.75" x14ac:dyDescent="0.25">
      <c r="A182" s="40">
        <v>44982</v>
      </c>
      <c r="B182" s="7" t="s">
        <v>729</v>
      </c>
      <c r="C182" s="7" t="str">
        <f>MID(Tabla4[[#This Row],[N° SECUENCIA INGRESO / EGRESO]],1,2)</f>
        <v>SA</v>
      </c>
      <c r="D182" s="29" t="str">
        <f>VLOOKUP(G182,BASE[],2,FALSE)</f>
        <v>STELLA</v>
      </c>
      <c r="E182" s="29" t="str">
        <f>VLOOKUP(G182,BASE[],3,FALSE)</f>
        <v>BTL</v>
      </c>
      <c r="F182" s="29" t="str">
        <f>VLOOKUP(G182,BASE[],4,FALSE)</f>
        <v>ST-BTL-044</v>
      </c>
      <c r="G182" s="18" t="s">
        <v>407</v>
      </c>
      <c r="H182" s="7" t="s">
        <v>14</v>
      </c>
      <c r="I182" s="7" t="s">
        <v>19</v>
      </c>
      <c r="J182" s="7"/>
      <c r="K182" s="7"/>
      <c r="L182" s="7"/>
      <c r="M182" s="42">
        <v>1</v>
      </c>
      <c r="N182" s="7"/>
      <c r="O182" s="7"/>
      <c r="P182" s="7"/>
      <c r="Q182" s="63"/>
      <c r="R182" s="7"/>
      <c r="S182" s="7"/>
      <c r="T182" s="7"/>
    </row>
    <row r="183" spans="1:20" ht="18.75" x14ac:dyDescent="0.25">
      <c r="A183" s="40">
        <v>44982</v>
      </c>
      <c r="B183" s="7" t="s">
        <v>729</v>
      </c>
      <c r="C183" s="7" t="str">
        <f>MID(Tabla4[[#This Row],[N° SECUENCIA INGRESO / EGRESO]],1,2)</f>
        <v>SA</v>
      </c>
      <c r="D183" s="29" t="str">
        <f>VLOOKUP(G183,BASE[],2,FALSE)</f>
        <v>STELLA</v>
      </c>
      <c r="E183" s="29" t="str">
        <f>VLOOKUP(G183,BASE[],3,FALSE)</f>
        <v>BTL</v>
      </c>
      <c r="F183" s="29" t="str">
        <f>VLOOKUP(G183,BASE[],4,FALSE)</f>
        <v>ST-BTL-045</v>
      </c>
      <c r="G183" s="18" t="s">
        <v>293</v>
      </c>
      <c r="H183" s="7" t="s">
        <v>18</v>
      </c>
      <c r="I183" s="7" t="s">
        <v>19</v>
      </c>
      <c r="J183" s="7"/>
      <c r="K183" s="7"/>
      <c r="L183" s="7"/>
      <c r="M183" s="42">
        <v>1</v>
      </c>
      <c r="N183" s="7"/>
      <c r="O183" s="7"/>
      <c r="P183" s="7"/>
      <c r="Q183" s="63"/>
      <c r="R183" s="7"/>
      <c r="S183" s="7"/>
      <c r="T183" s="7"/>
    </row>
    <row r="184" spans="1:20" ht="18.75" x14ac:dyDescent="0.25">
      <c r="A184" s="40">
        <v>44982</v>
      </c>
      <c r="B184" s="7" t="s">
        <v>729</v>
      </c>
      <c r="C184" s="7" t="str">
        <f>MID(Tabla4[[#This Row],[N° SECUENCIA INGRESO / EGRESO]],1,2)</f>
        <v>SA</v>
      </c>
      <c r="D184" s="29" t="str">
        <f>VLOOKUP(G184,BASE[],2,FALSE)</f>
        <v>STELLA</v>
      </c>
      <c r="E184" s="29" t="str">
        <f>VLOOKUP(G184,BASE[],3,FALSE)</f>
        <v>BTL</v>
      </c>
      <c r="F184" s="29" t="str">
        <f>VLOOKUP(G184,BASE[],4,FALSE)</f>
        <v>ST-BTL-046</v>
      </c>
      <c r="G184" s="18" t="s">
        <v>409</v>
      </c>
      <c r="H184" s="7" t="s">
        <v>14</v>
      </c>
      <c r="I184" s="7" t="s">
        <v>19</v>
      </c>
      <c r="J184" s="7"/>
      <c r="K184" s="7"/>
      <c r="L184" s="7"/>
      <c r="M184" s="42">
        <v>1</v>
      </c>
      <c r="N184" s="7"/>
      <c r="O184" s="7"/>
      <c r="P184" s="7"/>
      <c r="Q184" s="63"/>
      <c r="R184" s="7"/>
      <c r="S184" s="7"/>
      <c r="T184" s="7"/>
    </row>
    <row r="185" spans="1:20" ht="18.75" x14ac:dyDescent="0.25">
      <c r="A185" s="40">
        <v>44982</v>
      </c>
      <c r="B185" s="7" t="s">
        <v>729</v>
      </c>
      <c r="C185" s="7" t="str">
        <f>MID(Tabla4[[#This Row],[N° SECUENCIA INGRESO / EGRESO]],1,2)</f>
        <v>SA</v>
      </c>
      <c r="D185" s="29" t="str">
        <f>VLOOKUP(G185,BASE[],2,FALSE)</f>
        <v>STELLA</v>
      </c>
      <c r="E185" s="29" t="str">
        <f>VLOOKUP(G185,BASE[],3,FALSE)</f>
        <v>BTL</v>
      </c>
      <c r="F185" s="29" t="str">
        <f>VLOOKUP(G185,BASE[],4,FALSE)</f>
        <v>ST-BTL-047</v>
      </c>
      <c r="G185" s="18" t="s">
        <v>411</v>
      </c>
      <c r="H185" s="7" t="s">
        <v>14</v>
      </c>
      <c r="I185" s="7" t="s">
        <v>19</v>
      </c>
      <c r="J185" s="7"/>
      <c r="K185" s="7"/>
      <c r="L185" s="7"/>
      <c r="M185" s="42">
        <v>4</v>
      </c>
      <c r="N185" s="7"/>
      <c r="O185" s="7"/>
      <c r="P185" s="7"/>
      <c r="Q185" s="63"/>
      <c r="R185" s="7"/>
      <c r="S185" s="7"/>
      <c r="T185" s="7"/>
    </row>
    <row r="186" spans="1:20" ht="18.75" x14ac:dyDescent="0.25">
      <c r="A186" s="40">
        <v>44982</v>
      </c>
      <c r="B186" s="7" t="s">
        <v>729</v>
      </c>
      <c r="C186" s="7" t="str">
        <f>MID(Tabla4[[#This Row],[N° SECUENCIA INGRESO / EGRESO]],1,2)</f>
        <v>SA</v>
      </c>
      <c r="D186" s="29" t="str">
        <f>VLOOKUP(G186,BASE[],2,FALSE)</f>
        <v>STELLA</v>
      </c>
      <c r="E186" s="29" t="str">
        <f>VLOOKUP(G186,BASE[],3,FALSE)</f>
        <v>BTL</v>
      </c>
      <c r="F186" s="29" t="str">
        <f>VLOOKUP(G186,BASE[],4,FALSE)</f>
        <v>ST-BTL-048</v>
      </c>
      <c r="G186" s="18" t="s">
        <v>413</v>
      </c>
      <c r="H186" s="7" t="s">
        <v>14</v>
      </c>
      <c r="I186" s="7" t="s">
        <v>19</v>
      </c>
      <c r="J186" s="7"/>
      <c r="K186" s="7"/>
      <c r="L186" s="7"/>
      <c r="M186" s="42">
        <v>44</v>
      </c>
      <c r="N186" s="7"/>
      <c r="O186" s="7"/>
      <c r="P186" s="7"/>
      <c r="Q186" s="63"/>
      <c r="R186" s="7"/>
      <c r="S186" s="7"/>
      <c r="T186" s="7"/>
    </row>
    <row r="187" spans="1:20" ht="18.75" x14ac:dyDescent="0.25">
      <c r="A187" s="40">
        <v>44982</v>
      </c>
      <c r="B187" s="7" t="s">
        <v>729</v>
      </c>
      <c r="C187" s="7" t="str">
        <f>MID(Tabla4[[#This Row],[N° SECUENCIA INGRESO / EGRESO]],1,2)</f>
        <v>SA</v>
      </c>
      <c r="D187" s="29" t="str">
        <f>VLOOKUP(G187,BASE[],2,FALSE)</f>
        <v>STELLA</v>
      </c>
      <c r="E187" s="29" t="str">
        <f>VLOOKUP(G187,BASE[],3,FALSE)</f>
        <v>BTL</v>
      </c>
      <c r="F187" s="29" t="str">
        <f>VLOOKUP(G187,BASE[],4,FALSE)</f>
        <v>ST-BTL-049</v>
      </c>
      <c r="G187" s="18" t="s">
        <v>415</v>
      </c>
      <c r="H187" s="7" t="s">
        <v>14</v>
      </c>
      <c r="I187" s="7" t="s">
        <v>19</v>
      </c>
      <c r="J187" s="7"/>
      <c r="K187" s="7"/>
      <c r="L187" s="7"/>
      <c r="M187" s="42">
        <v>40</v>
      </c>
      <c r="N187" s="7"/>
      <c r="O187" s="7"/>
      <c r="P187" s="7"/>
      <c r="Q187" s="63"/>
      <c r="R187" s="7"/>
      <c r="S187" s="7"/>
      <c r="T187" s="7"/>
    </row>
    <row r="188" spans="1:20" ht="18.75" x14ac:dyDescent="0.25">
      <c r="A188" s="40">
        <v>44982</v>
      </c>
      <c r="B188" s="7" t="s">
        <v>729</v>
      </c>
      <c r="C188" s="7" t="str">
        <f>MID(Tabla4[[#This Row],[N° SECUENCIA INGRESO / EGRESO]],1,2)</f>
        <v>SA</v>
      </c>
      <c r="D188" s="29" t="str">
        <f>VLOOKUP(G188,BASE[],2,FALSE)</f>
        <v>STELLA</v>
      </c>
      <c r="E188" s="29" t="str">
        <f>VLOOKUP(G188,BASE[],3,FALSE)</f>
        <v>BTL</v>
      </c>
      <c r="F188" s="29" t="str">
        <f>VLOOKUP(G188,BASE[],4,FALSE)</f>
        <v>ST-BTL-050</v>
      </c>
      <c r="G188" s="18" t="s">
        <v>417</v>
      </c>
      <c r="H188" s="7" t="s">
        <v>14</v>
      </c>
      <c r="I188" s="7" t="s">
        <v>19</v>
      </c>
      <c r="J188" s="7"/>
      <c r="K188" s="7"/>
      <c r="L188" s="7"/>
      <c r="M188" s="42">
        <v>134</v>
      </c>
      <c r="N188" s="7"/>
      <c r="O188" s="7"/>
      <c r="P188" s="7"/>
      <c r="Q188" s="63"/>
      <c r="R188" s="7"/>
      <c r="S188" s="7"/>
      <c r="T188" s="7"/>
    </row>
    <row r="189" spans="1:20" ht="18.75" x14ac:dyDescent="0.25">
      <c r="A189" s="40">
        <v>44982</v>
      </c>
      <c r="B189" s="7" t="s">
        <v>729</v>
      </c>
      <c r="C189" s="7" t="str">
        <f>MID(Tabla4[[#This Row],[N° SECUENCIA INGRESO / EGRESO]],1,2)</f>
        <v>SA</v>
      </c>
      <c r="D189" s="29" t="str">
        <f>VLOOKUP(G189,BASE[],2,FALSE)</f>
        <v>STELLA</v>
      </c>
      <c r="E189" s="29" t="str">
        <f>VLOOKUP(G189,BASE[],3,FALSE)</f>
        <v>BTL</v>
      </c>
      <c r="F189" s="29" t="str">
        <f>VLOOKUP(G189,BASE[],4,FALSE)</f>
        <v>ST-BTL-051</v>
      </c>
      <c r="G189" s="18" t="s">
        <v>419</v>
      </c>
      <c r="H189" s="7" t="s">
        <v>14</v>
      </c>
      <c r="I189" s="7" t="s">
        <v>19</v>
      </c>
      <c r="J189" s="7"/>
      <c r="K189" s="7"/>
      <c r="L189" s="7"/>
      <c r="M189" s="42">
        <v>20</v>
      </c>
      <c r="N189" s="7"/>
      <c r="O189" s="7"/>
      <c r="P189" s="7"/>
      <c r="Q189" s="63"/>
      <c r="R189" s="7"/>
      <c r="S189" s="7"/>
      <c r="T189" s="7"/>
    </row>
    <row r="190" spans="1:20" ht="18.75" x14ac:dyDescent="0.25">
      <c r="A190" s="40">
        <v>44982</v>
      </c>
      <c r="B190" s="7" t="s">
        <v>729</v>
      </c>
      <c r="C190" s="7" t="str">
        <f>MID(Tabla4[[#This Row],[N° SECUENCIA INGRESO / EGRESO]],1,2)</f>
        <v>SA</v>
      </c>
      <c r="D190" s="29" t="str">
        <f>VLOOKUP(G190,BASE[],2,FALSE)</f>
        <v>STELLA</v>
      </c>
      <c r="E190" s="29" t="str">
        <f>VLOOKUP(G190,BASE[],3,FALSE)</f>
        <v>BTL</v>
      </c>
      <c r="F190" s="29" t="str">
        <f>VLOOKUP(G190,BASE[],4,FALSE)</f>
        <v>ST-BTL-052</v>
      </c>
      <c r="G190" s="18" t="s">
        <v>421</v>
      </c>
      <c r="H190" s="7" t="s">
        <v>14</v>
      </c>
      <c r="I190" s="7" t="s">
        <v>19</v>
      </c>
      <c r="J190" s="7"/>
      <c r="K190" s="7"/>
      <c r="L190" s="7"/>
      <c r="M190" s="42">
        <v>93</v>
      </c>
      <c r="N190" s="7"/>
      <c r="O190" s="7"/>
      <c r="P190" s="7"/>
      <c r="Q190" s="63"/>
      <c r="R190" s="7"/>
      <c r="S190" s="7"/>
      <c r="T190" s="7"/>
    </row>
    <row r="191" spans="1:20" ht="18.75" x14ac:dyDescent="0.25">
      <c r="A191" s="55">
        <v>44982</v>
      </c>
      <c r="B191" s="56" t="s">
        <v>729</v>
      </c>
      <c r="C191" s="56" t="str">
        <f>MID(Tabla4[[#This Row],[N° SECUENCIA INGRESO / EGRESO]],1,2)</f>
        <v>SA</v>
      </c>
      <c r="D191" s="57" t="str">
        <f>VLOOKUP(G191,BASE[],2,FALSE)</f>
        <v>STELLA</v>
      </c>
      <c r="E191" s="57" t="str">
        <f>VLOOKUP(G191,BASE[],3,FALSE)</f>
        <v>BTL</v>
      </c>
      <c r="F191" s="29" t="str">
        <f>VLOOKUP(G191,BASE[],4,FALSE)</f>
        <v>ST-BTL-053</v>
      </c>
      <c r="G191" s="18" t="s">
        <v>423</v>
      </c>
      <c r="H191" s="7" t="s">
        <v>14</v>
      </c>
      <c r="I191" s="7" t="s">
        <v>19</v>
      </c>
      <c r="J191" s="7"/>
      <c r="K191" s="7"/>
      <c r="L191" s="7"/>
      <c r="M191" s="42">
        <v>4</v>
      </c>
      <c r="N191" s="7"/>
      <c r="O191" s="7"/>
      <c r="P191" s="7"/>
      <c r="Q191" s="63"/>
      <c r="R191" s="7"/>
      <c r="S191" s="7"/>
      <c r="T191" s="7"/>
    </row>
    <row r="192" spans="1:20" ht="18.75" x14ac:dyDescent="0.25">
      <c r="A192" s="55">
        <v>44982</v>
      </c>
      <c r="B192" s="56" t="s">
        <v>729</v>
      </c>
      <c r="C192" s="56" t="str">
        <f>MID(Tabla4[[#This Row],[N° SECUENCIA INGRESO / EGRESO]],1,2)</f>
        <v>SA</v>
      </c>
      <c r="D192" s="57" t="str">
        <f>VLOOKUP(G192,BASE[],2,FALSE)</f>
        <v>STELLA</v>
      </c>
      <c r="E192" s="57" t="str">
        <f>VLOOKUP(G192,BASE[],3,FALSE)</f>
        <v>BTL</v>
      </c>
      <c r="F192" s="29" t="str">
        <f>VLOOKUP(G192,BASE[],4,FALSE)</f>
        <v>ST-BTL-054</v>
      </c>
      <c r="G192" s="18" t="s">
        <v>297</v>
      </c>
      <c r="H192" s="7" t="s">
        <v>18</v>
      </c>
      <c r="I192" s="7" t="s">
        <v>19</v>
      </c>
      <c r="J192" s="7"/>
      <c r="K192" s="7"/>
      <c r="L192" s="7"/>
      <c r="M192" s="42">
        <v>2</v>
      </c>
      <c r="N192" s="7"/>
      <c r="O192" s="7"/>
      <c r="P192" s="7"/>
      <c r="Q192" s="63"/>
      <c r="R192" s="7"/>
      <c r="S192" s="7"/>
      <c r="T192" s="7"/>
    </row>
    <row r="193" spans="1:20" ht="18.75" x14ac:dyDescent="0.25">
      <c r="A193" s="55">
        <v>44982</v>
      </c>
      <c r="B193" s="56" t="s">
        <v>729</v>
      </c>
      <c r="C193" s="56" t="str">
        <f>MID(Tabla4[[#This Row],[N° SECUENCIA INGRESO / EGRESO]],1,2)</f>
        <v>SA</v>
      </c>
      <c r="D193" s="57" t="str">
        <f>VLOOKUP(G193,BASE[],2,FALSE)</f>
        <v>STELLA</v>
      </c>
      <c r="E193" s="57" t="str">
        <f>VLOOKUP(G193,BASE[],3,FALSE)</f>
        <v>BTL</v>
      </c>
      <c r="F193" s="29" t="str">
        <f>VLOOKUP(G193,BASE[],4,FALSE)</f>
        <v>ST-BTL-055</v>
      </c>
      <c r="G193" s="18" t="s">
        <v>425</v>
      </c>
      <c r="H193" s="7" t="s">
        <v>14</v>
      </c>
      <c r="I193" s="7" t="s">
        <v>19</v>
      </c>
      <c r="J193" s="7"/>
      <c r="K193" s="7"/>
      <c r="L193" s="7"/>
      <c r="M193" s="42">
        <v>2</v>
      </c>
      <c r="N193" s="7"/>
      <c r="O193" s="7"/>
      <c r="P193" s="7"/>
      <c r="Q193" s="63"/>
      <c r="R193" s="7"/>
      <c r="S193" s="7"/>
      <c r="T193" s="7"/>
    </row>
    <row r="194" spans="1:20" ht="18.75" x14ac:dyDescent="0.25">
      <c r="A194" s="55">
        <v>44982</v>
      </c>
      <c r="B194" s="56" t="s">
        <v>729</v>
      </c>
      <c r="C194" s="56" t="str">
        <f>MID(Tabla4[[#This Row],[N° SECUENCIA INGRESO / EGRESO]],1,2)</f>
        <v>SA</v>
      </c>
      <c r="D194" s="57" t="str">
        <f>VLOOKUP(G194,BASE[],2,FALSE)</f>
        <v>STELLA</v>
      </c>
      <c r="E194" s="57" t="str">
        <f>VLOOKUP(G194,BASE[],3,FALSE)</f>
        <v>BTL</v>
      </c>
      <c r="F194" s="29" t="str">
        <f>VLOOKUP(G194,BASE[],4,FALSE)</f>
        <v>ST-BTL-056</v>
      </c>
      <c r="G194" s="18" t="s">
        <v>427</v>
      </c>
      <c r="H194" s="7" t="s">
        <v>14</v>
      </c>
      <c r="I194" s="7" t="s">
        <v>19</v>
      </c>
      <c r="J194" s="7"/>
      <c r="K194" s="7"/>
      <c r="L194" s="7"/>
      <c r="M194" s="42">
        <v>2</v>
      </c>
      <c r="N194" s="7"/>
      <c r="O194" s="7"/>
      <c r="P194" s="7"/>
      <c r="Q194" s="63"/>
      <c r="R194" s="7"/>
      <c r="S194" s="7"/>
      <c r="T194" s="7"/>
    </row>
    <row r="195" spans="1:20" ht="18.75" x14ac:dyDescent="0.25">
      <c r="A195" s="55">
        <v>44982</v>
      </c>
      <c r="B195" s="56" t="s">
        <v>729</v>
      </c>
      <c r="C195" s="56" t="str">
        <f>MID(Tabla4[[#This Row],[N° SECUENCIA INGRESO / EGRESO]],1,2)</f>
        <v>SA</v>
      </c>
      <c r="D195" s="57" t="str">
        <f>VLOOKUP(G195,BASE[],2,FALSE)</f>
        <v>STELLA</v>
      </c>
      <c r="E195" s="57" t="str">
        <f>VLOOKUP(G195,BASE[],3,FALSE)</f>
        <v>BTL</v>
      </c>
      <c r="F195" s="29" t="str">
        <f>VLOOKUP(G195,BASE[],4,FALSE)</f>
        <v>ST-BTL-057</v>
      </c>
      <c r="G195" s="18" t="s">
        <v>429</v>
      </c>
      <c r="H195" s="7" t="s">
        <v>14</v>
      </c>
      <c r="I195" s="7" t="s">
        <v>19</v>
      </c>
      <c r="J195" s="7"/>
      <c r="K195" s="7"/>
      <c r="L195" s="7"/>
      <c r="M195" s="42">
        <v>2</v>
      </c>
      <c r="N195" s="7"/>
      <c r="O195" s="7"/>
      <c r="P195" s="7"/>
      <c r="Q195" s="63"/>
      <c r="R195" s="7"/>
      <c r="S195" s="7"/>
      <c r="T195" s="7"/>
    </row>
    <row r="196" spans="1:20" ht="18.75" x14ac:dyDescent="0.25">
      <c r="A196" s="55">
        <v>44982</v>
      </c>
      <c r="B196" s="56" t="s">
        <v>729</v>
      </c>
      <c r="C196" s="56" t="str">
        <f>MID(Tabla4[[#This Row],[N° SECUENCIA INGRESO / EGRESO]],1,2)</f>
        <v>SA</v>
      </c>
      <c r="D196" s="57" t="str">
        <f>VLOOKUP(G196,BASE[],2,FALSE)</f>
        <v>STELLA</v>
      </c>
      <c r="E196" s="57" t="str">
        <f>VLOOKUP(G196,BASE[],3,FALSE)</f>
        <v>BTL</v>
      </c>
      <c r="F196" s="29" t="str">
        <f>VLOOKUP(G196,BASE[],4,FALSE)</f>
        <v>ST-BTL-058</v>
      </c>
      <c r="G196" s="18" t="s">
        <v>431</v>
      </c>
      <c r="H196" s="7" t="s">
        <v>14</v>
      </c>
      <c r="I196" s="7" t="s">
        <v>19</v>
      </c>
      <c r="J196" s="7"/>
      <c r="K196" s="7"/>
      <c r="L196" s="7"/>
      <c r="M196" s="42">
        <v>1</v>
      </c>
      <c r="N196" s="7"/>
      <c r="O196" s="7"/>
      <c r="P196" s="7"/>
      <c r="Q196" s="63"/>
      <c r="R196" s="7"/>
      <c r="S196" s="7"/>
      <c r="T196" s="7"/>
    </row>
    <row r="197" spans="1:20" ht="18.75" x14ac:dyDescent="0.25">
      <c r="A197" s="55">
        <v>44982</v>
      </c>
      <c r="B197" s="56" t="s">
        <v>729</v>
      </c>
      <c r="C197" s="56" t="str">
        <f>MID(Tabla4[[#This Row],[N° SECUENCIA INGRESO / EGRESO]],1,2)</f>
        <v>SA</v>
      </c>
      <c r="D197" s="57" t="str">
        <f>VLOOKUP(G197,BASE[],2,FALSE)</f>
        <v>STELLA</v>
      </c>
      <c r="E197" s="57" t="str">
        <f>VLOOKUP(G197,BASE[],3,FALSE)</f>
        <v>BTL</v>
      </c>
      <c r="F197" s="29" t="str">
        <f>VLOOKUP(G197,BASE[],4,FALSE)</f>
        <v>ST-BTL-059</v>
      </c>
      <c r="G197" s="18" t="s">
        <v>433</v>
      </c>
      <c r="H197" s="7" t="s">
        <v>14</v>
      </c>
      <c r="I197" s="7" t="s">
        <v>15</v>
      </c>
      <c r="J197" s="7"/>
      <c r="K197" s="7"/>
      <c r="L197" s="7"/>
      <c r="M197" s="42">
        <v>93</v>
      </c>
      <c r="N197" s="7"/>
      <c r="O197" s="7"/>
      <c r="P197" s="7"/>
      <c r="Q197" s="63"/>
      <c r="R197" s="7"/>
      <c r="S197" s="7"/>
      <c r="T197" s="7"/>
    </row>
    <row r="198" spans="1:20" ht="18.75" x14ac:dyDescent="0.25">
      <c r="A198" s="55">
        <v>44982</v>
      </c>
      <c r="B198" s="56" t="s">
        <v>729</v>
      </c>
      <c r="C198" s="56" t="str">
        <f>MID(Tabla4[[#This Row],[N° SECUENCIA INGRESO / EGRESO]],1,2)</f>
        <v>SA</v>
      </c>
      <c r="D198" s="57" t="str">
        <f>VLOOKUP(G198,BASE[],2,FALSE)</f>
        <v>STELLA</v>
      </c>
      <c r="E198" s="57" t="str">
        <f>VLOOKUP(G198,BASE[],3,FALSE)</f>
        <v>BTL</v>
      </c>
      <c r="F198" s="29" t="str">
        <f>VLOOKUP(G198,BASE[],4,FALSE)</f>
        <v>ST-BTL-060</v>
      </c>
      <c r="G198" s="18" t="s">
        <v>158</v>
      </c>
      <c r="H198" s="7" t="s">
        <v>11</v>
      </c>
      <c r="I198" s="7" t="s">
        <v>15</v>
      </c>
      <c r="J198" s="7"/>
      <c r="K198" s="7"/>
      <c r="L198" s="7"/>
      <c r="M198" s="42">
        <v>2</v>
      </c>
      <c r="N198" s="7"/>
      <c r="O198" s="7"/>
      <c r="P198" s="7"/>
      <c r="Q198" s="63"/>
      <c r="R198" s="7"/>
      <c r="S198" s="7"/>
      <c r="T198" s="7"/>
    </row>
    <row r="199" spans="1:20" ht="18.75" x14ac:dyDescent="0.25">
      <c r="A199" s="55">
        <v>44982</v>
      </c>
      <c r="B199" s="56" t="s">
        <v>729</v>
      </c>
      <c r="C199" s="56" t="str">
        <f>MID(Tabla4[[#This Row],[N° SECUENCIA INGRESO / EGRESO]],1,2)</f>
        <v>SA</v>
      </c>
      <c r="D199" s="57" t="str">
        <f>VLOOKUP(G199,BASE[],2,FALSE)</f>
        <v>STELLA</v>
      </c>
      <c r="E199" s="57" t="str">
        <f>VLOOKUP(G199,BASE[],3,FALSE)</f>
        <v>BTL</v>
      </c>
      <c r="F199" s="29" t="str">
        <f>VLOOKUP(G199,BASE[],4,FALSE)</f>
        <v>ST-BTL-061</v>
      </c>
      <c r="G199" s="18" t="s">
        <v>435</v>
      </c>
      <c r="H199" s="7" t="s">
        <v>14</v>
      </c>
      <c r="I199" s="7" t="s">
        <v>19</v>
      </c>
      <c r="J199" s="7"/>
      <c r="K199" s="7"/>
      <c r="L199" s="7"/>
      <c r="M199" s="42">
        <v>1</v>
      </c>
      <c r="N199" s="7"/>
      <c r="O199" s="7"/>
      <c r="P199" s="7"/>
      <c r="Q199" s="63"/>
      <c r="R199" s="7"/>
      <c r="S199" s="7"/>
      <c r="T199" s="7"/>
    </row>
    <row r="200" spans="1:20" ht="18.75" x14ac:dyDescent="0.25">
      <c r="A200" s="55">
        <v>44982</v>
      </c>
      <c r="B200" s="56" t="s">
        <v>729</v>
      </c>
      <c r="C200" s="56" t="str">
        <f>MID(Tabla4[[#This Row],[N° SECUENCIA INGRESO / EGRESO]],1,2)</f>
        <v>SA</v>
      </c>
      <c r="D200" s="57" t="str">
        <f>VLOOKUP(G200,BASE[],2,FALSE)</f>
        <v>STELLA</v>
      </c>
      <c r="E200" s="57" t="str">
        <f>VLOOKUP(G200,BASE[],3,FALSE)</f>
        <v>BTL</v>
      </c>
      <c r="F200" s="29" t="str">
        <f>VLOOKUP(G200,BASE[],4,FALSE)</f>
        <v>ST-BTL-062</v>
      </c>
      <c r="G200" s="18" t="s">
        <v>437</v>
      </c>
      <c r="H200" s="7" t="s">
        <v>14</v>
      </c>
      <c r="I200" s="7" t="s">
        <v>19</v>
      </c>
      <c r="J200" s="7"/>
      <c r="K200" s="7"/>
      <c r="L200" s="7"/>
      <c r="M200" s="42">
        <v>2</v>
      </c>
      <c r="N200" s="7"/>
      <c r="O200" s="7"/>
      <c r="P200" s="7"/>
      <c r="Q200" s="63"/>
      <c r="R200" s="7"/>
      <c r="S200" s="7"/>
      <c r="T200" s="7"/>
    </row>
    <row r="201" spans="1:20" ht="18.75" x14ac:dyDescent="0.25">
      <c r="A201" s="55">
        <v>44982</v>
      </c>
      <c r="B201" s="56" t="s">
        <v>729</v>
      </c>
      <c r="C201" s="56" t="str">
        <f>MID(Tabla4[[#This Row],[N° SECUENCIA INGRESO / EGRESO]],1,2)</f>
        <v>SA</v>
      </c>
      <c r="D201" s="57" t="str">
        <f>VLOOKUP(G201,BASE[],2,FALSE)</f>
        <v>STELLA</v>
      </c>
      <c r="E201" s="57" t="str">
        <f>VLOOKUP(G201,BASE[],3,FALSE)</f>
        <v>BTL</v>
      </c>
      <c r="F201" s="29" t="str">
        <f>VLOOKUP(G201,BASE[],4,FALSE)</f>
        <v>ST-BTL-063</v>
      </c>
      <c r="G201" s="18" t="s">
        <v>164</v>
      </c>
      <c r="H201" s="7" t="s">
        <v>11</v>
      </c>
      <c r="I201" s="7" t="s">
        <v>15</v>
      </c>
      <c r="J201" s="7"/>
      <c r="K201" s="7"/>
      <c r="L201" s="7"/>
      <c r="M201" s="42">
        <v>18</v>
      </c>
      <c r="N201" s="7"/>
      <c r="O201" s="7"/>
      <c r="P201" s="7"/>
      <c r="Q201" s="63"/>
      <c r="R201" s="7"/>
      <c r="S201" s="7"/>
      <c r="T201" s="7"/>
    </row>
    <row r="202" spans="1:20" ht="18.75" x14ac:dyDescent="0.25">
      <c r="A202" s="55">
        <v>44982</v>
      </c>
      <c r="B202" s="56" t="s">
        <v>729</v>
      </c>
      <c r="C202" s="56" t="str">
        <f>MID(Tabla4[[#This Row],[N° SECUENCIA INGRESO / EGRESO]],1,2)</f>
        <v>SA</v>
      </c>
      <c r="D202" s="57" t="str">
        <f>VLOOKUP(G202,BASE[],2,FALSE)</f>
        <v>STELLA</v>
      </c>
      <c r="E202" s="57" t="str">
        <f>VLOOKUP(G202,BASE[],3,FALSE)</f>
        <v>BTL</v>
      </c>
      <c r="F202" s="29" t="str">
        <f>VLOOKUP(G202,BASE[],4,FALSE)</f>
        <v>ST-BTL-064</v>
      </c>
      <c r="G202" s="18" t="s">
        <v>170</v>
      </c>
      <c r="H202" s="7" t="s">
        <v>11</v>
      </c>
      <c r="I202" s="7" t="s">
        <v>15</v>
      </c>
      <c r="J202" s="7"/>
      <c r="K202" s="7"/>
      <c r="L202" s="7"/>
      <c r="M202" s="42">
        <v>168</v>
      </c>
      <c r="N202" s="7"/>
      <c r="O202" s="7"/>
      <c r="P202" s="7"/>
      <c r="Q202" s="63"/>
      <c r="R202" s="7"/>
      <c r="S202" s="7"/>
      <c r="T202" s="7"/>
    </row>
    <row r="203" spans="1:20" ht="18.75" x14ac:dyDescent="0.25">
      <c r="A203" s="55">
        <v>44982</v>
      </c>
      <c r="B203" s="56" t="s">
        <v>729</v>
      </c>
      <c r="C203" s="56" t="str">
        <f>MID(Tabla4[[#This Row],[N° SECUENCIA INGRESO / EGRESO]],1,2)</f>
        <v>SA</v>
      </c>
      <c r="D203" s="57" t="str">
        <f>VLOOKUP(G203,BASE[],2,FALSE)</f>
        <v>STELLA</v>
      </c>
      <c r="E203" s="57" t="str">
        <f>VLOOKUP(G203,BASE[],3,FALSE)</f>
        <v>BTL</v>
      </c>
      <c r="F203" s="29" t="str">
        <f>VLOOKUP(G203,BASE[],4,FALSE)</f>
        <v>ST-BTL-065</v>
      </c>
      <c r="G203" s="18" t="s">
        <v>439</v>
      </c>
      <c r="H203" s="7" t="s">
        <v>14</v>
      </c>
      <c r="I203" s="7" t="s">
        <v>15</v>
      </c>
      <c r="J203" s="7"/>
      <c r="K203" s="7"/>
      <c r="L203" s="7"/>
      <c r="M203" s="42">
        <v>5</v>
      </c>
      <c r="N203" s="7"/>
      <c r="O203" s="7"/>
      <c r="P203" s="7"/>
      <c r="Q203" s="63"/>
      <c r="R203" s="7"/>
      <c r="S203" s="7"/>
      <c r="T203" s="7"/>
    </row>
    <row r="204" spans="1:20" ht="18.75" x14ac:dyDescent="0.25">
      <c r="A204" s="55">
        <v>44982</v>
      </c>
      <c r="B204" s="56" t="s">
        <v>729</v>
      </c>
      <c r="C204" s="56" t="str">
        <f>MID(Tabla4[[#This Row],[N° SECUENCIA INGRESO / EGRESO]],1,2)</f>
        <v>SA</v>
      </c>
      <c r="D204" s="57" t="str">
        <f>VLOOKUP(G204,BASE[],2,FALSE)</f>
        <v>STELLA</v>
      </c>
      <c r="E204" s="57" t="str">
        <f>VLOOKUP(G204,BASE[],3,FALSE)</f>
        <v>BTL</v>
      </c>
      <c r="F204" s="29" t="str">
        <f>VLOOKUP(G204,BASE[],4,FALSE)</f>
        <v>ST-BTL-066</v>
      </c>
      <c r="G204" s="18" t="s">
        <v>176</v>
      </c>
      <c r="H204" s="7" t="s">
        <v>11</v>
      </c>
      <c r="I204" s="7" t="s">
        <v>15</v>
      </c>
      <c r="J204" s="7"/>
      <c r="K204" s="7"/>
      <c r="L204" s="7"/>
      <c r="M204" s="42">
        <v>1</v>
      </c>
      <c r="N204" s="7"/>
      <c r="O204" s="7"/>
      <c r="P204" s="7"/>
      <c r="Q204" s="64"/>
      <c r="R204" s="7"/>
      <c r="S204" s="7"/>
      <c r="T204" s="7"/>
    </row>
    <row r="205" spans="1:20" ht="18.75" x14ac:dyDescent="0.25">
      <c r="A205" s="58">
        <v>44967</v>
      </c>
      <c r="B205" s="59" t="s">
        <v>663</v>
      </c>
      <c r="C205" s="56" t="str">
        <f>MID(Tabla4[[#This Row],[N° SECUENCIA INGRESO / EGRESO]],1,2)</f>
        <v>SB</v>
      </c>
      <c r="D205" s="57" t="str">
        <f>VLOOKUP(G205,BASE[],2,FALSE)</f>
        <v>STELLA</v>
      </c>
      <c r="E205" s="57" t="str">
        <f>VLOOKUP(G205,BASE[],3,FALSE)</f>
        <v>BTL</v>
      </c>
      <c r="F205" s="29" t="str">
        <f>VLOOKUP(G205,BASE[],4,FALSE)</f>
        <v>ST-BTL-064</v>
      </c>
      <c r="G205" s="18" t="s">
        <v>170</v>
      </c>
      <c r="H205" s="7" t="s">
        <v>11</v>
      </c>
      <c r="I205" s="7" t="s">
        <v>15</v>
      </c>
      <c r="J205" s="7"/>
      <c r="K205" s="7"/>
      <c r="L205" s="7"/>
      <c r="M205" s="7"/>
      <c r="N205" s="66">
        <v>24</v>
      </c>
      <c r="O205" s="17" t="s">
        <v>665</v>
      </c>
      <c r="P205" s="62">
        <v>44972</v>
      </c>
      <c r="Q205" s="24">
        <f ca="1">Tabla4[[#This Row],[FECHA ESTIMADA DE RETORNO]]-TODAY()</f>
        <v>-91</v>
      </c>
      <c r="R205" s="17" t="s">
        <v>664</v>
      </c>
      <c r="S205" s="62">
        <v>44980</v>
      </c>
      <c r="T205" s="7"/>
    </row>
    <row r="206" spans="1:20" ht="18.75" x14ac:dyDescent="0.25">
      <c r="A206" s="58">
        <v>44970</v>
      </c>
      <c r="B206" s="59" t="s">
        <v>651</v>
      </c>
      <c r="C206" s="56" t="str">
        <f>MID(Tabla4[[#This Row],[N° SECUENCIA INGRESO / EGRESO]],1,2)</f>
        <v>SB</v>
      </c>
      <c r="D206" s="57" t="str">
        <f>VLOOKUP(G206,BASE[],2,FALSE)</f>
        <v>STELLA</v>
      </c>
      <c r="E206" s="57" t="str">
        <f>VLOOKUP(G206,BASE[],3,FALSE)</f>
        <v>BTL</v>
      </c>
      <c r="F206" s="29" t="str">
        <f>VLOOKUP(G206,BASE[],4,FALSE)</f>
        <v>ST-BTL-041</v>
      </c>
      <c r="G206" s="18" t="s">
        <v>401</v>
      </c>
      <c r="H206" s="7" t="s">
        <v>14</v>
      </c>
      <c r="I206" s="7" t="s">
        <v>19</v>
      </c>
      <c r="J206" s="7"/>
      <c r="K206" s="7"/>
      <c r="L206" s="7"/>
      <c r="M206" s="66"/>
      <c r="N206" s="17">
        <v>1</v>
      </c>
      <c r="O206" s="7" t="s">
        <v>650</v>
      </c>
      <c r="P206" s="62">
        <v>44972</v>
      </c>
      <c r="Q206" s="24">
        <f ca="1">Tabla4[[#This Row],[FECHA ESTIMADA DE RETORNO]]-TODAY()</f>
        <v>-91</v>
      </c>
      <c r="R206" s="17" t="s">
        <v>658</v>
      </c>
      <c r="S206" s="62">
        <v>44986</v>
      </c>
      <c r="T206" s="69" t="s">
        <v>730</v>
      </c>
    </row>
    <row r="207" spans="1:20" ht="18.75" x14ac:dyDescent="0.25">
      <c r="A207" s="58">
        <v>44970</v>
      </c>
      <c r="B207" s="59" t="s">
        <v>651</v>
      </c>
      <c r="C207" s="56" t="str">
        <f>MID(Tabla4[[#This Row],[N° SECUENCIA INGRESO / EGRESO]],1,2)</f>
        <v>SB</v>
      </c>
      <c r="D207" s="57" t="str">
        <f>VLOOKUP(G207,BASE[],2,FALSE)</f>
        <v>STELLA</v>
      </c>
      <c r="E207" s="57" t="str">
        <f>VLOOKUP(G207,BASE[],3,FALSE)</f>
        <v>BTL</v>
      </c>
      <c r="F207" s="29" t="str">
        <f>VLOOKUP(G207,BASE[],4,FALSE)</f>
        <v>ST-BTL-042</v>
      </c>
      <c r="G207" s="18" t="s">
        <v>403</v>
      </c>
      <c r="H207" s="7" t="s">
        <v>14</v>
      </c>
      <c r="I207" s="7" t="s">
        <v>19</v>
      </c>
      <c r="J207" s="7"/>
      <c r="K207" s="7"/>
      <c r="L207" s="7"/>
      <c r="M207" s="66"/>
      <c r="N207" s="17">
        <v>1</v>
      </c>
      <c r="O207" s="7" t="s">
        <v>650</v>
      </c>
      <c r="P207" s="62">
        <v>44972</v>
      </c>
      <c r="Q207" s="24">
        <f ca="1">Tabla4[[#This Row],[FECHA ESTIMADA DE RETORNO]]-TODAY()</f>
        <v>-91</v>
      </c>
      <c r="R207" s="17" t="s">
        <v>658</v>
      </c>
      <c r="S207" s="62">
        <v>44986</v>
      </c>
      <c r="T207" s="69" t="s">
        <v>731</v>
      </c>
    </row>
    <row r="208" spans="1:20" ht="18.75" x14ac:dyDescent="0.25">
      <c r="A208" s="58">
        <v>44970</v>
      </c>
      <c r="B208" s="59" t="s">
        <v>651</v>
      </c>
      <c r="C208" s="56" t="str">
        <f>MID(Tabla4[[#This Row],[N° SECUENCIA INGRESO / EGRESO]],1,2)</f>
        <v>SB</v>
      </c>
      <c r="D208" s="57" t="str">
        <f>VLOOKUP(G208,BASE[],2,FALSE)</f>
        <v>STELLA</v>
      </c>
      <c r="E208" s="57" t="str">
        <f>VLOOKUP(G208,BASE[],3,FALSE)</f>
        <v>BTL</v>
      </c>
      <c r="F208" s="29" t="str">
        <f>VLOOKUP(G208,BASE[],4,FALSE)</f>
        <v>ST-BTL-057</v>
      </c>
      <c r="G208" s="18" t="s">
        <v>429</v>
      </c>
      <c r="H208" s="7" t="s">
        <v>14</v>
      </c>
      <c r="I208" s="7" t="s">
        <v>19</v>
      </c>
      <c r="J208" s="7"/>
      <c r="K208" s="7"/>
      <c r="L208" s="7"/>
      <c r="M208" s="66"/>
      <c r="N208" s="17">
        <v>2</v>
      </c>
      <c r="O208" s="7" t="s">
        <v>650</v>
      </c>
      <c r="P208" s="62">
        <v>44972</v>
      </c>
      <c r="Q208" s="24">
        <f ca="1">Tabla4[[#This Row],[FECHA ESTIMADA DE RETORNO]]-TODAY()</f>
        <v>-91</v>
      </c>
      <c r="R208" s="17" t="s">
        <v>658</v>
      </c>
      <c r="S208" s="62">
        <v>44986</v>
      </c>
      <c r="T208" s="69" t="s">
        <v>732</v>
      </c>
    </row>
    <row r="209" spans="1:20" ht="18.75" x14ac:dyDescent="0.25">
      <c r="A209" s="58">
        <v>44970</v>
      </c>
      <c r="B209" s="59" t="s">
        <v>651</v>
      </c>
      <c r="C209" s="56" t="str">
        <f>MID(Tabla4[[#This Row],[N° SECUENCIA INGRESO / EGRESO]],1,2)</f>
        <v>SB</v>
      </c>
      <c r="D209" s="57" t="str">
        <f>VLOOKUP(G209,BASE[],2,FALSE)</f>
        <v>STELLA</v>
      </c>
      <c r="E209" s="57" t="str">
        <f>VLOOKUP(G209,BASE[],3,FALSE)</f>
        <v>BTL</v>
      </c>
      <c r="F209" s="29" t="str">
        <f>VLOOKUP(G209,BASE[],4,FALSE)</f>
        <v>ST-BTL-013</v>
      </c>
      <c r="G209" s="18" t="s">
        <v>383</v>
      </c>
      <c r="H209" s="7" t="s">
        <v>14</v>
      </c>
      <c r="I209" s="7" t="s">
        <v>19</v>
      </c>
      <c r="J209" s="7"/>
      <c r="K209" s="7"/>
      <c r="L209" s="7"/>
      <c r="M209" s="66"/>
      <c r="N209" s="17">
        <v>1</v>
      </c>
      <c r="O209" s="7" t="s">
        <v>650</v>
      </c>
      <c r="P209" s="62">
        <v>44972</v>
      </c>
      <c r="Q209" s="24">
        <f ca="1">Tabla4[[#This Row],[FECHA ESTIMADA DE RETORNO]]-TODAY()</f>
        <v>-91</v>
      </c>
      <c r="R209" s="17" t="s">
        <v>652</v>
      </c>
      <c r="S209" s="62">
        <v>44972</v>
      </c>
      <c r="T209" s="69" t="s">
        <v>733</v>
      </c>
    </row>
    <row r="210" spans="1:20" ht="18.75" x14ac:dyDescent="0.25">
      <c r="A210" s="58">
        <v>44970</v>
      </c>
      <c r="B210" s="59" t="s">
        <v>651</v>
      </c>
      <c r="C210" s="56" t="str">
        <f>MID(Tabla4[[#This Row],[N° SECUENCIA INGRESO / EGRESO]],1,2)</f>
        <v>SB</v>
      </c>
      <c r="D210" s="57" t="str">
        <f>VLOOKUP(G210,BASE[],2,FALSE)</f>
        <v>STELLA</v>
      </c>
      <c r="E210" s="57" t="str">
        <f>VLOOKUP(G210,BASE[],3,FALSE)</f>
        <v>BTL</v>
      </c>
      <c r="F210" s="29" t="str">
        <f>VLOOKUP(G210,BASE[],4,FALSE)</f>
        <v>ST-BTL-024</v>
      </c>
      <c r="G210" s="18" t="s">
        <v>92</v>
      </c>
      <c r="H210" s="7" t="s">
        <v>18</v>
      </c>
      <c r="I210" s="7" t="s">
        <v>19</v>
      </c>
      <c r="J210" s="7"/>
      <c r="K210" s="7"/>
      <c r="L210" s="7"/>
      <c r="M210" s="66"/>
      <c r="N210" s="17">
        <v>1</v>
      </c>
      <c r="O210" s="7" t="s">
        <v>650</v>
      </c>
      <c r="P210" s="62">
        <v>44972</v>
      </c>
      <c r="Q210" s="24">
        <f ca="1">Tabla4[[#This Row],[FECHA ESTIMADA DE RETORNO]]-TODAY()</f>
        <v>-91</v>
      </c>
      <c r="R210" s="17" t="s">
        <v>652</v>
      </c>
      <c r="S210" s="62">
        <v>44972</v>
      </c>
      <c r="T210" s="69" t="s">
        <v>734</v>
      </c>
    </row>
    <row r="211" spans="1:20" ht="18.75" x14ac:dyDescent="0.25">
      <c r="A211" s="58">
        <v>44970</v>
      </c>
      <c r="B211" s="59" t="s">
        <v>651</v>
      </c>
      <c r="C211" s="56" t="str">
        <f>MID(Tabla4[[#This Row],[N° SECUENCIA INGRESO / EGRESO]],1,2)</f>
        <v>SB</v>
      </c>
      <c r="D211" s="57" t="str">
        <f>VLOOKUP(G211,BASE[],2,FALSE)</f>
        <v>STELLA</v>
      </c>
      <c r="E211" s="57" t="str">
        <f>VLOOKUP(G211,BASE[],3,FALSE)</f>
        <v>BTL</v>
      </c>
      <c r="F211" s="29" t="str">
        <f>VLOOKUP(G211,BASE[],4,FALSE)</f>
        <v>ST-BTL-004</v>
      </c>
      <c r="G211" s="18" t="s">
        <v>74</v>
      </c>
      <c r="H211" s="7" t="s">
        <v>11</v>
      </c>
      <c r="I211" s="7" t="s">
        <v>15</v>
      </c>
      <c r="J211" s="7"/>
      <c r="K211" s="7"/>
      <c r="L211" s="7"/>
      <c r="M211" s="66"/>
      <c r="N211" s="17">
        <v>2</v>
      </c>
      <c r="O211" s="7" t="s">
        <v>650</v>
      </c>
      <c r="P211" s="62">
        <v>44972</v>
      </c>
      <c r="Q211" s="24">
        <f ca="1">Tabla4[[#This Row],[FECHA ESTIMADA DE RETORNO]]-TODAY()</f>
        <v>-91</v>
      </c>
      <c r="R211" s="17" t="s">
        <v>652</v>
      </c>
      <c r="S211" s="62">
        <v>44972</v>
      </c>
      <c r="T211" s="69" t="s">
        <v>735</v>
      </c>
    </row>
    <row r="212" spans="1:20" ht="18.75" x14ac:dyDescent="0.25">
      <c r="A212" s="58">
        <v>44970</v>
      </c>
      <c r="B212" s="59" t="s">
        <v>651</v>
      </c>
      <c r="C212" s="56" t="str">
        <f>MID(Tabla4[[#This Row],[N° SECUENCIA INGRESO / EGRESO]],1,2)</f>
        <v>SB</v>
      </c>
      <c r="D212" s="57" t="str">
        <f>VLOOKUP(G212,BASE[],2,FALSE)</f>
        <v>STELLA</v>
      </c>
      <c r="E212" s="57" t="str">
        <f>VLOOKUP(G212,BASE[],3,FALSE)</f>
        <v>BTL</v>
      </c>
      <c r="F212" s="29" t="str">
        <f>VLOOKUP(G212,BASE[],4,FALSE)</f>
        <v>ST-BTL-028</v>
      </c>
      <c r="G212" s="18" t="s">
        <v>104</v>
      </c>
      <c r="H212" s="7" t="s">
        <v>11</v>
      </c>
      <c r="I212" s="7" t="s">
        <v>15</v>
      </c>
      <c r="J212" s="7"/>
      <c r="K212" s="7"/>
      <c r="L212" s="7"/>
      <c r="M212" s="66"/>
      <c r="N212" s="17">
        <v>150</v>
      </c>
      <c r="O212" s="7" t="s">
        <v>650</v>
      </c>
      <c r="P212" s="62">
        <v>44972</v>
      </c>
      <c r="Q212" s="24">
        <f ca="1">Tabla4[[#This Row],[FECHA ESTIMADA DE RETORNO]]-TODAY()</f>
        <v>-91</v>
      </c>
      <c r="R212" s="17" t="s">
        <v>652</v>
      </c>
      <c r="S212" s="62">
        <v>44972</v>
      </c>
      <c r="T212" s="69" t="s">
        <v>736</v>
      </c>
    </row>
    <row r="213" spans="1:20" ht="18.75" x14ac:dyDescent="0.25">
      <c r="A213" s="58">
        <v>44970</v>
      </c>
      <c r="B213" s="59" t="s">
        <v>651</v>
      </c>
      <c r="C213" s="56" t="str">
        <f>MID(Tabla4[[#This Row],[N° SECUENCIA INGRESO / EGRESO]],1,2)</f>
        <v>SB</v>
      </c>
      <c r="D213" s="57" t="str">
        <f>VLOOKUP(G213,BASE[],2,FALSE)</f>
        <v>STELLA</v>
      </c>
      <c r="E213" s="57" t="str">
        <f>VLOOKUP(G213,BASE[],3,FALSE)</f>
        <v>BTL</v>
      </c>
      <c r="F213" s="29" t="str">
        <f>VLOOKUP(G213,BASE[],4,FALSE)</f>
        <v>ST-BTL-060</v>
      </c>
      <c r="G213" s="18" t="s">
        <v>158</v>
      </c>
      <c r="H213" s="7" t="s">
        <v>14</v>
      </c>
      <c r="I213" s="7" t="s">
        <v>15</v>
      </c>
      <c r="J213" s="7"/>
      <c r="K213" s="7"/>
      <c r="L213" s="7"/>
      <c r="M213" s="66"/>
      <c r="N213" s="17">
        <v>2</v>
      </c>
      <c r="O213" s="7" t="s">
        <v>650</v>
      </c>
      <c r="P213" s="62">
        <v>44972</v>
      </c>
      <c r="Q213" s="24">
        <f ca="1">Tabla4[[#This Row],[FECHA ESTIMADA DE RETORNO]]-TODAY()</f>
        <v>-91</v>
      </c>
      <c r="R213" s="17" t="s">
        <v>652</v>
      </c>
      <c r="S213" s="62">
        <v>44972</v>
      </c>
      <c r="T213" s="69" t="s">
        <v>737</v>
      </c>
    </row>
    <row r="214" spans="1:20" ht="20.25" x14ac:dyDescent="0.25">
      <c r="A214" s="58">
        <v>44986</v>
      </c>
      <c r="B214" s="59" t="s">
        <v>658</v>
      </c>
      <c r="C214" s="56" t="str">
        <f>MID(Tabla4[[#This Row],[N° SECUENCIA INGRESO / EGRESO]],1,2)</f>
        <v>IM</v>
      </c>
      <c r="D214" s="60" t="str">
        <f>VLOOKUP(G214,BASE[],2,FALSE)</f>
        <v>STELLA</v>
      </c>
      <c r="E214" s="60" t="str">
        <f>VLOOKUP(G214,BASE[],3,FALSE)</f>
        <v>BTL</v>
      </c>
      <c r="F214" s="29" t="str">
        <f>VLOOKUP(G214,BASE[],4,FALSE)</f>
        <v>ST-BTL-041</v>
      </c>
      <c r="G214" s="18" t="s">
        <v>401</v>
      </c>
      <c r="H214" s="7" t="s">
        <v>14</v>
      </c>
      <c r="I214" s="7" t="s">
        <v>19</v>
      </c>
      <c r="J214" s="67"/>
      <c r="K214" s="67"/>
      <c r="L214" s="7"/>
      <c r="M214" s="24">
        <v>1</v>
      </c>
      <c r="N214" s="51"/>
      <c r="O214" s="7" t="s">
        <v>650</v>
      </c>
      <c r="P214" s="62"/>
      <c r="Q214" s="24">
        <f ca="1">Tabla4[[#This Row],[FECHA ESTIMADA DE RETORNO]]-TODAY()</f>
        <v>-45063</v>
      </c>
      <c r="R214" s="50"/>
      <c r="S214" s="65"/>
      <c r="T214" s="7"/>
    </row>
    <row r="215" spans="1:20" ht="18.75" x14ac:dyDescent="0.25">
      <c r="A215" s="58">
        <v>44986</v>
      </c>
      <c r="B215" s="59" t="s">
        <v>658</v>
      </c>
      <c r="C215" s="56" t="str">
        <f>MID(Tabla4[[#This Row],[N° SECUENCIA INGRESO / EGRESO]],1,2)</f>
        <v>IM</v>
      </c>
      <c r="D215" s="60" t="str">
        <f>VLOOKUP(G215,BASE[],2,FALSE)</f>
        <v>STELLA</v>
      </c>
      <c r="E215" s="60" t="str">
        <f>VLOOKUP(G215,BASE[],3,FALSE)</f>
        <v>BTL</v>
      </c>
      <c r="F215" s="29" t="str">
        <f>VLOOKUP(G215,BASE[],4,FALSE)</f>
        <v>ST-BTL-042</v>
      </c>
      <c r="G215" s="18" t="s">
        <v>403</v>
      </c>
      <c r="H215" s="7" t="s">
        <v>14</v>
      </c>
      <c r="I215" s="7" t="s">
        <v>19</v>
      </c>
      <c r="J215" s="17"/>
      <c r="K215" s="17"/>
      <c r="L215" s="17"/>
      <c r="M215" s="17">
        <v>1</v>
      </c>
      <c r="N215" s="17"/>
      <c r="O215" s="7" t="s">
        <v>650</v>
      </c>
      <c r="P215" s="71"/>
      <c r="Q215" s="24">
        <f ca="1">Tabla4[[#This Row],[FECHA ESTIMADA DE RETORNO]]-TODAY()</f>
        <v>-45063</v>
      </c>
      <c r="R215" s="17"/>
      <c r="S215" s="7"/>
      <c r="T215" s="7"/>
    </row>
    <row r="216" spans="1:20" ht="18.75" x14ac:dyDescent="0.25">
      <c r="A216" s="58">
        <v>44986</v>
      </c>
      <c r="B216" s="59" t="s">
        <v>658</v>
      </c>
      <c r="C216" s="56" t="str">
        <f>MID(Tabla4[[#This Row],[N° SECUENCIA INGRESO / EGRESO]],1,2)</f>
        <v>IM</v>
      </c>
      <c r="D216" s="60" t="str">
        <f>VLOOKUP(G216,BASE[],2,FALSE)</f>
        <v>STELLA</v>
      </c>
      <c r="E216" s="60" t="str">
        <f>VLOOKUP(G216,BASE[],3,FALSE)</f>
        <v>BTL</v>
      </c>
      <c r="F216" s="29" t="str">
        <f>VLOOKUP(G216,BASE[],4,FALSE)</f>
        <v>ST-BTL-057</v>
      </c>
      <c r="G216" s="18" t="s">
        <v>429</v>
      </c>
      <c r="H216" s="7" t="s">
        <v>14</v>
      </c>
      <c r="I216" s="7" t="s">
        <v>15</v>
      </c>
      <c r="J216" s="7"/>
      <c r="K216" s="7"/>
      <c r="L216" s="7"/>
      <c r="M216" s="7">
        <v>2</v>
      </c>
      <c r="N216" s="7"/>
      <c r="O216" s="7" t="s">
        <v>650</v>
      </c>
      <c r="P216" s="7"/>
      <c r="Q216" s="24">
        <f ca="1">Tabla4[[#This Row],[FECHA ESTIMADA DE RETORNO]]-TODAY()</f>
        <v>-45063</v>
      </c>
      <c r="R216" s="7"/>
      <c r="S216" s="7"/>
      <c r="T216" s="7"/>
    </row>
    <row r="217" spans="1:20" ht="18.75" x14ac:dyDescent="0.25">
      <c r="A217" s="58">
        <v>44972</v>
      </c>
      <c r="B217" s="7" t="s">
        <v>652</v>
      </c>
      <c r="C217" s="56" t="str">
        <f>MID(Tabla4[[#This Row],[N° SECUENCIA INGRESO / EGRESO]],1,2)</f>
        <v>IM</v>
      </c>
      <c r="D217" s="60" t="str">
        <f>VLOOKUP(G217,BASE[],2,FALSE)</f>
        <v>STELLA</v>
      </c>
      <c r="E217" s="60" t="str">
        <f>VLOOKUP(G217,BASE[],3,FALSE)</f>
        <v>BTL</v>
      </c>
      <c r="F217" s="29" t="str">
        <f>VLOOKUP(G217,BASE[],4,FALSE)</f>
        <v>ST-BTL-013</v>
      </c>
      <c r="G217" s="18" t="s">
        <v>383</v>
      </c>
      <c r="H217" s="17" t="s">
        <v>14</v>
      </c>
      <c r="I217" s="7" t="s">
        <v>19</v>
      </c>
      <c r="J217" s="7"/>
      <c r="K217" s="7"/>
      <c r="L217" s="7"/>
      <c r="M217" s="7">
        <v>1</v>
      </c>
      <c r="N217" s="7"/>
      <c r="O217" s="7" t="s">
        <v>650</v>
      </c>
      <c r="P217" s="7"/>
      <c r="Q217" s="24">
        <f ca="1">Tabla4[[#This Row],[FECHA ESTIMADA DE RETORNO]]-TODAY()</f>
        <v>-45063</v>
      </c>
      <c r="R217" s="7"/>
      <c r="S217" s="7"/>
      <c r="T217" s="69" t="s">
        <v>738</v>
      </c>
    </row>
    <row r="218" spans="1:20" ht="18.75" x14ac:dyDescent="0.25">
      <c r="A218" s="58">
        <v>44972</v>
      </c>
      <c r="B218" s="7" t="s">
        <v>652</v>
      </c>
      <c r="C218" s="56" t="str">
        <f>MID(Tabla4[[#This Row],[N° SECUENCIA INGRESO / EGRESO]],1,2)</f>
        <v>IM</v>
      </c>
      <c r="D218" s="60" t="str">
        <f>VLOOKUP(G218,BASE[],2,FALSE)</f>
        <v>STELLA</v>
      </c>
      <c r="E218" s="60" t="str">
        <f>VLOOKUP(G218,BASE[],3,FALSE)</f>
        <v>BTL</v>
      </c>
      <c r="F218" s="29" t="str">
        <f>VLOOKUP(G218,BASE[],4,FALSE)</f>
        <v>ST-BTL-024</v>
      </c>
      <c r="G218" s="18" t="s">
        <v>92</v>
      </c>
      <c r="H218" s="7" t="s">
        <v>18</v>
      </c>
      <c r="I218" s="7" t="s">
        <v>19</v>
      </c>
      <c r="J218" s="7"/>
      <c r="K218" s="7"/>
      <c r="L218" s="7"/>
      <c r="M218" s="7">
        <v>1</v>
      </c>
      <c r="N218" s="7"/>
      <c r="O218" s="7" t="s">
        <v>650</v>
      </c>
      <c r="P218" s="7"/>
      <c r="Q218" s="24">
        <f ca="1">Tabla4[[#This Row],[FECHA ESTIMADA DE RETORNO]]-TODAY()</f>
        <v>-45063</v>
      </c>
      <c r="R218" s="7"/>
      <c r="S218" s="7"/>
      <c r="T218" s="69" t="s">
        <v>739</v>
      </c>
    </row>
    <row r="219" spans="1:20" ht="18.75" x14ac:dyDescent="0.25">
      <c r="A219" s="58">
        <v>44972</v>
      </c>
      <c r="B219" s="7" t="s">
        <v>652</v>
      </c>
      <c r="C219" s="56" t="str">
        <f>MID(Tabla4[[#This Row],[N° SECUENCIA INGRESO / EGRESO]],1,2)</f>
        <v>IM</v>
      </c>
      <c r="D219" s="60" t="str">
        <f>VLOOKUP(G219,BASE[],2,FALSE)</f>
        <v>STELLA</v>
      </c>
      <c r="E219" s="60" t="str">
        <f>VLOOKUP(G219,BASE[],3,FALSE)</f>
        <v>BTL</v>
      </c>
      <c r="F219" s="29" t="str">
        <f>VLOOKUP(G219,BASE[],4,FALSE)</f>
        <v>ST-BTL-004</v>
      </c>
      <c r="G219" s="18" t="s">
        <v>74</v>
      </c>
      <c r="H219" s="7" t="s">
        <v>11</v>
      </c>
      <c r="I219" s="7" t="s">
        <v>15</v>
      </c>
      <c r="J219" s="7"/>
      <c r="K219" s="7"/>
      <c r="L219" s="7"/>
      <c r="M219" s="7">
        <v>2</v>
      </c>
      <c r="N219" s="7"/>
      <c r="O219" s="7" t="s">
        <v>650</v>
      </c>
      <c r="P219" s="7"/>
      <c r="Q219" s="24">
        <f ca="1">Tabla4[[#This Row],[FECHA ESTIMADA DE RETORNO]]-TODAY()</f>
        <v>-45063</v>
      </c>
      <c r="R219" s="7"/>
      <c r="S219" s="7"/>
      <c r="T219" s="69" t="s">
        <v>740</v>
      </c>
    </row>
    <row r="220" spans="1:20" ht="18.75" x14ac:dyDescent="0.25">
      <c r="A220" s="58">
        <v>44972</v>
      </c>
      <c r="B220" s="7" t="s">
        <v>652</v>
      </c>
      <c r="C220" s="56" t="str">
        <f>MID(Tabla4[[#This Row],[N° SECUENCIA INGRESO / EGRESO]],1,2)</f>
        <v>IM</v>
      </c>
      <c r="D220" s="60" t="str">
        <f>VLOOKUP(G220,BASE[],2,FALSE)</f>
        <v>STELLA</v>
      </c>
      <c r="E220" s="60" t="str">
        <f>VLOOKUP(G220,BASE[],3,FALSE)</f>
        <v>BTL</v>
      </c>
      <c r="F220" s="29" t="str">
        <f>VLOOKUP(G220,BASE[],4,FALSE)</f>
        <v>ST-BTL-028</v>
      </c>
      <c r="G220" s="18" t="s">
        <v>104</v>
      </c>
      <c r="H220" s="7" t="s">
        <v>11</v>
      </c>
      <c r="I220" s="7" t="s">
        <v>15</v>
      </c>
      <c r="J220" s="7"/>
      <c r="K220" s="7"/>
      <c r="L220" s="7"/>
      <c r="M220" s="7">
        <v>82</v>
      </c>
      <c r="N220" s="7"/>
      <c r="O220" s="7" t="s">
        <v>650</v>
      </c>
      <c r="P220" s="7"/>
      <c r="Q220" s="24">
        <f ca="1">Tabla4[[#This Row],[FECHA ESTIMADA DE RETORNO]]-TODAY()</f>
        <v>-45063</v>
      </c>
      <c r="R220" s="7"/>
      <c r="S220" s="7"/>
      <c r="T220" s="69" t="s">
        <v>741</v>
      </c>
    </row>
    <row r="221" spans="1:20" ht="18.75" x14ac:dyDescent="0.25">
      <c r="A221" s="58">
        <v>44972</v>
      </c>
      <c r="B221" s="7" t="s">
        <v>652</v>
      </c>
      <c r="C221" s="56" t="str">
        <f>MID(Tabla4[[#This Row],[N° SECUENCIA INGRESO / EGRESO]],1,2)</f>
        <v>IM</v>
      </c>
      <c r="D221" s="60" t="str">
        <f>VLOOKUP(G221,BASE[],2,FALSE)</f>
        <v>STELLA</v>
      </c>
      <c r="E221" s="60" t="str">
        <f>VLOOKUP(G221,BASE[],3,FALSE)</f>
        <v>BTL</v>
      </c>
      <c r="F221" s="29" t="str">
        <f>VLOOKUP(G221,BASE[],4,FALSE)</f>
        <v>ST-BTL-060</v>
      </c>
      <c r="G221" s="18" t="s">
        <v>158</v>
      </c>
      <c r="H221" s="7" t="s">
        <v>14</v>
      </c>
      <c r="I221" s="7" t="s">
        <v>15</v>
      </c>
      <c r="J221" s="7"/>
      <c r="K221" s="7"/>
      <c r="L221" s="7"/>
      <c r="M221" s="7">
        <v>2</v>
      </c>
      <c r="N221" s="7"/>
      <c r="O221" s="7" t="s">
        <v>650</v>
      </c>
      <c r="P221" s="7"/>
      <c r="Q221" s="24">
        <f ca="1">Tabla4[[#This Row],[FECHA ESTIMADA DE RETORNO]]-TODAY()</f>
        <v>-45063</v>
      </c>
      <c r="R221" s="7"/>
      <c r="S221" s="7"/>
      <c r="T221" s="69" t="s">
        <v>742</v>
      </c>
    </row>
    <row r="222" spans="1:20" ht="18.75" x14ac:dyDescent="0.25">
      <c r="A222" s="53">
        <v>44971</v>
      </c>
      <c r="B222" s="7" t="s">
        <v>649</v>
      </c>
      <c r="C222" s="56" t="str">
        <f>MID(Tabla4[[#This Row],[N° SECUENCIA INGRESO / EGRESO]],1,2)</f>
        <v>SB</v>
      </c>
      <c r="D222" s="60" t="str">
        <f>VLOOKUP(G222,BASE[],2,FALSE)</f>
        <v>STELLA</v>
      </c>
      <c r="E222" s="60" t="str">
        <f>VLOOKUP(G222,BASE[],3,FALSE)</f>
        <v>BTL</v>
      </c>
      <c r="F222" s="29" t="str">
        <f>VLOOKUP(G222,BASE[],4,FALSE)</f>
        <v>ST-BTL-001</v>
      </c>
      <c r="G222" s="18" t="s">
        <v>67</v>
      </c>
      <c r="H222" s="7" t="s">
        <v>11</v>
      </c>
      <c r="I222" s="7" t="s">
        <v>15</v>
      </c>
      <c r="J222" s="7"/>
      <c r="K222" s="7"/>
      <c r="L222" s="7"/>
      <c r="M222" s="7"/>
      <c r="N222" s="7">
        <v>2</v>
      </c>
      <c r="O222" s="7" t="s">
        <v>650</v>
      </c>
      <c r="P222" s="62">
        <v>44972</v>
      </c>
      <c r="Q222" s="24">
        <f ca="1">Tabla4[[#This Row],[FECHA ESTIMADA DE RETORNO]]-TODAY()</f>
        <v>-91</v>
      </c>
      <c r="R222" s="7"/>
      <c r="S222" s="7"/>
      <c r="T222" s="7"/>
    </row>
    <row r="223" spans="1:20" ht="18.75" x14ac:dyDescent="0.25">
      <c r="A223" s="53">
        <v>44986</v>
      </c>
      <c r="B223" s="7" t="s">
        <v>743</v>
      </c>
      <c r="C223" s="56" t="str">
        <f>MID(Tabla4[[#This Row],[N° SECUENCIA INGRESO / EGRESO]],1,2)</f>
        <v>IM</v>
      </c>
      <c r="D223" s="60" t="str">
        <f>VLOOKUP(G223,BASE[],2,FALSE)</f>
        <v>STELLA</v>
      </c>
      <c r="E223" s="60" t="str">
        <f>VLOOKUP(G223,BASE[],3,FALSE)</f>
        <v>BTL</v>
      </c>
      <c r="F223" s="29" t="str">
        <f>VLOOKUP(G223,BASE[],4,FALSE)</f>
        <v>ST-BTL-079</v>
      </c>
      <c r="G223" s="18" t="s">
        <v>180</v>
      </c>
      <c r="H223" s="7" t="s">
        <v>11</v>
      </c>
      <c r="I223" s="7" t="s">
        <v>15</v>
      </c>
      <c r="J223" s="7"/>
      <c r="K223" s="7"/>
      <c r="L223" s="7"/>
      <c r="M223" s="7">
        <v>6</v>
      </c>
      <c r="N223" s="7"/>
      <c r="O223" s="7" t="s">
        <v>650</v>
      </c>
      <c r="P223" s="62"/>
      <c r="Q223" s="24">
        <f ca="1">Tabla4[[#This Row],[FECHA ESTIMADA DE RETORNO]]-TODAY()</f>
        <v>-45063</v>
      </c>
      <c r="R223" s="7"/>
      <c r="S223" s="7"/>
      <c r="T223" s="7"/>
    </row>
    <row r="224" spans="1:20" ht="18.75" x14ac:dyDescent="0.25">
      <c r="A224" s="53">
        <v>44986</v>
      </c>
      <c r="B224" s="7" t="s">
        <v>743</v>
      </c>
      <c r="C224" s="56" t="str">
        <f>MID(Tabla4[[#This Row],[N° SECUENCIA INGRESO / EGRESO]],1,2)</f>
        <v>IM</v>
      </c>
      <c r="D224" s="60" t="str">
        <f>VLOOKUP(G224,BASE[],2,FALSE)</f>
        <v>STELLA</v>
      </c>
      <c r="E224" s="60" t="str">
        <f>VLOOKUP(G224,BASE[],3,FALSE)</f>
        <v>BTL</v>
      </c>
      <c r="F224" s="29" t="str">
        <f>VLOOKUP(G224,BASE[],4,FALSE)</f>
        <v>ST-BTL-080</v>
      </c>
      <c r="G224" s="18" t="s">
        <v>441</v>
      </c>
      <c r="H224" s="7" t="s">
        <v>14</v>
      </c>
      <c r="I224" s="7" t="s">
        <v>19</v>
      </c>
      <c r="J224" s="7"/>
      <c r="K224" s="7"/>
      <c r="L224" s="7"/>
      <c r="M224" s="7">
        <v>2</v>
      </c>
      <c r="N224" s="7"/>
      <c r="O224" s="7" t="s">
        <v>650</v>
      </c>
      <c r="P224" s="62"/>
      <c r="Q224" s="24">
        <f ca="1">Tabla4[[#This Row],[FECHA ESTIMADA DE RETORNO]]-TODAY()</f>
        <v>-45063</v>
      </c>
      <c r="R224" s="7"/>
      <c r="S224" s="7"/>
      <c r="T224" s="7"/>
    </row>
    <row r="225" spans="1:20" ht="18.75" x14ac:dyDescent="0.25">
      <c r="A225" s="53">
        <v>44980</v>
      </c>
      <c r="B225" s="7" t="s">
        <v>664</v>
      </c>
      <c r="C225" s="56" t="str">
        <f>MID(Tabla4[[#This Row],[N° SECUENCIA INGRESO / EGRESO]],1,2)</f>
        <v>IM</v>
      </c>
      <c r="D225" s="60" t="str">
        <f>VLOOKUP(G225,BASE[],2,FALSE)</f>
        <v>STELLA</v>
      </c>
      <c r="E225" s="60" t="str">
        <f>VLOOKUP(G225,BASE[],3,FALSE)</f>
        <v>BTL</v>
      </c>
      <c r="F225" s="29" t="str">
        <f>VLOOKUP(G225,BASE[],4,FALSE)</f>
        <v>ST-BTL-064</v>
      </c>
      <c r="G225" s="18" t="s">
        <v>170</v>
      </c>
      <c r="H225" s="7" t="s">
        <v>11</v>
      </c>
      <c r="I225" s="7" t="s">
        <v>15</v>
      </c>
      <c r="J225" s="7"/>
      <c r="K225" s="7"/>
      <c r="L225" s="7"/>
      <c r="M225" s="7">
        <v>24</v>
      </c>
      <c r="N225" s="7"/>
      <c r="O225" s="7" t="s">
        <v>650</v>
      </c>
      <c r="P225" s="62"/>
      <c r="Q225" s="24">
        <f ca="1">Tabla4[[#This Row],[FECHA ESTIMADA DE RETORNO]]-TODAY()</f>
        <v>-45063</v>
      </c>
      <c r="R225" s="7"/>
      <c r="S225" s="7"/>
      <c r="T225" s="7"/>
    </row>
    <row r="226" spans="1:20" ht="18.75" x14ac:dyDescent="0.25">
      <c r="A226" s="53">
        <v>44986</v>
      </c>
      <c r="B226" s="7" t="s">
        <v>744</v>
      </c>
      <c r="C226" s="56" t="str">
        <f>MID(Tabla4[[#This Row],[N° SECUENCIA INGRESO / EGRESO]],1,2)</f>
        <v>IM</v>
      </c>
      <c r="D226" s="60" t="str">
        <f>VLOOKUP(G226,BASE[],2,FALSE)</f>
        <v>CLUB</v>
      </c>
      <c r="E226" s="60" t="str">
        <f>VLOOKUP(G226,BASE[],3,FALSE)</f>
        <v>BTL</v>
      </c>
      <c r="F226" s="29" t="str">
        <f>VLOOKUP(G226,BASE[],4,FALSE)</f>
        <v>CL-BTL-090</v>
      </c>
      <c r="G226" s="18" t="s">
        <v>453</v>
      </c>
      <c r="H226" s="7" t="s">
        <v>14</v>
      </c>
      <c r="I226" s="7" t="s">
        <v>19</v>
      </c>
      <c r="J226" s="7"/>
      <c r="K226" s="7"/>
      <c r="L226" s="7"/>
      <c r="M226" s="7">
        <v>2</v>
      </c>
      <c r="N226" s="7"/>
      <c r="O226" s="7" t="s">
        <v>745</v>
      </c>
      <c r="P226" s="62"/>
      <c r="Q226" s="24">
        <f ca="1">Tabla4[[#This Row],[FECHA ESTIMADA DE RETORNO]]-TODAY()</f>
        <v>-45063</v>
      </c>
      <c r="R226" s="7"/>
      <c r="S226" s="7"/>
      <c r="T226" s="7"/>
    </row>
    <row r="227" spans="1:20" ht="15.75" customHeight="1" x14ac:dyDescent="0.25">
      <c r="A227" s="53">
        <v>44993</v>
      </c>
      <c r="B227" s="7" t="s">
        <v>666</v>
      </c>
      <c r="C227" s="56" t="str">
        <f>MID(Tabla4[[#This Row],[N° SECUENCIA INGRESO / EGRESO]],1,2)</f>
        <v>SB</v>
      </c>
      <c r="D227" s="60" t="str">
        <f>VLOOKUP(G227,BASE[],2,FALSE)</f>
        <v>CLUB</v>
      </c>
      <c r="E227" s="60" t="str">
        <f>VLOOKUP(G227,BASE[],3,FALSE)</f>
        <v>BTL</v>
      </c>
      <c r="F227" s="29" t="str">
        <f>VLOOKUP(G227,BASE[],4,FALSE)</f>
        <v>CL-BTL-043</v>
      </c>
      <c r="G227" s="18" t="s">
        <v>301</v>
      </c>
      <c r="H227" s="7" t="s">
        <v>18</v>
      </c>
      <c r="I227" s="7" t="s">
        <v>19</v>
      </c>
      <c r="J227" s="7"/>
      <c r="K227" s="7"/>
      <c r="L227" s="7"/>
      <c r="M227" s="7"/>
      <c r="N227" s="7">
        <v>2</v>
      </c>
      <c r="O227" s="7" t="s">
        <v>668</v>
      </c>
      <c r="P227" s="62">
        <v>44994</v>
      </c>
      <c r="Q227" s="24">
        <f ca="1">Tabla4[[#This Row],[FECHA ESTIMADA DE RETORNO]]-TODAY()</f>
        <v>-69</v>
      </c>
      <c r="R227" s="7" t="s">
        <v>667</v>
      </c>
      <c r="S227" s="62">
        <v>44994</v>
      </c>
      <c r="T227" s="69" t="s">
        <v>746</v>
      </c>
    </row>
    <row r="228" spans="1:20" ht="15.75" customHeight="1" x14ac:dyDescent="0.25">
      <c r="A228" s="53">
        <v>44993</v>
      </c>
      <c r="B228" s="7" t="s">
        <v>666</v>
      </c>
      <c r="C228" s="56" t="str">
        <f>MID(Tabla4[[#This Row],[N° SECUENCIA INGRESO / EGRESO]],1,2)</f>
        <v>SB</v>
      </c>
      <c r="D228" s="60" t="str">
        <f>VLOOKUP(G228,BASE[],2,FALSE)</f>
        <v>CLUB</v>
      </c>
      <c r="E228" s="60" t="str">
        <f>VLOOKUP(G228,BASE[],3,FALSE)</f>
        <v>BTL</v>
      </c>
      <c r="F228" s="29" t="str">
        <f>VLOOKUP(G228,BASE[],4,FALSE)</f>
        <v>CL-BTL-044</v>
      </c>
      <c r="G228" s="18" t="s">
        <v>449</v>
      </c>
      <c r="H228" s="7" t="s">
        <v>14</v>
      </c>
      <c r="I228" s="7" t="s">
        <v>19</v>
      </c>
      <c r="J228" s="7"/>
      <c r="K228" s="7"/>
      <c r="L228" s="7"/>
      <c r="M228" s="7"/>
      <c r="N228" s="7">
        <v>1</v>
      </c>
      <c r="O228" s="7" t="s">
        <v>668</v>
      </c>
      <c r="P228" s="62">
        <v>44994</v>
      </c>
      <c r="Q228" s="24">
        <f ca="1">Tabla4[[#This Row],[FECHA ESTIMADA DE RETORNO]]-TODAY()</f>
        <v>-69</v>
      </c>
      <c r="R228" s="7" t="s">
        <v>667</v>
      </c>
      <c r="S228" s="62">
        <v>44994</v>
      </c>
      <c r="T228" s="69" t="s">
        <v>747</v>
      </c>
    </row>
    <row r="229" spans="1:20" ht="15" customHeight="1" x14ac:dyDescent="0.25">
      <c r="A229" s="53">
        <v>44993</v>
      </c>
      <c r="B229" s="7" t="s">
        <v>666</v>
      </c>
      <c r="C229" s="56" t="str">
        <f>MID(Tabla4[[#This Row],[N° SECUENCIA INGRESO / EGRESO]],1,2)</f>
        <v>SB</v>
      </c>
      <c r="D229" s="60" t="str">
        <f>VLOOKUP(G229,BASE[],2,FALSE)</f>
        <v>CLUB</v>
      </c>
      <c r="E229" s="60" t="str">
        <f>VLOOKUP(G229,BASE[],3,FALSE)</f>
        <v>BTL</v>
      </c>
      <c r="F229" s="29" t="str">
        <f>VLOOKUP(G229,BASE[],4,FALSE)</f>
        <v>CL-BTL-053</v>
      </c>
      <c r="G229" s="18" t="s">
        <v>451</v>
      </c>
      <c r="H229" s="7" t="s">
        <v>14</v>
      </c>
      <c r="I229" s="7" t="s">
        <v>19</v>
      </c>
      <c r="J229" s="7"/>
      <c r="K229" s="7"/>
      <c r="L229" s="7"/>
      <c r="M229" s="7"/>
      <c r="N229" s="7">
        <v>1</v>
      </c>
      <c r="O229" s="7" t="s">
        <v>668</v>
      </c>
      <c r="P229" s="62">
        <v>44994</v>
      </c>
      <c r="Q229" s="24">
        <f ca="1">Tabla4[[#This Row],[FECHA ESTIMADA DE RETORNO]]-TODAY()</f>
        <v>-69</v>
      </c>
      <c r="R229" s="7" t="s">
        <v>667</v>
      </c>
      <c r="S229" s="62">
        <v>44994</v>
      </c>
      <c r="T229" s="69" t="s">
        <v>748</v>
      </c>
    </row>
    <row r="230" spans="1:20" ht="18.75" x14ac:dyDescent="0.25">
      <c r="A230" s="53">
        <v>44994</v>
      </c>
      <c r="B230" s="7" t="s">
        <v>667</v>
      </c>
      <c r="C230" s="56" t="str">
        <f>MID(Tabla4[[#This Row],[N° SECUENCIA INGRESO / EGRESO]],1,2)</f>
        <v>IM</v>
      </c>
      <c r="D230" s="60" t="str">
        <f>VLOOKUP(G230,BASE[],2,FALSE)</f>
        <v>CLUB</v>
      </c>
      <c r="E230" s="60" t="str">
        <f>VLOOKUP(G230,BASE[],3,FALSE)</f>
        <v>BTL</v>
      </c>
      <c r="F230" s="29" t="str">
        <f>VLOOKUP(G230,BASE[],4,FALSE)</f>
        <v>CL-BTL-043</v>
      </c>
      <c r="G230" s="18" t="s">
        <v>301</v>
      </c>
      <c r="H230" s="7" t="s">
        <v>18</v>
      </c>
      <c r="I230" s="7" t="s">
        <v>19</v>
      </c>
      <c r="J230" s="7"/>
      <c r="K230" s="7"/>
      <c r="L230" s="7"/>
      <c r="M230" s="7">
        <v>2</v>
      </c>
      <c r="N230" s="7"/>
      <c r="O230" s="7" t="s">
        <v>668</v>
      </c>
      <c r="P230" s="62"/>
      <c r="Q230" s="24">
        <f ca="1">Tabla4[[#This Row],[FECHA ESTIMADA DE RETORNO]]-TODAY()</f>
        <v>-45063</v>
      </c>
      <c r="R230" s="7"/>
      <c r="S230" s="7"/>
      <c r="T230" s="69" t="s">
        <v>749</v>
      </c>
    </row>
    <row r="231" spans="1:20" ht="18.75" x14ac:dyDescent="0.25">
      <c r="A231" s="53">
        <v>44994</v>
      </c>
      <c r="B231" s="7" t="s">
        <v>667</v>
      </c>
      <c r="C231" s="56" t="str">
        <f>MID(Tabla4[[#This Row],[N° SECUENCIA INGRESO / EGRESO]],1,2)</f>
        <v>IM</v>
      </c>
      <c r="D231" s="60" t="str">
        <f>VLOOKUP(G231,BASE[],2,FALSE)</f>
        <v>CLUB</v>
      </c>
      <c r="E231" s="60" t="str">
        <f>VLOOKUP(G231,BASE[],3,FALSE)</f>
        <v>BTL</v>
      </c>
      <c r="F231" s="29" t="str">
        <f>VLOOKUP(G231,BASE[],4,FALSE)</f>
        <v>CL-BTL-044</v>
      </c>
      <c r="G231" s="18" t="s">
        <v>449</v>
      </c>
      <c r="H231" s="7" t="s">
        <v>14</v>
      </c>
      <c r="I231" s="7" t="s">
        <v>19</v>
      </c>
      <c r="J231" s="7"/>
      <c r="K231" s="7"/>
      <c r="L231" s="7"/>
      <c r="M231" s="7">
        <v>1</v>
      </c>
      <c r="N231" s="7"/>
      <c r="O231" s="7" t="s">
        <v>668</v>
      </c>
      <c r="P231" s="62"/>
      <c r="Q231" s="24">
        <f ca="1">Tabla4[[#This Row],[FECHA ESTIMADA DE RETORNO]]-TODAY()</f>
        <v>-45063</v>
      </c>
      <c r="R231" s="7"/>
      <c r="S231" s="7"/>
      <c r="T231" s="69" t="s">
        <v>750</v>
      </c>
    </row>
    <row r="232" spans="1:20" ht="18.75" x14ac:dyDescent="0.25">
      <c r="A232" s="53">
        <v>44994</v>
      </c>
      <c r="B232" s="7" t="s">
        <v>667</v>
      </c>
      <c r="C232" s="56" t="str">
        <f>MID(Tabla4[[#This Row],[N° SECUENCIA INGRESO / EGRESO]],1,2)</f>
        <v>IM</v>
      </c>
      <c r="D232" s="60" t="str">
        <f>VLOOKUP(G232,BASE[],2,FALSE)</f>
        <v>CLUB</v>
      </c>
      <c r="E232" s="60" t="str">
        <f>VLOOKUP(G232,BASE[],3,FALSE)</f>
        <v>BTL</v>
      </c>
      <c r="F232" s="29" t="str">
        <f>VLOOKUP(G232,BASE[],4,FALSE)</f>
        <v>CL-BTL-053</v>
      </c>
      <c r="G232" s="18" t="s">
        <v>451</v>
      </c>
      <c r="H232" s="7" t="s">
        <v>14</v>
      </c>
      <c r="I232" s="7" t="s">
        <v>19</v>
      </c>
      <c r="J232" s="7"/>
      <c r="K232" s="7"/>
      <c r="L232" s="7"/>
      <c r="M232" s="7">
        <v>1</v>
      </c>
      <c r="N232" s="7"/>
      <c r="O232" s="7" t="s">
        <v>668</v>
      </c>
      <c r="P232" s="62"/>
      <c r="Q232" s="24">
        <f ca="1">Tabla4[[#This Row],[FECHA ESTIMADA DE RETORNO]]-TODAY()</f>
        <v>-45063</v>
      </c>
      <c r="R232" s="7"/>
      <c r="S232" s="7"/>
      <c r="T232" s="69" t="s">
        <v>751</v>
      </c>
    </row>
    <row r="233" spans="1:20" ht="18.75" x14ac:dyDescent="0.25">
      <c r="A233" s="53">
        <v>44994</v>
      </c>
      <c r="B233" s="7" t="s">
        <v>667</v>
      </c>
      <c r="C233" s="56" t="str">
        <f>MID(Tabla4[[#This Row],[N° SECUENCIA INGRESO / EGRESO]],1,2)</f>
        <v>IM</v>
      </c>
      <c r="D233" s="60" t="str">
        <f>VLOOKUP(G233,BASE[],2,FALSE)</f>
        <v>CLUB</v>
      </c>
      <c r="E233" s="60" t="str">
        <f>VLOOKUP(G233,BASE[],3,FALSE)</f>
        <v>BTL</v>
      </c>
      <c r="F233" s="29" t="str">
        <f>VLOOKUP(G233,BASE[],4,FALSE)</f>
        <v>CL-BTL-089</v>
      </c>
      <c r="G233" s="18" t="s">
        <v>186</v>
      </c>
      <c r="H233" s="7" t="s">
        <v>11</v>
      </c>
      <c r="I233" s="7" t="s">
        <v>15</v>
      </c>
      <c r="J233" s="7"/>
      <c r="K233" s="7"/>
      <c r="L233" s="7"/>
      <c r="M233" s="7">
        <v>1</v>
      </c>
      <c r="N233" s="7"/>
      <c r="O233" s="7" t="s">
        <v>668</v>
      </c>
      <c r="P233" s="62"/>
      <c r="Q233" s="24">
        <f ca="1">Tabla4[[#This Row],[FECHA ESTIMADA DE RETORNO]]-TODAY()</f>
        <v>-45063</v>
      </c>
      <c r="R233" s="7"/>
      <c r="S233" s="7"/>
      <c r="T233" s="69" t="s">
        <v>752</v>
      </c>
    </row>
    <row r="234" spans="1:20" ht="18.75" x14ac:dyDescent="0.25">
      <c r="A234" s="53">
        <v>44999</v>
      </c>
      <c r="B234" s="7" t="s">
        <v>648</v>
      </c>
      <c r="C234" s="56" t="str">
        <f>MID(Tabla4[[#This Row],[N° SECUENCIA INGRESO / EGRESO]],1,2)</f>
        <v>SB</v>
      </c>
      <c r="D234" s="60" t="str">
        <f>VLOOKUP(G234,BASE[],2,FALSE)</f>
        <v>CORONA</v>
      </c>
      <c r="E234" s="60" t="str">
        <f>VLOOKUP(G234,BASE[],3,FALSE)</f>
        <v>BTL</v>
      </c>
      <c r="F234" s="29" t="str">
        <f>VLOOKUP(G234,BASE[],4,FALSE)</f>
        <v>CO-BTL-035</v>
      </c>
      <c r="G234" s="18" t="s">
        <v>307</v>
      </c>
      <c r="H234" s="7" t="s">
        <v>14</v>
      </c>
      <c r="I234" s="7" t="s">
        <v>19</v>
      </c>
      <c r="J234" s="70" t="s">
        <v>646</v>
      </c>
      <c r="K234" s="70" t="s">
        <v>647</v>
      </c>
      <c r="L234" s="7" t="s">
        <v>753</v>
      </c>
      <c r="M234" s="7"/>
      <c r="N234" s="7">
        <v>1</v>
      </c>
      <c r="O234" s="7" t="s">
        <v>645</v>
      </c>
      <c r="P234" s="62">
        <v>45005</v>
      </c>
      <c r="Q234" s="24">
        <f ca="1">Tabla4[[#This Row],[FECHA ESTIMADA DE RETORNO]]-TODAY()</f>
        <v>-58</v>
      </c>
      <c r="R234" s="7"/>
      <c r="S234" s="7"/>
      <c r="T234" s="69" t="s">
        <v>754</v>
      </c>
    </row>
    <row r="235" spans="1:20" ht="18.75" x14ac:dyDescent="0.25">
      <c r="A235" s="53">
        <v>44999</v>
      </c>
      <c r="B235" s="7" t="s">
        <v>643</v>
      </c>
      <c r="C235" s="56" t="str">
        <f>MID(Tabla4[[#This Row],[N° SECUENCIA INGRESO / EGRESO]],1,2)</f>
        <v>SB</v>
      </c>
      <c r="D235" s="60" t="str">
        <f>VLOOKUP(G235,BASE[],2,FALSE)</f>
        <v>CORONA</v>
      </c>
      <c r="E235" s="60" t="str">
        <f>VLOOKUP(G235,BASE[],3,FALSE)</f>
        <v>BTL</v>
      </c>
      <c r="F235" s="29" t="str">
        <f>VLOOKUP(G235,BASE[],4,FALSE)</f>
        <v>CO-BTL-024</v>
      </c>
      <c r="G235" s="18" t="s">
        <v>41</v>
      </c>
      <c r="H235" s="7" t="s">
        <v>11</v>
      </c>
      <c r="I235" s="7" t="s">
        <v>15</v>
      </c>
      <c r="J235" s="70" t="s">
        <v>646</v>
      </c>
      <c r="K235" s="70" t="s">
        <v>647</v>
      </c>
      <c r="L235" s="7" t="s">
        <v>753</v>
      </c>
      <c r="M235" s="7"/>
      <c r="N235" s="7">
        <v>1</v>
      </c>
      <c r="O235" s="7" t="s">
        <v>645</v>
      </c>
      <c r="P235" s="62">
        <v>45005</v>
      </c>
      <c r="Q235" s="24">
        <f ca="1">Tabla4[[#This Row],[FECHA ESTIMADA DE RETORNO]]-TODAY()</f>
        <v>-58</v>
      </c>
      <c r="R235" s="7"/>
      <c r="S235" s="7"/>
      <c r="T235" s="69" t="s">
        <v>755</v>
      </c>
    </row>
    <row r="236" spans="1:20" ht="18.75" x14ac:dyDescent="0.25">
      <c r="A236" s="53">
        <v>45005</v>
      </c>
      <c r="B236" s="7" t="s">
        <v>653</v>
      </c>
      <c r="C236" s="56" t="str">
        <f>MID(Tabla4[[#This Row],[N° SECUENCIA INGRESO / EGRESO]],1,2)</f>
        <v>SB</v>
      </c>
      <c r="D236" s="60" t="str">
        <f>VLOOKUP(G236,BASE[],2,FALSE)</f>
        <v>STELLA</v>
      </c>
      <c r="E236" s="60" t="str">
        <f>VLOOKUP(G236,BASE[],3,FALSE)</f>
        <v>BTL</v>
      </c>
      <c r="F236" s="29" t="str">
        <f>VLOOKUP(G236,BASE[],4,FALSE)</f>
        <v>ST-BTL-012</v>
      </c>
      <c r="G236" s="18" t="s">
        <v>86</v>
      </c>
      <c r="H236" s="7" t="s">
        <v>11</v>
      </c>
      <c r="I236" s="7" t="s">
        <v>15</v>
      </c>
      <c r="J236" s="79" t="s">
        <v>656</v>
      </c>
      <c r="K236" s="79" t="s">
        <v>657</v>
      </c>
      <c r="L236" s="7" t="s">
        <v>756</v>
      </c>
      <c r="M236" s="7"/>
      <c r="N236" s="7">
        <v>1</v>
      </c>
      <c r="O236" s="7" t="s">
        <v>655</v>
      </c>
      <c r="P236" s="62">
        <v>45006</v>
      </c>
      <c r="Q236" s="24">
        <f ca="1">Tabla4[[#This Row],[FECHA ESTIMADA DE RETORNO]]-TODAY()</f>
        <v>-57</v>
      </c>
      <c r="R236" s="7" t="s">
        <v>654</v>
      </c>
      <c r="S236" s="7"/>
      <c r="T236" s="7"/>
    </row>
    <row r="237" spans="1:20" ht="18.75" x14ac:dyDescent="0.25">
      <c r="A237" s="53">
        <v>45005</v>
      </c>
      <c r="B237" s="7" t="s">
        <v>653</v>
      </c>
      <c r="C237" s="56" t="str">
        <f>MID(Tabla4[[#This Row],[N° SECUENCIA INGRESO / EGRESO]],1,2)</f>
        <v>SB</v>
      </c>
      <c r="D237" s="60" t="str">
        <f>VLOOKUP(G237,BASE[],2,FALSE)</f>
        <v>STELLA</v>
      </c>
      <c r="E237" s="60" t="str">
        <f>VLOOKUP(G237,BASE[],3,FALSE)</f>
        <v>BTL</v>
      </c>
      <c r="F237" s="29" t="str">
        <f>VLOOKUP(G237,BASE[],4,FALSE)</f>
        <v>ST-BTL-060</v>
      </c>
      <c r="G237" s="18" t="s">
        <v>158</v>
      </c>
      <c r="H237" s="7" t="s">
        <v>11</v>
      </c>
      <c r="I237" s="7" t="s">
        <v>15</v>
      </c>
      <c r="J237" s="79" t="s">
        <v>656</v>
      </c>
      <c r="K237" s="79" t="s">
        <v>657</v>
      </c>
      <c r="L237" s="7" t="s">
        <v>756</v>
      </c>
      <c r="M237" s="7"/>
      <c r="N237" s="7">
        <v>1</v>
      </c>
      <c r="O237" s="7" t="s">
        <v>655</v>
      </c>
      <c r="P237" s="62">
        <v>45006</v>
      </c>
      <c r="Q237" s="24">
        <f ca="1">Tabla4[[#This Row],[FECHA ESTIMADA DE RETORNO]]-TODAY()</f>
        <v>-57</v>
      </c>
      <c r="R237" s="7" t="s">
        <v>654</v>
      </c>
      <c r="S237" s="7"/>
      <c r="T237" s="7"/>
    </row>
    <row r="238" spans="1:20" ht="18.75" x14ac:dyDescent="0.25">
      <c r="A238" s="53">
        <v>45005</v>
      </c>
      <c r="B238" s="7" t="s">
        <v>653</v>
      </c>
      <c r="C238" s="56" t="str">
        <f>MID(Tabla4[[#This Row],[N° SECUENCIA INGRESO / EGRESO]],1,2)</f>
        <v>SB</v>
      </c>
      <c r="D238" s="60" t="str">
        <f>VLOOKUP(G238,BASE[],2,FALSE)</f>
        <v>STELLA</v>
      </c>
      <c r="E238" s="60" t="str">
        <f>VLOOKUP(G238,BASE[],3,FALSE)</f>
        <v>BTL</v>
      </c>
      <c r="F238" s="29" t="str">
        <f>VLOOKUP(G238,BASE[],4,FALSE)</f>
        <v>ST-BTL-024</v>
      </c>
      <c r="G238" s="18" t="s">
        <v>92</v>
      </c>
      <c r="H238" s="7" t="s">
        <v>11</v>
      </c>
      <c r="I238" s="7" t="s">
        <v>15</v>
      </c>
      <c r="J238" s="79" t="s">
        <v>656</v>
      </c>
      <c r="K238" s="79" t="s">
        <v>657</v>
      </c>
      <c r="L238" s="7" t="s">
        <v>756</v>
      </c>
      <c r="M238" s="7"/>
      <c r="N238" s="7">
        <v>1</v>
      </c>
      <c r="O238" s="7" t="s">
        <v>655</v>
      </c>
      <c r="P238" s="62">
        <v>45006</v>
      </c>
      <c r="Q238" s="24">
        <f ca="1">Tabla4[[#This Row],[FECHA ESTIMADA DE RETORNO]]-TODAY()</f>
        <v>-57</v>
      </c>
      <c r="R238" s="7" t="s">
        <v>654</v>
      </c>
      <c r="S238" s="7"/>
      <c r="T238" s="7"/>
    </row>
    <row r="239" spans="1:20" ht="18.75" x14ac:dyDescent="0.25">
      <c r="A239" s="53">
        <v>45013</v>
      </c>
      <c r="B239" s="7" t="s">
        <v>659</v>
      </c>
      <c r="C239" s="56" t="str">
        <f>MID(Tabla4[[#This Row],[N° SECUENCIA INGRESO / EGRESO]],1,2)</f>
        <v>SB</v>
      </c>
      <c r="D239" s="60" t="str">
        <f>VLOOKUP(G239,BASE[],2,FALSE)</f>
        <v>STELLA</v>
      </c>
      <c r="E239" s="60" t="str">
        <f>VLOOKUP(G239,BASE[],3,FALSE)</f>
        <v>BTL</v>
      </c>
      <c r="F239" s="29" t="str">
        <f>VLOOKUP(G239,BASE[],4,FALSE)</f>
        <v>ST-BTL-045</v>
      </c>
      <c r="G239" s="18" t="s">
        <v>293</v>
      </c>
      <c r="H239" s="7" t="s">
        <v>14</v>
      </c>
      <c r="I239" s="7" t="s">
        <v>19</v>
      </c>
      <c r="J239" s="79" t="s">
        <v>661</v>
      </c>
      <c r="K239" s="79" t="s">
        <v>662</v>
      </c>
      <c r="L239" s="7" t="s">
        <v>757</v>
      </c>
      <c r="M239" s="7"/>
      <c r="N239" s="7">
        <v>1</v>
      </c>
      <c r="O239" s="7" t="s">
        <v>660</v>
      </c>
      <c r="P239" s="62">
        <v>45021</v>
      </c>
      <c r="Q239" s="24">
        <f ca="1">Tabla4[[#This Row],[FECHA ESTIMADA DE RETORNO]]-TODAY()</f>
        <v>-42</v>
      </c>
      <c r="R239" s="7"/>
      <c r="S239" s="7"/>
      <c r="T239" s="7"/>
    </row>
    <row r="240" spans="1:20" ht="18.75" x14ac:dyDescent="0.25">
      <c r="A240" s="53">
        <v>45013</v>
      </c>
      <c r="B240" s="7" t="s">
        <v>659</v>
      </c>
      <c r="C240" s="56" t="str">
        <f>MID(Tabla4[[#This Row],[N° SECUENCIA INGRESO / EGRESO]],1,2)</f>
        <v>SB</v>
      </c>
      <c r="D240" s="60" t="str">
        <f>VLOOKUP(G240,BASE[],2,FALSE)</f>
        <v>STELLA</v>
      </c>
      <c r="E240" s="60" t="str">
        <f>VLOOKUP(G240,BASE[],3,FALSE)</f>
        <v>BTL</v>
      </c>
      <c r="F240" s="29" t="str">
        <f>VLOOKUP(G240,BASE[],4,FALSE)</f>
        <v>ST-BTL-046</v>
      </c>
      <c r="G240" s="18" t="s">
        <v>409</v>
      </c>
      <c r="H240" s="7" t="s">
        <v>14</v>
      </c>
      <c r="I240" s="7" t="s">
        <v>19</v>
      </c>
      <c r="J240" s="79" t="s">
        <v>661</v>
      </c>
      <c r="K240" s="79" t="s">
        <v>662</v>
      </c>
      <c r="L240" s="7" t="s">
        <v>757</v>
      </c>
      <c r="M240" s="7"/>
      <c r="N240" s="7">
        <v>1</v>
      </c>
      <c r="O240" s="7" t="s">
        <v>660</v>
      </c>
      <c r="P240" s="62">
        <v>45021</v>
      </c>
      <c r="Q240" s="24">
        <f ca="1">Tabla4[[#This Row],[FECHA ESTIMADA DE RETORNO]]-TODAY()</f>
        <v>-42</v>
      </c>
      <c r="R240" s="7"/>
      <c r="S240" s="7"/>
      <c r="T240" s="7"/>
    </row>
    <row r="241" spans="1:20" ht="18.75" x14ac:dyDescent="0.25">
      <c r="A241" s="53">
        <v>45015</v>
      </c>
      <c r="B241" s="7" t="s">
        <v>638</v>
      </c>
      <c r="C241" s="56" t="str">
        <f>MID(Tabla4[[#This Row],[N° SECUENCIA INGRESO / EGRESO]],1,2)</f>
        <v>SB</v>
      </c>
      <c r="D241" s="60" t="str">
        <f>VLOOKUP(G241,BASE[],2,FALSE)</f>
        <v>CORONA</v>
      </c>
      <c r="E241" s="60" t="str">
        <f>VLOOKUP(G241,BASE[],3,FALSE)</f>
        <v>BTL</v>
      </c>
      <c r="F241" s="29" t="str">
        <f>VLOOKUP(G241,BASE[],4,FALSE)</f>
        <v>CO-BTL-004</v>
      </c>
      <c r="G241" s="18" t="s">
        <v>253</v>
      </c>
      <c r="H241" s="7" t="s">
        <v>14</v>
      </c>
      <c r="I241" s="7" t="s">
        <v>19</v>
      </c>
      <c r="J241" s="67" t="s">
        <v>641</v>
      </c>
      <c r="K241" s="67" t="s">
        <v>642</v>
      </c>
      <c r="L241" s="7" t="s">
        <v>758</v>
      </c>
      <c r="M241" s="7"/>
      <c r="N241" s="77">
        <v>1</v>
      </c>
      <c r="O241" s="7" t="s">
        <v>640</v>
      </c>
      <c r="P241" s="62">
        <v>45019</v>
      </c>
      <c r="Q241" s="24">
        <f ca="1">Tabla4[[#This Row],[FECHA ESTIMADA DE RETORNO]]-TODAY()</f>
        <v>-44</v>
      </c>
      <c r="R241" s="7" t="s">
        <v>639</v>
      </c>
      <c r="S241" s="62">
        <v>45019</v>
      </c>
      <c r="T241" s="7"/>
    </row>
    <row r="242" spans="1:20" ht="18.75" x14ac:dyDescent="0.25">
      <c r="A242" s="53">
        <v>45015</v>
      </c>
      <c r="B242" s="7" t="s">
        <v>638</v>
      </c>
      <c r="C242" s="56" t="str">
        <f>MID(Tabla4[[#This Row],[N° SECUENCIA INGRESO / EGRESO]],1,2)</f>
        <v>SB</v>
      </c>
      <c r="D242" s="60" t="str">
        <f>VLOOKUP(G242,BASE[],2,FALSE)</f>
        <v>CORONA</v>
      </c>
      <c r="E242" s="60" t="str">
        <f>VLOOKUP(G242,BASE[],3,FALSE)</f>
        <v>BTL</v>
      </c>
      <c r="F242" s="29" t="str">
        <f>VLOOKUP(G242,BASE[],4,FALSE)</f>
        <v>CO-BTL-016</v>
      </c>
      <c r="G242" s="18" t="s">
        <v>162</v>
      </c>
      <c r="H242" s="7" t="s">
        <v>14</v>
      </c>
      <c r="I242" s="7" t="s">
        <v>19</v>
      </c>
      <c r="J242" s="67" t="s">
        <v>641</v>
      </c>
      <c r="K242" s="67" t="s">
        <v>642</v>
      </c>
      <c r="L242" s="7" t="s">
        <v>758</v>
      </c>
      <c r="M242" s="7"/>
      <c r="N242" s="7">
        <v>1</v>
      </c>
      <c r="O242" s="7" t="s">
        <v>640</v>
      </c>
      <c r="P242" s="62">
        <v>45019</v>
      </c>
      <c r="Q242" s="24">
        <f ca="1">Tabla4[[#This Row],[FECHA ESTIMADA DE RETORNO]]-TODAY()</f>
        <v>-44</v>
      </c>
      <c r="R242" s="7" t="s">
        <v>639</v>
      </c>
      <c r="S242" s="62">
        <v>45019</v>
      </c>
      <c r="T242" s="7"/>
    </row>
    <row r="243" spans="1:20" ht="18.75" x14ac:dyDescent="0.25">
      <c r="A243" s="53">
        <v>45015</v>
      </c>
      <c r="B243" s="7" t="s">
        <v>638</v>
      </c>
      <c r="C243" s="56" t="str">
        <f>MID(Tabla4[[#This Row],[N° SECUENCIA INGRESO / EGRESO]],1,2)</f>
        <v>SB</v>
      </c>
      <c r="D243" s="60" t="str">
        <f>VLOOKUP(G243,BASE[],2,FALSE)</f>
        <v>CORONA</v>
      </c>
      <c r="E243" s="60" t="str">
        <f>VLOOKUP(G243,BASE[],3,FALSE)</f>
        <v>BTL</v>
      </c>
      <c r="F243" s="29" t="str">
        <f>VLOOKUP(G243,BASE[],4,FALSE)</f>
        <v>CO-BTL-028</v>
      </c>
      <c r="G243" s="18" t="s">
        <v>239</v>
      </c>
      <c r="H243" s="7" t="s">
        <v>14</v>
      </c>
      <c r="I243" s="7" t="s">
        <v>19</v>
      </c>
      <c r="J243" s="67" t="s">
        <v>641</v>
      </c>
      <c r="K243" s="67" t="s">
        <v>642</v>
      </c>
      <c r="L243" s="7" t="s">
        <v>758</v>
      </c>
      <c r="M243" s="7"/>
      <c r="N243" s="78">
        <v>6</v>
      </c>
      <c r="O243" s="7" t="s">
        <v>640</v>
      </c>
      <c r="P243" s="62">
        <v>45019</v>
      </c>
      <c r="Q243" s="24">
        <f ca="1">Tabla4[[#This Row],[FECHA ESTIMADA DE RETORNO]]-TODAY()</f>
        <v>-44</v>
      </c>
      <c r="R243" s="7" t="s">
        <v>639</v>
      </c>
      <c r="S243" s="62">
        <v>45019</v>
      </c>
      <c r="T243" s="7"/>
    </row>
    <row r="244" spans="1:20" ht="18.75" x14ac:dyDescent="0.25">
      <c r="A244" s="53">
        <v>45015</v>
      </c>
      <c r="B244" s="7" t="s">
        <v>638</v>
      </c>
      <c r="C244" s="56" t="str">
        <f>MID(Tabla4[[#This Row],[N° SECUENCIA INGRESO / EGRESO]],1,2)</f>
        <v>SB</v>
      </c>
      <c r="D244" s="60" t="str">
        <f>VLOOKUP(G244,BASE[],2,FALSE)</f>
        <v>CORONA</v>
      </c>
      <c r="E244" s="60" t="str">
        <f>VLOOKUP(G244,BASE[],3,FALSE)</f>
        <v>BTL</v>
      </c>
      <c r="F244" s="29" t="str">
        <f>VLOOKUP(G244,BASE[],4,FALSE)</f>
        <v>CO-BTL-039</v>
      </c>
      <c r="G244" s="18" t="s">
        <v>315</v>
      </c>
      <c r="H244" s="7" t="s">
        <v>14</v>
      </c>
      <c r="I244" s="7" t="s">
        <v>19</v>
      </c>
      <c r="J244" s="67" t="s">
        <v>641</v>
      </c>
      <c r="K244" s="67" t="s">
        <v>642</v>
      </c>
      <c r="L244" s="7" t="s">
        <v>758</v>
      </c>
      <c r="M244" s="7"/>
      <c r="N244" s="7">
        <v>1</v>
      </c>
      <c r="O244" s="7" t="s">
        <v>640</v>
      </c>
      <c r="P244" s="62">
        <v>45019</v>
      </c>
      <c r="Q244" s="24">
        <f ca="1">Tabla4[[#This Row],[FECHA ESTIMADA DE RETORNO]]-TODAY()</f>
        <v>-44</v>
      </c>
      <c r="R244" s="7" t="s">
        <v>639</v>
      </c>
      <c r="S244" s="62">
        <v>45019</v>
      </c>
      <c r="T244" s="7"/>
    </row>
    <row r="245" spans="1:20" ht="18.75" x14ac:dyDescent="0.25">
      <c r="A245" s="53">
        <v>45015</v>
      </c>
      <c r="B245" s="7" t="s">
        <v>638</v>
      </c>
      <c r="C245" s="56" t="str">
        <f>MID(Tabla4[[#This Row],[N° SECUENCIA INGRESO / EGRESO]],1,2)</f>
        <v>SB</v>
      </c>
      <c r="D245" s="60" t="str">
        <f>VLOOKUP(G245,BASE[],2,FALSE)</f>
        <v>CORONA</v>
      </c>
      <c r="E245" s="60" t="str">
        <f>VLOOKUP(G245,BASE[],3,FALSE)</f>
        <v>BTL</v>
      </c>
      <c r="F245" s="29" t="str">
        <f>VLOOKUP(G245,BASE[],4,FALSE)</f>
        <v>CO-BTL-058</v>
      </c>
      <c r="G245" s="18" t="s">
        <v>247</v>
      </c>
      <c r="H245" s="7" t="s">
        <v>14</v>
      </c>
      <c r="I245" s="7" t="s">
        <v>15</v>
      </c>
      <c r="J245" s="67" t="s">
        <v>641</v>
      </c>
      <c r="K245" s="67" t="s">
        <v>642</v>
      </c>
      <c r="L245" s="7" t="s">
        <v>758</v>
      </c>
      <c r="M245" s="7"/>
      <c r="N245" s="7">
        <v>4</v>
      </c>
      <c r="O245" s="7" t="s">
        <v>640</v>
      </c>
      <c r="P245" s="62">
        <v>45019</v>
      </c>
      <c r="Q245" s="24">
        <f ca="1">Tabla4[[#This Row],[FECHA ESTIMADA DE RETORNO]]-TODAY()</f>
        <v>-44</v>
      </c>
      <c r="R245" s="7" t="s">
        <v>639</v>
      </c>
      <c r="S245" s="62">
        <v>45019</v>
      </c>
      <c r="T245" s="7"/>
    </row>
    <row r="246" spans="1:20" ht="18.75" x14ac:dyDescent="0.25">
      <c r="A246" s="53">
        <v>45015</v>
      </c>
      <c r="B246" s="7" t="s">
        <v>638</v>
      </c>
      <c r="C246" s="56" t="str">
        <f>MID(Tabla4[[#This Row],[N° SECUENCIA INGRESO / EGRESO]],1,2)</f>
        <v>SB</v>
      </c>
      <c r="D246" s="60" t="str">
        <f>VLOOKUP(G246,BASE[],2,FALSE)</f>
        <v>CORONA</v>
      </c>
      <c r="E246" s="60" t="str">
        <f>VLOOKUP(G246,BASE[],3,FALSE)</f>
        <v>BTL</v>
      </c>
      <c r="F246" s="29" t="str">
        <f>VLOOKUP(G246,BASE[],4,FALSE)</f>
        <v>CO-BTL-055</v>
      </c>
      <c r="G246" s="18" t="s">
        <v>335</v>
      </c>
      <c r="H246" s="7" t="s">
        <v>14</v>
      </c>
      <c r="I246" s="7" t="s">
        <v>15</v>
      </c>
      <c r="J246" s="67" t="s">
        <v>641</v>
      </c>
      <c r="K246" s="67" t="s">
        <v>642</v>
      </c>
      <c r="L246" s="7" t="s">
        <v>758</v>
      </c>
      <c r="M246" s="7"/>
      <c r="N246" s="7">
        <v>6</v>
      </c>
      <c r="O246" s="7" t="s">
        <v>640</v>
      </c>
      <c r="P246" s="62">
        <v>45019</v>
      </c>
      <c r="Q246" s="24">
        <f ca="1">Tabla4[[#This Row],[FECHA ESTIMADA DE RETORNO]]-TODAY()</f>
        <v>-44</v>
      </c>
      <c r="R246" s="7" t="s">
        <v>639</v>
      </c>
      <c r="S246" s="62">
        <v>45019</v>
      </c>
      <c r="T246" s="7"/>
    </row>
    <row r="247" spans="1:20" ht="18.75" x14ac:dyDescent="0.25">
      <c r="A247" s="53">
        <v>45015</v>
      </c>
      <c r="B247" s="7" t="s">
        <v>638</v>
      </c>
      <c r="C247" s="56" t="str">
        <f>MID(Tabla4[[#This Row],[N° SECUENCIA INGRESO / EGRESO]],1,2)</f>
        <v>SB</v>
      </c>
      <c r="D247" s="60" t="str">
        <f>VLOOKUP(G247,BASE[],2,FALSE)</f>
        <v>CORONA</v>
      </c>
      <c r="E247" s="60" t="str">
        <f>VLOOKUP(G247,BASE[],3,FALSE)</f>
        <v>BTL</v>
      </c>
      <c r="F247" s="29" t="str">
        <f>VLOOKUP(G247,BASE[],4,FALSE)</f>
        <v>CO-BTL-057</v>
      </c>
      <c r="G247" s="18" t="s">
        <v>357</v>
      </c>
      <c r="H247" s="7" t="s">
        <v>14</v>
      </c>
      <c r="I247" s="7" t="s">
        <v>15</v>
      </c>
      <c r="J247" s="67" t="s">
        <v>641</v>
      </c>
      <c r="K247" s="67" t="s">
        <v>642</v>
      </c>
      <c r="L247" s="7" t="s">
        <v>758</v>
      </c>
      <c r="M247" s="7"/>
      <c r="N247" s="7">
        <v>2</v>
      </c>
      <c r="O247" s="7" t="s">
        <v>640</v>
      </c>
      <c r="P247" s="62">
        <v>45019</v>
      </c>
      <c r="Q247" s="24">
        <f ca="1">Tabla4[[#This Row],[FECHA ESTIMADA DE RETORNO]]-TODAY()</f>
        <v>-44</v>
      </c>
      <c r="R247" s="7" t="s">
        <v>639</v>
      </c>
      <c r="S247" s="62">
        <v>45019</v>
      </c>
      <c r="T247" s="7"/>
    </row>
    <row r="248" spans="1:20" ht="18.75" x14ac:dyDescent="0.25">
      <c r="A248" s="53">
        <v>45015</v>
      </c>
      <c r="B248" s="7" t="s">
        <v>638</v>
      </c>
      <c r="C248" s="56" t="str">
        <f>MID(Tabla4[[#This Row],[N° SECUENCIA INGRESO / EGRESO]],1,2)</f>
        <v>SB</v>
      </c>
      <c r="D248" s="60" t="str">
        <f>VLOOKUP(G248,BASE[],2,FALSE)</f>
        <v>CORONA</v>
      </c>
      <c r="E248" s="60" t="str">
        <f>VLOOKUP(G248,BASE[],3,FALSE)</f>
        <v>BTL</v>
      </c>
      <c r="F248" s="29" t="str">
        <f>VLOOKUP(G248,BASE[],4,FALSE)</f>
        <v>CO-BTL-076</v>
      </c>
      <c r="G248" s="18" t="s">
        <v>305</v>
      </c>
      <c r="H248" s="7" t="s">
        <v>18</v>
      </c>
      <c r="I248" s="7" t="s">
        <v>19</v>
      </c>
      <c r="J248" s="67" t="s">
        <v>641</v>
      </c>
      <c r="K248" s="67" t="s">
        <v>642</v>
      </c>
      <c r="L248" s="7" t="s">
        <v>758</v>
      </c>
      <c r="M248" s="7"/>
      <c r="N248" s="7">
        <v>1</v>
      </c>
      <c r="O248" s="7" t="s">
        <v>640</v>
      </c>
      <c r="P248" s="62">
        <v>45019</v>
      </c>
      <c r="Q248" s="24">
        <f ca="1">Tabla4[[#This Row],[FECHA ESTIMADA DE RETORNO]]-TODAY()</f>
        <v>-44</v>
      </c>
      <c r="R248" s="7" t="s">
        <v>639</v>
      </c>
      <c r="S248" s="62">
        <v>45019</v>
      </c>
      <c r="T248" s="7"/>
    </row>
    <row r="249" spans="1:20" ht="18.75" x14ac:dyDescent="0.25">
      <c r="A249" s="53">
        <v>45015</v>
      </c>
      <c r="B249" s="7" t="s">
        <v>638</v>
      </c>
      <c r="C249" s="56" t="str">
        <f>MID(Tabla4[[#This Row],[N° SECUENCIA INGRESO / EGRESO]],1,2)</f>
        <v>SB</v>
      </c>
      <c r="D249" s="60" t="str">
        <f>VLOOKUP(G249,BASE[],2,FALSE)</f>
        <v>CORONA</v>
      </c>
      <c r="E249" s="60" t="str">
        <f>VLOOKUP(G249,BASE[],3,FALSE)</f>
        <v>BTL</v>
      </c>
      <c r="F249" s="29" t="str">
        <f>VLOOKUP(G249,BASE[],4,FALSE)</f>
        <v>CO-BTL-025</v>
      </c>
      <c r="G249" s="18" t="s">
        <v>184</v>
      </c>
      <c r="H249" s="7" t="s">
        <v>18</v>
      </c>
      <c r="I249" s="7" t="s">
        <v>19</v>
      </c>
      <c r="J249" s="67" t="s">
        <v>641</v>
      </c>
      <c r="K249" s="67" t="s">
        <v>642</v>
      </c>
      <c r="L249" s="7" t="s">
        <v>758</v>
      </c>
      <c r="M249" s="7"/>
      <c r="N249" s="7">
        <v>1</v>
      </c>
      <c r="O249" s="7" t="s">
        <v>640</v>
      </c>
      <c r="P249" s="62">
        <v>45019</v>
      </c>
      <c r="Q249" s="24">
        <f ca="1">Tabla4[[#This Row],[FECHA ESTIMADA DE RETORNO]]-TODAY()</f>
        <v>-44</v>
      </c>
      <c r="R249" s="7" t="s">
        <v>639</v>
      </c>
      <c r="S249" s="62">
        <v>45019</v>
      </c>
      <c r="T249" s="7"/>
    </row>
    <row r="250" spans="1:20" ht="18.75" x14ac:dyDescent="0.25">
      <c r="A250" s="53">
        <v>45015</v>
      </c>
      <c r="B250" s="7" t="s">
        <v>638</v>
      </c>
      <c r="C250" s="56" t="str">
        <f>MID(Tabla4[[#This Row],[N° SECUENCIA INGRESO / EGRESO]],1,2)</f>
        <v>SB</v>
      </c>
      <c r="D250" s="60" t="str">
        <f>VLOOKUP(G250,BASE[],2,FALSE)</f>
        <v>CORONA</v>
      </c>
      <c r="E250" s="60" t="str">
        <f>VLOOKUP(G250,BASE[],3,FALSE)</f>
        <v>BTL</v>
      </c>
      <c r="F250" s="29" t="str">
        <f>VLOOKUP(G250,BASE[],4,FALSE)</f>
        <v>CO-BTL-105</v>
      </c>
      <c r="G250" s="18" t="s">
        <v>455</v>
      </c>
      <c r="H250" s="7" t="s">
        <v>14</v>
      </c>
      <c r="I250" s="7" t="s">
        <v>19</v>
      </c>
      <c r="J250" s="67" t="s">
        <v>641</v>
      </c>
      <c r="K250" s="67" t="s">
        <v>642</v>
      </c>
      <c r="L250" s="7" t="s">
        <v>758</v>
      </c>
      <c r="M250" s="7"/>
      <c r="N250" s="7">
        <v>4</v>
      </c>
      <c r="O250" s="7" t="s">
        <v>640</v>
      </c>
      <c r="P250" s="62">
        <v>45019</v>
      </c>
      <c r="Q250" s="24">
        <f ca="1">Tabla4[[#This Row],[FECHA ESTIMADA DE RETORNO]]-TODAY()</f>
        <v>-44</v>
      </c>
      <c r="R250" s="7" t="s">
        <v>639</v>
      </c>
      <c r="S250" s="62">
        <v>45019</v>
      </c>
      <c r="T250" s="7"/>
    </row>
    <row r="251" spans="1:20" ht="18.75" x14ac:dyDescent="0.25">
      <c r="A251" s="53">
        <v>45019</v>
      </c>
      <c r="B251" s="7" t="s">
        <v>639</v>
      </c>
      <c r="C251" s="56" t="str">
        <f>MID(Tabla4[[#This Row],[N° SECUENCIA INGRESO / EGRESO]],1,2)</f>
        <v>IM</v>
      </c>
      <c r="D251" s="60" t="str">
        <f>VLOOKUP(G251,BASE[],2,FALSE)</f>
        <v>CORONA</v>
      </c>
      <c r="E251" s="60" t="str">
        <f>VLOOKUP(G251,BASE[],3,FALSE)</f>
        <v>BTL</v>
      </c>
      <c r="F251" s="29" t="str">
        <f>VLOOKUP(G251,BASE[],4,FALSE)</f>
        <v>CO-BTL-004</v>
      </c>
      <c r="G251" s="18" t="s">
        <v>253</v>
      </c>
      <c r="H251" s="7" t="s">
        <v>14</v>
      </c>
      <c r="I251" s="7" t="s">
        <v>15</v>
      </c>
      <c r="J251" s="80">
        <v>-2.1255812644958398</v>
      </c>
      <c r="K251" s="80">
        <v>-79.929031372070298</v>
      </c>
      <c r="L251" s="7" t="s">
        <v>759</v>
      </c>
      <c r="M251" s="77">
        <v>1</v>
      </c>
      <c r="N251" s="7"/>
      <c r="O251" s="7" t="s">
        <v>640</v>
      </c>
      <c r="P251" s="62"/>
      <c r="Q251" s="24">
        <f ca="1">Tabla4[[#This Row],[FECHA ESTIMADA DE RETORNO]]-TODAY()</f>
        <v>-45063</v>
      </c>
      <c r="R251" s="7"/>
      <c r="S251" s="7"/>
      <c r="T251" s="7"/>
    </row>
    <row r="252" spans="1:20" ht="18.75" x14ac:dyDescent="0.25">
      <c r="A252" s="53">
        <v>45019</v>
      </c>
      <c r="B252" s="7" t="s">
        <v>639</v>
      </c>
      <c r="C252" s="56" t="str">
        <f>MID(Tabla4[[#This Row],[N° SECUENCIA INGRESO / EGRESO]],1,2)</f>
        <v>IM</v>
      </c>
      <c r="D252" s="60" t="str">
        <f>VLOOKUP(G252,BASE[],2,FALSE)</f>
        <v>CORONA</v>
      </c>
      <c r="E252" s="60" t="str">
        <f>VLOOKUP(G252,BASE[],3,FALSE)</f>
        <v>BTL</v>
      </c>
      <c r="F252" s="29" t="str">
        <f>VLOOKUP(G252,BASE[],4,FALSE)</f>
        <v>CO-BTL-016</v>
      </c>
      <c r="G252" s="18" t="s">
        <v>162</v>
      </c>
      <c r="H252" s="7" t="s">
        <v>14</v>
      </c>
      <c r="I252" s="7" t="s">
        <v>15</v>
      </c>
      <c r="J252" s="80">
        <v>-2.1255812644958398</v>
      </c>
      <c r="K252" s="80">
        <v>-79.929031372070298</v>
      </c>
      <c r="L252" s="7" t="s">
        <v>759</v>
      </c>
      <c r="M252" s="7">
        <v>1</v>
      </c>
      <c r="N252" s="7"/>
      <c r="O252" s="7" t="s">
        <v>640</v>
      </c>
      <c r="P252" s="62"/>
      <c r="Q252" s="24">
        <f>+Tabla4[[#This Row],[FECHA ESTIMADA DE RETORNO]]-Tabla4[[#This Row],[FECHA]]</f>
        <v>-45019</v>
      </c>
      <c r="R252" s="7"/>
      <c r="S252" s="7"/>
      <c r="T252" s="7"/>
    </row>
    <row r="253" spans="1:20" ht="18.75" x14ac:dyDescent="0.25">
      <c r="A253" s="53">
        <v>45019</v>
      </c>
      <c r="B253" s="7" t="s">
        <v>639</v>
      </c>
      <c r="C253" s="56" t="str">
        <f>MID(Tabla4[[#This Row],[N° SECUENCIA INGRESO / EGRESO]],1,2)</f>
        <v>IM</v>
      </c>
      <c r="D253" s="60" t="str">
        <f>VLOOKUP(G253,BASE[],2,FALSE)</f>
        <v>CORONA</v>
      </c>
      <c r="E253" s="60" t="str">
        <f>VLOOKUP(G253,BASE[],3,FALSE)</f>
        <v>BTL</v>
      </c>
      <c r="F253" s="29" t="str">
        <f>VLOOKUP(G253,BASE[],4,FALSE)</f>
        <v>CO-BTL-028</v>
      </c>
      <c r="G253" s="18" t="s">
        <v>239</v>
      </c>
      <c r="H253" s="7" t="s">
        <v>14</v>
      </c>
      <c r="I253" s="7" t="s">
        <v>15</v>
      </c>
      <c r="J253" s="80">
        <v>-2.1255812644958398</v>
      </c>
      <c r="K253" s="80">
        <v>-79.929031372070298</v>
      </c>
      <c r="L253" s="7" t="s">
        <v>759</v>
      </c>
      <c r="M253" s="78">
        <v>6</v>
      </c>
      <c r="N253" s="7"/>
      <c r="O253" s="7" t="s">
        <v>640</v>
      </c>
      <c r="P253" s="62"/>
      <c r="Q253" s="24">
        <f>+Tabla4[[#This Row],[FECHA ESTIMADA DE RETORNO]]-Tabla4[[#This Row],[FECHA]]</f>
        <v>-45019</v>
      </c>
      <c r="R253" s="7"/>
      <c r="S253" s="7"/>
      <c r="T253" s="7"/>
    </row>
    <row r="254" spans="1:20" ht="18.75" x14ac:dyDescent="0.25">
      <c r="A254" s="53">
        <v>45019</v>
      </c>
      <c r="B254" s="7" t="s">
        <v>639</v>
      </c>
      <c r="C254" s="56" t="str">
        <f>MID(Tabla4[[#This Row],[N° SECUENCIA INGRESO / EGRESO]],1,2)</f>
        <v>IM</v>
      </c>
      <c r="D254" s="60" t="str">
        <f>VLOOKUP(G254,BASE[],2,FALSE)</f>
        <v>CORONA</v>
      </c>
      <c r="E254" s="60" t="str">
        <f>VLOOKUP(G254,BASE[],3,FALSE)</f>
        <v>BTL</v>
      </c>
      <c r="F254" s="29" t="str">
        <f>VLOOKUP(G254,BASE[],4,FALSE)</f>
        <v>CO-BTL-039</v>
      </c>
      <c r="G254" s="18" t="s">
        <v>315</v>
      </c>
      <c r="H254" s="7" t="s">
        <v>14</v>
      </c>
      <c r="I254" s="7" t="s">
        <v>15</v>
      </c>
      <c r="J254" s="80">
        <v>-2.1255812644958398</v>
      </c>
      <c r="K254" s="80">
        <v>-79.929031372070298</v>
      </c>
      <c r="L254" s="7" t="s">
        <v>759</v>
      </c>
      <c r="M254" s="7">
        <v>1</v>
      </c>
      <c r="N254" s="7"/>
      <c r="O254" s="7" t="s">
        <v>640</v>
      </c>
      <c r="P254" s="62"/>
      <c r="Q254" s="24">
        <f>+Tabla4[[#This Row],[FECHA ESTIMADA DE RETORNO]]-Tabla4[[#This Row],[FECHA]]</f>
        <v>-45019</v>
      </c>
      <c r="R254" s="7"/>
      <c r="S254" s="7"/>
      <c r="T254" s="7"/>
    </row>
    <row r="255" spans="1:20" ht="18.75" x14ac:dyDescent="0.25">
      <c r="A255" s="53">
        <v>45019</v>
      </c>
      <c r="B255" s="7" t="s">
        <v>639</v>
      </c>
      <c r="C255" s="56" t="str">
        <f>MID(Tabla4[[#This Row],[N° SECUENCIA INGRESO / EGRESO]],1,2)</f>
        <v>IM</v>
      </c>
      <c r="D255" s="60" t="str">
        <f>VLOOKUP(G255,BASE[],2,FALSE)</f>
        <v>CORONA</v>
      </c>
      <c r="E255" s="60" t="str">
        <f>VLOOKUP(G255,BASE[],3,FALSE)</f>
        <v>BTL</v>
      </c>
      <c r="F255" s="29" t="str">
        <f>VLOOKUP(G255,BASE[],4,FALSE)</f>
        <v>CO-BTL-058</v>
      </c>
      <c r="G255" s="18" t="s">
        <v>247</v>
      </c>
      <c r="H255" s="7" t="s">
        <v>14</v>
      </c>
      <c r="I255" s="7" t="s">
        <v>15</v>
      </c>
      <c r="J255" s="80">
        <v>-2.1255812644958398</v>
      </c>
      <c r="K255" s="80">
        <v>-79.929031372070298</v>
      </c>
      <c r="L255" s="7" t="s">
        <v>759</v>
      </c>
      <c r="M255" s="7">
        <v>4</v>
      </c>
      <c r="N255" s="7"/>
      <c r="O255" s="7" t="s">
        <v>640</v>
      </c>
      <c r="P255" s="62"/>
      <c r="Q255" s="24">
        <f>+Tabla4[[#This Row],[FECHA ESTIMADA DE RETORNO]]-Tabla4[[#This Row],[FECHA]]</f>
        <v>-45019</v>
      </c>
      <c r="R255" s="7"/>
      <c r="S255" s="7"/>
      <c r="T255" s="7"/>
    </row>
    <row r="256" spans="1:20" ht="18.75" x14ac:dyDescent="0.25">
      <c r="A256" s="53">
        <v>45019</v>
      </c>
      <c r="B256" s="7" t="s">
        <v>639</v>
      </c>
      <c r="C256" s="56" t="str">
        <f>MID(Tabla4[[#This Row],[N° SECUENCIA INGRESO / EGRESO]],1,2)</f>
        <v>IM</v>
      </c>
      <c r="D256" s="60" t="str">
        <f>VLOOKUP(G256,BASE[],2,FALSE)</f>
        <v>CORONA</v>
      </c>
      <c r="E256" s="60" t="str">
        <f>VLOOKUP(G256,BASE[],3,FALSE)</f>
        <v>BTL</v>
      </c>
      <c r="F256" s="29" t="str">
        <f>VLOOKUP(G256,BASE[],4,FALSE)</f>
        <v>CO-BTL-055</v>
      </c>
      <c r="G256" s="18" t="s">
        <v>335</v>
      </c>
      <c r="H256" s="7" t="s">
        <v>14</v>
      </c>
      <c r="I256" s="7" t="s">
        <v>15</v>
      </c>
      <c r="J256" s="80">
        <v>-2.1255812644958398</v>
      </c>
      <c r="K256" s="80">
        <v>-79.929031372070298</v>
      </c>
      <c r="L256" s="7" t="s">
        <v>759</v>
      </c>
      <c r="M256" s="7">
        <v>6</v>
      </c>
      <c r="N256" s="7"/>
      <c r="O256" s="7" t="s">
        <v>640</v>
      </c>
      <c r="P256" s="62"/>
      <c r="Q256" s="24">
        <f>+Tabla4[[#This Row],[FECHA ESTIMADA DE RETORNO]]-Tabla4[[#This Row],[FECHA]]</f>
        <v>-45019</v>
      </c>
      <c r="R256" s="7"/>
      <c r="S256" s="7"/>
      <c r="T256" s="7"/>
    </row>
    <row r="257" spans="1:20" ht="18.75" x14ac:dyDescent="0.25">
      <c r="A257" s="53">
        <v>45019</v>
      </c>
      <c r="B257" s="7" t="s">
        <v>639</v>
      </c>
      <c r="C257" s="56" t="str">
        <f>MID(Tabla4[[#This Row],[N° SECUENCIA INGRESO / EGRESO]],1,2)</f>
        <v>IM</v>
      </c>
      <c r="D257" s="60" t="str">
        <f>VLOOKUP(G257,BASE[],2,FALSE)</f>
        <v>CORONA</v>
      </c>
      <c r="E257" s="60" t="str">
        <f>VLOOKUP(G257,BASE[],3,FALSE)</f>
        <v>BTL</v>
      </c>
      <c r="F257" s="29" t="str">
        <f>VLOOKUP(G257,BASE[],4,FALSE)</f>
        <v>CO-BTL-057</v>
      </c>
      <c r="G257" s="18" t="s">
        <v>357</v>
      </c>
      <c r="H257" s="7" t="s">
        <v>14</v>
      </c>
      <c r="I257" s="7" t="s">
        <v>15</v>
      </c>
      <c r="J257" s="80">
        <v>-2.1255812644958398</v>
      </c>
      <c r="K257" s="80">
        <v>-79.929031372070298</v>
      </c>
      <c r="L257" s="7" t="s">
        <v>759</v>
      </c>
      <c r="M257" s="7">
        <v>2</v>
      </c>
      <c r="N257" s="7"/>
      <c r="O257" s="7" t="s">
        <v>640</v>
      </c>
      <c r="P257" s="62"/>
      <c r="Q257" s="24">
        <f>+Tabla4[[#This Row],[FECHA ESTIMADA DE RETORNO]]-Tabla4[[#This Row],[FECHA]]</f>
        <v>-45019</v>
      </c>
      <c r="R257" s="7"/>
      <c r="S257" s="7"/>
      <c r="T257" s="7"/>
    </row>
    <row r="258" spans="1:20" ht="18.75" x14ac:dyDescent="0.25">
      <c r="A258" s="53">
        <v>45019</v>
      </c>
      <c r="B258" s="7" t="s">
        <v>639</v>
      </c>
      <c r="C258" s="56" t="str">
        <f>MID(Tabla4[[#This Row],[N° SECUENCIA INGRESO / EGRESO]],1,2)</f>
        <v>IM</v>
      </c>
      <c r="D258" s="60" t="str">
        <f>VLOOKUP(G258,BASE[],2,FALSE)</f>
        <v>CORONA</v>
      </c>
      <c r="E258" s="60" t="str">
        <f>VLOOKUP(G258,BASE[],3,FALSE)</f>
        <v>BTL</v>
      </c>
      <c r="F258" s="29" t="str">
        <f>VLOOKUP(G258,BASE[],4,FALSE)</f>
        <v>CO-BTL-076</v>
      </c>
      <c r="G258" s="18" t="s">
        <v>305</v>
      </c>
      <c r="H258" s="7" t="s">
        <v>14</v>
      </c>
      <c r="I258" s="7" t="s">
        <v>15</v>
      </c>
      <c r="J258" s="80">
        <v>-2.1255812644958398</v>
      </c>
      <c r="K258" s="80">
        <v>-79.929031372070298</v>
      </c>
      <c r="L258" s="7" t="s">
        <v>759</v>
      </c>
      <c r="M258" s="7">
        <v>1</v>
      </c>
      <c r="N258" s="7"/>
      <c r="O258" s="7" t="s">
        <v>640</v>
      </c>
      <c r="P258" s="62"/>
      <c r="Q258" s="24">
        <f>+Tabla4[[#This Row],[FECHA ESTIMADA DE RETORNO]]-Tabla4[[#This Row],[FECHA]]</f>
        <v>-45019</v>
      </c>
      <c r="R258" s="7"/>
      <c r="S258" s="7"/>
      <c r="T258" s="7"/>
    </row>
    <row r="259" spans="1:20" ht="18.75" x14ac:dyDescent="0.25">
      <c r="A259" s="53">
        <v>45019</v>
      </c>
      <c r="B259" s="7" t="s">
        <v>639</v>
      </c>
      <c r="C259" s="56" t="str">
        <f>MID(Tabla4[[#This Row],[N° SECUENCIA INGRESO / EGRESO]],1,2)</f>
        <v>IM</v>
      </c>
      <c r="D259" s="60" t="str">
        <f>VLOOKUP(G259,BASE[],2,FALSE)</f>
        <v>CORONA</v>
      </c>
      <c r="E259" s="60" t="str">
        <f>VLOOKUP(G259,BASE[],3,FALSE)</f>
        <v>BTL</v>
      </c>
      <c r="F259" s="29" t="str">
        <f>VLOOKUP(G259,BASE[],4,FALSE)</f>
        <v>CO-BTL-025</v>
      </c>
      <c r="G259" s="18" t="s">
        <v>184</v>
      </c>
      <c r="H259" s="7" t="s">
        <v>18</v>
      </c>
      <c r="I259" s="7" t="s">
        <v>19</v>
      </c>
      <c r="J259" s="80">
        <v>-2.1255812644958398</v>
      </c>
      <c r="K259" s="80">
        <v>-79.929031372070298</v>
      </c>
      <c r="L259" s="7" t="s">
        <v>759</v>
      </c>
      <c r="M259" s="7">
        <v>1</v>
      </c>
      <c r="N259" s="7"/>
      <c r="O259" s="7" t="s">
        <v>640</v>
      </c>
      <c r="P259" s="62"/>
      <c r="Q259" s="24">
        <f>+Tabla4[[#This Row],[FECHA ESTIMADA DE RETORNO]]-Tabla4[[#This Row],[FECHA]]</f>
        <v>-45019</v>
      </c>
      <c r="R259" s="7"/>
      <c r="S259" s="7"/>
      <c r="T259" s="7"/>
    </row>
    <row r="260" spans="1:20" ht="18.75" x14ac:dyDescent="0.25">
      <c r="A260" s="53">
        <v>45019</v>
      </c>
      <c r="B260" s="7" t="s">
        <v>639</v>
      </c>
      <c r="C260" s="56" t="str">
        <f>MID(Tabla4[[#This Row],[N° SECUENCIA INGRESO / EGRESO]],1,2)</f>
        <v>IM</v>
      </c>
      <c r="D260" s="60" t="str">
        <f>VLOOKUP(G260,BASE[],2,FALSE)</f>
        <v>CORONA</v>
      </c>
      <c r="E260" s="60" t="str">
        <f>VLOOKUP(G260,BASE[],3,FALSE)</f>
        <v>BTL</v>
      </c>
      <c r="F260" s="29" t="str">
        <f>VLOOKUP(G260,BASE[],4,FALSE)</f>
        <v>CO-BTL-105</v>
      </c>
      <c r="G260" s="18" t="s">
        <v>455</v>
      </c>
      <c r="H260" s="7" t="s">
        <v>14</v>
      </c>
      <c r="I260" s="7" t="s">
        <v>15</v>
      </c>
      <c r="J260" s="80">
        <v>-2.1255812644958398</v>
      </c>
      <c r="K260" s="80">
        <v>-79.929031372070298</v>
      </c>
      <c r="L260" s="7" t="s">
        <v>759</v>
      </c>
      <c r="M260" s="7">
        <v>4</v>
      </c>
      <c r="N260" s="7"/>
      <c r="O260" s="7" t="s">
        <v>640</v>
      </c>
      <c r="P260" s="62"/>
      <c r="Q260" s="24">
        <f>+Tabla4[[#This Row],[FECHA ESTIMADA DE RETORNO]]-Tabla4[[#This Row],[FECHA]]</f>
        <v>-45019</v>
      </c>
      <c r="R260" s="7"/>
      <c r="S260" s="7"/>
      <c r="T260" s="7"/>
    </row>
    <row r="261" spans="1:20" ht="18.75" x14ac:dyDescent="0.25">
      <c r="A261" s="40">
        <v>44982</v>
      </c>
      <c r="B261" s="7" t="s">
        <v>729</v>
      </c>
      <c r="C261" s="7" t="str">
        <f>MID(Tabla4[[#This Row],[N° SECUENCIA INGRESO / EGRESO]],1,2)</f>
        <v>SA</v>
      </c>
      <c r="D261" s="29" t="str">
        <f>VLOOKUP(G261,BASE[],2,FALSE)</f>
        <v>CLUB</v>
      </c>
      <c r="E261" s="29" t="str">
        <f>VLOOKUP(G261,BASE[],3,FALSE)</f>
        <v>BTL</v>
      </c>
      <c r="F261" s="29" t="str">
        <f>VLOOKUP(G261,BASE[],4,FALSE)</f>
        <v>CL-BTL-040</v>
      </c>
      <c r="G261" s="18" t="s">
        <v>351</v>
      </c>
      <c r="H261" s="7" t="s">
        <v>14</v>
      </c>
      <c r="I261" s="7" t="s">
        <v>19</v>
      </c>
      <c r="J261" s="7"/>
      <c r="K261" s="7"/>
      <c r="L261" s="7"/>
      <c r="M261" s="70">
        <v>15</v>
      </c>
      <c r="N261" s="7"/>
      <c r="O261" s="7"/>
      <c r="P261" s="62"/>
      <c r="Q261" s="24">
        <f>+Tabla4[[#This Row],[FECHA ESTIMADA DE RETORNO]]-Tabla4[[#This Row],[FECHA]]</f>
        <v>-44982</v>
      </c>
      <c r="R261" s="7"/>
      <c r="S261" s="7"/>
      <c r="T261" s="7"/>
    </row>
    <row r="262" spans="1:20" ht="18.75" x14ac:dyDescent="0.25">
      <c r="A262" s="40">
        <v>44982</v>
      </c>
      <c r="B262" s="7" t="s">
        <v>729</v>
      </c>
      <c r="C262" s="7" t="str">
        <f>MID(Tabla4[[#This Row],[N° SECUENCIA INGRESO / EGRESO]],1,2)</f>
        <v>SA</v>
      </c>
      <c r="D262" s="29" t="str">
        <f>VLOOKUP(G262,BASE[],2,FALSE)</f>
        <v>CLUB</v>
      </c>
      <c r="E262" s="29" t="str">
        <f>VLOOKUP(G262,BASE[],3,FALSE)</f>
        <v>BTL</v>
      </c>
      <c r="F262" s="29" t="str">
        <f>VLOOKUP(G262,BASE[],4,FALSE)</f>
        <v>CL-BTL-082</v>
      </c>
      <c r="G262" s="18" t="s">
        <v>457</v>
      </c>
      <c r="H262" s="7" t="s">
        <v>14</v>
      </c>
      <c r="I262" s="7" t="s">
        <v>19</v>
      </c>
      <c r="J262" s="7"/>
      <c r="K262" s="7"/>
      <c r="L262" s="7"/>
      <c r="M262" s="70">
        <v>1</v>
      </c>
      <c r="N262" s="7"/>
      <c r="O262" s="7"/>
      <c r="P262" s="62"/>
      <c r="Q262" s="24">
        <f>+Tabla4[[#This Row],[FECHA ESTIMADA DE RETORNO]]-Tabla4[[#This Row],[FECHA]]</f>
        <v>-44982</v>
      </c>
      <c r="R262" s="7"/>
      <c r="S262" s="7"/>
      <c r="T262" s="7"/>
    </row>
    <row r="263" spans="1:20" ht="18.75" x14ac:dyDescent="0.25">
      <c r="A263" s="40">
        <v>44982</v>
      </c>
      <c r="B263" s="7" t="s">
        <v>729</v>
      </c>
      <c r="C263" s="7" t="str">
        <f>MID(Tabla4[[#This Row],[N° SECUENCIA INGRESO / EGRESO]],1,2)</f>
        <v>SA</v>
      </c>
      <c r="D263" s="29" t="str">
        <f>VLOOKUP(G263,BASE[],2,FALSE)</f>
        <v>CORONA</v>
      </c>
      <c r="E263" s="29" t="str">
        <f>VLOOKUP(G263,BASE[],3,FALSE)</f>
        <v>BTL</v>
      </c>
      <c r="F263" s="29" t="str">
        <f>VLOOKUP(G263,BASE[],4,FALSE)</f>
        <v>CO-BTL-067</v>
      </c>
      <c r="G263" s="18" t="s">
        <v>459</v>
      </c>
      <c r="H263" s="7" t="s">
        <v>14</v>
      </c>
      <c r="I263" s="7" t="s">
        <v>19</v>
      </c>
      <c r="J263" s="7"/>
      <c r="K263" s="7"/>
      <c r="L263" s="7"/>
      <c r="M263" s="70">
        <v>17</v>
      </c>
      <c r="N263" s="7"/>
      <c r="O263" s="7"/>
      <c r="P263" s="62"/>
      <c r="Q263" s="24">
        <f>+Tabla4[[#This Row],[FECHA ESTIMADA DE RETORNO]]-Tabla4[[#This Row],[FECHA]]</f>
        <v>-44982</v>
      </c>
      <c r="R263" s="7"/>
      <c r="S263" s="7"/>
      <c r="T263" s="7"/>
    </row>
    <row r="264" spans="1:20" ht="18.75" x14ac:dyDescent="0.25">
      <c r="A264" s="40">
        <v>44982</v>
      </c>
      <c r="B264" s="7" t="s">
        <v>729</v>
      </c>
      <c r="C264" s="7" t="str">
        <f>MID(Tabla4[[#This Row],[N° SECUENCIA INGRESO / EGRESO]],1,2)</f>
        <v>SA</v>
      </c>
      <c r="D264" s="29" t="str">
        <f>VLOOKUP(G264,BASE[],2,FALSE)</f>
        <v>CORONA</v>
      </c>
      <c r="E264" s="29" t="str">
        <f>VLOOKUP(G264,BASE[],3,FALSE)</f>
        <v>BTL</v>
      </c>
      <c r="F264" s="29" t="str">
        <f>VLOOKUP(G264,BASE[],4,FALSE)</f>
        <v>CO-BTL-078</v>
      </c>
      <c r="G264" s="18" t="s">
        <v>461</v>
      </c>
      <c r="H264" s="7" t="s">
        <v>14</v>
      </c>
      <c r="I264" s="7" t="s">
        <v>19</v>
      </c>
      <c r="J264" s="7"/>
      <c r="K264" s="7"/>
      <c r="L264" s="7"/>
      <c r="M264" s="70">
        <v>1</v>
      </c>
      <c r="N264" s="7"/>
      <c r="O264" s="7"/>
      <c r="P264" s="62"/>
      <c r="Q264" s="24">
        <f>+Tabla4[[#This Row],[FECHA ESTIMADA DE RETORNO]]-Tabla4[[#This Row],[FECHA]]</f>
        <v>-44982</v>
      </c>
      <c r="R264" s="7"/>
      <c r="S264" s="7"/>
      <c r="T264" s="7"/>
    </row>
    <row r="265" spans="1:20" ht="18.75" x14ac:dyDescent="0.25">
      <c r="A265" s="40">
        <v>44982</v>
      </c>
      <c r="B265" s="7" t="s">
        <v>729</v>
      </c>
      <c r="C265" s="7" t="str">
        <f>MID(Tabla4[[#This Row],[N° SECUENCIA INGRESO / EGRESO]],1,2)</f>
        <v>SA</v>
      </c>
      <c r="D265" s="29" t="str">
        <f>VLOOKUP(G265,BASE[],2,FALSE)</f>
        <v>CORONA</v>
      </c>
      <c r="E265" s="29" t="str">
        <f>VLOOKUP(G265,BASE[],3,FALSE)</f>
        <v>BTL</v>
      </c>
      <c r="F265" s="29" t="str">
        <f>VLOOKUP(G265,BASE[],4,FALSE)</f>
        <v>CO-BTL-089</v>
      </c>
      <c r="G265" s="18" t="s">
        <v>463</v>
      </c>
      <c r="H265" s="7" t="s">
        <v>14</v>
      </c>
      <c r="I265" s="7" t="s">
        <v>19</v>
      </c>
      <c r="J265" s="7"/>
      <c r="K265" s="7"/>
      <c r="L265" s="7"/>
      <c r="M265" s="70">
        <v>1</v>
      </c>
      <c r="N265" s="7"/>
      <c r="O265" s="7"/>
      <c r="P265" s="62"/>
      <c r="Q265" s="24">
        <f>+Tabla4[[#This Row],[FECHA ESTIMADA DE RETORNO]]-Tabla4[[#This Row],[FECHA]]</f>
        <v>-44982</v>
      </c>
      <c r="R265" s="7"/>
      <c r="S265" s="7"/>
      <c r="T265" s="7"/>
    </row>
    <row r="266" spans="1:20" ht="18.75" x14ac:dyDescent="0.25">
      <c r="A266" s="40">
        <v>44982</v>
      </c>
      <c r="B266" s="7" t="s">
        <v>729</v>
      </c>
      <c r="C266" s="7" t="str">
        <f>MID(Tabla4[[#This Row],[N° SECUENCIA INGRESO / EGRESO]],1,2)</f>
        <v>SA</v>
      </c>
      <c r="D266" s="29" t="str">
        <f>VLOOKUP(G266,BASE[],2,FALSE)</f>
        <v>STELLA</v>
      </c>
      <c r="E266" s="29" t="str">
        <f>VLOOKUP(G266,BASE[],3,FALSE)</f>
        <v>BTL</v>
      </c>
      <c r="F266" s="29" t="str">
        <f>VLOOKUP(G266,BASE[],4,FALSE)</f>
        <v>ST-BTL-077</v>
      </c>
      <c r="G266" s="18" t="s">
        <v>465</v>
      </c>
      <c r="H266" s="7" t="s">
        <v>14</v>
      </c>
      <c r="I266" s="7" t="s">
        <v>19</v>
      </c>
      <c r="J266" s="7"/>
      <c r="K266" s="7"/>
      <c r="L266" s="7"/>
      <c r="M266" s="70">
        <v>1</v>
      </c>
      <c r="N266" s="7"/>
      <c r="O266" s="7"/>
      <c r="P266" s="62"/>
      <c r="Q266" s="24">
        <f>+Tabla4[[#This Row],[FECHA ESTIMADA DE RETORNO]]-Tabla4[[#This Row],[FECHA]]</f>
        <v>-44982</v>
      </c>
      <c r="R266" s="7"/>
      <c r="S266" s="7"/>
      <c r="T266" s="7"/>
    </row>
    <row r="267" spans="1:20" ht="18.75" x14ac:dyDescent="0.25">
      <c r="A267" s="40">
        <v>44982</v>
      </c>
      <c r="B267" s="7" t="s">
        <v>729</v>
      </c>
      <c r="C267" s="7" t="str">
        <f>MID(Tabla4[[#This Row],[N° SECUENCIA INGRESO / EGRESO]],1,2)</f>
        <v>SA</v>
      </c>
      <c r="D267" s="29" t="str">
        <f>VLOOKUP(G267,BASE[],2,FALSE)</f>
        <v>CORONA</v>
      </c>
      <c r="E267" s="29" t="str">
        <f>VLOOKUP(G267,BASE[],3,FALSE)</f>
        <v>BTL</v>
      </c>
      <c r="F267" s="29" t="str">
        <f>VLOOKUP(G267,BASE[],4,FALSE)</f>
        <v>CO-BTL-088</v>
      </c>
      <c r="G267" s="18" t="s">
        <v>467</v>
      </c>
      <c r="H267" s="7" t="s">
        <v>14</v>
      </c>
      <c r="I267" s="7" t="s">
        <v>19</v>
      </c>
      <c r="J267" s="7"/>
      <c r="K267" s="7"/>
      <c r="L267" s="7"/>
      <c r="M267" s="70">
        <v>1</v>
      </c>
      <c r="N267" s="7"/>
      <c r="O267" s="7"/>
      <c r="P267" s="62"/>
      <c r="Q267" s="24">
        <f>+Tabla4[[#This Row],[FECHA ESTIMADA DE RETORNO]]-Tabla4[[#This Row],[FECHA]]</f>
        <v>-44982</v>
      </c>
      <c r="R267" s="7"/>
      <c r="S267" s="7"/>
      <c r="T267" s="7"/>
    </row>
    <row r="268" spans="1:20" ht="18.75" x14ac:dyDescent="0.25">
      <c r="A268" s="40">
        <v>44982</v>
      </c>
      <c r="B268" s="7" t="s">
        <v>729</v>
      </c>
      <c r="C268" s="7" t="str">
        <f>MID(Tabla4[[#This Row],[N° SECUENCIA INGRESO / EGRESO]],1,2)</f>
        <v>SA</v>
      </c>
      <c r="D268" s="29" t="str">
        <f>VLOOKUP(G268,BASE[],2,FALSE)</f>
        <v>CORONA</v>
      </c>
      <c r="E268" s="29" t="str">
        <f>VLOOKUP(G268,BASE[],3,FALSE)</f>
        <v>BTL</v>
      </c>
      <c r="F268" s="29" t="str">
        <f>VLOOKUP(G268,BASE[],4,FALSE)</f>
        <v>CO-BTL-084</v>
      </c>
      <c r="G268" s="18" t="s">
        <v>469</v>
      </c>
      <c r="H268" s="7" t="s">
        <v>14</v>
      </c>
      <c r="I268" s="7" t="s">
        <v>19</v>
      </c>
      <c r="J268" s="7"/>
      <c r="K268" s="7"/>
      <c r="L268" s="7"/>
      <c r="M268" s="70">
        <v>3</v>
      </c>
      <c r="N268" s="7"/>
      <c r="O268" s="7"/>
      <c r="P268" s="62"/>
      <c r="Q268" s="24">
        <f>+Tabla4[[#This Row],[FECHA ESTIMADA DE RETORNO]]-Tabla4[[#This Row],[FECHA]]</f>
        <v>-44982</v>
      </c>
      <c r="R268" s="7"/>
      <c r="S268" s="7"/>
      <c r="T268" s="7"/>
    </row>
    <row r="269" spans="1:20" ht="18.75" x14ac:dyDescent="0.25">
      <c r="A269" s="40">
        <v>44982</v>
      </c>
      <c r="B269" s="7" t="s">
        <v>729</v>
      </c>
      <c r="C269" s="7" t="str">
        <f>MID(Tabla4[[#This Row],[N° SECUENCIA INGRESO / EGRESO]],1,2)</f>
        <v>SA</v>
      </c>
      <c r="D269" s="29" t="str">
        <f>VLOOKUP(G269,BASE[],2,FALSE)</f>
        <v>CORONA</v>
      </c>
      <c r="E269" s="29" t="str">
        <f>VLOOKUP(G269,BASE[],3,FALSE)</f>
        <v>BTL</v>
      </c>
      <c r="F269" s="29" t="str">
        <f>VLOOKUP(G269,BASE[],4,FALSE)</f>
        <v>CO-BTL-104</v>
      </c>
      <c r="G269" s="18" t="s">
        <v>471</v>
      </c>
      <c r="H269" s="7" t="s">
        <v>14</v>
      </c>
      <c r="I269" s="7" t="s">
        <v>19</v>
      </c>
      <c r="J269" s="7"/>
      <c r="K269" s="7"/>
      <c r="L269" s="7"/>
      <c r="M269" s="70">
        <v>1</v>
      </c>
      <c r="N269" s="7"/>
      <c r="O269" s="7"/>
      <c r="P269" s="62"/>
      <c r="Q269" s="24">
        <f>+Tabla4[[#This Row],[FECHA ESTIMADA DE RETORNO]]-Tabla4[[#This Row],[FECHA]]</f>
        <v>-44982</v>
      </c>
      <c r="R269" s="7"/>
      <c r="S269" s="7"/>
      <c r="T269" s="7"/>
    </row>
    <row r="270" spans="1:20" ht="18.75" x14ac:dyDescent="0.25">
      <c r="A270" s="40">
        <v>44982</v>
      </c>
      <c r="B270" s="7" t="s">
        <v>729</v>
      </c>
      <c r="C270" s="7" t="str">
        <f>MID(Tabla4[[#This Row],[N° SECUENCIA INGRESO / EGRESO]],1,2)</f>
        <v>SA</v>
      </c>
      <c r="D270" s="29" t="str">
        <f>VLOOKUP(G270,BASE[],2,FALSE)</f>
        <v>CORONA</v>
      </c>
      <c r="E270" s="29" t="str">
        <f>VLOOKUP(G270,BASE[],3,FALSE)</f>
        <v>BTL</v>
      </c>
      <c r="F270" s="29" t="str">
        <f>VLOOKUP(G270,BASE[],4,FALSE)</f>
        <v>CO-BTL-073</v>
      </c>
      <c r="G270" s="18" t="s">
        <v>473</v>
      </c>
      <c r="H270" s="7" t="s">
        <v>14</v>
      </c>
      <c r="I270" s="7" t="s">
        <v>19</v>
      </c>
      <c r="J270" s="7"/>
      <c r="K270" s="7"/>
      <c r="L270" s="7"/>
      <c r="M270" s="70">
        <v>1</v>
      </c>
      <c r="N270" s="7"/>
      <c r="O270" s="7"/>
      <c r="P270" s="62"/>
      <c r="Q270" s="24">
        <f>+Tabla4[[#This Row],[FECHA ESTIMADA DE RETORNO]]-Tabla4[[#This Row],[FECHA]]</f>
        <v>-44982</v>
      </c>
      <c r="R270" s="7"/>
      <c r="S270" s="7"/>
      <c r="T270" s="7"/>
    </row>
    <row r="271" spans="1:20" ht="18.75" x14ac:dyDescent="0.25">
      <c r="A271" s="40">
        <v>44982</v>
      </c>
      <c r="B271" s="7" t="s">
        <v>729</v>
      </c>
      <c r="C271" s="7" t="str">
        <f>MID(Tabla4[[#This Row],[N° SECUENCIA INGRESO / EGRESO]],1,2)</f>
        <v>SA</v>
      </c>
      <c r="D271" s="29" t="str">
        <f>VLOOKUP(G271,BASE[],2,FALSE)</f>
        <v>CORONA</v>
      </c>
      <c r="E271" s="29" t="str">
        <f>VLOOKUP(G271,BASE[],3,FALSE)</f>
        <v>BTL</v>
      </c>
      <c r="F271" s="29" t="str">
        <f>VLOOKUP(G271,BASE[],4,FALSE)</f>
        <v>CO-BTL-072</v>
      </c>
      <c r="G271" s="18" t="s">
        <v>475</v>
      </c>
      <c r="H271" s="7" t="s">
        <v>14</v>
      </c>
      <c r="I271" s="7" t="s">
        <v>19</v>
      </c>
      <c r="J271" s="7"/>
      <c r="K271" s="7"/>
      <c r="L271" s="7"/>
      <c r="M271" s="70">
        <v>6</v>
      </c>
      <c r="N271" s="7"/>
      <c r="O271" s="7"/>
      <c r="P271" s="62"/>
      <c r="Q271" s="24">
        <f>+Tabla4[[#This Row],[FECHA ESTIMADA DE RETORNO]]-Tabla4[[#This Row],[FECHA]]</f>
        <v>-44982</v>
      </c>
      <c r="R271" s="7"/>
      <c r="S271" s="7"/>
      <c r="T271" s="7"/>
    </row>
    <row r="272" spans="1:20" ht="18.75" x14ac:dyDescent="0.25">
      <c r="A272" s="40">
        <v>44982</v>
      </c>
      <c r="B272" s="7" t="s">
        <v>729</v>
      </c>
      <c r="C272" s="7" t="str">
        <f>MID(Tabla4[[#This Row],[N° SECUENCIA INGRESO / EGRESO]],1,2)</f>
        <v>SA</v>
      </c>
      <c r="D272" s="29" t="str">
        <f>VLOOKUP(G272,BASE[],2,FALSE)</f>
        <v>CORONA</v>
      </c>
      <c r="E272" s="29" t="str">
        <f>VLOOKUP(G272,BASE[],3,FALSE)</f>
        <v>BTL</v>
      </c>
      <c r="F272" s="29" t="str">
        <f>VLOOKUP(G272,BASE[],4,FALSE)</f>
        <v>CO-BTL-079</v>
      </c>
      <c r="G272" s="18" t="s">
        <v>477</v>
      </c>
      <c r="H272" s="7" t="s">
        <v>14</v>
      </c>
      <c r="I272" s="7" t="s">
        <v>19</v>
      </c>
      <c r="J272" s="7"/>
      <c r="K272" s="7"/>
      <c r="L272" s="7"/>
      <c r="M272" s="70">
        <v>1</v>
      </c>
      <c r="N272" s="7"/>
      <c r="O272" s="7"/>
      <c r="P272" s="62"/>
      <c r="Q272" s="24">
        <f>+Tabla4[[#This Row],[FECHA ESTIMADA DE RETORNO]]-Tabla4[[#This Row],[FECHA]]</f>
        <v>-44982</v>
      </c>
      <c r="R272" s="7"/>
      <c r="S272" s="7"/>
      <c r="T272" s="7"/>
    </row>
    <row r="273" spans="1:20" ht="18.75" x14ac:dyDescent="0.25">
      <c r="A273" s="40">
        <v>44982</v>
      </c>
      <c r="B273" s="7" t="s">
        <v>729</v>
      </c>
      <c r="C273" s="7" t="str">
        <f>MID(Tabla4[[#This Row],[N° SECUENCIA INGRESO / EGRESO]],1,2)</f>
        <v>SA</v>
      </c>
      <c r="D273" s="29" t="str">
        <f>VLOOKUP(G273,BASE[],2,FALSE)</f>
        <v>CORONA</v>
      </c>
      <c r="E273" s="29" t="str">
        <f>VLOOKUP(G273,BASE[],3,FALSE)</f>
        <v>BTL</v>
      </c>
      <c r="F273" s="29" t="str">
        <f>VLOOKUP(G273,BASE[],4,FALSE)</f>
        <v>CO-BTL-080</v>
      </c>
      <c r="G273" s="18" t="s">
        <v>479</v>
      </c>
      <c r="H273" s="7" t="s">
        <v>14</v>
      </c>
      <c r="I273" s="7" t="s">
        <v>19</v>
      </c>
      <c r="J273" s="7"/>
      <c r="K273" s="7"/>
      <c r="L273" s="7"/>
      <c r="M273" s="70">
        <v>3</v>
      </c>
      <c r="N273" s="7"/>
      <c r="O273" s="7"/>
      <c r="P273" s="62"/>
      <c r="Q273" s="24">
        <f>+Tabla4[[#This Row],[FECHA ESTIMADA DE RETORNO]]-Tabla4[[#This Row],[FECHA]]</f>
        <v>-44982</v>
      </c>
      <c r="R273" s="7"/>
      <c r="S273" s="7"/>
      <c r="T273" s="7"/>
    </row>
    <row r="274" spans="1:20" ht="18.75" x14ac:dyDescent="0.25">
      <c r="A274" s="40">
        <v>44982</v>
      </c>
      <c r="B274" s="7" t="s">
        <v>729</v>
      </c>
      <c r="C274" s="7" t="str">
        <f>MID(Tabla4[[#This Row],[N° SECUENCIA INGRESO / EGRESO]],1,2)</f>
        <v>SA</v>
      </c>
      <c r="D274" s="29" t="str">
        <f>VLOOKUP(G274,BASE[],2,FALSE)</f>
        <v>CORONA</v>
      </c>
      <c r="E274" s="29" t="str">
        <f>VLOOKUP(G274,BASE[],3,FALSE)</f>
        <v>BTL</v>
      </c>
      <c r="F274" s="29" t="str">
        <f>VLOOKUP(G274,BASE[],4,FALSE)</f>
        <v>CO-BTL-081</v>
      </c>
      <c r="G274" s="18" t="s">
        <v>481</v>
      </c>
      <c r="H274" s="7" t="s">
        <v>14</v>
      </c>
      <c r="I274" s="7" t="s">
        <v>19</v>
      </c>
      <c r="J274" s="7"/>
      <c r="K274" s="7"/>
      <c r="L274" s="7"/>
      <c r="M274" s="70">
        <v>1</v>
      </c>
      <c r="N274" s="7"/>
      <c r="O274" s="7"/>
      <c r="P274" s="62"/>
      <c r="Q274" s="24">
        <f>+Tabla4[[#This Row],[FECHA ESTIMADA DE RETORNO]]-Tabla4[[#This Row],[FECHA]]</f>
        <v>-44982</v>
      </c>
      <c r="R274" s="7"/>
      <c r="S274" s="7"/>
      <c r="T274" s="7"/>
    </row>
    <row r="275" spans="1:20" ht="18.75" x14ac:dyDescent="0.25">
      <c r="A275" s="40">
        <v>44982</v>
      </c>
      <c r="B275" s="7" t="s">
        <v>729</v>
      </c>
      <c r="C275" s="7" t="str">
        <f>MID(Tabla4[[#This Row],[N° SECUENCIA INGRESO / EGRESO]],1,2)</f>
        <v>SA</v>
      </c>
      <c r="D275" s="29" t="str">
        <f>VLOOKUP(G275,BASE[],2,FALSE)</f>
        <v>CLUB</v>
      </c>
      <c r="E275" s="29" t="str">
        <f>VLOOKUP(G275,BASE[],3,FALSE)</f>
        <v>BTL</v>
      </c>
      <c r="F275" s="29" t="str">
        <f>VLOOKUP(G275,BASE[],4,FALSE)</f>
        <v>CL-BTL-056</v>
      </c>
      <c r="G275" s="18" t="s">
        <v>447</v>
      </c>
      <c r="H275" s="7" t="s">
        <v>14</v>
      </c>
      <c r="I275" s="7" t="s">
        <v>19</v>
      </c>
      <c r="J275" s="7"/>
      <c r="K275" s="7"/>
      <c r="L275" s="7"/>
      <c r="M275" s="70">
        <v>2</v>
      </c>
      <c r="N275" s="7"/>
      <c r="O275" s="7"/>
      <c r="P275" s="62"/>
      <c r="Q275" s="24">
        <f>+Tabla4[[#This Row],[FECHA ESTIMADA DE RETORNO]]-Tabla4[[#This Row],[FECHA]]</f>
        <v>-44982</v>
      </c>
      <c r="R275" s="7"/>
      <c r="S275" s="7"/>
      <c r="T275" s="7"/>
    </row>
    <row r="276" spans="1:20" ht="18.75" x14ac:dyDescent="0.25">
      <c r="A276" s="40">
        <v>44982</v>
      </c>
      <c r="B276" s="7" t="s">
        <v>729</v>
      </c>
      <c r="C276" s="7" t="str">
        <f>MID(Tabla4[[#This Row],[N° SECUENCIA INGRESO / EGRESO]],1,2)</f>
        <v>SA</v>
      </c>
      <c r="D276" s="29" t="str">
        <f>VLOOKUP(G276,BASE[],2,FALSE)</f>
        <v>CLUB</v>
      </c>
      <c r="E276" s="29" t="str">
        <f>VLOOKUP(G276,BASE[],3,FALSE)</f>
        <v>BTL</v>
      </c>
      <c r="F276" s="29" t="str">
        <f>VLOOKUP(G276,BASE[],4,FALSE)</f>
        <v>CL-BTL-055</v>
      </c>
      <c r="G276" s="18" t="s">
        <v>483</v>
      </c>
      <c r="H276" s="7" t="s">
        <v>14</v>
      </c>
      <c r="I276" s="7" t="s">
        <v>19</v>
      </c>
      <c r="J276" s="7"/>
      <c r="K276" s="7"/>
      <c r="L276" s="7"/>
      <c r="M276" s="70">
        <v>2</v>
      </c>
      <c r="N276" s="7"/>
      <c r="O276" s="7"/>
      <c r="P276" s="62"/>
      <c r="Q276" s="24">
        <f>+Tabla4[[#This Row],[FECHA ESTIMADA DE RETORNO]]-Tabla4[[#This Row],[FECHA]]</f>
        <v>-44982</v>
      </c>
      <c r="R276" s="7"/>
      <c r="S276" s="7"/>
      <c r="T276" s="7"/>
    </row>
    <row r="277" spans="1:20" ht="18.75" x14ac:dyDescent="0.25">
      <c r="A277" s="40">
        <v>44982</v>
      </c>
      <c r="B277" s="7" t="s">
        <v>729</v>
      </c>
      <c r="C277" s="7" t="str">
        <f>MID(Tabla4[[#This Row],[N° SECUENCIA INGRESO / EGRESO]],1,2)</f>
        <v>SA</v>
      </c>
      <c r="D277" s="29" t="str">
        <f>VLOOKUP(G277,BASE[],2,FALSE)</f>
        <v>CLUB</v>
      </c>
      <c r="E277" s="29" t="str">
        <f>VLOOKUP(G277,BASE[],3,FALSE)</f>
        <v>BTL</v>
      </c>
      <c r="F277" s="29" t="str">
        <f>VLOOKUP(G277,BASE[],4,FALSE)</f>
        <v>CL-BTL-062</v>
      </c>
      <c r="G277" s="18" t="s">
        <v>485</v>
      </c>
      <c r="H277" s="7" t="s">
        <v>14</v>
      </c>
      <c r="I277" s="7" t="s">
        <v>19</v>
      </c>
      <c r="J277" s="7"/>
      <c r="K277" s="7"/>
      <c r="L277" s="7"/>
      <c r="M277" s="70">
        <v>2</v>
      </c>
      <c r="N277" s="7"/>
      <c r="O277" s="7"/>
      <c r="P277" s="62"/>
      <c r="Q277" s="24">
        <f>+Tabla4[[#This Row],[FECHA ESTIMADA DE RETORNO]]-Tabla4[[#This Row],[FECHA]]</f>
        <v>-44982</v>
      </c>
      <c r="R277" s="7"/>
      <c r="S277" s="7"/>
      <c r="T277" s="7"/>
    </row>
    <row r="278" spans="1:20" ht="18.75" x14ac:dyDescent="0.25">
      <c r="A278" s="40">
        <v>44982</v>
      </c>
      <c r="B278" s="7" t="s">
        <v>729</v>
      </c>
      <c r="C278" s="7" t="str">
        <f>MID(Tabla4[[#This Row],[N° SECUENCIA INGRESO / EGRESO]],1,2)</f>
        <v>SA</v>
      </c>
      <c r="D278" s="29" t="str">
        <f>VLOOKUP(G278,BASE[],2,FALSE)</f>
        <v>CORONA</v>
      </c>
      <c r="E278" s="29" t="str">
        <f>VLOOKUP(G278,BASE[],3,FALSE)</f>
        <v>BTL</v>
      </c>
      <c r="F278" s="29" t="str">
        <f>VLOOKUP(G278,BASE[],4,FALSE)</f>
        <v>CO-BTL-103</v>
      </c>
      <c r="G278" s="18" t="s">
        <v>487</v>
      </c>
      <c r="H278" s="7" t="s">
        <v>14</v>
      </c>
      <c r="I278" s="7" t="s">
        <v>19</v>
      </c>
      <c r="J278" s="7"/>
      <c r="K278" s="7"/>
      <c r="L278" s="7"/>
      <c r="M278" s="70">
        <v>12</v>
      </c>
      <c r="N278" s="7"/>
      <c r="O278" s="7"/>
      <c r="P278" s="62"/>
      <c r="Q278" s="24">
        <f>+Tabla4[[#This Row],[FECHA ESTIMADA DE RETORNO]]-Tabla4[[#This Row],[FECHA]]</f>
        <v>-44982</v>
      </c>
      <c r="R278" s="7"/>
      <c r="S278" s="7"/>
      <c r="T278" s="7"/>
    </row>
    <row r="279" spans="1:20" ht="18.75" x14ac:dyDescent="0.25">
      <c r="A279" s="40">
        <v>44982</v>
      </c>
      <c r="B279" s="7" t="s">
        <v>729</v>
      </c>
      <c r="C279" s="7" t="str">
        <f>MID(Tabla4[[#This Row],[N° SECUENCIA INGRESO / EGRESO]],1,2)</f>
        <v>SA</v>
      </c>
      <c r="D279" s="29" t="str">
        <f>VLOOKUP(G279,BASE[],2,FALSE)</f>
        <v>CLUB</v>
      </c>
      <c r="E279" s="29" t="str">
        <f>VLOOKUP(G279,BASE[],3,FALSE)</f>
        <v>BTL</v>
      </c>
      <c r="F279" s="29" t="str">
        <f>VLOOKUP(G279,BASE[],4,FALSE)</f>
        <v>CL-BTL-077</v>
      </c>
      <c r="G279" s="18" t="s">
        <v>489</v>
      </c>
      <c r="H279" s="7" t="s">
        <v>14</v>
      </c>
      <c r="I279" s="7" t="s">
        <v>19</v>
      </c>
      <c r="J279" s="7"/>
      <c r="K279" s="7"/>
      <c r="L279" s="7"/>
      <c r="M279" s="70">
        <v>3</v>
      </c>
      <c r="N279" s="7"/>
      <c r="O279" s="7"/>
      <c r="P279" s="62"/>
      <c r="Q279" s="24">
        <f>+Tabla4[[#This Row],[FECHA ESTIMADA DE RETORNO]]-Tabla4[[#This Row],[FECHA]]</f>
        <v>-44982</v>
      </c>
      <c r="R279" s="7"/>
      <c r="S279" s="7"/>
      <c r="T279" s="7"/>
    </row>
    <row r="280" spans="1:20" ht="18.75" x14ac:dyDescent="0.25">
      <c r="A280" s="40">
        <v>44982</v>
      </c>
      <c r="B280" s="7" t="s">
        <v>729</v>
      </c>
      <c r="C280" s="7" t="str">
        <f>MID(Tabla4[[#This Row],[N° SECUENCIA INGRESO / EGRESO]],1,2)</f>
        <v>SA</v>
      </c>
      <c r="D280" s="29" t="str">
        <f>VLOOKUP(G280,BASE[],2,FALSE)</f>
        <v>STELLA</v>
      </c>
      <c r="E280" s="29" t="str">
        <f>VLOOKUP(G280,BASE[],3,FALSE)</f>
        <v>BTL</v>
      </c>
      <c r="F280" s="29" t="str">
        <f>VLOOKUP(G280,BASE[],4,FALSE)</f>
        <v>ST-BTL-078</v>
      </c>
      <c r="G280" s="18" t="s">
        <v>491</v>
      </c>
      <c r="H280" s="7" t="s">
        <v>14</v>
      </c>
      <c r="I280" s="7" t="s">
        <v>19</v>
      </c>
      <c r="J280" s="7"/>
      <c r="K280" s="7"/>
      <c r="L280" s="7"/>
      <c r="M280" s="70">
        <v>1</v>
      </c>
      <c r="N280" s="7"/>
      <c r="O280" s="7"/>
      <c r="P280" s="62"/>
      <c r="Q280" s="24">
        <f>+Tabla4[[#This Row],[FECHA ESTIMADA DE RETORNO]]-Tabla4[[#This Row],[FECHA]]</f>
        <v>-44982</v>
      </c>
      <c r="R280" s="7"/>
      <c r="S280" s="7"/>
      <c r="T280" s="7"/>
    </row>
    <row r="281" spans="1:20" ht="18.75" x14ac:dyDescent="0.25">
      <c r="A281" s="40">
        <v>44982</v>
      </c>
      <c r="B281" s="7" t="s">
        <v>729</v>
      </c>
      <c r="C281" s="7" t="str">
        <f>MID(Tabla4[[#This Row],[N° SECUENCIA INGRESO / EGRESO]],1,2)</f>
        <v>SA</v>
      </c>
      <c r="D281" s="29" t="str">
        <f>VLOOKUP(G281,BASE[],2,FALSE)</f>
        <v>STELLA</v>
      </c>
      <c r="E281" s="29" t="str">
        <f>VLOOKUP(G281,BASE[],3,FALSE)</f>
        <v>BTL</v>
      </c>
      <c r="F281" s="29" t="str">
        <f>VLOOKUP(G281,BASE[],4,FALSE)</f>
        <v>ST-BTL-069</v>
      </c>
      <c r="G281" s="18" t="s">
        <v>493</v>
      </c>
      <c r="H281" s="7" t="s">
        <v>14</v>
      </c>
      <c r="I281" s="7" t="s">
        <v>19</v>
      </c>
      <c r="J281" s="7"/>
      <c r="K281" s="7"/>
      <c r="L281" s="7"/>
      <c r="M281" s="70">
        <v>2</v>
      </c>
      <c r="N281" s="7"/>
      <c r="O281" s="7"/>
      <c r="P281" s="62"/>
      <c r="Q281" s="24">
        <f>+Tabla4[[#This Row],[FECHA ESTIMADA DE RETORNO]]-Tabla4[[#This Row],[FECHA]]</f>
        <v>-44982</v>
      </c>
      <c r="R281" s="7"/>
      <c r="S281" s="7"/>
      <c r="T281" s="7"/>
    </row>
    <row r="282" spans="1:20" ht="18.75" x14ac:dyDescent="0.25">
      <c r="A282" s="40">
        <v>44982</v>
      </c>
      <c r="B282" s="7" t="s">
        <v>729</v>
      </c>
      <c r="C282" s="7" t="str">
        <f>MID(Tabla4[[#This Row],[N° SECUENCIA INGRESO / EGRESO]],1,2)</f>
        <v>SA</v>
      </c>
      <c r="D282" s="29" t="str">
        <f>VLOOKUP(G282,BASE[],2,FALSE)</f>
        <v>CORONA</v>
      </c>
      <c r="E282" s="29" t="str">
        <f>VLOOKUP(G282,BASE[],3,FALSE)</f>
        <v>BTL</v>
      </c>
      <c r="F282" s="29" t="str">
        <f>VLOOKUP(G282,BASE[],4,FALSE)</f>
        <v>CO-BTL-094</v>
      </c>
      <c r="G282" s="18" t="s">
        <v>495</v>
      </c>
      <c r="H282" s="7" t="s">
        <v>14</v>
      </c>
      <c r="I282" s="7" t="s">
        <v>19</v>
      </c>
      <c r="J282" s="7"/>
      <c r="K282" s="7"/>
      <c r="L282" s="7"/>
      <c r="M282" s="70">
        <v>2</v>
      </c>
      <c r="N282" s="7"/>
      <c r="O282" s="7"/>
      <c r="P282" s="62"/>
      <c r="Q282" s="24">
        <f>+Tabla4[[#This Row],[FECHA ESTIMADA DE RETORNO]]-Tabla4[[#This Row],[FECHA]]</f>
        <v>-44982</v>
      </c>
      <c r="R282" s="7"/>
      <c r="S282" s="7"/>
      <c r="T282" s="7"/>
    </row>
    <row r="283" spans="1:20" ht="18.75" x14ac:dyDescent="0.25">
      <c r="A283" s="40">
        <v>44982</v>
      </c>
      <c r="B283" s="7" t="s">
        <v>729</v>
      </c>
      <c r="C283" s="7" t="str">
        <f>MID(Tabla4[[#This Row],[N° SECUENCIA INGRESO / EGRESO]],1,2)</f>
        <v>SA</v>
      </c>
      <c r="D283" s="29" t="str">
        <f>VLOOKUP(G283,BASE[],2,FALSE)</f>
        <v>CLUB</v>
      </c>
      <c r="E283" s="29" t="str">
        <f>VLOOKUP(G283,BASE[],3,FALSE)</f>
        <v>BTL</v>
      </c>
      <c r="F283" s="29" t="str">
        <f>VLOOKUP(G283,BASE[],4,FALSE)</f>
        <v>CL-BTL-057</v>
      </c>
      <c r="G283" s="18" t="s">
        <v>497</v>
      </c>
      <c r="H283" s="7" t="s">
        <v>14</v>
      </c>
      <c r="I283" s="7" t="s">
        <v>19</v>
      </c>
      <c r="J283" s="7"/>
      <c r="K283" s="7"/>
      <c r="L283" s="7"/>
      <c r="M283" s="70">
        <v>15</v>
      </c>
      <c r="N283" s="7"/>
      <c r="O283" s="7"/>
      <c r="P283" s="62"/>
      <c r="Q283" s="24">
        <f ca="1">Tabla4[[#This Row],[FECHA ESTIMADA DE RETORNO]]-TODAY()</f>
        <v>-45063</v>
      </c>
      <c r="R283" s="7"/>
      <c r="S283" s="7"/>
      <c r="T283" s="7"/>
    </row>
    <row r="284" spans="1:20" ht="18.75" x14ac:dyDescent="0.25">
      <c r="A284" s="40">
        <v>44982</v>
      </c>
      <c r="B284" s="7" t="s">
        <v>729</v>
      </c>
      <c r="C284" s="7" t="str">
        <f>MID(Tabla4[[#This Row],[N° SECUENCIA INGRESO / EGRESO]],1,2)</f>
        <v>SA</v>
      </c>
      <c r="D284" s="29" t="str">
        <f>VLOOKUP(G284,BASE[],2,FALSE)</f>
        <v>STELLA</v>
      </c>
      <c r="E284" s="29" t="str">
        <f>VLOOKUP(G284,BASE[],3,FALSE)</f>
        <v>BTL</v>
      </c>
      <c r="F284" s="29" t="str">
        <f>VLOOKUP(G284,BASE[],4,FALSE)</f>
        <v>ST-BTL-076</v>
      </c>
      <c r="G284" s="18" t="s">
        <v>499</v>
      </c>
      <c r="H284" s="7" t="s">
        <v>14</v>
      </c>
      <c r="I284" s="7" t="s">
        <v>19</v>
      </c>
      <c r="J284" s="7"/>
      <c r="K284" s="7"/>
      <c r="L284" s="7"/>
      <c r="M284" s="70">
        <v>1118</v>
      </c>
      <c r="N284" s="7"/>
      <c r="O284" s="7"/>
      <c r="P284" s="62"/>
      <c r="Q284" s="24">
        <f ca="1">Tabla4[[#This Row],[FECHA ESTIMADA DE RETORNO]]-TODAY()</f>
        <v>-45063</v>
      </c>
      <c r="R284" s="7"/>
      <c r="S284" s="7"/>
      <c r="T284" s="7"/>
    </row>
    <row r="285" spans="1:20" ht="18.75" x14ac:dyDescent="0.25">
      <c r="A285" s="40">
        <v>44982</v>
      </c>
      <c r="B285" s="7" t="s">
        <v>729</v>
      </c>
      <c r="C285" s="7" t="str">
        <f>MID(Tabla4[[#This Row],[N° SECUENCIA INGRESO / EGRESO]],1,2)</f>
        <v>SA</v>
      </c>
      <c r="D285" s="29" t="str">
        <f>VLOOKUP(G285,BASE[],2,FALSE)</f>
        <v>CLUB</v>
      </c>
      <c r="E285" s="29" t="str">
        <f>VLOOKUP(G285,BASE[],3,FALSE)</f>
        <v>BTL</v>
      </c>
      <c r="F285" s="29" t="str">
        <f>VLOOKUP(G285,BASE[],4,FALSE)</f>
        <v>CL-BTL-058</v>
      </c>
      <c r="G285" s="18" t="s">
        <v>501</v>
      </c>
      <c r="H285" s="7" t="s">
        <v>14</v>
      </c>
      <c r="I285" s="7" t="s">
        <v>19</v>
      </c>
      <c r="J285" s="7"/>
      <c r="K285" s="7"/>
      <c r="L285" s="7"/>
      <c r="M285" s="70">
        <v>2202</v>
      </c>
      <c r="N285" s="7"/>
      <c r="O285" s="7"/>
      <c r="P285" s="62"/>
      <c r="Q285" s="24">
        <f ca="1">Tabla4[[#This Row],[FECHA ESTIMADA DE RETORNO]]-TODAY()</f>
        <v>-45063</v>
      </c>
      <c r="R285" s="7"/>
      <c r="S285" s="7"/>
      <c r="T285" s="7"/>
    </row>
    <row r="286" spans="1:20" ht="18.75" x14ac:dyDescent="0.25">
      <c r="A286" s="40">
        <v>44982</v>
      </c>
      <c r="B286" s="7" t="s">
        <v>729</v>
      </c>
      <c r="C286" s="7" t="str">
        <f>MID(Tabla4[[#This Row],[N° SECUENCIA INGRESO / EGRESO]],1,2)</f>
        <v>SA</v>
      </c>
      <c r="D286" s="29" t="str">
        <f>VLOOKUP(G286,BASE[],2,FALSE)</f>
        <v>CLUB</v>
      </c>
      <c r="E286" s="29" t="str">
        <f>VLOOKUP(G286,BASE[],3,FALSE)</f>
        <v>BTL</v>
      </c>
      <c r="F286" s="29" t="str">
        <f>VLOOKUP(G286,BASE[],4,FALSE)</f>
        <v>CL-BTL-058</v>
      </c>
      <c r="G286" s="18" t="s">
        <v>501</v>
      </c>
      <c r="H286" s="7" t="s">
        <v>14</v>
      </c>
      <c r="I286" s="7" t="s">
        <v>19</v>
      </c>
      <c r="J286" s="7"/>
      <c r="K286" s="7"/>
      <c r="L286" s="7"/>
      <c r="M286" s="70">
        <v>148</v>
      </c>
      <c r="N286" s="7"/>
      <c r="O286" s="7"/>
      <c r="P286" s="7"/>
      <c r="Q286" s="24">
        <f ca="1">Tabla4[[#This Row],[FECHA ESTIMADA DE RETORNO]]-TODAY()</f>
        <v>-45063</v>
      </c>
      <c r="R286" s="7"/>
      <c r="S286" s="7"/>
      <c r="T286" s="7"/>
    </row>
    <row r="287" spans="1:20" ht="18.75" x14ac:dyDescent="0.25">
      <c r="A287" s="40">
        <v>44982</v>
      </c>
      <c r="B287" s="7" t="s">
        <v>729</v>
      </c>
      <c r="C287" s="7" t="str">
        <f>MID(Tabla4[[#This Row],[N° SECUENCIA INGRESO / EGRESO]],1,2)</f>
        <v>SA</v>
      </c>
      <c r="D287" s="29" t="str">
        <f>VLOOKUP(G287,BASE[],2,FALSE)</f>
        <v>CLUB</v>
      </c>
      <c r="E287" s="29" t="str">
        <f>VLOOKUP(G287,BASE[],3,FALSE)</f>
        <v>BTL</v>
      </c>
      <c r="F287" s="29" t="str">
        <f>VLOOKUP(G287,BASE[],4,FALSE)</f>
        <v>CL-BTL-072</v>
      </c>
      <c r="G287" s="18" t="s">
        <v>503</v>
      </c>
      <c r="H287" s="7" t="s">
        <v>14</v>
      </c>
      <c r="I287" s="7" t="s">
        <v>19</v>
      </c>
      <c r="J287" s="7"/>
      <c r="K287" s="7"/>
      <c r="L287" s="7"/>
      <c r="M287" s="70">
        <v>6</v>
      </c>
      <c r="N287" s="7"/>
      <c r="O287" s="7"/>
      <c r="P287" s="7"/>
      <c r="Q287" s="24">
        <f ca="1">Tabla4[[#This Row],[FECHA ESTIMADA DE RETORNO]]-TODAY()</f>
        <v>-45063</v>
      </c>
      <c r="R287" s="7"/>
      <c r="S287" s="7"/>
      <c r="T287" s="7"/>
    </row>
    <row r="288" spans="1:20" ht="18.75" x14ac:dyDescent="0.25">
      <c r="A288" s="40">
        <v>44982</v>
      </c>
      <c r="B288" s="7" t="s">
        <v>729</v>
      </c>
      <c r="C288" s="7" t="str">
        <f>MID(Tabla4[[#This Row],[N° SECUENCIA INGRESO / EGRESO]],1,2)</f>
        <v>SA</v>
      </c>
      <c r="D288" s="29" t="str">
        <f>VLOOKUP(G288,BASE[],2,FALSE)</f>
        <v>CLUB</v>
      </c>
      <c r="E288" s="29" t="str">
        <f>VLOOKUP(G288,BASE[],3,FALSE)</f>
        <v>BTL</v>
      </c>
      <c r="F288" s="29" t="str">
        <f>VLOOKUP(G288,BASE[],4,FALSE)</f>
        <v>CL-BTL-069</v>
      </c>
      <c r="G288" s="18" t="s">
        <v>505</v>
      </c>
      <c r="H288" s="7" t="s">
        <v>14</v>
      </c>
      <c r="I288" s="7" t="s">
        <v>19</v>
      </c>
      <c r="J288" s="7"/>
      <c r="K288" s="7"/>
      <c r="L288" s="7"/>
      <c r="M288" s="70">
        <v>6</v>
      </c>
      <c r="N288" s="7"/>
      <c r="O288" s="7"/>
      <c r="P288" s="7"/>
      <c r="Q288" s="24">
        <f ca="1">Tabla4[[#This Row],[FECHA ESTIMADA DE RETORNO]]-TODAY()</f>
        <v>-45063</v>
      </c>
      <c r="R288" s="7"/>
      <c r="S288" s="7"/>
      <c r="T288" s="7"/>
    </row>
    <row r="289" spans="1:20" ht="18.75" x14ac:dyDescent="0.25">
      <c r="A289" s="40">
        <v>44982</v>
      </c>
      <c r="B289" s="7" t="s">
        <v>729</v>
      </c>
      <c r="C289" s="7" t="str">
        <f>MID(Tabla4[[#This Row],[N° SECUENCIA INGRESO / EGRESO]],1,2)</f>
        <v>SA</v>
      </c>
      <c r="D289" s="29" t="str">
        <f>VLOOKUP(G289,BASE[],2,FALSE)</f>
        <v>CLUB</v>
      </c>
      <c r="E289" s="29" t="str">
        <f>VLOOKUP(G289,BASE[],3,FALSE)</f>
        <v>BTL</v>
      </c>
      <c r="F289" s="31" t="str">
        <f>VLOOKUP(G289,BASE[],4,FALSE)</f>
        <v>CL-BTL-059</v>
      </c>
      <c r="G289" s="18" t="s">
        <v>507</v>
      </c>
      <c r="H289" s="7" t="s">
        <v>14</v>
      </c>
      <c r="I289" s="7" t="s">
        <v>19</v>
      </c>
      <c r="J289" s="17"/>
      <c r="K289" s="17"/>
      <c r="L289" s="17"/>
      <c r="M289" s="70">
        <v>8</v>
      </c>
      <c r="N289" s="17"/>
      <c r="O289" s="17"/>
      <c r="P289" s="17"/>
      <c r="Q289" s="24">
        <f ca="1">Tabla4[[#This Row],[FECHA ESTIMADA DE RETORNO]]-TODAY()</f>
        <v>-45063</v>
      </c>
      <c r="R289" s="17"/>
      <c r="S289" s="7"/>
      <c r="T289" s="7"/>
    </row>
    <row r="290" spans="1:20" ht="18.75" x14ac:dyDescent="0.25">
      <c r="A290" s="40">
        <v>44982</v>
      </c>
      <c r="B290" s="7" t="s">
        <v>729</v>
      </c>
      <c r="C290" s="7" t="str">
        <f>MID(Tabla4[[#This Row],[N° SECUENCIA INGRESO / EGRESO]],1,2)</f>
        <v>SA</v>
      </c>
      <c r="D290" s="29" t="str">
        <f>VLOOKUP(G290,BASE[],2,FALSE)</f>
        <v>CLUB</v>
      </c>
      <c r="E290" s="29" t="str">
        <f>VLOOKUP(G290,BASE[],3,FALSE)</f>
        <v>BTL</v>
      </c>
      <c r="F290" s="29" t="str">
        <f>VLOOKUP(G290,BASE[],4,FALSE)</f>
        <v>CL-BTL-060</v>
      </c>
      <c r="G290" s="18" t="s">
        <v>509</v>
      </c>
      <c r="H290" s="7" t="s">
        <v>14</v>
      </c>
      <c r="I290" s="7" t="s">
        <v>19</v>
      </c>
      <c r="J290" s="7"/>
      <c r="K290" s="7"/>
      <c r="L290" s="7"/>
      <c r="M290" s="70">
        <v>1</v>
      </c>
      <c r="N290" s="7"/>
      <c r="O290" s="7"/>
      <c r="P290" s="7"/>
      <c r="Q290" s="63">
        <f>+Tabla4[[#This Row],[FECHA ESTIMADA DE RETORNO]]-Tabla4[[#This Row],[FECHA]]</f>
        <v>-44982</v>
      </c>
      <c r="R290" s="7"/>
      <c r="S290" s="7"/>
      <c r="T290" s="7"/>
    </row>
    <row r="291" spans="1:20" ht="18.75" x14ac:dyDescent="0.25">
      <c r="A291" s="40">
        <v>44982</v>
      </c>
      <c r="B291" s="7" t="s">
        <v>729</v>
      </c>
      <c r="C291" s="7" t="str">
        <f>MID(Tabla4[[#This Row],[N° SECUENCIA INGRESO / EGRESO]],1,2)</f>
        <v>SA</v>
      </c>
      <c r="D291" s="29" t="str">
        <f>VLOOKUP(G291,BASE[],2,FALSE)</f>
        <v>CORONA</v>
      </c>
      <c r="E291" s="29" t="str">
        <f>VLOOKUP(G291,BASE[],3,FALSE)</f>
        <v>BTL</v>
      </c>
      <c r="F291" s="29" t="str">
        <f>VLOOKUP(G291,BASE[],4,FALSE)</f>
        <v>CO-BTL-093</v>
      </c>
      <c r="G291" s="18" t="s">
        <v>511</v>
      </c>
      <c r="H291" s="7" t="s">
        <v>14</v>
      </c>
      <c r="I291" s="7" t="s">
        <v>19</v>
      </c>
      <c r="J291" s="7"/>
      <c r="K291" s="7"/>
      <c r="L291" s="7"/>
      <c r="M291" s="70">
        <v>1</v>
      </c>
      <c r="N291" s="7"/>
      <c r="O291" s="7"/>
      <c r="P291" s="7"/>
      <c r="Q291" s="63">
        <f>+Tabla4[[#This Row],[FECHA ESTIMADA DE RETORNO]]-Tabla4[[#This Row],[FECHA]]</f>
        <v>-44982</v>
      </c>
      <c r="R291" s="7"/>
      <c r="S291" s="7"/>
      <c r="T291" s="7"/>
    </row>
    <row r="292" spans="1:20" ht="18.75" x14ac:dyDescent="0.25">
      <c r="A292" s="40">
        <v>44982</v>
      </c>
      <c r="B292" s="7" t="s">
        <v>729</v>
      </c>
      <c r="C292" s="7" t="str">
        <f>MID(Tabla4[[#This Row],[N° SECUENCIA INGRESO / EGRESO]],1,2)</f>
        <v>SA</v>
      </c>
      <c r="D292" s="29" t="str">
        <f>VLOOKUP(G292,BASE[],2,FALSE)</f>
        <v>STELLA</v>
      </c>
      <c r="E292" s="29" t="str">
        <f>VLOOKUP(G292,BASE[],3,FALSE)</f>
        <v>BTL</v>
      </c>
      <c r="F292" s="31" t="str">
        <f>VLOOKUP(G292,BASE[],4,FALSE)</f>
        <v>ST-BTL-068</v>
      </c>
      <c r="G292" s="18" t="s">
        <v>513</v>
      </c>
      <c r="H292" s="7" t="s">
        <v>14</v>
      </c>
      <c r="I292" s="7" t="s">
        <v>19</v>
      </c>
      <c r="J292" s="17"/>
      <c r="K292" s="17"/>
      <c r="L292" s="17"/>
      <c r="M292" s="70">
        <v>4</v>
      </c>
      <c r="N292" s="17"/>
      <c r="O292" s="17"/>
      <c r="P292" s="17"/>
      <c r="Q292" s="64">
        <f>+Tabla4[[#This Row],[FECHA ESTIMADA DE RETORNO]]-Tabla4[[#This Row],[FECHA]]</f>
        <v>-44982</v>
      </c>
      <c r="R292" s="17"/>
      <c r="S292" s="17"/>
      <c r="T292" s="17"/>
    </row>
    <row r="293" spans="1:20" ht="18.75" x14ac:dyDescent="0.25">
      <c r="A293" s="40">
        <v>44982</v>
      </c>
      <c r="B293" s="7" t="s">
        <v>729</v>
      </c>
      <c r="C293" s="7" t="str">
        <f>MID(Tabla4[[#This Row],[N° SECUENCIA INGRESO / EGRESO]],1,2)</f>
        <v>SA</v>
      </c>
      <c r="D293" s="29" t="str">
        <f>VLOOKUP(G293,BASE[],2,FALSE)</f>
        <v>CLUB</v>
      </c>
      <c r="E293" s="29" t="str">
        <f>VLOOKUP(G293,BASE[],3,FALSE)</f>
        <v>BTL</v>
      </c>
      <c r="F293" s="29" t="str">
        <f>VLOOKUP(G293,BASE[],4,FALSE)</f>
        <v>CL-BTL-087</v>
      </c>
      <c r="G293" s="18" t="s">
        <v>515</v>
      </c>
      <c r="H293" s="7" t="s">
        <v>14</v>
      </c>
      <c r="I293" s="7" t="s">
        <v>19</v>
      </c>
      <c r="J293" s="7"/>
      <c r="K293" s="7"/>
      <c r="L293" s="7"/>
      <c r="M293" s="70">
        <v>1</v>
      </c>
      <c r="N293" s="7"/>
      <c r="O293" s="7"/>
      <c r="P293" s="7"/>
      <c r="Q293" s="63">
        <f>+Tabla4[[#This Row],[FECHA ESTIMADA DE RETORNO]]-Tabla4[[#This Row],[FECHA]]</f>
        <v>-44982</v>
      </c>
      <c r="R293" s="7"/>
      <c r="S293" s="7"/>
      <c r="T293" s="7"/>
    </row>
    <row r="294" spans="1:20" ht="18.75" x14ac:dyDescent="0.25">
      <c r="A294" s="40">
        <v>44982</v>
      </c>
      <c r="B294" s="7" t="s">
        <v>729</v>
      </c>
      <c r="C294" s="7" t="str">
        <f>MID(Tabla4[[#This Row],[N° SECUENCIA INGRESO / EGRESO]],1,2)</f>
        <v>SA</v>
      </c>
      <c r="D294" s="29" t="str">
        <f>VLOOKUP(G294,BASE[],2,FALSE)</f>
        <v>CORONA</v>
      </c>
      <c r="E294" s="29" t="str">
        <f>VLOOKUP(G294,BASE[],3,FALSE)</f>
        <v>BTL</v>
      </c>
      <c r="F294" s="31" t="str">
        <f>VLOOKUP(G294,BASE[],4,FALSE)</f>
        <v>CO-BTL-097</v>
      </c>
      <c r="G294" s="18" t="s">
        <v>517</v>
      </c>
      <c r="H294" s="7" t="s">
        <v>14</v>
      </c>
      <c r="I294" s="7" t="s">
        <v>19</v>
      </c>
      <c r="J294" s="17"/>
      <c r="K294" s="17"/>
      <c r="L294" s="17"/>
      <c r="M294" s="70">
        <v>10</v>
      </c>
      <c r="N294" s="17"/>
      <c r="O294" s="17"/>
      <c r="P294" s="17"/>
      <c r="Q294" s="64">
        <f>+Tabla4[[#This Row],[FECHA ESTIMADA DE RETORNO]]-Tabla4[[#This Row],[FECHA]]</f>
        <v>-44982</v>
      </c>
      <c r="R294" s="17"/>
      <c r="S294" s="17"/>
      <c r="T294" s="17"/>
    </row>
    <row r="295" spans="1:20" ht="18.75" x14ac:dyDescent="0.25">
      <c r="A295" s="40">
        <v>44982</v>
      </c>
      <c r="B295" s="7" t="s">
        <v>729</v>
      </c>
      <c r="C295" s="7" t="str">
        <f>MID(Tabla4[[#This Row],[N° SECUENCIA INGRESO / EGRESO]],1,2)</f>
        <v>SA</v>
      </c>
      <c r="D295" s="29" t="str">
        <f>VLOOKUP(G295,BASE[],2,FALSE)</f>
        <v>CORONA</v>
      </c>
      <c r="E295" s="29" t="str">
        <f>VLOOKUP(G295,BASE[],3,FALSE)</f>
        <v>BTL</v>
      </c>
      <c r="F295" s="31" t="str">
        <f>VLOOKUP(G295,BASE[],4,FALSE)</f>
        <v>CO-BTL-098</v>
      </c>
      <c r="G295" s="18" t="s">
        <v>519</v>
      </c>
      <c r="H295" s="7" t="s">
        <v>14</v>
      </c>
      <c r="I295" s="7" t="s">
        <v>19</v>
      </c>
      <c r="J295" s="17"/>
      <c r="K295" s="17"/>
      <c r="L295" s="17"/>
      <c r="M295" s="70">
        <v>8</v>
      </c>
      <c r="N295" s="17"/>
      <c r="O295" s="17"/>
      <c r="P295" s="17"/>
      <c r="Q295" s="64">
        <f>+Tabla4[[#This Row],[FECHA ESTIMADA DE RETORNO]]-Tabla4[[#This Row],[FECHA]]</f>
        <v>-44982</v>
      </c>
      <c r="R295" s="17"/>
      <c r="S295" s="17"/>
      <c r="T295" s="17"/>
    </row>
    <row r="296" spans="1:20" ht="18.75" x14ac:dyDescent="0.25">
      <c r="A296" s="40">
        <v>44982</v>
      </c>
      <c r="B296" s="7" t="s">
        <v>729</v>
      </c>
      <c r="C296" s="7" t="str">
        <f>MID(Tabla4[[#This Row],[N° SECUENCIA INGRESO / EGRESO]],1,2)</f>
        <v>SA</v>
      </c>
      <c r="D296" s="29" t="str">
        <f>VLOOKUP(G296,BASE[],2,FALSE)</f>
        <v>CORONA</v>
      </c>
      <c r="E296" s="29" t="str">
        <f>VLOOKUP(G296,BASE[],3,FALSE)</f>
        <v>BTL</v>
      </c>
      <c r="F296" s="29" t="str">
        <f>VLOOKUP(G296,BASE[],4,FALSE)</f>
        <v>CO-BTL-069</v>
      </c>
      <c r="G296" s="18" t="s">
        <v>521</v>
      </c>
      <c r="H296" s="7" t="s">
        <v>14</v>
      </c>
      <c r="I296" s="7" t="s">
        <v>19</v>
      </c>
      <c r="J296" s="7"/>
      <c r="K296" s="7"/>
      <c r="L296" s="7"/>
      <c r="M296" s="70">
        <v>1355</v>
      </c>
      <c r="N296" s="7"/>
      <c r="O296" s="7"/>
      <c r="P296" s="7"/>
      <c r="Q296" s="63">
        <f>+Tabla4[[#This Row],[FECHA ESTIMADA DE RETORNO]]-Tabla4[[#This Row],[FECHA]]</f>
        <v>-44982</v>
      </c>
      <c r="R296" s="7"/>
      <c r="S296" s="7"/>
      <c r="T296" s="7"/>
    </row>
    <row r="297" spans="1:20" ht="18.75" x14ac:dyDescent="0.25">
      <c r="A297" s="40">
        <v>44982</v>
      </c>
      <c r="B297" s="7" t="s">
        <v>729</v>
      </c>
      <c r="C297" s="7" t="str">
        <f>MID(Tabla4[[#This Row],[N° SECUENCIA INGRESO / EGRESO]],1,2)</f>
        <v>SA</v>
      </c>
      <c r="D297" s="29" t="str">
        <f>VLOOKUP(G297,BASE[],2,FALSE)</f>
        <v>CORONA</v>
      </c>
      <c r="E297" s="29" t="str">
        <f>VLOOKUP(G297,BASE[],3,FALSE)</f>
        <v>BTL</v>
      </c>
      <c r="F297" s="29" t="str">
        <f>VLOOKUP(G297,BASE[],4,FALSE)</f>
        <v>CO-BTL-100</v>
      </c>
      <c r="G297" s="18" t="s">
        <v>523</v>
      </c>
      <c r="H297" s="7" t="s">
        <v>14</v>
      </c>
      <c r="I297" s="7" t="s">
        <v>19</v>
      </c>
      <c r="J297" s="7"/>
      <c r="K297" s="7"/>
      <c r="L297" s="7"/>
      <c r="M297" s="70">
        <v>2</v>
      </c>
      <c r="N297" s="7"/>
      <c r="O297" s="7"/>
      <c r="P297" s="7"/>
      <c r="Q297" s="63">
        <f>+Tabla4[[#This Row],[FECHA ESTIMADA DE RETORNO]]-Tabla4[[#This Row],[FECHA]]</f>
        <v>-44982</v>
      </c>
      <c r="R297" s="7"/>
      <c r="S297" s="7"/>
      <c r="T297" s="7"/>
    </row>
    <row r="298" spans="1:20" ht="18.75" x14ac:dyDescent="0.25">
      <c r="A298" s="40">
        <v>44982</v>
      </c>
      <c r="B298" s="7" t="s">
        <v>729</v>
      </c>
      <c r="C298" s="7" t="str">
        <f>MID(Tabla4[[#This Row],[N° SECUENCIA INGRESO / EGRESO]],1,2)</f>
        <v>SA</v>
      </c>
      <c r="D298" s="29" t="str">
        <f>VLOOKUP(G298,BASE[],2,FALSE)</f>
        <v>CORONA</v>
      </c>
      <c r="E298" s="29" t="str">
        <f>VLOOKUP(G298,BASE[],3,FALSE)</f>
        <v>BTL</v>
      </c>
      <c r="F298" s="29" t="str">
        <f>VLOOKUP(G298,BASE[],4,FALSE)</f>
        <v>CO-BTL-101</v>
      </c>
      <c r="G298" s="18" t="s">
        <v>525</v>
      </c>
      <c r="H298" s="7" t="s">
        <v>14</v>
      </c>
      <c r="I298" s="7" t="s">
        <v>19</v>
      </c>
      <c r="J298" s="7"/>
      <c r="K298" s="7"/>
      <c r="L298" s="7"/>
      <c r="M298" s="70">
        <v>7</v>
      </c>
      <c r="N298" s="7"/>
      <c r="O298" s="7"/>
      <c r="P298" s="7"/>
      <c r="Q298" s="63">
        <f>+Tabla4[[#This Row],[FECHA ESTIMADA DE RETORNO]]-Tabla4[[#This Row],[FECHA]]</f>
        <v>-44982</v>
      </c>
      <c r="R298" s="7"/>
      <c r="S298" s="7"/>
      <c r="T298" s="7"/>
    </row>
    <row r="299" spans="1:20" ht="18.75" x14ac:dyDescent="0.25">
      <c r="A299" s="40">
        <v>44982</v>
      </c>
      <c r="B299" s="7" t="s">
        <v>729</v>
      </c>
      <c r="C299" s="7" t="str">
        <f>MID(Tabla4[[#This Row],[N° SECUENCIA INGRESO / EGRESO]],1,2)</f>
        <v>SA</v>
      </c>
      <c r="D299" s="29" t="str">
        <f>VLOOKUP(G299,BASE[],2,FALSE)</f>
        <v>CORONA</v>
      </c>
      <c r="E299" s="29" t="str">
        <f>VLOOKUP(G299,BASE[],3,FALSE)</f>
        <v>BTL</v>
      </c>
      <c r="F299" s="29" t="str">
        <f>VLOOKUP(G299,BASE[],4,FALSE)</f>
        <v>CO-BTL-099</v>
      </c>
      <c r="G299" s="18" t="s">
        <v>527</v>
      </c>
      <c r="H299" s="7" t="s">
        <v>14</v>
      </c>
      <c r="I299" s="7" t="s">
        <v>19</v>
      </c>
      <c r="J299" s="7"/>
      <c r="K299" s="7"/>
      <c r="L299" s="7"/>
      <c r="M299" s="70">
        <v>8</v>
      </c>
      <c r="N299" s="7"/>
      <c r="O299" s="7"/>
      <c r="P299" s="7"/>
      <c r="Q299" s="63">
        <f>+Tabla4[[#This Row],[FECHA ESTIMADA DE RETORNO]]-Tabla4[[#This Row],[FECHA]]</f>
        <v>-44982</v>
      </c>
      <c r="R299" s="7"/>
      <c r="S299" s="7"/>
      <c r="T299" s="7"/>
    </row>
    <row r="300" spans="1:20" ht="18.75" x14ac:dyDescent="0.25">
      <c r="A300" s="40">
        <v>44982</v>
      </c>
      <c r="B300" s="7" t="s">
        <v>729</v>
      </c>
      <c r="C300" s="7" t="str">
        <f>MID(Tabla4[[#This Row],[N° SECUENCIA INGRESO / EGRESO]],1,2)</f>
        <v>SA</v>
      </c>
      <c r="D300" s="29" t="str">
        <f>VLOOKUP(G300,BASE[],2,FALSE)</f>
        <v>CLUB</v>
      </c>
      <c r="E300" s="29" t="str">
        <f>VLOOKUP(G300,BASE[],3,FALSE)</f>
        <v>BTL</v>
      </c>
      <c r="F300" s="31" t="str">
        <f>VLOOKUP(G300,BASE[],4,FALSE)</f>
        <v>CL-BTL-071</v>
      </c>
      <c r="G300" s="18" t="s">
        <v>529</v>
      </c>
      <c r="H300" s="7" t="s">
        <v>14</v>
      </c>
      <c r="I300" s="7" t="s">
        <v>19</v>
      </c>
      <c r="J300" s="17"/>
      <c r="K300" s="17"/>
      <c r="L300" s="17"/>
      <c r="M300" s="70">
        <v>12</v>
      </c>
      <c r="N300" s="17"/>
      <c r="O300" s="17"/>
      <c r="P300" s="17"/>
      <c r="Q300" s="64">
        <f>+Tabla4[[#This Row],[FECHA ESTIMADA DE RETORNO]]-Tabla4[[#This Row],[FECHA]]</f>
        <v>-44982</v>
      </c>
      <c r="R300" s="17"/>
      <c r="S300" s="17"/>
      <c r="T300" s="17"/>
    </row>
    <row r="301" spans="1:20" ht="18.75" x14ac:dyDescent="0.25">
      <c r="A301" s="40">
        <v>44982</v>
      </c>
      <c r="B301" s="7" t="s">
        <v>729</v>
      </c>
      <c r="C301" s="7" t="str">
        <f>MID(Tabla4[[#This Row],[N° SECUENCIA INGRESO / EGRESO]],1,2)</f>
        <v>SA</v>
      </c>
      <c r="D301" s="29" t="str">
        <f>VLOOKUP(G301,BASE[],2,FALSE)</f>
        <v>CLUB</v>
      </c>
      <c r="E301" s="29" t="str">
        <f>VLOOKUP(G301,BASE[],3,FALSE)</f>
        <v>BTL</v>
      </c>
      <c r="F301" s="29" t="str">
        <f>VLOOKUP(G301,BASE[],4,FALSE)</f>
        <v>CL-BTL-041</v>
      </c>
      <c r="G301" s="18" t="s">
        <v>353</v>
      </c>
      <c r="H301" s="7" t="s">
        <v>14</v>
      </c>
      <c r="I301" s="7" t="s">
        <v>19</v>
      </c>
      <c r="J301" s="7"/>
      <c r="K301" s="7"/>
      <c r="L301" s="7"/>
      <c r="M301" s="70">
        <v>1</v>
      </c>
      <c r="N301" s="7"/>
      <c r="O301" s="7"/>
      <c r="P301" s="7"/>
      <c r="Q301" s="63">
        <f>+Tabla4[[#This Row],[FECHA ESTIMADA DE RETORNO]]-Tabla4[[#This Row],[FECHA]]</f>
        <v>-44982</v>
      </c>
      <c r="R301" s="7"/>
      <c r="S301" s="7"/>
      <c r="T301" s="7"/>
    </row>
    <row r="302" spans="1:20" ht="18.75" x14ac:dyDescent="0.25">
      <c r="A302" s="40">
        <v>44982</v>
      </c>
      <c r="B302" s="7" t="s">
        <v>729</v>
      </c>
      <c r="C302" s="7" t="str">
        <f>MID(Tabla4[[#This Row],[N° SECUENCIA INGRESO / EGRESO]],1,2)</f>
        <v>SA</v>
      </c>
      <c r="D302" s="29" t="str">
        <f>VLOOKUP(G302,BASE[],2,FALSE)</f>
        <v>CLUB</v>
      </c>
      <c r="E302" s="29" t="str">
        <f>VLOOKUP(G302,BASE[],3,FALSE)</f>
        <v>BTL</v>
      </c>
      <c r="F302" s="31" t="str">
        <f>VLOOKUP(G302,BASE[],4,FALSE)</f>
        <v>CL-BTL-042</v>
      </c>
      <c r="G302" s="18" t="s">
        <v>531</v>
      </c>
      <c r="H302" s="7" t="s">
        <v>14</v>
      </c>
      <c r="I302" s="7" t="s">
        <v>19</v>
      </c>
      <c r="J302" s="17"/>
      <c r="K302" s="17"/>
      <c r="L302" s="17"/>
      <c r="M302" s="70">
        <v>1</v>
      </c>
      <c r="N302" s="17"/>
      <c r="O302" s="17"/>
      <c r="P302" s="17"/>
      <c r="Q302" s="64">
        <f>+Tabla4[[#This Row],[FECHA ESTIMADA DE RETORNO]]-Tabla4[[#This Row],[FECHA]]</f>
        <v>-44982</v>
      </c>
      <c r="R302" s="17"/>
      <c r="S302" s="17"/>
      <c r="T302" s="17"/>
    </row>
    <row r="303" spans="1:20" ht="18.75" x14ac:dyDescent="0.25">
      <c r="A303" s="40">
        <v>44982</v>
      </c>
      <c r="B303" s="7" t="s">
        <v>729</v>
      </c>
      <c r="C303" s="7" t="str">
        <f>MID(Tabla4[[#This Row],[N° SECUENCIA INGRESO / EGRESO]],1,2)</f>
        <v>SA</v>
      </c>
      <c r="D303" s="29" t="str">
        <f>VLOOKUP(G303,BASE[],2,FALSE)</f>
        <v>CORONA</v>
      </c>
      <c r="E303" s="29" t="str">
        <f>VLOOKUP(G303,BASE[],3,FALSE)</f>
        <v>BTL</v>
      </c>
      <c r="F303" s="29" t="str">
        <f>VLOOKUP(G303,BASE[],4,FALSE)</f>
        <v>CO-BTL-086</v>
      </c>
      <c r="G303" s="18" t="s">
        <v>533</v>
      </c>
      <c r="H303" s="7" t="s">
        <v>14</v>
      </c>
      <c r="I303" s="7" t="s">
        <v>19</v>
      </c>
      <c r="J303" s="7"/>
      <c r="K303" s="7"/>
      <c r="L303" s="7"/>
      <c r="M303" s="70">
        <v>5</v>
      </c>
      <c r="N303" s="7"/>
      <c r="O303" s="7"/>
      <c r="P303" s="7"/>
      <c r="Q303" s="63">
        <f>+Tabla4[[#This Row],[FECHA ESTIMADA DE RETORNO]]-Tabla4[[#This Row],[FECHA]]</f>
        <v>-44982</v>
      </c>
      <c r="R303" s="7"/>
      <c r="S303" s="7"/>
      <c r="T303" s="7"/>
    </row>
    <row r="304" spans="1:20" ht="18.75" x14ac:dyDescent="0.25">
      <c r="A304" s="40">
        <v>44982</v>
      </c>
      <c r="B304" s="7" t="s">
        <v>729</v>
      </c>
      <c r="C304" s="7" t="str">
        <f>MID(Tabla4[[#This Row],[N° SECUENCIA INGRESO / EGRESO]],1,2)</f>
        <v>SA</v>
      </c>
      <c r="D304" s="29" t="str">
        <f>VLOOKUP(G304,BASE[],2,FALSE)</f>
        <v>CLUB</v>
      </c>
      <c r="E304" s="29" t="str">
        <f>VLOOKUP(G304,BASE[],3,FALSE)</f>
        <v>BTL</v>
      </c>
      <c r="F304" s="29" t="str">
        <f>VLOOKUP(G304,BASE[],4,FALSE)</f>
        <v>CL-BTL-076</v>
      </c>
      <c r="G304" s="18" t="s">
        <v>535</v>
      </c>
      <c r="H304" s="7" t="s">
        <v>14</v>
      </c>
      <c r="I304" s="7" t="s">
        <v>19</v>
      </c>
      <c r="J304" s="7"/>
      <c r="K304" s="7"/>
      <c r="L304" s="7"/>
      <c r="M304" s="70">
        <v>3</v>
      </c>
      <c r="N304" s="7"/>
      <c r="O304" s="7"/>
      <c r="P304" s="7"/>
      <c r="Q304" s="63">
        <f>+Tabla4[[#This Row],[FECHA ESTIMADA DE RETORNO]]-Tabla4[[#This Row],[FECHA]]</f>
        <v>-44982</v>
      </c>
      <c r="R304" s="7"/>
      <c r="S304" s="7"/>
      <c r="T304" s="7"/>
    </row>
    <row r="305" spans="1:20" ht="18.75" x14ac:dyDescent="0.25">
      <c r="A305" s="40">
        <v>44982</v>
      </c>
      <c r="B305" s="7" t="s">
        <v>729</v>
      </c>
      <c r="C305" s="7" t="str">
        <f>MID(Tabla4[[#This Row],[N° SECUENCIA INGRESO / EGRESO]],1,2)</f>
        <v>SA</v>
      </c>
      <c r="D305" s="29" t="str">
        <f>VLOOKUP(G305,BASE[],2,FALSE)</f>
        <v>STELLA</v>
      </c>
      <c r="E305" s="29" t="str">
        <f>VLOOKUP(G305,BASE[],3,FALSE)</f>
        <v>BTL</v>
      </c>
      <c r="F305" s="31" t="str">
        <f>VLOOKUP(G305,BASE[],4,FALSE)</f>
        <v>ST-BTL-070</v>
      </c>
      <c r="G305" s="18" t="s">
        <v>537</v>
      </c>
      <c r="H305" s="7" t="s">
        <v>14</v>
      </c>
      <c r="I305" s="7" t="s">
        <v>19</v>
      </c>
      <c r="J305" s="17"/>
      <c r="K305" s="17"/>
      <c r="L305" s="17"/>
      <c r="M305" s="70">
        <v>1</v>
      </c>
      <c r="N305" s="17"/>
      <c r="O305" s="17"/>
      <c r="P305" s="17"/>
      <c r="Q305" s="64">
        <f>+Tabla4[[#This Row],[FECHA ESTIMADA DE RETORNO]]-Tabla4[[#This Row],[FECHA]]</f>
        <v>-44982</v>
      </c>
      <c r="R305" s="17"/>
      <c r="S305" s="17"/>
      <c r="T305" s="17"/>
    </row>
    <row r="306" spans="1:20" ht="18.75" x14ac:dyDescent="0.25">
      <c r="A306" s="40">
        <v>44982</v>
      </c>
      <c r="B306" s="7" t="s">
        <v>729</v>
      </c>
      <c r="C306" s="7" t="str">
        <f>MID(Tabla4[[#This Row],[N° SECUENCIA INGRESO / EGRESO]],1,2)</f>
        <v>SA</v>
      </c>
      <c r="D306" s="29" t="str">
        <f>VLOOKUP(G306,BASE[],2,FALSE)</f>
        <v>CLUB</v>
      </c>
      <c r="E306" s="29" t="str">
        <f>VLOOKUP(G306,BASE[],3,FALSE)</f>
        <v>BTL</v>
      </c>
      <c r="F306" s="31" t="str">
        <f>VLOOKUP(G306,BASE[],4,FALSE)</f>
        <v>CL-BTL-063</v>
      </c>
      <c r="G306" s="18" t="s">
        <v>539</v>
      </c>
      <c r="H306" s="7" t="s">
        <v>14</v>
      </c>
      <c r="I306" s="7" t="s">
        <v>19</v>
      </c>
      <c r="J306" s="17"/>
      <c r="K306" s="17"/>
      <c r="L306" s="17"/>
      <c r="M306" s="70">
        <v>1</v>
      </c>
      <c r="N306" s="17"/>
      <c r="O306" s="17"/>
      <c r="P306" s="17"/>
      <c r="Q306" s="64">
        <f>+Tabla4[[#This Row],[FECHA ESTIMADA DE RETORNO]]-Tabla4[[#This Row],[FECHA]]</f>
        <v>-44982</v>
      </c>
      <c r="R306" s="17"/>
      <c r="S306" s="17"/>
      <c r="T306" s="17"/>
    </row>
    <row r="307" spans="1:20" ht="18.75" x14ac:dyDescent="0.25">
      <c r="A307" s="40">
        <v>44982</v>
      </c>
      <c r="B307" s="7" t="s">
        <v>729</v>
      </c>
      <c r="C307" s="7" t="str">
        <f>MID(Tabla4[[#This Row],[N° SECUENCIA INGRESO / EGRESO]],1,2)</f>
        <v>SA</v>
      </c>
      <c r="D307" s="29" t="str">
        <f>VLOOKUP(G307,BASE[],2,FALSE)</f>
        <v>CLUB</v>
      </c>
      <c r="E307" s="29" t="str">
        <f>VLOOKUP(G307,BASE[],3,FALSE)</f>
        <v>BTL</v>
      </c>
      <c r="F307" s="29" t="str">
        <f>VLOOKUP(G307,BASE[],4,FALSE)</f>
        <v>CL-BTL-050</v>
      </c>
      <c r="G307" s="18" t="s">
        <v>541</v>
      </c>
      <c r="H307" s="7" t="s">
        <v>14</v>
      </c>
      <c r="I307" s="7" t="s">
        <v>19</v>
      </c>
      <c r="J307" s="7"/>
      <c r="K307" s="7"/>
      <c r="L307" s="7"/>
      <c r="M307" s="70">
        <v>1</v>
      </c>
      <c r="N307" s="7"/>
      <c r="O307" s="7"/>
      <c r="P307" s="7"/>
      <c r="Q307" s="63">
        <f>+Tabla4[[#This Row],[FECHA ESTIMADA DE RETORNO]]-Tabla4[[#This Row],[FECHA]]</f>
        <v>-44982</v>
      </c>
      <c r="R307" s="7"/>
      <c r="S307" s="7"/>
      <c r="T307" s="7"/>
    </row>
    <row r="308" spans="1:20" ht="18.75" x14ac:dyDescent="0.25">
      <c r="A308" s="40">
        <v>44982</v>
      </c>
      <c r="B308" s="7" t="s">
        <v>729</v>
      </c>
      <c r="C308" s="7" t="str">
        <f>MID(Tabla4[[#This Row],[N° SECUENCIA INGRESO / EGRESO]],1,2)</f>
        <v>SA</v>
      </c>
      <c r="D308" s="29" t="str">
        <f>VLOOKUP(G308,BASE[],2,FALSE)</f>
        <v>CLUB</v>
      </c>
      <c r="E308" s="29" t="str">
        <f>VLOOKUP(G308,BASE[],3,FALSE)</f>
        <v>BTL</v>
      </c>
      <c r="F308" s="31" t="str">
        <f>VLOOKUP(G308,BASE[],4,FALSE)</f>
        <v>CL-BTL-049</v>
      </c>
      <c r="G308" s="18" t="s">
        <v>543</v>
      </c>
      <c r="H308" s="7" t="s">
        <v>14</v>
      </c>
      <c r="I308" s="7" t="s">
        <v>19</v>
      </c>
      <c r="J308" s="17"/>
      <c r="K308" s="17"/>
      <c r="L308" s="17"/>
      <c r="M308" s="70">
        <v>1</v>
      </c>
      <c r="N308" s="17"/>
      <c r="O308" s="17"/>
      <c r="P308" s="17"/>
      <c r="Q308" s="64">
        <f>+Tabla4[[#This Row],[FECHA ESTIMADA DE RETORNO]]-Tabla4[[#This Row],[FECHA]]</f>
        <v>-44982</v>
      </c>
      <c r="R308" s="17"/>
      <c r="S308" s="17"/>
      <c r="T308" s="17"/>
    </row>
    <row r="309" spans="1:20" ht="18.75" x14ac:dyDescent="0.25">
      <c r="A309" s="40">
        <v>44982</v>
      </c>
      <c r="B309" s="7" t="s">
        <v>729</v>
      </c>
      <c r="C309" s="7" t="str">
        <f>MID(Tabla4[[#This Row],[N° SECUENCIA INGRESO / EGRESO]],1,2)</f>
        <v>SA</v>
      </c>
      <c r="D309" s="29" t="str">
        <f>VLOOKUP(G309,BASE[],2,FALSE)</f>
        <v>CLUB</v>
      </c>
      <c r="E309" s="29" t="str">
        <f>VLOOKUP(G309,BASE[],3,FALSE)</f>
        <v>BTL</v>
      </c>
      <c r="F309" s="29" t="str">
        <f>VLOOKUP(G309,BASE[],4,FALSE)</f>
        <v>CL-BTL-047</v>
      </c>
      <c r="G309" s="18" t="s">
        <v>445</v>
      </c>
      <c r="H309" s="7" t="s">
        <v>14</v>
      </c>
      <c r="I309" s="7" t="s">
        <v>19</v>
      </c>
      <c r="J309" s="7"/>
      <c r="K309" s="7"/>
      <c r="L309" s="7"/>
      <c r="M309" s="70">
        <v>1</v>
      </c>
      <c r="N309" s="7"/>
      <c r="O309" s="7"/>
      <c r="P309" s="7"/>
      <c r="Q309" s="63">
        <f>+Tabla4[[#This Row],[FECHA ESTIMADA DE RETORNO]]-Tabla4[[#This Row],[FECHA]]</f>
        <v>-44982</v>
      </c>
      <c r="R309" s="7"/>
      <c r="S309" s="7"/>
      <c r="T309" s="7"/>
    </row>
    <row r="310" spans="1:20" ht="18.75" x14ac:dyDescent="0.25">
      <c r="A310" s="40">
        <v>44982</v>
      </c>
      <c r="B310" s="7" t="s">
        <v>729</v>
      </c>
      <c r="C310" s="7" t="str">
        <f>MID(Tabla4[[#This Row],[N° SECUENCIA INGRESO / EGRESO]],1,2)</f>
        <v>SA</v>
      </c>
      <c r="D310" s="29" t="str">
        <f>VLOOKUP(G310,BASE[],2,FALSE)</f>
        <v>CLUB</v>
      </c>
      <c r="E310" s="29" t="str">
        <f>VLOOKUP(G310,BASE[],3,FALSE)</f>
        <v>BTL</v>
      </c>
      <c r="F310" s="29" t="str">
        <f>VLOOKUP(G310,BASE[],4,FALSE)</f>
        <v>CL-BTL-048</v>
      </c>
      <c r="G310" s="18" t="s">
        <v>545</v>
      </c>
      <c r="H310" s="7" t="s">
        <v>14</v>
      </c>
      <c r="I310" s="7" t="s">
        <v>19</v>
      </c>
      <c r="J310" s="7"/>
      <c r="K310" s="7"/>
      <c r="L310" s="7"/>
      <c r="M310" s="70">
        <v>1</v>
      </c>
      <c r="N310" s="7"/>
      <c r="O310" s="7"/>
      <c r="P310" s="7"/>
      <c r="Q310" s="63">
        <f>+Tabla4[[#This Row],[FECHA ESTIMADA DE RETORNO]]-Tabla4[[#This Row],[FECHA]]</f>
        <v>-44982</v>
      </c>
      <c r="R310" s="7"/>
      <c r="S310" s="7"/>
      <c r="T310" s="7"/>
    </row>
    <row r="311" spans="1:20" ht="18.75" x14ac:dyDescent="0.25">
      <c r="A311" s="40">
        <v>44982</v>
      </c>
      <c r="B311" s="7" t="s">
        <v>729</v>
      </c>
      <c r="C311" s="7" t="str">
        <f>MID(Tabla4[[#This Row],[N° SECUENCIA INGRESO / EGRESO]],1,2)</f>
        <v>SA</v>
      </c>
      <c r="D311" s="29" t="str">
        <f>VLOOKUP(G311,BASE[],2,FALSE)</f>
        <v>STELLA</v>
      </c>
      <c r="E311" s="29" t="str">
        <f>VLOOKUP(G311,BASE[],3,FALSE)</f>
        <v>BTL</v>
      </c>
      <c r="F311" s="29" t="str">
        <f>VLOOKUP(G311,BASE[],4,FALSE)</f>
        <v>ST-BTL-072</v>
      </c>
      <c r="G311" s="18" t="s">
        <v>547</v>
      </c>
      <c r="H311" s="7" t="s">
        <v>14</v>
      </c>
      <c r="I311" s="7" t="s">
        <v>19</v>
      </c>
      <c r="J311" s="7"/>
      <c r="K311" s="7"/>
      <c r="L311" s="7"/>
      <c r="M311" s="70">
        <v>2</v>
      </c>
      <c r="N311" s="7"/>
      <c r="O311" s="7"/>
      <c r="P311" s="7"/>
      <c r="Q311" s="63">
        <f>+Tabla4[[#This Row],[FECHA ESTIMADA DE RETORNO]]-Tabla4[[#This Row],[FECHA]]</f>
        <v>-44982</v>
      </c>
      <c r="R311" s="7"/>
      <c r="S311" s="7"/>
      <c r="T311" s="7"/>
    </row>
    <row r="312" spans="1:20" ht="18.75" x14ac:dyDescent="0.25">
      <c r="A312" s="40">
        <v>44982</v>
      </c>
      <c r="B312" s="7" t="s">
        <v>729</v>
      </c>
      <c r="C312" s="7" t="str">
        <f>MID(Tabla4[[#This Row],[N° SECUENCIA INGRESO / EGRESO]],1,2)</f>
        <v>SA</v>
      </c>
      <c r="D312" s="29" t="str">
        <f>VLOOKUP(G312,BASE[],2,FALSE)</f>
        <v>CORONA</v>
      </c>
      <c r="E312" s="29" t="str">
        <f>VLOOKUP(G312,BASE[],3,FALSE)</f>
        <v>BTL</v>
      </c>
      <c r="F312" s="31" t="str">
        <f>VLOOKUP(G312,BASE[],4,FALSE)</f>
        <v>CO-BTL-070</v>
      </c>
      <c r="G312" s="18" t="s">
        <v>549</v>
      </c>
      <c r="H312" s="7" t="s">
        <v>14</v>
      </c>
      <c r="I312" s="7" t="s">
        <v>19</v>
      </c>
      <c r="J312" s="17"/>
      <c r="K312" s="17"/>
      <c r="L312" s="17"/>
      <c r="M312" s="70">
        <v>1</v>
      </c>
      <c r="N312" s="17"/>
      <c r="O312" s="17"/>
      <c r="P312" s="17"/>
      <c r="Q312" s="64">
        <f>+Tabla4[[#This Row],[FECHA ESTIMADA DE RETORNO]]-Tabla4[[#This Row],[FECHA]]</f>
        <v>-44982</v>
      </c>
      <c r="R312" s="17"/>
      <c r="S312" s="17"/>
      <c r="T312" s="17"/>
    </row>
    <row r="313" spans="1:20" ht="18.75" x14ac:dyDescent="0.25">
      <c r="A313" s="40">
        <v>44982</v>
      </c>
      <c r="B313" s="7" t="s">
        <v>729</v>
      </c>
      <c r="C313" s="7" t="str">
        <f>MID(Tabla4[[#This Row],[N° SECUENCIA INGRESO / EGRESO]],1,2)</f>
        <v>SA</v>
      </c>
      <c r="D313" s="29" t="str">
        <f>VLOOKUP(G313,BASE[],2,FALSE)</f>
        <v>CLUB</v>
      </c>
      <c r="E313" s="29" t="str">
        <f>VLOOKUP(G313,BASE[],3,FALSE)</f>
        <v>BTL</v>
      </c>
      <c r="F313" s="31" t="str">
        <f>VLOOKUP(G313,BASE[],4,FALSE)</f>
        <v>CL-BTL-064</v>
      </c>
      <c r="G313" s="18" t="s">
        <v>551</v>
      </c>
      <c r="H313" s="7" t="s">
        <v>14</v>
      </c>
      <c r="I313" s="7" t="s">
        <v>19</v>
      </c>
      <c r="J313" s="17"/>
      <c r="K313" s="17"/>
      <c r="L313" s="17"/>
      <c r="M313" s="70">
        <v>1</v>
      </c>
      <c r="N313" s="17"/>
      <c r="O313" s="17"/>
      <c r="P313" s="17"/>
      <c r="Q313" s="64">
        <f>+Tabla4[[#This Row],[FECHA ESTIMADA DE RETORNO]]-Tabla4[[#This Row],[FECHA]]</f>
        <v>-44982</v>
      </c>
      <c r="R313" s="17"/>
      <c r="S313" s="17"/>
      <c r="T313" s="17"/>
    </row>
    <row r="314" spans="1:20" ht="18.75" x14ac:dyDescent="0.25">
      <c r="A314" s="40">
        <v>44982</v>
      </c>
      <c r="B314" s="7" t="s">
        <v>729</v>
      </c>
      <c r="C314" s="7" t="str">
        <f>MID(Tabla4[[#This Row],[N° SECUENCIA INGRESO / EGRESO]],1,2)</f>
        <v>SA</v>
      </c>
      <c r="D314" s="29" t="str">
        <f>VLOOKUP(G314,BASE[],2,FALSE)</f>
        <v>CLUB</v>
      </c>
      <c r="E314" s="29" t="str">
        <f>VLOOKUP(G314,BASE[],3,FALSE)</f>
        <v>BTL</v>
      </c>
      <c r="F314" s="29" t="str">
        <f>VLOOKUP(G314,BASE[],4,FALSE)</f>
        <v>CL-BTL-074</v>
      </c>
      <c r="G314" s="18" t="s">
        <v>553</v>
      </c>
      <c r="H314" s="7" t="s">
        <v>14</v>
      </c>
      <c r="I314" s="7" t="s">
        <v>19</v>
      </c>
      <c r="J314" s="7"/>
      <c r="K314" s="7"/>
      <c r="L314" s="7"/>
      <c r="M314" s="70">
        <v>1</v>
      </c>
      <c r="N314" s="7"/>
      <c r="O314" s="7"/>
      <c r="P314" s="7"/>
      <c r="Q314" s="63">
        <f>+Tabla4[[#This Row],[FECHA ESTIMADA DE RETORNO]]-Tabla4[[#This Row],[FECHA]]</f>
        <v>-44982</v>
      </c>
      <c r="R314" s="7"/>
      <c r="S314" s="7"/>
      <c r="T314" s="7"/>
    </row>
    <row r="315" spans="1:20" ht="18.75" x14ac:dyDescent="0.25">
      <c r="A315" s="40">
        <v>44982</v>
      </c>
      <c r="B315" s="7" t="s">
        <v>729</v>
      </c>
      <c r="C315" s="7" t="str">
        <f>MID(Tabla4[[#This Row],[N° SECUENCIA INGRESO / EGRESO]],1,2)</f>
        <v>SA</v>
      </c>
      <c r="D315" s="29" t="str">
        <f>VLOOKUP(G315,BASE[],2,FALSE)</f>
        <v>CLUB</v>
      </c>
      <c r="E315" s="29" t="str">
        <f>VLOOKUP(G315,BASE[],3,FALSE)</f>
        <v>BTL</v>
      </c>
      <c r="F315" s="31" t="str">
        <f>VLOOKUP(G315,BASE[],4,FALSE)</f>
        <v>CL-BTL-075</v>
      </c>
      <c r="G315" s="18" t="s">
        <v>555</v>
      </c>
      <c r="H315" s="7" t="s">
        <v>14</v>
      </c>
      <c r="I315" s="7" t="s">
        <v>19</v>
      </c>
      <c r="J315" s="17"/>
      <c r="K315" s="17"/>
      <c r="L315" s="17"/>
      <c r="M315" s="70">
        <v>3</v>
      </c>
      <c r="N315" s="17"/>
      <c r="O315" s="17"/>
      <c r="P315" s="17"/>
      <c r="Q315" s="64">
        <f>+Tabla4[[#This Row],[FECHA ESTIMADA DE RETORNO]]-Tabla4[[#This Row],[FECHA]]</f>
        <v>-44982</v>
      </c>
      <c r="R315" s="17"/>
      <c r="S315" s="17"/>
      <c r="T315" s="17"/>
    </row>
    <row r="316" spans="1:20" ht="18.75" x14ac:dyDescent="0.25">
      <c r="A316" s="40">
        <v>44982</v>
      </c>
      <c r="B316" s="7" t="s">
        <v>729</v>
      </c>
      <c r="C316" s="7" t="str">
        <f>MID(Tabla4[[#This Row],[N° SECUENCIA INGRESO / EGRESO]],1,2)</f>
        <v>SA</v>
      </c>
      <c r="D316" s="29" t="str">
        <f>VLOOKUP(G316,BASE[],2,FALSE)</f>
        <v>CORONA</v>
      </c>
      <c r="E316" s="29" t="str">
        <f>VLOOKUP(G316,BASE[],3,FALSE)</f>
        <v>BTL</v>
      </c>
      <c r="F316" s="29" t="str">
        <f>VLOOKUP(G316,BASE[],4,FALSE)</f>
        <v>CO-BTL-074</v>
      </c>
      <c r="G316" s="18" t="s">
        <v>557</v>
      </c>
      <c r="H316" s="7" t="s">
        <v>14</v>
      </c>
      <c r="I316" s="7" t="s">
        <v>19</v>
      </c>
      <c r="J316" s="7"/>
      <c r="K316" s="7"/>
      <c r="L316" s="7"/>
      <c r="M316" s="70">
        <v>2</v>
      </c>
      <c r="N316" s="7"/>
      <c r="O316" s="7"/>
      <c r="P316" s="7"/>
      <c r="Q316" s="63">
        <f>+Tabla4[[#This Row],[FECHA ESTIMADA DE RETORNO]]-Tabla4[[#This Row],[FECHA]]</f>
        <v>-44982</v>
      </c>
      <c r="R316" s="7"/>
      <c r="S316" s="7"/>
      <c r="T316" s="7"/>
    </row>
    <row r="317" spans="1:20" ht="18.75" x14ac:dyDescent="0.25">
      <c r="A317" s="40">
        <v>44982</v>
      </c>
      <c r="B317" s="7" t="s">
        <v>729</v>
      </c>
      <c r="C317" s="7" t="str">
        <f>MID(Tabla4[[#This Row],[N° SECUENCIA INGRESO / EGRESO]],1,2)</f>
        <v>SA</v>
      </c>
      <c r="D317" s="29" t="str">
        <f>VLOOKUP(G317,BASE[],2,FALSE)</f>
        <v>STELLA</v>
      </c>
      <c r="E317" s="29" t="str">
        <f>VLOOKUP(G317,BASE[],3,FALSE)</f>
        <v>BTL</v>
      </c>
      <c r="F317" s="29" t="str">
        <f>VLOOKUP(G317,BASE[],4,FALSE)</f>
        <v>ST-BTL-067</v>
      </c>
      <c r="G317" s="18" t="s">
        <v>559</v>
      </c>
      <c r="H317" s="7" t="s">
        <v>14</v>
      </c>
      <c r="I317" s="7" t="s">
        <v>19</v>
      </c>
      <c r="J317" s="7"/>
      <c r="K317" s="7"/>
      <c r="L317" s="7"/>
      <c r="M317" s="70">
        <v>6</v>
      </c>
      <c r="N317" s="7"/>
      <c r="O317" s="7"/>
      <c r="P317" s="7"/>
      <c r="Q317" s="63">
        <f>+Tabla4[[#This Row],[FECHA ESTIMADA DE RETORNO]]-Tabla4[[#This Row],[FECHA]]</f>
        <v>-44982</v>
      </c>
      <c r="R317" s="7"/>
      <c r="S317" s="7"/>
      <c r="T317" s="7"/>
    </row>
    <row r="318" spans="1:20" ht="18.75" x14ac:dyDescent="0.25">
      <c r="A318" s="40">
        <v>44982</v>
      </c>
      <c r="B318" s="7" t="s">
        <v>729</v>
      </c>
      <c r="C318" s="7" t="str">
        <f>MID(Tabla4[[#This Row],[N° SECUENCIA INGRESO / EGRESO]],1,2)</f>
        <v>SA</v>
      </c>
      <c r="D318" s="29" t="str">
        <f>VLOOKUP(G318,BASE[],2,FALSE)</f>
        <v>CORONA</v>
      </c>
      <c r="E318" s="29" t="str">
        <f>VLOOKUP(G318,BASE[],3,FALSE)</f>
        <v>BTL</v>
      </c>
      <c r="F318" s="31" t="str">
        <f>VLOOKUP(G318,BASE[],4,FALSE)</f>
        <v>CO-BTL-091</v>
      </c>
      <c r="G318" s="18" t="s">
        <v>561</v>
      </c>
      <c r="H318" s="7" t="s">
        <v>14</v>
      </c>
      <c r="I318" s="7" t="s">
        <v>19</v>
      </c>
      <c r="J318" s="17"/>
      <c r="K318" s="17"/>
      <c r="L318" s="17"/>
      <c r="M318" s="70">
        <v>1</v>
      </c>
      <c r="N318" s="17"/>
      <c r="O318" s="17"/>
      <c r="P318" s="17"/>
      <c r="Q318" s="64">
        <f>+Tabla4[[#This Row],[FECHA ESTIMADA DE RETORNO]]-Tabla4[[#This Row],[FECHA]]</f>
        <v>-44982</v>
      </c>
      <c r="R318" s="17"/>
      <c r="S318" s="17"/>
      <c r="T318" s="17"/>
    </row>
    <row r="319" spans="1:20" ht="18.75" x14ac:dyDescent="0.25">
      <c r="A319" s="40">
        <v>44982</v>
      </c>
      <c r="B319" s="7" t="s">
        <v>729</v>
      </c>
      <c r="C319" s="7" t="str">
        <f>MID(Tabla4[[#This Row],[N° SECUENCIA INGRESO / EGRESO]],1,2)</f>
        <v>SA</v>
      </c>
      <c r="D319" s="29" t="str">
        <f>VLOOKUP(G319,BASE[],2,FALSE)</f>
        <v>CORONA</v>
      </c>
      <c r="E319" s="29" t="str">
        <f>VLOOKUP(G319,BASE[],3,FALSE)</f>
        <v>BTL</v>
      </c>
      <c r="F319" s="29" t="str">
        <f>VLOOKUP(G319,BASE[],4,FALSE)</f>
        <v>CO-BTL-075</v>
      </c>
      <c r="G319" s="18" t="s">
        <v>563</v>
      </c>
      <c r="H319" s="7" t="s">
        <v>14</v>
      </c>
      <c r="I319" s="7" t="s">
        <v>19</v>
      </c>
      <c r="J319" s="7"/>
      <c r="K319" s="7"/>
      <c r="L319" s="7"/>
      <c r="M319" s="70">
        <v>2</v>
      </c>
      <c r="N319" s="7"/>
      <c r="O319" s="7"/>
      <c r="P319" s="7"/>
      <c r="Q319" s="63">
        <f>+Tabla4[[#This Row],[FECHA ESTIMADA DE RETORNO]]-Tabla4[[#This Row],[FECHA]]</f>
        <v>-44982</v>
      </c>
      <c r="R319" s="7"/>
      <c r="S319" s="7"/>
      <c r="T319" s="7"/>
    </row>
    <row r="320" spans="1:20" ht="18.75" x14ac:dyDescent="0.25">
      <c r="A320" s="40">
        <v>44982</v>
      </c>
      <c r="B320" s="7" t="s">
        <v>729</v>
      </c>
      <c r="C320" s="7" t="str">
        <f>MID(Tabla4[[#This Row],[N° SECUENCIA INGRESO / EGRESO]],1,2)</f>
        <v>SA</v>
      </c>
      <c r="D320" s="29" t="str">
        <f>VLOOKUP(G320,BASE[],2,FALSE)</f>
        <v>CORONA</v>
      </c>
      <c r="E320" s="29" t="str">
        <f>VLOOKUP(G320,BASE[],3,FALSE)</f>
        <v>BTL</v>
      </c>
      <c r="F320" s="29" t="str">
        <f>VLOOKUP(G320,BASE[],4,FALSE)</f>
        <v>CO-BTL-087</v>
      </c>
      <c r="G320" s="18" t="s">
        <v>565</v>
      </c>
      <c r="H320" s="7" t="s">
        <v>14</v>
      </c>
      <c r="I320" s="7" t="s">
        <v>19</v>
      </c>
      <c r="J320" s="7"/>
      <c r="K320" s="7"/>
      <c r="L320" s="7"/>
      <c r="M320" s="70">
        <v>5</v>
      </c>
      <c r="N320" s="7"/>
      <c r="O320" s="7"/>
      <c r="P320" s="7"/>
      <c r="Q320" s="63">
        <f>+Tabla4[[#This Row],[FECHA ESTIMADA DE RETORNO]]-Tabla4[[#This Row],[FECHA]]</f>
        <v>-44982</v>
      </c>
      <c r="R320" s="7"/>
      <c r="S320" s="7"/>
      <c r="T320" s="7"/>
    </row>
    <row r="321" spans="1:20" ht="18.75" x14ac:dyDescent="0.25">
      <c r="A321" s="40">
        <v>44982</v>
      </c>
      <c r="B321" s="7" t="s">
        <v>729</v>
      </c>
      <c r="C321" s="7" t="str">
        <f>MID(Tabla4[[#This Row],[N° SECUENCIA INGRESO / EGRESO]],1,2)</f>
        <v>SA</v>
      </c>
      <c r="D321" s="29" t="str">
        <f>VLOOKUP(G321,BASE[],2,FALSE)</f>
        <v>STELLA</v>
      </c>
      <c r="E321" s="29" t="str">
        <f>VLOOKUP(G321,BASE[],3,FALSE)</f>
        <v>BTL</v>
      </c>
      <c r="F321" s="31" t="str">
        <f>VLOOKUP(G321,BASE[],4,FALSE)</f>
        <v>ST-BTL-074</v>
      </c>
      <c r="G321" s="18" t="s">
        <v>567</v>
      </c>
      <c r="H321" s="7" t="s">
        <v>14</v>
      </c>
      <c r="I321" s="7" t="s">
        <v>19</v>
      </c>
      <c r="J321" s="17"/>
      <c r="K321" s="17"/>
      <c r="L321" s="17"/>
      <c r="M321" s="70">
        <v>4</v>
      </c>
      <c r="N321" s="17"/>
      <c r="O321" s="17"/>
      <c r="P321" s="17"/>
      <c r="Q321" s="64">
        <f>+Tabla4[[#This Row],[FECHA ESTIMADA DE RETORNO]]-Tabla4[[#This Row],[FECHA]]</f>
        <v>-44982</v>
      </c>
      <c r="R321" s="17"/>
      <c r="S321" s="17"/>
      <c r="T321" s="17"/>
    </row>
    <row r="322" spans="1:20" ht="18.75" x14ac:dyDescent="0.25">
      <c r="A322" s="40">
        <v>44982</v>
      </c>
      <c r="B322" s="7" t="s">
        <v>729</v>
      </c>
      <c r="C322" s="7" t="str">
        <f>MID(Tabla4[[#This Row],[N° SECUENCIA INGRESO / EGRESO]],1,2)</f>
        <v>SA</v>
      </c>
      <c r="D322" s="29" t="str">
        <f>VLOOKUP(G322,BASE[],2,FALSE)</f>
        <v>CLUB</v>
      </c>
      <c r="E322" s="29" t="str">
        <f>VLOOKUP(G322,BASE[],3,FALSE)</f>
        <v>BTL</v>
      </c>
      <c r="F322" s="31" t="str">
        <f>VLOOKUP(G322,BASE[],4,FALSE)</f>
        <v>CL-BTL-052</v>
      </c>
      <c r="G322" s="18" t="s">
        <v>569</v>
      </c>
      <c r="H322" s="7" t="s">
        <v>14</v>
      </c>
      <c r="I322" s="7" t="s">
        <v>19</v>
      </c>
      <c r="J322" s="17"/>
      <c r="K322" s="17"/>
      <c r="L322" s="17"/>
      <c r="M322" s="70">
        <v>1</v>
      </c>
      <c r="N322" s="17"/>
      <c r="O322" s="17"/>
      <c r="P322" s="17"/>
      <c r="Q322" s="64">
        <f>+Tabla4[[#This Row],[FECHA ESTIMADA DE RETORNO]]-Tabla4[[#This Row],[FECHA]]</f>
        <v>-44982</v>
      </c>
      <c r="R322" s="17"/>
      <c r="S322" s="17"/>
      <c r="T322" s="17"/>
    </row>
    <row r="323" spans="1:20" ht="18.75" x14ac:dyDescent="0.25">
      <c r="A323" s="40">
        <v>44982</v>
      </c>
      <c r="B323" s="7" t="s">
        <v>729</v>
      </c>
      <c r="C323" s="7" t="str">
        <f>MID(Tabla4[[#This Row],[N° SECUENCIA INGRESO / EGRESO]],1,2)</f>
        <v>SA</v>
      </c>
      <c r="D323" s="29" t="str">
        <f>VLOOKUP(G323,BASE[],2,FALSE)</f>
        <v>STELLA</v>
      </c>
      <c r="E323" s="29" t="str">
        <f>VLOOKUP(G323,BASE[],3,FALSE)</f>
        <v>BTL</v>
      </c>
      <c r="F323" s="31" t="str">
        <f>VLOOKUP(G323,BASE[],4,FALSE)</f>
        <v>ST-BTL-071</v>
      </c>
      <c r="G323" s="18" t="s">
        <v>571</v>
      </c>
      <c r="H323" s="7" t="s">
        <v>14</v>
      </c>
      <c r="I323" s="7" t="s">
        <v>19</v>
      </c>
      <c r="J323" s="17"/>
      <c r="K323" s="17"/>
      <c r="L323" s="17"/>
      <c r="M323" s="70">
        <v>1</v>
      </c>
      <c r="N323" s="17"/>
      <c r="O323" s="17"/>
      <c r="P323" s="17"/>
      <c r="Q323" s="64">
        <f>+Tabla4[[#This Row],[FECHA ESTIMADA DE RETORNO]]-Tabla4[[#This Row],[FECHA]]</f>
        <v>-44982</v>
      </c>
      <c r="R323" s="17"/>
      <c r="S323" s="17"/>
      <c r="T323" s="17"/>
    </row>
    <row r="324" spans="1:20" ht="18.75" x14ac:dyDescent="0.25">
      <c r="A324" s="40">
        <v>44982</v>
      </c>
      <c r="B324" s="7" t="s">
        <v>729</v>
      </c>
      <c r="C324" s="7" t="str">
        <f>MID(Tabla4[[#This Row],[N° SECUENCIA INGRESO / EGRESO]],1,2)</f>
        <v>SA</v>
      </c>
      <c r="D324" s="29" t="str">
        <f>VLOOKUP(G324,BASE[],2,FALSE)</f>
        <v>CLUB</v>
      </c>
      <c r="E324" s="29" t="str">
        <f>VLOOKUP(G324,BASE[],3,FALSE)</f>
        <v>BTL</v>
      </c>
      <c r="F324" s="31" t="str">
        <f>VLOOKUP(G324,BASE[],4,FALSE)</f>
        <v>CL-BTL-084</v>
      </c>
      <c r="G324" s="18" t="s">
        <v>573</v>
      </c>
      <c r="H324" s="7" t="s">
        <v>14</v>
      </c>
      <c r="I324" s="7" t="s">
        <v>19</v>
      </c>
      <c r="J324" s="17"/>
      <c r="K324" s="17"/>
      <c r="L324" s="17"/>
      <c r="M324" s="70">
        <v>1</v>
      </c>
      <c r="N324" s="17"/>
      <c r="O324" s="17"/>
      <c r="P324" s="17"/>
      <c r="Q324" s="64">
        <f>+Tabla4[[#This Row],[FECHA ESTIMADA DE RETORNO]]-Tabla4[[#This Row],[FECHA]]</f>
        <v>-44982</v>
      </c>
      <c r="R324" s="17"/>
      <c r="S324" s="17"/>
      <c r="T324" s="17"/>
    </row>
    <row r="325" spans="1:20" ht="18.75" x14ac:dyDescent="0.25">
      <c r="A325" s="40">
        <v>44982</v>
      </c>
      <c r="B325" s="7" t="s">
        <v>729</v>
      </c>
      <c r="C325" s="7" t="str">
        <f>MID(Tabla4[[#This Row],[N° SECUENCIA INGRESO / EGRESO]],1,2)</f>
        <v>SA</v>
      </c>
      <c r="D325" s="29" t="str">
        <f>VLOOKUP(G325,BASE[],2,FALSE)</f>
        <v>CORONA</v>
      </c>
      <c r="E325" s="29" t="str">
        <f>VLOOKUP(G325,BASE[],3,FALSE)</f>
        <v>BTL</v>
      </c>
      <c r="F325" s="29" t="str">
        <f>VLOOKUP(G325,BASE[],4,FALSE)</f>
        <v>CO-BTL-095</v>
      </c>
      <c r="G325" s="18" t="s">
        <v>575</v>
      </c>
      <c r="H325" s="7" t="s">
        <v>14</v>
      </c>
      <c r="I325" s="7" t="s">
        <v>19</v>
      </c>
      <c r="J325" s="7"/>
      <c r="K325" s="7"/>
      <c r="L325" s="7"/>
      <c r="M325" s="70">
        <v>2</v>
      </c>
      <c r="N325" s="7"/>
      <c r="O325" s="7"/>
      <c r="P325" s="7"/>
      <c r="Q325" s="63">
        <f>+Tabla4[[#This Row],[FECHA ESTIMADA DE RETORNO]]-Tabla4[[#This Row],[FECHA]]</f>
        <v>-44982</v>
      </c>
      <c r="R325" s="7"/>
      <c r="S325" s="7"/>
      <c r="T325" s="7"/>
    </row>
    <row r="326" spans="1:20" ht="18.75" x14ac:dyDescent="0.25">
      <c r="A326" s="40">
        <v>44982</v>
      </c>
      <c r="B326" s="7" t="s">
        <v>729</v>
      </c>
      <c r="C326" s="7" t="str">
        <f>MID(Tabla4[[#This Row],[N° SECUENCIA INGRESO / EGRESO]],1,2)</f>
        <v>SA</v>
      </c>
      <c r="D326" s="29" t="str">
        <f>VLOOKUP(G326,BASE[],2,FALSE)</f>
        <v>CORONA</v>
      </c>
      <c r="E326" s="29" t="str">
        <f>VLOOKUP(G326,BASE[],3,FALSE)</f>
        <v>BTL</v>
      </c>
      <c r="F326" s="29" t="str">
        <f>VLOOKUP(G326,BASE[],4,FALSE)</f>
        <v>CO-BTL-083</v>
      </c>
      <c r="G326" s="18" t="s">
        <v>577</v>
      </c>
      <c r="H326" s="7" t="s">
        <v>14</v>
      </c>
      <c r="I326" s="7" t="s">
        <v>19</v>
      </c>
      <c r="J326" s="7"/>
      <c r="K326" s="7"/>
      <c r="L326" s="7"/>
      <c r="M326" s="70">
        <v>2</v>
      </c>
      <c r="N326" s="7"/>
      <c r="O326" s="7"/>
      <c r="P326" s="7"/>
      <c r="Q326" s="63">
        <f>+Tabla4[[#This Row],[FECHA ESTIMADA DE RETORNO]]-Tabla4[[#This Row],[FECHA]]</f>
        <v>-44982</v>
      </c>
      <c r="R326" s="7"/>
      <c r="S326" s="7"/>
      <c r="T326" s="7"/>
    </row>
    <row r="327" spans="1:20" ht="18.75" x14ac:dyDescent="0.25">
      <c r="A327" s="40">
        <v>44982</v>
      </c>
      <c r="B327" s="7" t="s">
        <v>729</v>
      </c>
      <c r="C327" s="7" t="str">
        <f>MID(Tabla4[[#This Row],[N° SECUENCIA INGRESO / EGRESO]],1,2)</f>
        <v>SA</v>
      </c>
      <c r="D327" s="29" t="str">
        <f>VLOOKUP(G327,BASE[],2,FALSE)</f>
        <v>CLUB</v>
      </c>
      <c r="E327" s="29" t="str">
        <f>VLOOKUP(G327,BASE[],3,FALSE)</f>
        <v>BTL</v>
      </c>
      <c r="F327" s="29" t="str">
        <f>VLOOKUP(G327,BASE[],4,FALSE)</f>
        <v>CL-BTL-045</v>
      </c>
      <c r="G327" s="18" t="s">
        <v>579</v>
      </c>
      <c r="H327" s="7" t="s">
        <v>14</v>
      </c>
      <c r="I327" s="7" t="s">
        <v>19</v>
      </c>
      <c r="J327" s="7"/>
      <c r="K327" s="7"/>
      <c r="L327" s="7"/>
      <c r="M327" s="70">
        <v>1</v>
      </c>
      <c r="N327" s="7"/>
      <c r="O327" s="7"/>
      <c r="P327" s="7"/>
      <c r="Q327" s="63">
        <f>+Tabla4[[#This Row],[FECHA ESTIMADA DE RETORNO]]-Tabla4[[#This Row],[FECHA]]</f>
        <v>-44982</v>
      </c>
      <c r="R327" s="7"/>
      <c r="S327" s="7"/>
      <c r="T327" s="7"/>
    </row>
    <row r="328" spans="1:20" ht="18.75" x14ac:dyDescent="0.25">
      <c r="A328" s="40">
        <v>44982</v>
      </c>
      <c r="B328" s="7" t="s">
        <v>729</v>
      </c>
      <c r="C328" s="7" t="str">
        <f>MID(Tabla4[[#This Row],[N° SECUENCIA INGRESO / EGRESO]],1,2)</f>
        <v>SA</v>
      </c>
      <c r="D328" s="29" t="str">
        <f>VLOOKUP(G328,BASE[],2,FALSE)</f>
        <v>CLUB</v>
      </c>
      <c r="E328" s="29" t="str">
        <f>VLOOKUP(G328,BASE[],3,FALSE)</f>
        <v>BTL</v>
      </c>
      <c r="F328" s="29" t="str">
        <f>VLOOKUP(G328,BASE[],4,FALSE)</f>
        <v>CL-BTL-046</v>
      </c>
      <c r="G328" s="18" t="s">
        <v>443</v>
      </c>
      <c r="H328" s="7" t="s">
        <v>14</v>
      </c>
      <c r="I328" s="7" t="s">
        <v>19</v>
      </c>
      <c r="J328" s="7"/>
      <c r="K328" s="7"/>
      <c r="L328" s="7"/>
      <c r="M328" s="70">
        <v>1</v>
      </c>
      <c r="N328" s="7"/>
      <c r="O328" s="7"/>
      <c r="P328" s="7"/>
      <c r="Q328" s="63">
        <f>+Tabla4[[#This Row],[FECHA ESTIMADA DE RETORNO]]-Tabla4[[#This Row],[FECHA]]</f>
        <v>-44982</v>
      </c>
      <c r="R328" s="7"/>
      <c r="S328" s="7"/>
      <c r="T328" s="7"/>
    </row>
    <row r="329" spans="1:20" ht="18.75" x14ac:dyDescent="0.25">
      <c r="A329" s="40">
        <v>44982</v>
      </c>
      <c r="B329" s="7" t="s">
        <v>729</v>
      </c>
      <c r="C329" s="7" t="str">
        <f>MID(Tabla4[[#This Row],[N° SECUENCIA INGRESO / EGRESO]],1,2)</f>
        <v>SA</v>
      </c>
      <c r="D329" s="29" t="str">
        <f>VLOOKUP(G329,BASE[],2,FALSE)</f>
        <v>STELLA</v>
      </c>
      <c r="E329" s="29" t="str">
        <f>VLOOKUP(G329,BASE[],3,FALSE)</f>
        <v>BTL</v>
      </c>
      <c r="F329" s="31" t="str">
        <f>VLOOKUP(G329,BASE[],4,FALSE)</f>
        <v>ST-BTL-073</v>
      </c>
      <c r="G329" s="18" t="s">
        <v>581</v>
      </c>
      <c r="H329" s="7" t="s">
        <v>14</v>
      </c>
      <c r="I329" s="7" t="s">
        <v>19</v>
      </c>
      <c r="J329" s="17"/>
      <c r="K329" s="17"/>
      <c r="L329" s="17"/>
      <c r="M329" s="70">
        <v>2</v>
      </c>
      <c r="N329" s="17"/>
      <c r="O329" s="17"/>
      <c r="P329" s="17"/>
      <c r="Q329" s="64">
        <f>+Tabla4[[#This Row],[FECHA ESTIMADA DE RETORNO]]-Tabla4[[#This Row],[FECHA]]</f>
        <v>-44982</v>
      </c>
      <c r="R329" s="17"/>
      <c r="S329" s="17"/>
      <c r="T329" s="17"/>
    </row>
    <row r="330" spans="1:20" ht="18.75" x14ac:dyDescent="0.25">
      <c r="A330" s="40">
        <v>44982</v>
      </c>
      <c r="B330" s="7" t="s">
        <v>729</v>
      </c>
      <c r="C330" s="7" t="str">
        <f>MID(Tabla4[[#This Row],[N° SECUENCIA INGRESO / EGRESO]],1,2)</f>
        <v>SA</v>
      </c>
      <c r="D330" s="29" t="str">
        <f>VLOOKUP(G330,BASE[],2,FALSE)</f>
        <v>CORONA</v>
      </c>
      <c r="E330" s="29" t="str">
        <f>VLOOKUP(G330,BASE[],3,FALSE)</f>
        <v>BTL</v>
      </c>
      <c r="F330" s="31" t="str">
        <f>VLOOKUP(G330,BASE[],4,FALSE)</f>
        <v>CO-BTL-096</v>
      </c>
      <c r="G330" s="18" t="s">
        <v>583</v>
      </c>
      <c r="H330" s="7" t="s">
        <v>14</v>
      </c>
      <c r="I330" s="7" t="s">
        <v>19</v>
      </c>
      <c r="J330" s="17"/>
      <c r="K330" s="17"/>
      <c r="L330" s="17"/>
      <c r="M330" s="70">
        <v>8</v>
      </c>
      <c r="N330" s="17"/>
      <c r="O330" s="17"/>
      <c r="P330" s="17"/>
      <c r="Q330" s="64">
        <f>+Tabla4[[#This Row],[FECHA ESTIMADA DE RETORNO]]-Tabla4[[#This Row],[FECHA]]</f>
        <v>-44982</v>
      </c>
      <c r="R330" s="17"/>
      <c r="S330" s="17"/>
      <c r="T330" s="17"/>
    </row>
    <row r="331" spans="1:20" ht="18.75" x14ac:dyDescent="0.25">
      <c r="A331" s="40">
        <v>44982</v>
      </c>
      <c r="B331" s="7" t="s">
        <v>729</v>
      </c>
      <c r="C331" s="7" t="str">
        <f>MID(Tabla4[[#This Row],[N° SECUENCIA INGRESO / EGRESO]],1,2)</f>
        <v>SA</v>
      </c>
      <c r="D331" s="29" t="str">
        <f>VLOOKUP(G331,BASE[],2,FALSE)</f>
        <v>CLUB</v>
      </c>
      <c r="E331" s="29" t="str">
        <f>VLOOKUP(G331,BASE[],3,FALSE)</f>
        <v>BTL</v>
      </c>
      <c r="F331" s="31" t="str">
        <f>VLOOKUP(G331,BASE[],4,FALSE)</f>
        <v>CL-BTL-083</v>
      </c>
      <c r="G331" s="18" t="s">
        <v>585</v>
      </c>
      <c r="H331" s="7" t="s">
        <v>14</v>
      </c>
      <c r="I331" s="7" t="s">
        <v>19</v>
      </c>
      <c r="J331" s="17"/>
      <c r="K331" s="17"/>
      <c r="L331" s="17"/>
      <c r="M331" s="70">
        <v>1</v>
      </c>
      <c r="N331" s="17"/>
      <c r="O331" s="17"/>
      <c r="P331" s="17"/>
      <c r="Q331" s="64">
        <f>+Tabla4[[#This Row],[FECHA ESTIMADA DE RETORNO]]-Tabla4[[#This Row],[FECHA]]</f>
        <v>-44982</v>
      </c>
      <c r="R331" s="17"/>
      <c r="S331" s="17"/>
      <c r="T331" s="17"/>
    </row>
    <row r="332" spans="1:20" ht="18.75" x14ac:dyDescent="0.25">
      <c r="A332" s="40">
        <v>44982</v>
      </c>
      <c r="B332" s="7" t="s">
        <v>729</v>
      </c>
      <c r="C332" s="7" t="str">
        <f>MID(Tabla4[[#This Row],[N° SECUENCIA INGRESO / EGRESO]],1,2)</f>
        <v>SA</v>
      </c>
      <c r="D332" s="29" t="str">
        <f>VLOOKUP(G332,BASE[],2,FALSE)</f>
        <v>CORONA</v>
      </c>
      <c r="E332" s="29" t="str">
        <f>VLOOKUP(G332,BASE[],3,FALSE)</f>
        <v>BTL</v>
      </c>
      <c r="F332" s="31" t="str">
        <f>VLOOKUP(G332,BASE[],4,FALSE)</f>
        <v>CO-BTL-071</v>
      </c>
      <c r="G332" s="18" t="s">
        <v>587</v>
      </c>
      <c r="H332" s="7" t="s">
        <v>14</v>
      </c>
      <c r="I332" s="7" t="s">
        <v>19</v>
      </c>
      <c r="J332" s="17"/>
      <c r="K332" s="17"/>
      <c r="L332" s="17"/>
      <c r="M332" s="70">
        <v>1</v>
      </c>
      <c r="N332" s="17"/>
      <c r="O332" s="17"/>
      <c r="P332" s="17"/>
      <c r="Q332" s="64">
        <f>+Tabla4[[#This Row],[FECHA ESTIMADA DE RETORNO]]-Tabla4[[#This Row],[FECHA]]</f>
        <v>-44982</v>
      </c>
      <c r="R332" s="17"/>
      <c r="S332" s="17"/>
      <c r="T332" s="17"/>
    </row>
    <row r="333" spans="1:20" ht="18.75" x14ac:dyDescent="0.25">
      <c r="A333" s="40">
        <v>44982</v>
      </c>
      <c r="B333" s="7" t="s">
        <v>729</v>
      </c>
      <c r="C333" s="7" t="str">
        <f>MID(Tabla4[[#This Row],[N° SECUENCIA INGRESO / EGRESO]],1,2)</f>
        <v>SA</v>
      </c>
      <c r="D333" s="29" t="str">
        <f>VLOOKUP(G333,BASE[],2,FALSE)</f>
        <v>CLUB</v>
      </c>
      <c r="E333" s="29" t="str">
        <f>VLOOKUP(G333,BASE[],3,FALSE)</f>
        <v>BTL</v>
      </c>
      <c r="F333" s="31" t="str">
        <f>VLOOKUP(G333,BASE[],4,FALSE)</f>
        <v>CL-BTL-073</v>
      </c>
      <c r="G333" s="18" t="s">
        <v>589</v>
      </c>
      <c r="H333" s="7" t="s">
        <v>14</v>
      </c>
      <c r="I333" s="7" t="s">
        <v>19</v>
      </c>
      <c r="J333" s="17"/>
      <c r="K333" s="17"/>
      <c r="L333" s="17"/>
      <c r="M333" s="70">
        <v>1</v>
      </c>
      <c r="N333" s="17"/>
      <c r="O333" s="17"/>
      <c r="P333" s="17"/>
      <c r="Q333" s="64">
        <f>+Tabla4[[#This Row],[FECHA ESTIMADA DE RETORNO]]-Tabla4[[#This Row],[FECHA]]</f>
        <v>-44982</v>
      </c>
      <c r="R333" s="17"/>
      <c r="S333" s="17"/>
      <c r="T333" s="17"/>
    </row>
    <row r="334" spans="1:20" ht="18.75" x14ac:dyDescent="0.25">
      <c r="A334" s="40">
        <v>44982</v>
      </c>
      <c r="B334" s="7" t="s">
        <v>729</v>
      </c>
      <c r="C334" s="7" t="str">
        <f>MID(Tabla4[[#This Row],[N° SECUENCIA INGRESO / EGRESO]],1,2)</f>
        <v>SA</v>
      </c>
      <c r="D334" s="29" t="str">
        <f>VLOOKUP(G334,BASE[],2,FALSE)</f>
        <v>CORONA</v>
      </c>
      <c r="E334" s="29" t="str">
        <f>VLOOKUP(G334,BASE[],3,FALSE)</f>
        <v>BTL</v>
      </c>
      <c r="F334" s="31" t="str">
        <f>VLOOKUP(G334,BASE[],4,FALSE)</f>
        <v>CO-BTL-092</v>
      </c>
      <c r="G334" s="18" t="s">
        <v>591</v>
      </c>
      <c r="H334" s="7" t="s">
        <v>14</v>
      </c>
      <c r="I334" s="7" t="s">
        <v>19</v>
      </c>
      <c r="J334" s="17"/>
      <c r="K334" s="17"/>
      <c r="L334" s="17"/>
      <c r="M334" s="70">
        <v>1</v>
      </c>
      <c r="N334" s="17"/>
      <c r="O334" s="17"/>
      <c r="P334" s="17"/>
      <c r="Q334" s="64">
        <f>+Tabla4[[#This Row],[FECHA ESTIMADA DE RETORNO]]-Tabla4[[#This Row],[FECHA]]</f>
        <v>-44982</v>
      </c>
      <c r="R334" s="17"/>
      <c r="S334" s="17"/>
      <c r="T334" s="17"/>
    </row>
    <row r="335" spans="1:20" ht="18.75" x14ac:dyDescent="0.25">
      <c r="A335" s="40">
        <v>44982</v>
      </c>
      <c r="B335" s="7" t="s">
        <v>729</v>
      </c>
      <c r="C335" s="7" t="str">
        <f>MID(Tabla4[[#This Row],[N° SECUENCIA INGRESO / EGRESO]],1,2)</f>
        <v>SA</v>
      </c>
      <c r="D335" s="29" t="str">
        <f>VLOOKUP(G335,BASE[],2,FALSE)</f>
        <v>CLUB</v>
      </c>
      <c r="E335" s="29" t="str">
        <f>VLOOKUP(G335,BASE[],3,FALSE)</f>
        <v>BTL</v>
      </c>
      <c r="F335" s="29" t="str">
        <f>VLOOKUP(G335,BASE[],4,FALSE)</f>
        <v>CL-BTL-070</v>
      </c>
      <c r="G335" s="18" t="s">
        <v>593</v>
      </c>
      <c r="H335" s="7" t="s">
        <v>14</v>
      </c>
      <c r="I335" s="7" t="s">
        <v>19</v>
      </c>
      <c r="J335" s="7"/>
      <c r="K335" s="7"/>
      <c r="L335" s="7"/>
      <c r="M335" s="70">
        <v>5</v>
      </c>
      <c r="N335" s="7"/>
      <c r="O335" s="7"/>
      <c r="P335" s="7"/>
      <c r="Q335" s="63">
        <f>+Tabla4[[#This Row],[FECHA ESTIMADA DE RETORNO]]-Tabla4[[#This Row],[FECHA]]</f>
        <v>-44982</v>
      </c>
      <c r="R335" s="7"/>
      <c r="S335" s="7"/>
      <c r="T335" s="7"/>
    </row>
    <row r="336" spans="1:20" ht="18.75" x14ac:dyDescent="0.25">
      <c r="A336" s="40">
        <v>44982</v>
      </c>
      <c r="B336" s="7" t="s">
        <v>729</v>
      </c>
      <c r="C336" s="7" t="str">
        <f>MID(Tabla4[[#This Row],[N° SECUENCIA INGRESO / EGRESO]],1,2)</f>
        <v>SA</v>
      </c>
      <c r="D336" s="29" t="str">
        <f>VLOOKUP(G336,BASE[],2,FALSE)</f>
        <v>CLUB</v>
      </c>
      <c r="E336" s="29" t="str">
        <f>VLOOKUP(G336,BASE[],3,FALSE)</f>
        <v>BTL</v>
      </c>
      <c r="F336" s="29" t="str">
        <f>VLOOKUP(G336,BASE[],4,FALSE)</f>
        <v>CL-BTL-080</v>
      </c>
      <c r="G336" s="18" t="s">
        <v>595</v>
      </c>
      <c r="H336" s="7" t="s">
        <v>14</v>
      </c>
      <c r="I336" s="7" t="s">
        <v>19</v>
      </c>
      <c r="J336" s="7"/>
      <c r="K336" s="7"/>
      <c r="L336" s="7"/>
      <c r="M336" s="70">
        <v>70</v>
      </c>
      <c r="N336" s="7"/>
      <c r="O336" s="7"/>
      <c r="P336" s="7"/>
      <c r="Q336" s="63">
        <f>+Tabla4[[#This Row],[FECHA ESTIMADA DE RETORNO]]-Tabla4[[#This Row],[FECHA]]</f>
        <v>-44982</v>
      </c>
      <c r="R336" s="7"/>
      <c r="S336" s="7"/>
      <c r="T336" s="7"/>
    </row>
    <row r="337" spans="1:20" ht="18.75" x14ac:dyDescent="0.25">
      <c r="A337" s="40">
        <v>44982</v>
      </c>
      <c r="B337" s="7" t="s">
        <v>729</v>
      </c>
      <c r="C337" s="7" t="str">
        <f>MID(Tabla4[[#This Row],[N° SECUENCIA INGRESO / EGRESO]],1,2)</f>
        <v>SA</v>
      </c>
      <c r="D337" s="29" t="str">
        <f>VLOOKUP(G337,BASE[],2,FALSE)</f>
        <v>CLUB</v>
      </c>
      <c r="E337" s="29" t="str">
        <f>VLOOKUP(G337,BASE[],3,FALSE)</f>
        <v>BTL</v>
      </c>
      <c r="F337" s="31" t="str">
        <f>VLOOKUP(G337,BASE[],4,FALSE)</f>
        <v>CL-BTL-039</v>
      </c>
      <c r="G337" s="18" t="s">
        <v>349</v>
      </c>
      <c r="H337" s="7" t="s">
        <v>14</v>
      </c>
      <c r="I337" s="7" t="s">
        <v>19</v>
      </c>
      <c r="J337" s="17"/>
      <c r="K337" s="17"/>
      <c r="L337" s="17"/>
      <c r="M337" s="70">
        <v>20</v>
      </c>
      <c r="N337" s="17"/>
      <c r="O337" s="17"/>
      <c r="P337" s="17"/>
      <c r="Q337" s="64">
        <f>+Tabla4[[#This Row],[FECHA ESTIMADA DE RETORNO]]-Tabla4[[#This Row],[FECHA]]</f>
        <v>-44982</v>
      </c>
      <c r="R337" s="17"/>
      <c r="S337" s="17"/>
      <c r="T337" s="17"/>
    </row>
    <row r="338" spans="1:20" ht="18.75" x14ac:dyDescent="0.25">
      <c r="A338" s="40">
        <v>44982</v>
      </c>
      <c r="B338" s="7" t="s">
        <v>729</v>
      </c>
      <c r="C338" s="7" t="str">
        <f>MID(Tabla4[[#This Row],[N° SECUENCIA INGRESO / EGRESO]],1,2)</f>
        <v>SA</v>
      </c>
      <c r="D338" s="29" t="str">
        <f>VLOOKUP(G338,BASE[],2,FALSE)</f>
        <v>STELLA</v>
      </c>
      <c r="E338" s="29" t="str">
        <f>VLOOKUP(G338,BASE[],3,FALSE)</f>
        <v>BTL</v>
      </c>
      <c r="F338" s="31" t="str">
        <f>VLOOKUP(G338,BASE[],4,FALSE)</f>
        <v>ST-BTL-075</v>
      </c>
      <c r="G338" s="18" t="s">
        <v>597</v>
      </c>
      <c r="H338" s="7" t="s">
        <v>14</v>
      </c>
      <c r="I338" s="7" t="s">
        <v>19</v>
      </c>
      <c r="J338" s="17"/>
      <c r="K338" s="17"/>
      <c r="L338" s="17"/>
      <c r="M338" s="70">
        <v>16</v>
      </c>
      <c r="N338" s="17"/>
      <c r="O338" s="17"/>
      <c r="P338" s="17"/>
      <c r="Q338" s="64">
        <f>+Tabla4[[#This Row],[FECHA ESTIMADA DE RETORNO]]-Tabla4[[#This Row],[FECHA]]</f>
        <v>-44982</v>
      </c>
      <c r="R338" s="17"/>
      <c r="S338" s="17"/>
      <c r="T338" s="17"/>
    </row>
    <row r="339" spans="1:20" ht="18.75" x14ac:dyDescent="0.25">
      <c r="A339" s="40">
        <v>44982</v>
      </c>
      <c r="B339" s="7" t="s">
        <v>729</v>
      </c>
      <c r="C339" s="7" t="str">
        <f>MID(Tabla4[[#This Row],[N° SECUENCIA INGRESO / EGRESO]],1,2)</f>
        <v>SA</v>
      </c>
      <c r="D339" s="29" t="str">
        <f>VLOOKUP(G339,BASE[],2,FALSE)</f>
        <v>CLUB</v>
      </c>
      <c r="E339" s="29" t="str">
        <f>VLOOKUP(G339,BASE[],3,FALSE)</f>
        <v>BTL</v>
      </c>
      <c r="F339" s="31" t="str">
        <f>VLOOKUP(G339,BASE[],4,FALSE)</f>
        <v>CL-BTL-086</v>
      </c>
      <c r="G339" s="18" t="s">
        <v>599</v>
      </c>
      <c r="H339" s="7" t="s">
        <v>14</v>
      </c>
      <c r="I339" s="7" t="s">
        <v>19</v>
      </c>
      <c r="J339" s="17"/>
      <c r="K339" s="17"/>
      <c r="L339" s="17"/>
      <c r="M339" s="70">
        <v>5</v>
      </c>
      <c r="N339" s="17"/>
      <c r="O339" s="17"/>
      <c r="P339" s="17"/>
      <c r="Q339" s="64">
        <f>+Tabla4[[#This Row],[FECHA ESTIMADA DE RETORNO]]-Tabla4[[#This Row],[FECHA]]</f>
        <v>-44982</v>
      </c>
      <c r="R339" s="17"/>
      <c r="S339" s="17"/>
      <c r="T339" s="17"/>
    </row>
    <row r="340" spans="1:20" ht="18.75" x14ac:dyDescent="0.25">
      <c r="A340" s="40">
        <v>44982</v>
      </c>
      <c r="B340" s="7" t="s">
        <v>729</v>
      </c>
      <c r="C340" s="7" t="str">
        <f>MID(Tabla4[[#This Row],[N° SECUENCIA INGRESO / EGRESO]],1,2)</f>
        <v>SA</v>
      </c>
      <c r="D340" s="29" t="str">
        <f>VLOOKUP(G340,BASE[],2,FALSE)</f>
        <v>CLUB</v>
      </c>
      <c r="E340" s="29" t="str">
        <f>VLOOKUP(G340,BASE[],3,FALSE)</f>
        <v>BTL</v>
      </c>
      <c r="F340" s="31" t="str">
        <f>VLOOKUP(G340,BASE[],4,FALSE)</f>
        <v>CL-BTL-061</v>
      </c>
      <c r="G340" s="18" t="s">
        <v>601</v>
      </c>
      <c r="H340" s="7" t="s">
        <v>14</v>
      </c>
      <c r="I340" s="7" t="s">
        <v>19</v>
      </c>
      <c r="J340" s="17"/>
      <c r="K340" s="17"/>
      <c r="L340" s="17"/>
      <c r="M340" s="70">
        <v>2</v>
      </c>
      <c r="N340" s="17"/>
      <c r="O340" s="17"/>
      <c r="P340" s="17"/>
      <c r="Q340" s="64">
        <f>+Tabla4[[#This Row],[FECHA ESTIMADA DE RETORNO]]-Tabla4[[#This Row],[FECHA]]</f>
        <v>-44982</v>
      </c>
      <c r="R340" s="17"/>
      <c r="S340" s="17"/>
      <c r="T340" s="17"/>
    </row>
    <row r="341" spans="1:20" ht="18.75" x14ac:dyDescent="0.25">
      <c r="A341" s="40">
        <v>44982</v>
      </c>
      <c r="B341" s="7" t="s">
        <v>729</v>
      </c>
      <c r="C341" s="7" t="str">
        <f>MID(Tabla4[[#This Row],[N° SECUENCIA INGRESO / EGRESO]],1,2)</f>
        <v>SA</v>
      </c>
      <c r="D341" s="29" t="str">
        <f>VLOOKUP(G341,BASE[],2,FALSE)</f>
        <v>CLUB</v>
      </c>
      <c r="E341" s="29" t="str">
        <f>VLOOKUP(G341,BASE[],3,FALSE)</f>
        <v>BTL</v>
      </c>
      <c r="F341" s="29" t="str">
        <f>VLOOKUP(G341,BASE[],4,FALSE)</f>
        <v>CL-BTL-066</v>
      </c>
      <c r="G341" s="18" t="s">
        <v>603</v>
      </c>
      <c r="H341" s="7" t="s">
        <v>14</v>
      </c>
      <c r="I341" s="7" t="s">
        <v>19</v>
      </c>
      <c r="J341" s="7"/>
      <c r="K341" s="7"/>
      <c r="L341" s="7"/>
      <c r="M341" s="70">
        <v>2</v>
      </c>
      <c r="N341" s="7"/>
      <c r="O341" s="7"/>
      <c r="P341" s="7"/>
      <c r="Q341" s="63">
        <f>+Tabla4[[#This Row],[FECHA ESTIMADA DE RETORNO]]-Tabla4[[#This Row],[FECHA]]</f>
        <v>-44982</v>
      </c>
      <c r="R341" s="7"/>
      <c r="S341" s="7"/>
      <c r="T341" s="7"/>
    </row>
    <row r="342" spans="1:20" ht="18.75" x14ac:dyDescent="0.25">
      <c r="A342" s="40">
        <v>44982</v>
      </c>
      <c r="B342" s="7" t="s">
        <v>729</v>
      </c>
      <c r="C342" s="7" t="str">
        <f>MID(Tabla4[[#This Row],[N° SECUENCIA INGRESO / EGRESO]],1,2)</f>
        <v>SA</v>
      </c>
      <c r="D342" s="29" t="str">
        <f>VLOOKUP(G342,BASE[],2,FALSE)</f>
        <v>CLUB</v>
      </c>
      <c r="E342" s="29" t="str">
        <f>VLOOKUP(G342,BASE[],3,FALSE)</f>
        <v>BTL</v>
      </c>
      <c r="F342" s="29" t="str">
        <f>VLOOKUP(G342,BASE[],4,FALSE)</f>
        <v>CL-BTL-065</v>
      </c>
      <c r="G342" s="18" t="s">
        <v>605</v>
      </c>
      <c r="H342" s="7" t="s">
        <v>14</v>
      </c>
      <c r="I342" s="7" t="s">
        <v>19</v>
      </c>
      <c r="J342" s="7"/>
      <c r="K342" s="7"/>
      <c r="L342" s="7"/>
      <c r="M342" s="70">
        <v>1</v>
      </c>
      <c r="N342" s="7"/>
      <c r="O342" s="7"/>
      <c r="P342" s="7"/>
      <c r="Q342" s="63">
        <f>+Tabla4[[#This Row],[FECHA ESTIMADA DE RETORNO]]-Tabla4[[#This Row],[FECHA]]</f>
        <v>-44982</v>
      </c>
      <c r="R342" s="7"/>
      <c r="S342" s="7"/>
      <c r="T342" s="7"/>
    </row>
    <row r="343" spans="1:20" ht="18.75" x14ac:dyDescent="0.25">
      <c r="A343" s="40">
        <v>44982</v>
      </c>
      <c r="B343" s="7" t="s">
        <v>729</v>
      </c>
      <c r="C343" s="7" t="str">
        <f>MID(Tabla4[[#This Row],[N° SECUENCIA INGRESO / EGRESO]],1,2)</f>
        <v>SA</v>
      </c>
      <c r="D343" s="29" t="str">
        <f>VLOOKUP(G343,BASE[],2,FALSE)</f>
        <v>CLUB</v>
      </c>
      <c r="E343" s="29" t="str">
        <f>VLOOKUP(G343,BASE[],3,FALSE)</f>
        <v>BTL</v>
      </c>
      <c r="F343" s="31" t="str">
        <f>VLOOKUP(G343,BASE[],4,FALSE)</f>
        <v>CL-BTL-051</v>
      </c>
      <c r="G343" s="18" t="s">
        <v>607</v>
      </c>
      <c r="H343" s="7" t="s">
        <v>14</v>
      </c>
      <c r="I343" s="7" t="s">
        <v>19</v>
      </c>
      <c r="J343" s="17"/>
      <c r="K343" s="17"/>
      <c r="L343" s="17"/>
      <c r="M343" s="70">
        <v>1</v>
      </c>
      <c r="N343" s="17"/>
      <c r="O343" s="17"/>
      <c r="P343" s="17"/>
      <c r="Q343" s="64">
        <f>+Tabla4[[#This Row],[FECHA ESTIMADA DE RETORNO]]-Tabla4[[#This Row],[FECHA]]</f>
        <v>-44982</v>
      </c>
      <c r="R343" s="17"/>
      <c r="S343" s="17"/>
      <c r="T343" s="17"/>
    </row>
    <row r="344" spans="1:20" ht="18.75" x14ac:dyDescent="0.25">
      <c r="A344" s="40">
        <v>44982</v>
      </c>
      <c r="B344" s="7" t="s">
        <v>729</v>
      </c>
      <c r="C344" s="7" t="str">
        <f>MID(Tabla4[[#This Row],[N° SECUENCIA INGRESO / EGRESO]],1,2)</f>
        <v>SA</v>
      </c>
      <c r="D344" s="29" t="str">
        <f>VLOOKUP(G344,BASE[],2,FALSE)</f>
        <v>CLUB</v>
      </c>
      <c r="E344" s="29" t="str">
        <f>VLOOKUP(G344,BASE[],3,FALSE)</f>
        <v>BTL</v>
      </c>
      <c r="F344" s="31" t="str">
        <f>VLOOKUP(G344,BASE[],4,FALSE)</f>
        <v>CL-BTL-067</v>
      </c>
      <c r="G344" s="18" t="s">
        <v>609</v>
      </c>
      <c r="H344" s="7" t="s">
        <v>14</v>
      </c>
      <c r="I344" s="7" t="s">
        <v>19</v>
      </c>
      <c r="J344" s="17"/>
      <c r="K344" s="17"/>
      <c r="L344" s="17"/>
      <c r="M344" s="70">
        <v>2</v>
      </c>
      <c r="N344" s="17"/>
      <c r="O344" s="17"/>
      <c r="P344" s="17"/>
      <c r="Q344" s="64">
        <f>+Tabla4[[#This Row],[FECHA ESTIMADA DE RETORNO]]-Tabla4[[#This Row],[FECHA]]</f>
        <v>-44982</v>
      </c>
      <c r="R344" s="17"/>
      <c r="S344" s="17"/>
      <c r="T344" s="17"/>
    </row>
    <row r="345" spans="1:20" ht="18.75" x14ac:dyDescent="0.25">
      <c r="A345" s="40">
        <v>44982</v>
      </c>
      <c r="B345" s="7" t="s">
        <v>729</v>
      </c>
      <c r="C345" s="7" t="str">
        <f>MID(Tabla4[[#This Row],[N° SECUENCIA INGRESO / EGRESO]],1,2)</f>
        <v>SA</v>
      </c>
      <c r="D345" s="29" t="str">
        <f>VLOOKUP(G345,BASE[],2,FALSE)</f>
        <v>CORONA</v>
      </c>
      <c r="E345" s="29" t="str">
        <f>VLOOKUP(G345,BASE[],3,FALSE)</f>
        <v>BTL</v>
      </c>
      <c r="F345" s="31" t="str">
        <f>VLOOKUP(G345,BASE[],4,FALSE)</f>
        <v>CO-BTL-085</v>
      </c>
      <c r="G345" s="18" t="s">
        <v>611</v>
      </c>
      <c r="H345" s="7" t="s">
        <v>14</v>
      </c>
      <c r="I345" s="7" t="s">
        <v>19</v>
      </c>
      <c r="J345" s="17"/>
      <c r="K345" s="17"/>
      <c r="L345" s="17"/>
      <c r="M345" s="70">
        <v>2</v>
      </c>
      <c r="N345" s="17"/>
      <c r="O345" s="17"/>
      <c r="P345" s="17"/>
      <c r="Q345" s="64">
        <f>+Tabla4[[#This Row],[FECHA ESTIMADA DE RETORNO]]-Tabla4[[#This Row],[FECHA]]</f>
        <v>-44982</v>
      </c>
      <c r="R345" s="17"/>
      <c r="S345" s="17"/>
      <c r="T345" s="17"/>
    </row>
    <row r="346" spans="1:20" ht="18.75" x14ac:dyDescent="0.25">
      <c r="A346" s="40">
        <v>44982</v>
      </c>
      <c r="B346" s="7" t="s">
        <v>729</v>
      </c>
      <c r="C346" s="7" t="str">
        <f>MID(Tabla4[[#This Row],[N° SECUENCIA INGRESO / EGRESO]],1,2)</f>
        <v>SA</v>
      </c>
      <c r="D346" s="29" t="str">
        <f>VLOOKUP(G346,BASE[],2,FALSE)</f>
        <v>CLUB</v>
      </c>
      <c r="E346" s="29" t="str">
        <f>VLOOKUP(G346,BASE[],3,FALSE)</f>
        <v>BTL</v>
      </c>
      <c r="F346" s="29" t="str">
        <f>VLOOKUP(G346,BASE[],4,FALSE)</f>
        <v>CL-BTL-054</v>
      </c>
      <c r="G346" s="18" t="s">
        <v>613</v>
      </c>
      <c r="H346" s="7" t="s">
        <v>14</v>
      </c>
      <c r="I346" s="7" t="s">
        <v>19</v>
      </c>
      <c r="J346" s="7"/>
      <c r="K346" s="7"/>
      <c r="L346" s="7"/>
      <c r="M346" s="70">
        <v>4</v>
      </c>
      <c r="N346" s="7"/>
      <c r="O346" s="7"/>
      <c r="P346" s="7"/>
      <c r="Q346" s="63">
        <f>+Tabla4[[#This Row],[FECHA ESTIMADA DE RETORNO]]-Tabla4[[#This Row],[FECHA]]</f>
        <v>-44982</v>
      </c>
      <c r="R346" s="7"/>
      <c r="S346" s="7"/>
      <c r="T346" s="7"/>
    </row>
    <row r="347" spans="1:20" ht="18.75" x14ac:dyDescent="0.25">
      <c r="A347" s="40">
        <v>44982</v>
      </c>
      <c r="B347" s="7" t="s">
        <v>729</v>
      </c>
      <c r="C347" s="7" t="str">
        <f>MID(Tabla4[[#This Row],[N° SECUENCIA INGRESO / EGRESO]],1,2)</f>
        <v>SA</v>
      </c>
      <c r="D347" s="29" t="str">
        <f>VLOOKUP(G347,BASE[],2,FALSE)</f>
        <v>CORONA</v>
      </c>
      <c r="E347" s="29" t="str">
        <f>VLOOKUP(G347,BASE[],3,FALSE)</f>
        <v>BTL</v>
      </c>
      <c r="F347" s="31" t="str">
        <f>VLOOKUP(G347,BASE[],4,FALSE)</f>
        <v>CO-BTL-090</v>
      </c>
      <c r="G347" s="18" t="s">
        <v>615</v>
      </c>
      <c r="H347" s="7" t="s">
        <v>14</v>
      </c>
      <c r="I347" s="7" t="s">
        <v>19</v>
      </c>
      <c r="J347" s="17"/>
      <c r="K347" s="17"/>
      <c r="L347" s="17"/>
      <c r="M347" s="70">
        <v>1</v>
      </c>
      <c r="N347" s="17"/>
      <c r="O347" s="17"/>
      <c r="P347" s="17"/>
      <c r="Q347" s="64">
        <f>+Tabla4[[#This Row],[FECHA ESTIMADA DE RETORNO]]-Tabla4[[#This Row],[FECHA]]</f>
        <v>-44982</v>
      </c>
      <c r="R347" s="17"/>
      <c r="S347" s="17"/>
      <c r="T347" s="17"/>
    </row>
    <row r="348" spans="1:20" ht="18.75" x14ac:dyDescent="0.25">
      <c r="A348" s="40">
        <v>44982</v>
      </c>
      <c r="B348" s="7" t="s">
        <v>729</v>
      </c>
      <c r="C348" s="7" t="str">
        <f>MID(Tabla4[[#This Row],[N° SECUENCIA INGRESO / EGRESO]],1,2)</f>
        <v>SA</v>
      </c>
      <c r="D348" s="29" t="str">
        <f>VLOOKUP(G348,BASE[],2,FALSE)</f>
        <v>CLUB</v>
      </c>
      <c r="E348" s="29" t="str">
        <f>VLOOKUP(G348,BASE[],3,FALSE)</f>
        <v>BTL</v>
      </c>
      <c r="F348" s="29" t="str">
        <f>VLOOKUP(G348,BASE[],4,FALSE)</f>
        <v>CL-BTL-078</v>
      </c>
      <c r="G348" s="18" t="s">
        <v>617</v>
      </c>
      <c r="H348" s="7" t="s">
        <v>14</v>
      </c>
      <c r="I348" s="7" t="s">
        <v>19</v>
      </c>
      <c r="J348" s="7"/>
      <c r="K348" s="7"/>
      <c r="L348" s="7"/>
      <c r="M348" s="70">
        <v>2</v>
      </c>
      <c r="N348" s="7"/>
      <c r="O348" s="7"/>
      <c r="P348" s="7"/>
      <c r="Q348" s="63">
        <f>+Tabla4[[#This Row],[FECHA ESTIMADA DE RETORNO]]-Tabla4[[#This Row],[FECHA]]</f>
        <v>-44982</v>
      </c>
      <c r="R348" s="7"/>
      <c r="S348" s="7"/>
      <c r="T348" s="7"/>
    </row>
    <row r="349" spans="1:20" ht="18.75" x14ac:dyDescent="0.25">
      <c r="A349" s="40">
        <v>44982</v>
      </c>
      <c r="B349" s="7" t="s">
        <v>729</v>
      </c>
      <c r="C349" s="7" t="str">
        <f>MID(Tabla4[[#This Row],[N° SECUENCIA INGRESO / EGRESO]],1,2)</f>
        <v>SA</v>
      </c>
      <c r="D349" s="29" t="str">
        <f>VLOOKUP(G349,BASE[],2,FALSE)</f>
        <v>CLUB</v>
      </c>
      <c r="E349" s="29" t="str">
        <f>VLOOKUP(G349,BASE[],3,FALSE)</f>
        <v>BTL</v>
      </c>
      <c r="F349" s="31" t="str">
        <f>VLOOKUP(G349,BASE[],4,FALSE)</f>
        <v>CL-BTL-079</v>
      </c>
      <c r="G349" s="18" t="s">
        <v>619</v>
      </c>
      <c r="H349" s="7" t="s">
        <v>14</v>
      </c>
      <c r="I349" s="7" t="s">
        <v>19</v>
      </c>
      <c r="J349" s="17"/>
      <c r="K349" s="17"/>
      <c r="L349" s="17"/>
      <c r="M349" s="70">
        <v>5</v>
      </c>
      <c r="N349" s="17"/>
      <c r="O349" s="17"/>
      <c r="P349" s="17"/>
      <c r="Q349" s="64">
        <f>+Tabla4[[#This Row],[FECHA ESTIMADA DE RETORNO]]-Tabla4[[#This Row],[FECHA]]</f>
        <v>-44982</v>
      </c>
      <c r="R349" s="17"/>
      <c r="S349" s="17"/>
      <c r="T349" s="17"/>
    </row>
    <row r="350" spans="1:20" ht="18.75" x14ac:dyDescent="0.25">
      <c r="A350" s="40">
        <v>44982</v>
      </c>
      <c r="B350" s="7" t="s">
        <v>729</v>
      </c>
      <c r="C350" s="7" t="str">
        <f>MID(Tabla4[[#This Row],[N° SECUENCIA INGRESO / EGRESO]],1,2)</f>
        <v>SA</v>
      </c>
      <c r="D350" s="29" t="str">
        <f>VLOOKUP(G350,BASE[],2,FALSE)</f>
        <v>CLUB</v>
      </c>
      <c r="E350" s="29" t="str">
        <f>VLOOKUP(G350,BASE[],3,FALSE)</f>
        <v>BTL</v>
      </c>
      <c r="F350" s="31" t="str">
        <f>VLOOKUP(G350,BASE[],4,FALSE)</f>
        <v>CL-BTL-068</v>
      </c>
      <c r="G350" s="18" t="s">
        <v>621</v>
      </c>
      <c r="H350" s="7" t="s">
        <v>14</v>
      </c>
      <c r="I350" s="7" t="s">
        <v>19</v>
      </c>
      <c r="J350" s="17"/>
      <c r="K350" s="17"/>
      <c r="L350" s="17"/>
      <c r="M350" s="70">
        <v>12</v>
      </c>
      <c r="N350" s="17"/>
      <c r="O350" s="17"/>
      <c r="P350" s="17"/>
      <c r="Q350" s="64">
        <f>+Tabla4[[#This Row],[FECHA ESTIMADA DE RETORNO]]-Tabla4[[#This Row],[FECHA]]</f>
        <v>-44982</v>
      </c>
      <c r="R350" s="17"/>
      <c r="S350" s="17"/>
      <c r="T350" s="17"/>
    </row>
    <row r="351" spans="1:20" ht="18.75" x14ac:dyDescent="0.25">
      <c r="A351" s="40">
        <v>44982</v>
      </c>
      <c r="B351" s="7" t="s">
        <v>729</v>
      </c>
      <c r="C351" s="7" t="str">
        <f>MID(Tabla4[[#This Row],[N° SECUENCIA INGRESO / EGRESO]],1,2)</f>
        <v>SA</v>
      </c>
      <c r="D351" s="29" t="str">
        <f>VLOOKUP(G351,BASE[],2,FALSE)</f>
        <v>BECKS</v>
      </c>
      <c r="E351" s="29" t="str">
        <f>VLOOKUP(G351,BASE[],3,FALSE)</f>
        <v>BTL</v>
      </c>
      <c r="F351" s="29" t="str">
        <f>VLOOKUP(G351,BASE[],4,FALSE)</f>
        <v>BE-BTL-017</v>
      </c>
      <c r="G351" s="18" t="s">
        <v>623</v>
      </c>
      <c r="H351" s="7" t="s">
        <v>14</v>
      </c>
      <c r="I351" s="7" t="s">
        <v>19</v>
      </c>
      <c r="J351" s="7"/>
      <c r="K351" s="7"/>
      <c r="L351" s="7"/>
      <c r="M351" s="7">
        <v>1</v>
      </c>
      <c r="N351" s="7"/>
      <c r="O351" s="7"/>
      <c r="P351" s="7"/>
      <c r="Q351" s="63">
        <f>+Tabla4[[#This Row],[FECHA ESTIMADA DE RETORNO]]-Tabla4[[#This Row],[FECHA]]</f>
        <v>-44982</v>
      </c>
      <c r="R351" s="7"/>
      <c r="S351" s="7"/>
      <c r="T351" s="7"/>
    </row>
    <row r="352" spans="1:20" ht="18.75" x14ac:dyDescent="0.25">
      <c r="A352" s="40">
        <v>44982</v>
      </c>
      <c r="B352" s="7" t="s">
        <v>729</v>
      </c>
      <c r="C352" s="7" t="str">
        <f>MID(Tabla4[[#This Row],[N° SECUENCIA INGRESO / EGRESO]],1,2)</f>
        <v>SA</v>
      </c>
      <c r="D352" s="29" t="str">
        <f>VLOOKUP(G352,BASE[],2,FALSE)</f>
        <v>CLUB</v>
      </c>
      <c r="E352" s="29" t="str">
        <f>VLOOKUP(G352,BASE[],3,FALSE)</f>
        <v>BTL</v>
      </c>
      <c r="F352" s="29" t="str">
        <f>VLOOKUP(G352,BASE[],4,FALSE)</f>
        <v>CL-BTL-081</v>
      </c>
      <c r="G352" s="18" t="s">
        <v>625</v>
      </c>
      <c r="H352" s="7" t="s">
        <v>14</v>
      </c>
      <c r="I352" s="7" t="s">
        <v>19</v>
      </c>
      <c r="J352" s="7"/>
      <c r="K352" s="7"/>
      <c r="L352" s="7"/>
      <c r="M352" s="7">
        <v>1</v>
      </c>
      <c r="N352" s="7"/>
      <c r="O352" s="7"/>
      <c r="P352" s="7"/>
      <c r="Q352" s="63">
        <f>+Tabla4[[#This Row],[FECHA ESTIMADA DE RETORNO]]-Tabla4[[#This Row],[FECHA]]</f>
        <v>-44982</v>
      </c>
      <c r="R352" s="7"/>
      <c r="S352" s="7"/>
      <c r="T352" s="7"/>
    </row>
    <row r="353" spans="1:20" ht="18.75" x14ac:dyDescent="0.25">
      <c r="A353" s="40">
        <v>44982</v>
      </c>
      <c r="B353" s="7" t="s">
        <v>729</v>
      </c>
      <c r="C353" s="7" t="str">
        <f>MID(Tabla4[[#This Row],[N° SECUENCIA INGRESO / EGRESO]],1,2)</f>
        <v>SA</v>
      </c>
      <c r="D353" s="29" t="str">
        <f>VLOOKUP(G353,BASE[],2,FALSE)</f>
        <v>CLUB</v>
      </c>
      <c r="E353" s="29" t="str">
        <f>VLOOKUP(G353,BASE[],3,FALSE)</f>
        <v>BTL</v>
      </c>
      <c r="F353" s="29" t="str">
        <f>VLOOKUP(G353,BASE[],4,FALSE)</f>
        <v>CL-BTL-085</v>
      </c>
      <c r="G353" s="18" t="s">
        <v>627</v>
      </c>
      <c r="H353" s="7" t="s">
        <v>14</v>
      </c>
      <c r="I353" s="7" t="s">
        <v>19</v>
      </c>
      <c r="J353" s="7"/>
      <c r="K353" s="7"/>
      <c r="L353" s="7"/>
      <c r="M353" s="7">
        <v>1</v>
      </c>
      <c r="N353" s="7"/>
      <c r="O353" s="7"/>
      <c r="P353" s="7"/>
      <c r="Q353" s="63">
        <f>+Tabla4[[#This Row],[FECHA ESTIMADA DE RETORNO]]-Tabla4[[#This Row],[FECHA]]</f>
        <v>-44982</v>
      </c>
      <c r="R353" s="7"/>
      <c r="S353" s="7"/>
      <c r="T353" s="7"/>
    </row>
    <row r="354" spans="1:20" ht="18.75" x14ac:dyDescent="0.25">
      <c r="A354" s="40">
        <v>44982</v>
      </c>
      <c r="B354" s="7" t="s">
        <v>729</v>
      </c>
      <c r="C354" s="7" t="str">
        <f>MID(Tabla4[[#This Row],[N° SECUENCIA INGRESO / EGRESO]],1,2)</f>
        <v>SA</v>
      </c>
      <c r="D354" s="29" t="str">
        <f>VLOOKUP(G354,BASE[],2,FALSE)</f>
        <v>CORONA</v>
      </c>
      <c r="E354" s="29" t="str">
        <f>VLOOKUP(G354,BASE[],3,FALSE)</f>
        <v>BTL</v>
      </c>
      <c r="F354" s="31" t="str">
        <f>VLOOKUP(G354,BASE[],4,FALSE)</f>
        <v>CO-BTL-082</v>
      </c>
      <c r="G354" s="18" t="s">
        <v>629</v>
      </c>
      <c r="H354" s="7" t="s">
        <v>14</v>
      </c>
      <c r="I354" s="7" t="s">
        <v>19</v>
      </c>
      <c r="J354" s="17"/>
      <c r="K354" s="17"/>
      <c r="L354" s="17"/>
      <c r="M354" s="17">
        <v>3</v>
      </c>
      <c r="N354" s="17"/>
      <c r="O354" s="17"/>
      <c r="P354" s="17"/>
      <c r="Q354" s="64">
        <f>+Tabla4[[#This Row],[FECHA ESTIMADA DE RETORNO]]-Tabla4[[#This Row],[FECHA]]</f>
        <v>-44982</v>
      </c>
      <c r="R354" s="17"/>
      <c r="S354" s="17"/>
      <c r="T354" s="17"/>
    </row>
    <row r="355" spans="1:20" ht="18.75" x14ac:dyDescent="0.25">
      <c r="A355" s="40">
        <v>44982</v>
      </c>
      <c r="B355" s="7" t="s">
        <v>729</v>
      </c>
      <c r="C355" s="7" t="str">
        <f>MID(Tabla4[[#This Row],[N° SECUENCIA INGRESO / EGRESO]],1,2)</f>
        <v>SA</v>
      </c>
      <c r="D355" s="29" t="str">
        <f>VLOOKUP(G355,BASE[],2,FALSE)</f>
        <v>CLUB</v>
      </c>
      <c r="E355" s="29" t="str">
        <f>VLOOKUP(G355,BASE[],3,FALSE)</f>
        <v>BTL</v>
      </c>
      <c r="F355" s="31" t="str">
        <f>VLOOKUP(G355,BASE[],4,FALSE)</f>
        <v>CL-BTL-058</v>
      </c>
      <c r="G355" s="18" t="s">
        <v>501</v>
      </c>
      <c r="H355" s="7" t="s">
        <v>14</v>
      </c>
      <c r="I355" s="7" t="s">
        <v>19</v>
      </c>
      <c r="J355" s="17"/>
      <c r="K355" s="17"/>
      <c r="L355" s="17"/>
      <c r="M355" s="17">
        <v>148</v>
      </c>
      <c r="N355" s="17"/>
      <c r="O355" s="17"/>
      <c r="P355" s="17"/>
      <c r="Q355" s="64">
        <f>+Tabla4[[#This Row],[FECHA ESTIMADA DE RETORNO]]-Tabla4[[#This Row],[FECHA]]</f>
        <v>-44982</v>
      </c>
      <c r="R355" s="17"/>
      <c r="S355" s="17"/>
      <c r="T355" s="17"/>
    </row>
    <row r="356" spans="1:20" ht="18.75" x14ac:dyDescent="0.25">
      <c r="A356" s="40">
        <v>44982</v>
      </c>
      <c r="B356" s="7" t="s">
        <v>729</v>
      </c>
      <c r="C356" s="7" t="str">
        <f>MID(Tabla4[[#This Row],[N° SECUENCIA INGRESO / EGRESO]],1,2)</f>
        <v>SA</v>
      </c>
      <c r="D356" s="29" t="str">
        <f>VLOOKUP(G356,BASE[],2,FALSE)</f>
        <v>CORONA</v>
      </c>
      <c r="E356" s="29" t="str">
        <f>VLOOKUP(G356,BASE[],3,FALSE)</f>
        <v>BTL</v>
      </c>
      <c r="F356" s="31" t="str">
        <f>VLOOKUP(G356,BASE[],4,FALSE)</f>
        <v>CO-BTL-076</v>
      </c>
      <c r="G356" s="32" t="s">
        <v>305</v>
      </c>
      <c r="H356" s="17" t="s">
        <v>18</v>
      </c>
      <c r="I356" s="7" t="s">
        <v>19</v>
      </c>
      <c r="J356" s="17"/>
      <c r="K356" s="17"/>
      <c r="L356" s="17"/>
      <c r="M356" s="17">
        <v>1</v>
      </c>
      <c r="N356" s="17"/>
      <c r="O356" s="17"/>
      <c r="P356" s="17"/>
      <c r="Q356" s="64">
        <f>+Tabla4[[#This Row],[FECHA ESTIMADA DE RETORNO]]-Tabla4[[#This Row],[FECHA]]</f>
        <v>-44982</v>
      </c>
      <c r="R356" s="17"/>
      <c r="S356" s="17"/>
      <c r="T356" s="17"/>
    </row>
    <row r="357" spans="1:20" ht="18.75" x14ac:dyDescent="0.25">
      <c r="A357" s="40">
        <v>44982</v>
      </c>
      <c r="B357" s="7" t="s">
        <v>729</v>
      </c>
      <c r="C357" s="7" t="str">
        <f>MID(Tabla4[[#This Row],[N° SECUENCIA INGRESO / EGRESO]],1,2)</f>
        <v>SA</v>
      </c>
      <c r="D357" s="29" t="str">
        <f>VLOOKUP(G357,BASE[],2,FALSE)</f>
        <v>CORONA</v>
      </c>
      <c r="E357" s="29" t="str">
        <f>VLOOKUP(G357,BASE[],3,FALSE)</f>
        <v>BTL</v>
      </c>
      <c r="F357" s="31" t="str">
        <f>VLOOKUP(G357,BASE[],4,FALSE)</f>
        <v>CO-BTL-105</v>
      </c>
      <c r="G357" s="32" t="s">
        <v>455</v>
      </c>
      <c r="H357" s="17" t="s">
        <v>14</v>
      </c>
      <c r="I357" s="17" t="s">
        <v>19</v>
      </c>
      <c r="J357" s="17"/>
      <c r="K357" s="17"/>
      <c r="L357" s="17"/>
      <c r="M357" s="17">
        <v>4</v>
      </c>
      <c r="N357" s="17"/>
      <c r="O357" s="17"/>
      <c r="P357" s="17"/>
      <c r="Q357" s="64">
        <f>+Tabla4[[#This Row],[FECHA ESTIMADA DE RETORNO]]-Tabla4[[#This Row],[FECHA]]</f>
        <v>-44982</v>
      </c>
      <c r="R357" s="17"/>
      <c r="S357" s="17"/>
      <c r="T357" s="17"/>
    </row>
    <row r="358" spans="1:20" ht="18.75" x14ac:dyDescent="0.25">
      <c r="A358" s="40">
        <v>44982</v>
      </c>
      <c r="B358" s="7" t="s">
        <v>729</v>
      </c>
      <c r="C358" s="7" t="str">
        <f>MID(Tabla4[[#This Row],[N° SECUENCIA INGRESO / EGRESO]],1,2)</f>
        <v>SA</v>
      </c>
      <c r="D358" s="29" t="str">
        <f>VLOOKUP(G358,BASE[],2,FALSE)</f>
        <v>CLUB</v>
      </c>
      <c r="E358" s="29" t="str">
        <f>VLOOKUP(G358,BASE[],3,FALSE)</f>
        <v>BTL</v>
      </c>
      <c r="F358" s="31" t="str">
        <f>VLOOKUP(G358,BASE[],4,FALSE)</f>
        <v>CL-BTL-044</v>
      </c>
      <c r="G358" s="32" t="s">
        <v>449</v>
      </c>
      <c r="H358" s="17" t="s">
        <v>14</v>
      </c>
      <c r="I358" s="17" t="s">
        <v>19</v>
      </c>
      <c r="J358" s="17"/>
      <c r="K358" s="17"/>
      <c r="L358" s="17"/>
      <c r="M358" s="17">
        <v>1</v>
      </c>
      <c r="N358" s="17"/>
      <c r="O358" s="17"/>
      <c r="P358" s="17"/>
      <c r="Q358" s="64">
        <f>+Tabla4[[#This Row],[FECHA ESTIMADA DE RETORNO]]-Tabla4[[#This Row],[FECHA]]</f>
        <v>-44982</v>
      </c>
      <c r="R358" s="17"/>
      <c r="S358" s="17"/>
      <c r="T358" s="17"/>
    </row>
    <row r="359" spans="1:20" ht="18.75" x14ac:dyDescent="0.25">
      <c r="A359" s="40">
        <v>44982</v>
      </c>
      <c r="B359" s="7" t="s">
        <v>729</v>
      </c>
      <c r="C359" s="7" t="str">
        <f>MID(Tabla4[[#This Row],[N° SECUENCIA INGRESO / EGRESO]],1,2)</f>
        <v>SA</v>
      </c>
      <c r="D359" s="29" t="str">
        <f>VLOOKUP(G359,BASE[],2,FALSE)</f>
        <v>CLUB</v>
      </c>
      <c r="E359" s="29" t="str">
        <f>VLOOKUP(G359,BASE[],3,FALSE)</f>
        <v>BTL</v>
      </c>
      <c r="F359" s="31" t="str">
        <f>VLOOKUP(G359,BASE[],4,FALSE)</f>
        <v>CL-BTL-043</v>
      </c>
      <c r="G359" s="32" t="s">
        <v>301</v>
      </c>
      <c r="H359" s="17" t="s">
        <v>14</v>
      </c>
      <c r="I359" s="17" t="s">
        <v>19</v>
      </c>
      <c r="J359" s="17"/>
      <c r="K359" s="17"/>
      <c r="L359" s="17"/>
      <c r="M359" s="17">
        <v>2</v>
      </c>
      <c r="N359" s="17"/>
      <c r="O359" s="17"/>
      <c r="P359" s="17"/>
      <c r="Q359" s="64">
        <f>+Tabla4[[#This Row],[FECHA ESTIMADA DE RETORNO]]-Tabla4[[#This Row],[FECHA]]</f>
        <v>-44982</v>
      </c>
      <c r="R359" s="17"/>
      <c r="S359" s="17"/>
      <c r="T359" s="17"/>
    </row>
    <row r="360" spans="1:20" ht="18.75" x14ac:dyDescent="0.25">
      <c r="A360" s="40">
        <v>44982</v>
      </c>
      <c r="B360" s="7" t="s">
        <v>729</v>
      </c>
      <c r="C360" s="7" t="str">
        <f>MID(Tabla4[[#This Row],[N° SECUENCIA INGRESO / EGRESO]],1,2)</f>
        <v>SA</v>
      </c>
      <c r="D360" s="29" t="str">
        <f>VLOOKUP(G360,BASE[],2,FALSE)</f>
        <v>CLUB</v>
      </c>
      <c r="E360" s="29" t="str">
        <f>VLOOKUP(G360,BASE[],3,FALSE)</f>
        <v>BTL</v>
      </c>
      <c r="F360" s="31" t="str">
        <f>VLOOKUP(G360,BASE[],4,FALSE)</f>
        <v>CL-BTL-053</v>
      </c>
      <c r="G360" s="32" t="s">
        <v>451</v>
      </c>
      <c r="H360" s="17" t="s">
        <v>14</v>
      </c>
      <c r="I360" s="17" t="s">
        <v>19</v>
      </c>
      <c r="J360" s="17"/>
      <c r="K360" s="17"/>
      <c r="L360" s="17"/>
      <c r="M360" s="17">
        <v>1</v>
      </c>
      <c r="N360" s="17"/>
      <c r="O360" s="17"/>
      <c r="P360" s="17"/>
      <c r="Q360" s="64">
        <f>+Tabla4[[#This Row],[FECHA ESTIMADA DE RETORNO]]-Tabla4[[#This Row],[FECHA]]</f>
        <v>-44982</v>
      </c>
      <c r="R360" s="17"/>
      <c r="S360" s="17"/>
      <c r="T360" s="17"/>
    </row>
    <row r="361" spans="1:20" ht="18.75" x14ac:dyDescent="0.25">
      <c r="A361" s="111">
        <v>45028</v>
      </c>
      <c r="B361" s="17" t="s">
        <v>654</v>
      </c>
      <c r="C361" s="7" t="str">
        <f>MID(Tabla4[[#This Row],[N° SECUENCIA INGRESO / EGRESO]],1,2)</f>
        <v>IM</v>
      </c>
      <c r="D361" s="29" t="str">
        <f>VLOOKUP(G361,BASE[],2,FALSE)</f>
        <v>CLUB</v>
      </c>
      <c r="E361" s="29" t="str">
        <f>VLOOKUP(G361,BASE[],3,FALSE)</f>
        <v>BTL</v>
      </c>
      <c r="F361" s="31" t="str">
        <f>VLOOKUP(G361,BASE[],4,FALSE)</f>
        <v>CL-BTL-092</v>
      </c>
      <c r="G361" s="32" t="s">
        <v>1081</v>
      </c>
      <c r="H361" s="17" t="s">
        <v>11</v>
      </c>
      <c r="I361" s="17"/>
      <c r="J361" s="17"/>
      <c r="K361" s="17"/>
      <c r="L361" s="17"/>
      <c r="M361" s="17">
        <v>25</v>
      </c>
      <c r="N361" s="17"/>
      <c r="O361" s="17" t="s">
        <v>1082</v>
      </c>
      <c r="P361" s="17"/>
      <c r="Q361" s="64">
        <v>-45028</v>
      </c>
      <c r="R361" s="17"/>
      <c r="S361" s="17"/>
      <c r="T361" s="17"/>
    </row>
    <row r="362" spans="1:20" ht="18.75" x14ac:dyDescent="0.25">
      <c r="A362" s="111">
        <v>45029</v>
      </c>
      <c r="B362" s="17" t="s">
        <v>1083</v>
      </c>
      <c r="C362" s="7" t="str">
        <f>MID(Tabla4[[#This Row],[N° SECUENCIA INGRESO / EGRESO]],1,2)</f>
        <v>SB</v>
      </c>
      <c r="D362" s="29" t="str">
        <f>VLOOKUP(G362,BASE[],2,FALSE)</f>
        <v>CLUB</v>
      </c>
      <c r="E362" s="29" t="str">
        <f>VLOOKUP(G362,BASE[],3,FALSE)</f>
        <v>BTL</v>
      </c>
      <c r="F362" s="31" t="str">
        <f>VLOOKUP(G362,BASE[],4,FALSE)</f>
        <v>CL-BTL-058</v>
      </c>
      <c r="G362" s="32" t="s">
        <v>501</v>
      </c>
      <c r="H362" s="17" t="s">
        <v>11</v>
      </c>
      <c r="I362" s="17" t="s">
        <v>15</v>
      </c>
      <c r="J362" s="17" t="s">
        <v>1084</v>
      </c>
      <c r="K362" s="17" t="s">
        <v>1085</v>
      </c>
      <c r="L362" s="17" t="s">
        <v>1086</v>
      </c>
      <c r="M362" s="17"/>
      <c r="N362" s="17">
        <v>6</v>
      </c>
      <c r="O362" s="17" t="s">
        <v>640</v>
      </c>
      <c r="P362" s="17"/>
      <c r="Q362" s="64">
        <v>-45050</v>
      </c>
      <c r="R362" s="17"/>
      <c r="S362" s="17">
        <v>45029</v>
      </c>
      <c r="T362" s="17"/>
    </row>
    <row r="363" spans="1:20" ht="18.75" x14ac:dyDescent="0.25">
      <c r="A363" s="111">
        <v>45030</v>
      </c>
      <c r="B363" s="17" t="s">
        <v>1087</v>
      </c>
      <c r="C363" s="7" t="str">
        <f>MID(Tabla4[[#This Row],[N° SECUENCIA INGRESO / EGRESO]],1,2)</f>
        <v>SB</v>
      </c>
      <c r="D363" s="29" t="str">
        <f>VLOOKUP(G363,BASE[],2,FALSE)</f>
        <v>CLUB</v>
      </c>
      <c r="E363" s="29" t="str">
        <f>VLOOKUP(G363,BASE[],3,FALSE)</f>
        <v>BTL</v>
      </c>
      <c r="F363" s="31" t="str">
        <f>VLOOKUP(G363,BASE[],4,FALSE)</f>
        <v>CL-BTL-089</v>
      </c>
      <c r="G363" s="32" t="s">
        <v>186</v>
      </c>
      <c r="H363" s="17" t="s">
        <v>11</v>
      </c>
      <c r="I363" s="17" t="s">
        <v>15</v>
      </c>
      <c r="J363" s="17" t="s">
        <v>1088</v>
      </c>
      <c r="K363" s="17" t="s">
        <v>1089</v>
      </c>
      <c r="L363" s="17" t="s">
        <v>1090</v>
      </c>
      <c r="M363" s="17"/>
      <c r="N363" s="17">
        <v>1</v>
      </c>
      <c r="O363" s="17" t="s">
        <v>650</v>
      </c>
      <c r="P363" s="17"/>
      <c r="Q363" s="64">
        <v>-45050</v>
      </c>
      <c r="R363" s="17"/>
      <c r="S363" s="17">
        <v>45030</v>
      </c>
      <c r="T363" s="17"/>
    </row>
    <row r="364" spans="1:20" ht="18.75" x14ac:dyDescent="0.25">
      <c r="A364" s="53">
        <v>45030</v>
      </c>
      <c r="B364" s="7" t="s">
        <v>1091</v>
      </c>
      <c r="C364" s="7" t="str">
        <f>MID(Tabla4[[#This Row],[N° SECUENCIA INGRESO / EGRESO]],1,2)</f>
        <v>IM</v>
      </c>
      <c r="D364" s="29" t="str">
        <f>VLOOKUP(G364,BASE[],2,FALSE)</f>
        <v>CLUB</v>
      </c>
      <c r="E364" s="29" t="str">
        <f>VLOOKUP(G364,BASE[],3,FALSE)</f>
        <v>BTL</v>
      </c>
      <c r="F364" s="31" t="str">
        <f>VLOOKUP(G364,BASE[],4,FALSE)</f>
        <v>CL-BTL-090</v>
      </c>
      <c r="G364" s="18" t="s">
        <v>1092</v>
      </c>
      <c r="H364" s="7" t="s">
        <v>11</v>
      </c>
      <c r="I364" s="7"/>
      <c r="J364" s="7"/>
      <c r="K364" s="7"/>
      <c r="L364" s="7"/>
      <c r="M364" s="7">
        <v>25</v>
      </c>
      <c r="N364" s="7"/>
      <c r="O364" s="7" t="s">
        <v>1093</v>
      </c>
      <c r="P364" s="7"/>
      <c r="Q364" s="63">
        <v>-45030</v>
      </c>
      <c r="R364" s="7"/>
      <c r="S364" s="7"/>
      <c r="T364" s="7"/>
    </row>
    <row r="365" spans="1:20" ht="18.75" x14ac:dyDescent="0.25">
      <c r="A365" s="53">
        <v>45030</v>
      </c>
      <c r="B365" s="7" t="s">
        <v>1091</v>
      </c>
      <c r="C365" s="7" t="str">
        <f>MID(Tabla4[[#This Row],[N° SECUENCIA INGRESO / EGRESO]],1,2)</f>
        <v>IM</v>
      </c>
      <c r="D365" s="29" t="str">
        <f>VLOOKUP(G365,BASE[],2,FALSE)</f>
        <v>CLUB</v>
      </c>
      <c r="E365" s="29" t="str">
        <f>VLOOKUP(G365,BASE[],3,FALSE)</f>
        <v>BTL</v>
      </c>
      <c r="F365" s="31" t="str">
        <f>VLOOKUP(G365,BASE[],4,FALSE)</f>
        <v>CL-BTL-091</v>
      </c>
      <c r="G365" s="18" t="s">
        <v>1095</v>
      </c>
      <c r="H365" s="7" t="s">
        <v>11</v>
      </c>
      <c r="I365" s="7"/>
      <c r="J365" s="7"/>
      <c r="K365" s="7"/>
      <c r="L365" s="7"/>
      <c r="M365" s="7">
        <v>25</v>
      </c>
      <c r="N365" s="7"/>
      <c r="O365" s="7" t="s">
        <v>1093</v>
      </c>
      <c r="P365" s="7"/>
      <c r="Q365" s="63">
        <v>-45030</v>
      </c>
      <c r="R365" s="7"/>
      <c r="S365" s="7"/>
      <c r="T365" s="7"/>
    </row>
    <row r="366" spans="1:20" ht="18.75" x14ac:dyDescent="0.25">
      <c r="A366" s="53">
        <v>45030</v>
      </c>
      <c r="B366" s="7" t="s">
        <v>1096</v>
      </c>
      <c r="C366" s="7" t="str">
        <f>MID(Tabla4[[#This Row],[N° SECUENCIA INGRESO / EGRESO]],1,2)</f>
        <v>IM</v>
      </c>
      <c r="D366" s="29" t="str">
        <f>VLOOKUP(G366,BASE[],2,FALSE)</f>
        <v>CLUB</v>
      </c>
      <c r="E366" s="29" t="str">
        <f>VLOOKUP(G366,BASE[],3,FALSE)</f>
        <v>BTL</v>
      </c>
      <c r="F366" s="31" t="str">
        <f>VLOOKUP(G366,BASE[],4,FALSE)</f>
        <v>CL-BTL-092</v>
      </c>
      <c r="G366" s="18" t="s">
        <v>1081</v>
      </c>
      <c r="H366" s="7" t="s">
        <v>11</v>
      </c>
      <c r="I366" s="7"/>
      <c r="J366" s="7"/>
      <c r="K366" s="7"/>
      <c r="L366" s="7"/>
      <c r="M366" s="7">
        <v>75</v>
      </c>
      <c r="N366" s="7"/>
      <c r="O366" s="7" t="s">
        <v>1082</v>
      </c>
      <c r="P366" s="7"/>
      <c r="Q366" s="63">
        <v>-45030</v>
      </c>
      <c r="R366" s="7"/>
      <c r="S366" s="7"/>
      <c r="T366" s="7"/>
    </row>
    <row r="367" spans="1:20" ht="18.75" x14ac:dyDescent="0.25">
      <c r="A367" s="53">
        <v>45030</v>
      </c>
      <c r="B367" s="7" t="s">
        <v>1097</v>
      </c>
      <c r="C367" s="7" t="str">
        <f>MID(Tabla4[[#This Row],[N° SECUENCIA INGRESO / EGRESO]],1,2)</f>
        <v>SM</v>
      </c>
      <c r="D367" s="29" t="str">
        <f>VLOOKUP(G367,BASE[],2,FALSE)</f>
        <v>CLUB</v>
      </c>
      <c r="E367" s="29" t="str">
        <f>VLOOKUP(G367,BASE[],3,FALSE)</f>
        <v>BTL</v>
      </c>
      <c r="F367" s="31" t="str">
        <f>VLOOKUP(G367,BASE[],4,FALSE)</f>
        <v>CL-BTL-090</v>
      </c>
      <c r="G367" s="18" t="s">
        <v>1092</v>
      </c>
      <c r="H367" s="7" t="s">
        <v>11</v>
      </c>
      <c r="I367" s="7"/>
      <c r="J367" s="7"/>
      <c r="K367" s="7"/>
      <c r="L367" s="7"/>
      <c r="M367" s="7"/>
      <c r="N367" s="7">
        <v>25</v>
      </c>
      <c r="O367" s="7" t="s">
        <v>650</v>
      </c>
      <c r="P367" s="7"/>
      <c r="Q367" s="63">
        <v>-45030</v>
      </c>
      <c r="R367" s="7"/>
      <c r="S367" s="7"/>
      <c r="T367" s="7"/>
    </row>
    <row r="368" spans="1:20" ht="18.75" x14ac:dyDescent="0.25">
      <c r="A368" s="53">
        <v>45030</v>
      </c>
      <c r="B368" s="7" t="s">
        <v>1097</v>
      </c>
      <c r="C368" s="7" t="str">
        <f>MID(Tabla4[[#This Row],[N° SECUENCIA INGRESO / EGRESO]],1,2)</f>
        <v>SM</v>
      </c>
      <c r="D368" s="29" t="str">
        <f>VLOOKUP(G368,BASE[],2,FALSE)</f>
        <v>CLUB</v>
      </c>
      <c r="E368" s="29" t="str">
        <f>VLOOKUP(G368,BASE[],3,FALSE)</f>
        <v>BTL</v>
      </c>
      <c r="F368" s="31" t="str">
        <f>VLOOKUP(G368,BASE[],4,FALSE)</f>
        <v>CL-BTL-091</v>
      </c>
      <c r="G368" s="18" t="s">
        <v>1095</v>
      </c>
      <c r="H368" s="7" t="s">
        <v>11</v>
      </c>
      <c r="I368" s="7"/>
      <c r="J368" s="7"/>
      <c r="K368" s="7"/>
      <c r="L368" s="7"/>
      <c r="M368" s="7"/>
      <c r="N368" s="7">
        <v>25</v>
      </c>
      <c r="O368" s="7" t="s">
        <v>650</v>
      </c>
      <c r="P368" s="7"/>
      <c r="Q368" s="63">
        <v>-45030</v>
      </c>
      <c r="R368" s="7"/>
      <c r="S368" s="7"/>
      <c r="T368" s="7"/>
    </row>
    <row r="369" spans="1:20" ht="18.75" x14ac:dyDescent="0.25">
      <c r="A369" s="53">
        <v>45030</v>
      </c>
      <c r="B369" s="7" t="s">
        <v>1097</v>
      </c>
      <c r="C369" s="7" t="str">
        <f>MID(Tabla4[[#This Row],[N° SECUENCIA INGRESO / EGRESO]],1,2)</f>
        <v>SM</v>
      </c>
      <c r="D369" s="29" t="str">
        <f>VLOOKUP(G369,BASE[],2,FALSE)</f>
        <v>CLUB</v>
      </c>
      <c r="E369" s="29" t="str">
        <f>VLOOKUP(G369,BASE[],3,FALSE)</f>
        <v>BTL</v>
      </c>
      <c r="F369" s="31" t="str">
        <f>VLOOKUP(G369,BASE[],4,FALSE)</f>
        <v>CL-BTL-092</v>
      </c>
      <c r="G369" s="18" t="s">
        <v>1081</v>
      </c>
      <c r="H369" s="7" t="s">
        <v>11</v>
      </c>
      <c r="I369" s="7"/>
      <c r="J369" s="7"/>
      <c r="K369" s="7"/>
      <c r="L369" s="7"/>
      <c r="M369" s="7"/>
      <c r="N369" s="7">
        <v>25</v>
      </c>
      <c r="O369" s="7" t="s">
        <v>650</v>
      </c>
      <c r="P369" s="7"/>
      <c r="Q369" s="63">
        <v>-45030</v>
      </c>
      <c r="R369" s="7"/>
      <c r="S369" s="7"/>
      <c r="T369" s="7"/>
    </row>
    <row r="370" spans="1:20" ht="18.75" x14ac:dyDescent="0.25">
      <c r="A370" s="53">
        <v>45033</v>
      </c>
      <c r="B370" s="7" t="s">
        <v>1098</v>
      </c>
      <c r="C370" s="7" t="str">
        <f>MID(Tabla4[[#This Row],[N° SECUENCIA INGRESO / EGRESO]],1,2)</f>
        <v>SB</v>
      </c>
      <c r="D370" s="29" t="str">
        <f>VLOOKUP(G370,BASE[],2,FALSE)</f>
        <v>CLUB</v>
      </c>
      <c r="E370" s="29" t="str">
        <f>VLOOKUP(G370,BASE[],3,FALSE)</f>
        <v>BTL</v>
      </c>
      <c r="F370" s="31" t="str">
        <f>VLOOKUP(G370,BASE[],4,FALSE)</f>
        <v>CL-BTL-077</v>
      </c>
      <c r="G370" s="18" t="s">
        <v>489</v>
      </c>
      <c r="H370" s="7" t="s">
        <v>11</v>
      </c>
      <c r="I370" s="7" t="s">
        <v>15</v>
      </c>
      <c r="J370" s="7" t="s">
        <v>1099</v>
      </c>
      <c r="K370" s="7">
        <v>-798700969</v>
      </c>
      <c r="L370" s="7" t="s">
        <v>1100</v>
      </c>
      <c r="M370" s="7"/>
      <c r="N370" s="7">
        <v>3</v>
      </c>
      <c r="O370" s="7" t="s">
        <v>640</v>
      </c>
      <c r="P370" s="7"/>
      <c r="Q370" s="63">
        <v>-45050</v>
      </c>
      <c r="R370" s="7"/>
      <c r="S370" s="7"/>
      <c r="T370" s="7"/>
    </row>
    <row r="371" spans="1:20" ht="18.75" x14ac:dyDescent="0.25">
      <c r="A371" s="53">
        <v>45033</v>
      </c>
      <c r="B371" s="7" t="s">
        <v>1098</v>
      </c>
      <c r="C371" s="7" t="str">
        <f>MID(Tabla4[[#This Row],[N° SECUENCIA INGRESO / EGRESO]],1,2)</f>
        <v>SB</v>
      </c>
      <c r="D371" s="29" t="str">
        <f>VLOOKUP(G371,BASE[],2,FALSE)</f>
        <v>CLUB</v>
      </c>
      <c r="E371" s="29" t="str">
        <f>VLOOKUP(G371,BASE[],3,FALSE)</f>
        <v>BTL</v>
      </c>
      <c r="F371" s="31" t="str">
        <f>VLOOKUP(G371,BASE[],4,FALSE)</f>
        <v>CL-BTL-068</v>
      </c>
      <c r="G371" s="18" t="s">
        <v>621</v>
      </c>
      <c r="H371" s="7" t="s">
        <v>11</v>
      </c>
      <c r="I371" s="7" t="s">
        <v>15</v>
      </c>
      <c r="J371" s="7" t="s">
        <v>1099</v>
      </c>
      <c r="K371" s="7">
        <v>-798700969</v>
      </c>
      <c r="L371" s="7" t="s">
        <v>1100</v>
      </c>
      <c r="M371" s="7"/>
      <c r="N371" s="7">
        <v>12</v>
      </c>
      <c r="O371" s="7" t="s">
        <v>640</v>
      </c>
      <c r="P371" s="7"/>
      <c r="Q371" s="63">
        <v>-45050</v>
      </c>
      <c r="R371" s="7"/>
      <c r="S371" s="7"/>
      <c r="T371" s="7"/>
    </row>
    <row r="372" spans="1:20" ht="18.75" x14ac:dyDescent="0.25">
      <c r="A372" s="53">
        <v>45033</v>
      </c>
      <c r="B372" s="7" t="s">
        <v>1098</v>
      </c>
      <c r="C372" s="7" t="str">
        <f>MID(Tabla4[[#This Row],[N° SECUENCIA INGRESO / EGRESO]],1,2)</f>
        <v>SB</v>
      </c>
      <c r="D372" s="29" t="str">
        <f>VLOOKUP(G372,BASE[],2,FALSE)</f>
        <v>CLUB</v>
      </c>
      <c r="E372" s="29" t="str">
        <f>VLOOKUP(G372,BASE[],3,FALSE)</f>
        <v>BTL</v>
      </c>
      <c r="F372" s="31" t="str">
        <f>VLOOKUP(G372,BASE[],4,FALSE)</f>
        <v>CL-BTL-080</v>
      </c>
      <c r="G372" s="18" t="s">
        <v>595</v>
      </c>
      <c r="H372" s="7" t="s">
        <v>11</v>
      </c>
      <c r="I372" s="7" t="s">
        <v>15</v>
      </c>
      <c r="J372" s="7" t="s">
        <v>1099</v>
      </c>
      <c r="K372" s="7">
        <v>-798700969</v>
      </c>
      <c r="L372" s="7" t="s">
        <v>1100</v>
      </c>
      <c r="M372" s="7"/>
      <c r="N372" s="7">
        <v>70</v>
      </c>
      <c r="O372" s="7" t="s">
        <v>640</v>
      </c>
      <c r="P372" s="7"/>
      <c r="Q372" s="63">
        <v>-45050</v>
      </c>
      <c r="R372" s="7"/>
      <c r="S372" s="7"/>
      <c r="T372" s="7"/>
    </row>
    <row r="373" spans="1:20" ht="18.75" x14ac:dyDescent="0.25">
      <c r="A373" s="53">
        <v>45033</v>
      </c>
      <c r="B373" s="7" t="s">
        <v>1098</v>
      </c>
      <c r="C373" s="7" t="str">
        <f>MID(Tabla4[[#This Row],[N° SECUENCIA INGRESO / EGRESO]],1,2)</f>
        <v>SB</v>
      </c>
      <c r="D373" s="29" t="str">
        <f>VLOOKUP(G373,BASE[],2,FALSE)</f>
        <v>CLUB</v>
      </c>
      <c r="E373" s="29" t="str">
        <f>VLOOKUP(G373,BASE[],3,FALSE)</f>
        <v>BTL</v>
      </c>
      <c r="F373" s="31" t="str">
        <f>VLOOKUP(G373,BASE[],4,FALSE)</f>
        <v>CL-BTL-081</v>
      </c>
      <c r="G373" s="18" t="s">
        <v>625</v>
      </c>
      <c r="H373" s="7" t="s">
        <v>11</v>
      </c>
      <c r="I373" s="7" t="s">
        <v>15</v>
      </c>
      <c r="J373" s="7" t="s">
        <v>1099</v>
      </c>
      <c r="K373" s="7">
        <v>-798700969</v>
      </c>
      <c r="L373" s="7" t="s">
        <v>1100</v>
      </c>
      <c r="M373" s="7"/>
      <c r="N373" s="7">
        <v>1</v>
      </c>
      <c r="O373" s="7" t="s">
        <v>640</v>
      </c>
      <c r="P373" s="7"/>
      <c r="Q373" s="63">
        <v>-45050</v>
      </c>
      <c r="R373" s="7"/>
      <c r="S373" s="7"/>
      <c r="T373" s="7"/>
    </row>
    <row r="374" spans="1:20" ht="18.75" x14ac:dyDescent="0.25">
      <c r="A374" s="53">
        <v>45033</v>
      </c>
      <c r="B374" s="7" t="s">
        <v>1098</v>
      </c>
      <c r="C374" s="7" t="str">
        <f>MID(Tabla4[[#This Row],[N° SECUENCIA INGRESO / EGRESO]],1,2)</f>
        <v>SB</v>
      </c>
      <c r="D374" s="29" t="str">
        <f>VLOOKUP(G374,BASE[],2,FALSE)</f>
        <v>CLUB</v>
      </c>
      <c r="E374" s="29" t="str">
        <f>VLOOKUP(G374,BASE[],3,FALSE)</f>
        <v>BTL</v>
      </c>
      <c r="F374" s="31" t="str">
        <f>VLOOKUP(G374,BASE[],4,FALSE)</f>
        <v>CL-BTL-082</v>
      </c>
      <c r="G374" s="18" t="s">
        <v>457</v>
      </c>
      <c r="H374" s="7" t="s">
        <v>11</v>
      </c>
      <c r="I374" s="7" t="s">
        <v>15</v>
      </c>
      <c r="J374" s="7" t="s">
        <v>1099</v>
      </c>
      <c r="K374" s="7">
        <v>-798700969</v>
      </c>
      <c r="L374" s="7" t="s">
        <v>1100</v>
      </c>
      <c r="M374" s="7"/>
      <c r="N374" s="7">
        <v>1</v>
      </c>
      <c r="O374" s="7" t="s">
        <v>640</v>
      </c>
      <c r="P374" s="7"/>
      <c r="Q374" s="63">
        <v>-45050</v>
      </c>
      <c r="R374" s="7"/>
      <c r="S374" s="7"/>
      <c r="T374" s="7"/>
    </row>
    <row r="375" spans="1:20" ht="18.75" x14ac:dyDescent="0.25">
      <c r="A375" s="53">
        <v>45033</v>
      </c>
      <c r="B375" s="7" t="s">
        <v>1098</v>
      </c>
      <c r="C375" s="7" t="str">
        <f>MID(Tabla4[[#This Row],[N° SECUENCIA INGRESO / EGRESO]],1,2)</f>
        <v>SB</v>
      </c>
      <c r="D375" s="29" t="str">
        <f>VLOOKUP(G375,BASE[],2,FALSE)</f>
        <v>CLUB</v>
      </c>
      <c r="E375" s="29" t="str">
        <f>VLOOKUP(G375,BASE[],3,FALSE)</f>
        <v>BTL</v>
      </c>
      <c r="F375" s="31" t="str">
        <f>VLOOKUP(G375,BASE[],4,FALSE)</f>
        <v>CL-BTL-084</v>
      </c>
      <c r="G375" s="18" t="s">
        <v>573</v>
      </c>
      <c r="H375" s="7" t="s">
        <v>11</v>
      </c>
      <c r="I375" s="7" t="s">
        <v>15</v>
      </c>
      <c r="J375" s="7" t="s">
        <v>1099</v>
      </c>
      <c r="K375" s="7">
        <v>-798700969</v>
      </c>
      <c r="L375" s="7" t="s">
        <v>1100</v>
      </c>
      <c r="M375" s="7"/>
      <c r="N375" s="7">
        <v>1</v>
      </c>
      <c r="O375" s="7" t="s">
        <v>640</v>
      </c>
      <c r="P375" s="7"/>
      <c r="Q375" s="63">
        <v>-45033</v>
      </c>
      <c r="R375" s="7"/>
      <c r="S375" s="7"/>
      <c r="T375" s="7"/>
    </row>
    <row r="376" spans="1:20" ht="18.75" x14ac:dyDescent="0.25">
      <c r="A376" s="53">
        <v>45033</v>
      </c>
      <c r="B376" s="7" t="s">
        <v>1098</v>
      </c>
      <c r="C376" s="7" t="str">
        <f>MID(Tabla4[[#This Row],[N° SECUENCIA INGRESO / EGRESO]],1,2)</f>
        <v>SB</v>
      </c>
      <c r="D376" s="29" t="str">
        <f>VLOOKUP(G376,BASE[],2,FALSE)</f>
        <v>CLUB</v>
      </c>
      <c r="E376" s="29" t="str">
        <f>VLOOKUP(G376,BASE[],3,FALSE)</f>
        <v>BTL</v>
      </c>
      <c r="F376" s="31" t="str">
        <f>VLOOKUP(G376,BASE[],4,FALSE)</f>
        <v>CL-BTL-083</v>
      </c>
      <c r="G376" s="18" t="s">
        <v>585</v>
      </c>
      <c r="H376" s="7" t="s">
        <v>11</v>
      </c>
      <c r="I376" s="7" t="s">
        <v>15</v>
      </c>
      <c r="J376" s="7" t="s">
        <v>1099</v>
      </c>
      <c r="K376" s="7">
        <v>-798700969</v>
      </c>
      <c r="L376" s="7" t="s">
        <v>1100</v>
      </c>
      <c r="M376" s="7"/>
      <c r="N376" s="7">
        <v>1</v>
      </c>
      <c r="O376" s="7" t="s">
        <v>640</v>
      </c>
      <c r="P376" s="7"/>
      <c r="Q376" s="63">
        <v>-45033</v>
      </c>
      <c r="R376" s="7"/>
      <c r="S376" s="7"/>
      <c r="T376" s="7"/>
    </row>
    <row r="377" spans="1:20" ht="18.75" x14ac:dyDescent="0.25">
      <c r="A377" s="53">
        <v>45033</v>
      </c>
      <c r="B377" s="7" t="s">
        <v>1098</v>
      </c>
      <c r="C377" s="7" t="str">
        <f>MID(Tabla4[[#This Row],[N° SECUENCIA INGRESO / EGRESO]],1,2)</f>
        <v>SB</v>
      </c>
      <c r="D377" s="29" t="str">
        <f>VLOOKUP(G377,BASE[],2,FALSE)</f>
        <v>CLUB</v>
      </c>
      <c r="E377" s="29" t="str">
        <f>VLOOKUP(G377,BASE[],3,FALSE)</f>
        <v>BTL</v>
      </c>
      <c r="F377" s="31" t="str">
        <f>VLOOKUP(G377,BASE[],4,FALSE)</f>
        <v>CL-BTL-086</v>
      </c>
      <c r="G377" s="18" t="s">
        <v>599</v>
      </c>
      <c r="H377" s="7" t="s">
        <v>11</v>
      </c>
      <c r="I377" s="7" t="s">
        <v>15</v>
      </c>
      <c r="J377" s="7" t="s">
        <v>1099</v>
      </c>
      <c r="K377" s="7">
        <v>-798700969</v>
      </c>
      <c r="L377" s="7" t="s">
        <v>1100</v>
      </c>
      <c r="M377" s="7"/>
      <c r="N377" s="7">
        <v>5</v>
      </c>
      <c r="O377" s="7" t="s">
        <v>640</v>
      </c>
      <c r="P377" s="7"/>
      <c r="Q377" s="63">
        <v>-45033</v>
      </c>
      <c r="R377" s="7"/>
      <c r="S377" s="7"/>
      <c r="T377" s="7"/>
    </row>
    <row r="378" spans="1:20" ht="18.75" x14ac:dyDescent="0.25">
      <c r="A378" s="53">
        <v>45033</v>
      </c>
      <c r="B378" s="7" t="s">
        <v>1098</v>
      </c>
      <c r="C378" s="7" t="str">
        <f>MID(Tabla4[[#This Row],[N° SECUENCIA INGRESO / EGRESO]],1,2)</f>
        <v>SB</v>
      </c>
      <c r="D378" s="29" t="str">
        <f>VLOOKUP(G378,BASE[],2,FALSE)</f>
        <v>CLUB</v>
      </c>
      <c r="E378" s="29" t="str">
        <f>VLOOKUP(G378,BASE[],3,FALSE)</f>
        <v>BTL</v>
      </c>
      <c r="F378" s="31" t="str">
        <f>VLOOKUP(G378,BASE[],4,FALSE)</f>
        <v>CL-BTL-101</v>
      </c>
      <c r="G378" s="18" t="s">
        <v>1102</v>
      </c>
      <c r="H378" s="7" t="s">
        <v>11</v>
      </c>
      <c r="I378" s="7" t="s">
        <v>15</v>
      </c>
      <c r="J378" s="7" t="s">
        <v>1099</v>
      </c>
      <c r="K378" s="7">
        <v>-798700969</v>
      </c>
      <c r="L378" s="7" t="s">
        <v>1100</v>
      </c>
      <c r="M378" s="7"/>
      <c r="N378" s="7">
        <v>7</v>
      </c>
      <c r="O378" s="7" t="s">
        <v>640</v>
      </c>
      <c r="P378" s="7"/>
      <c r="Q378" s="63">
        <v>-45033</v>
      </c>
      <c r="R378" s="7"/>
      <c r="S378" s="7"/>
      <c r="T378" s="7"/>
    </row>
    <row r="379" spans="1:20" ht="18.75" x14ac:dyDescent="0.25">
      <c r="A379" s="53">
        <v>45033</v>
      </c>
      <c r="B379" s="7" t="s">
        <v>1098</v>
      </c>
      <c r="C379" s="7" t="str">
        <f>MID(Tabla4[[#This Row],[N° SECUENCIA INGRESO / EGRESO]],1,2)</f>
        <v>SB</v>
      </c>
      <c r="D379" s="29" t="str">
        <f>VLOOKUP(G379,BASE[],2,FALSE)</f>
        <v>CLUB</v>
      </c>
      <c r="E379" s="29" t="str">
        <f>VLOOKUP(G379,BASE[],3,FALSE)</f>
        <v>BTL</v>
      </c>
      <c r="F379" s="31" t="str">
        <f>VLOOKUP(G379,BASE[],4,FALSE)</f>
        <v>CL-BTL-069</v>
      </c>
      <c r="G379" s="18" t="s">
        <v>505</v>
      </c>
      <c r="H379" s="7" t="s">
        <v>11</v>
      </c>
      <c r="I379" s="7" t="s">
        <v>15</v>
      </c>
      <c r="J379" s="7" t="s">
        <v>1099</v>
      </c>
      <c r="K379" s="7">
        <v>-798700969</v>
      </c>
      <c r="L379" s="7" t="s">
        <v>1100</v>
      </c>
      <c r="M379" s="7"/>
      <c r="N379" s="7">
        <v>6</v>
      </c>
      <c r="O379" s="7" t="s">
        <v>640</v>
      </c>
      <c r="P379" s="7"/>
      <c r="Q379" s="63">
        <v>-45033</v>
      </c>
      <c r="R379" s="7"/>
      <c r="S379" s="7"/>
      <c r="T379" s="7"/>
    </row>
    <row r="380" spans="1:20" ht="18.75" x14ac:dyDescent="0.25">
      <c r="A380" s="53">
        <v>45033</v>
      </c>
      <c r="B380" s="7" t="s">
        <v>1098</v>
      </c>
      <c r="C380" s="7" t="str">
        <f>MID(Tabla4[[#This Row],[N° SECUENCIA INGRESO / EGRESO]],1,2)</f>
        <v>SB</v>
      </c>
      <c r="D380" s="29" t="str">
        <f>VLOOKUP(G380,BASE[],2,FALSE)</f>
        <v>CLUB</v>
      </c>
      <c r="E380" s="29" t="str">
        <f>VLOOKUP(G380,BASE[],3,FALSE)</f>
        <v>BTL</v>
      </c>
      <c r="F380" s="31" t="str">
        <f>VLOOKUP(G380,BASE[],4,FALSE)</f>
        <v>CL-BTL-070</v>
      </c>
      <c r="G380" s="18" t="s">
        <v>593</v>
      </c>
      <c r="H380" s="7" t="s">
        <v>11</v>
      </c>
      <c r="I380" s="7" t="s">
        <v>15</v>
      </c>
      <c r="J380" s="7" t="s">
        <v>1099</v>
      </c>
      <c r="K380" s="7">
        <v>-798700969</v>
      </c>
      <c r="L380" s="7" t="s">
        <v>1100</v>
      </c>
      <c r="M380" s="7"/>
      <c r="N380" s="7">
        <v>2</v>
      </c>
      <c r="O380" s="7" t="s">
        <v>640</v>
      </c>
      <c r="P380" s="7"/>
      <c r="Q380" s="63">
        <v>-45033</v>
      </c>
      <c r="R380" s="7"/>
      <c r="S380" s="7"/>
      <c r="T380" s="7"/>
    </row>
    <row r="381" spans="1:20" ht="18.75" x14ac:dyDescent="0.25">
      <c r="A381" s="53">
        <v>45033</v>
      </c>
      <c r="B381" s="7" t="s">
        <v>1098</v>
      </c>
      <c r="C381" s="7" t="str">
        <f>MID(Tabla4[[#This Row],[N° SECUENCIA INGRESO / EGRESO]],1,2)</f>
        <v>SB</v>
      </c>
      <c r="D381" s="29" t="str">
        <f>VLOOKUP(G381,BASE[],2,FALSE)</f>
        <v>CLUB</v>
      </c>
      <c r="E381" s="29" t="str">
        <f>VLOOKUP(G381,BASE[],3,FALSE)</f>
        <v>BTL</v>
      </c>
      <c r="F381" s="31" t="str">
        <f>VLOOKUP(G381,BASE[],4,FALSE)</f>
        <v>CL-BTL-073</v>
      </c>
      <c r="G381" s="18" t="s">
        <v>589</v>
      </c>
      <c r="H381" s="7" t="s">
        <v>11</v>
      </c>
      <c r="I381" s="7" t="s">
        <v>15</v>
      </c>
      <c r="J381" s="7" t="s">
        <v>1099</v>
      </c>
      <c r="K381" s="7">
        <v>-798700969</v>
      </c>
      <c r="L381" s="7" t="s">
        <v>1100</v>
      </c>
      <c r="M381" s="7"/>
      <c r="N381" s="7">
        <v>1</v>
      </c>
      <c r="O381" s="7" t="s">
        <v>640</v>
      </c>
      <c r="P381" s="7"/>
      <c r="Q381" s="63">
        <v>-45033</v>
      </c>
      <c r="R381" s="7"/>
      <c r="S381" s="7"/>
      <c r="T381" s="7"/>
    </row>
    <row r="382" spans="1:20" ht="18.75" x14ac:dyDescent="0.25">
      <c r="A382" s="53">
        <v>45033</v>
      </c>
      <c r="B382" s="7" t="s">
        <v>1098</v>
      </c>
      <c r="C382" s="7" t="str">
        <f>MID(Tabla4[[#This Row],[N° SECUENCIA INGRESO / EGRESO]],1,2)</f>
        <v>SB</v>
      </c>
      <c r="D382" s="29" t="str">
        <f>VLOOKUP(G382,BASE[],2,FALSE)</f>
        <v>CLUB</v>
      </c>
      <c r="E382" s="29" t="str">
        <f>VLOOKUP(G382,BASE[],3,FALSE)</f>
        <v>BTL</v>
      </c>
      <c r="F382" s="31" t="str">
        <f>VLOOKUP(G382,BASE[],4,FALSE)</f>
        <v>CL-BTL-071</v>
      </c>
      <c r="G382" s="18" t="s">
        <v>529</v>
      </c>
      <c r="H382" s="7" t="s">
        <v>11</v>
      </c>
      <c r="I382" s="7" t="s">
        <v>15</v>
      </c>
      <c r="J382" s="7" t="s">
        <v>1099</v>
      </c>
      <c r="K382" s="7">
        <v>-798700969</v>
      </c>
      <c r="L382" s="7" t="s">
        <v>1100</v>
      </c>
      <c r="M382" s="7"/>
      <c r="N382" s="7">
        <v>12</v>
      </c>
      <c r="O382" s="7" t="s">
        <v>640</v>
      </c>
      <c r="P382" s="7"/>
      <c r="Q382" s="63">
        <v>-45033</v>
      </c>
      <c r="R382" s="7"/>
      <c r="S382" s="7"/>
      <c r="T382" s="7"/>
    </row>
    <row r="383" spans="1:20" ht="18.75" x14ac:dyDescent="0.25">
      <c r="A383" s="53">
        <v>45033</v>
      </c>
      <c r="B383" s="7" t="s">
        <v>1098</v>
      </c>
      <c r="C383" s="7" t="str">
        <f>MID(Tabla4[[#This Row],[N° SECUENCIA INGRESO / EGRESO]],1,2)</f>
        <v>SB</v>
      </c>
      <c r="D383" s="29" t="str">
        <f>VLOOKUP(G383,BASE[],2,FALSE)</f>
        <v>CLUB</v>
      </c>
      <c r="E383" s="29" t="str">
        <f>VLOOKUP(G383,BASE[],3,FALSE)</f>
        <v>BTL</v>
      </c>
      <c r="F383" s="31" t="str">
        <f>VLOOKUP(G383,BASE[],4,FALSE)</f>
        <v>CL-BTL-095</v>
      </c>
      <c r="G383" s="18" t="s">
        <v>1104</v>
      </c>
      <c r="H383" s="7" t="s">
        <v>11</v>
      </c>
      <c r="I383" s="7" t="s">
        <v>15</v>
      </c>
      <c r="J383" s="7" t="s">
        <v>1099</v>
      </c>
      <c r="K383" s="7">
        <v>-798700969</v>
      </c>
      <c r="L383" s="7" t="s">
        <v>1100</v>
      </c>
      <c r="M383" s="7"/>
      <c r="N383" s="7">
        <v>2</v>
      </c>
      <c r="O383" s="7" t="s">
        <v>640</v>
      </c>
      <c r="P383" s="7"/>
      <c r="Q383" s="63">
        <v>-45033</v>
      </c>
      <c r="R383" s="7"/>
      <c r="S383" s="7"/>
      <c r="T383" s="7"/>
    </row>
    <row r="384" spans="1:20" ht="18.75" x14ac:dyDescent="0.25">
      <c r="A384" s="53">
        <v>45033</v>
      </c>
      <c r="B384" s="7" t="s">
        <v>1098</v>
      </c>
      <c r="C384" s="7" t="str">
        <f>MID(Tabla4[[#This Row],[N° SECUENCIA INGRESO / EGRESO]],1,2)</f>
        <v>SB</v>
      </c>
      <c r="D384" s="29" t="str">
        <f>VLOOKUP(G384,BASE[],2,FALSE)</f>
        <v>CLUB</v>
      </c>
      <c r="E384" s="29" t="str">
        <f>VLOOKUP(G384,BASE[],3,FALSE)</f>
        <v>BTL</v>
      </c>
      <c r="F384" s="31" t="str">
        <f>VLOOKUP(G384,BASE[],4,FALSE)</f>
        <v>CL-BTL-094</v>
      </c>
      <c r="G384" s="18" t="s">
        <v>1106</v>
      </c>
      <c r="H384" s="7" t="s">
        <v>11</v>
      </c>
      <c r="I384" s="7" t="s">
        <v>15</v>
      </c>
      <c r="J384" s="7" t="s">
        <v>1099</v>
      </c>
      <c r="K384" s="7">
        <v>-798700969</v>
      </c>
      <c r="L384" s="7" t="s">
        <v>1100</v>
      </c>
      <c r="M384" s="7"/>
      <c r="N384" s="7">
        <v>1</v>
      </c>
      <c r="O384" s="7" t="s">
        <v>640</v>
      </c>
      <c r="P384" s="7"/>
      <c r="Q384" s="63">
        <v>-45033</v>
      </c>
      <c r="R384" s="7"/>
      <c r="S384" s="7"/>
      <c r="T384" s="7"/>
    </row>
    <row r="385" spans="1:20" ht="18.75" x14ac:dyDescent="0.25">
      <c r="A385" s="53">
        <v>45033</v>
      </c>
      <c r="B385" s="7" t="s">
        <v>1107</v>
      </c>
      <c r="C385" s="7" t="str">
        <f>MID(Tabla4[[#This Row],[N° SECUENCIA INGRESO / EGRESO]],1,2)</f>
        <v>IM</v>
      </c>
      <c r="D385" s="29" t="str">
        <f>VLOOKUP(G385,BASE[],2,FALSE)</f>
        <v>CLUB</v>
      </c>
      <c r="E385" s="29" t="str">
        <f>VLOOKUP(G385,BASE[],3,FALSE)</f>
        <v>BTL</v>
      </c>
      <c r="F385" s="31" t="str">
        <f>VLOOKUP(G385,BASE[],4,FALSE)</f>
        <v>CL-BTL-089</v>
      </c>
      <c r="G385" s="18" t="s">
        <v>186</v>
      </c>
      <c r="H385" s="7" t="s">
        <v>11</v>
      </c>
      <c r="I385" s="7" t="s">
        <v>15</v>
      </c>
      <c r="J385" s="7"/>
      <c r="K385" s="7"/>
      <c r="L385" s="7"/>
      <c r="M385" s="7">
        <v>75</v>
      </c>
      <c r="N385" s="7"/>
      <c r="O385" s="7" t="s">
        <v>650</v>
      </c>
      <c r="P385" s="7"/>
      <c r="Q385" s="63">
        <v>-45033</v>
      </c>
      <c r="R385" s="7"/>
      <c r="S385" s="7"/>
      <c r="T385" s="7"/>
    </row>
    <row r="386" spans="1:20" ht="18.75" x14ac:dyDescent="0.25">
      <c r="A386" s="53">
        <v>45035</v>
      </c>
      <c r="B386" s="7" t="s">
        <v>1108</v>
      </c>
      <c r="C386" s="7" t="str">
        <f>MID(Tabla4[[#This Row],[N° SECUENCIA INGRESO / EGRESO]],1,2)</f>
        <v>IM</v>
      </c>
      <c r="D386" s="29" t="str">
        <f>VLOOKUP(G386,BASE[],2,FALSE)</f>
        <v>CLUB</v>
      </c>
      <c r="E386" s="29" t="str">
        <f>VLOOKUP(G386,BASE[],3,FALSE)</f>
        <v>BTL</v>
      </c>
      <c r="F386" s="31" t="str">
        <f>VLOOKUP(G386,BASE[],4,FALSE)</f>
        <v>CL-BTL-068</v>
      </c>
      <c r="G386" s="18" t="s">
        <v>621</v>
      </c>
      <c r="H386" s="7" t="s">
        <v>11</v>
      </c>
      <c r="I386" s="7" t="s">
        <v>15</v>
      </c>
      <c r="J386" s="7"/>
      <c r="K386" s="7"/>
      <c r="L386" s="7"/>
      <c r="M386" s="7">
        <v>12</v>
      </c>
      <c r="N386" s="7"/>
      <c r="O386" s="7" t="s">
        <v>640</v>
      </c>
      <c r="P386" s="7"/>
      <c r="Q386" s="63">
        <v>-45035</v>
      </c>
      <c r="R386" s="7"/>
      <c r="S386" s="7"/>
      <c r="T386" s="7"/>
    </row>
    <row r="387" spans="1:20" ht="18.75" x14ac:dyDescent="0.25">
      <c r="A387" s="53">
        <v>45035</v>
      </c>
      <c r="B387" s="7" t="s">
        <v>1108</v>
      </c>
      <c r="C387" s="7" t="str">
        <f>MID(Tabla4[[#This Row],[N° SECUENCIA INGRESO / EGRESO]],1,2)</f>
        <v>IM</v>
      </c>
      <c r="D387" s="29" t="str">
        <f>VLOOKUP(G387,BASE[],2,FALSE)</f>
        <v>CLUB</v>
      </c>
      <c r="E387" s="29" t="str">
        <f>VLOOKUP(G387,BASE[],3,FALSE)</f>
        <v>BTL</v>
      </c>
      <c r="F387" s="31" t="str">
        <f>VLOOKUP(G387,BASE[],4,FALSE)</f>
        <v>CL-BTL-080</v>
      </c>
      <c r="G387" s="18" t="s">
        <v>595</v>
      </c>
      <c r="H387" s="7" t="s">
        <v>11</v>
      </c>
      <c r="I387" s="7" t="s">
        <v>15</v>
      </c>
      <c r="J387" s="7"/>
      <c r="K387" s="7"/>
      <c r="L387" s="7"/>
      <c r="M387" s="7">
        <v>70</v>
      </c>
      <c r="N387" s="7"/>
      <c r="O387" s="7" t="s">
        <v>640</v>
      </c>
      <c r="P387" s="7"/>
      <c r="Q387" s="63">
        <v>-45035</v>
      </c>
      <c r="R387" s="7"/>
      <c r="S387" s="7"/>
      <c r="T387" s="7"/>
    </row>
    <row r="388" spans="1:20" ht="18.75" x14ac:dyDescent="0.25">
      <c r="A388" s="53">
        <v>45035</v>
      </c>
      <c r="B388" s="7" t="s">
        <v>1108</v>
      </c>
      <c r="C388" s="7" t="str">
        <f>MID(Tabla4[[#This Row],[N° SECUENCIA INGRESO / EGRESO]],1,2)</f>
        <v>IM</v>
      </c>
      <c r="D388" s="29" t="str">
        <f>VLOOKUP(G388,BASE[],2,FALSE)</f>
        <v>CLUB</v>
      </c>
      <c r="E388" s="29" t="str">
        <f>VLOOKUP(G388,BASE[],3,FALSE)</f>
        <v>BTL</v>
      </c>
      <c r="F388" s="31" t="str">
        <f>VLOOKUP(G388,BASE[],4,FALSE)</f>
        <v>CL-BTL-081</v>
      </c>
      <c r="G388" s="18" t="s">
        <v>625</v>
      </c>
      <c r="H388" s="7" t="s">
        <v>11</v>
      </c>
      <c r="I388" s="7" t="s">
        <v>15</v>
      </c>
      <c r="J388" s="7"/>
      <c r="K388" s="7"/>
      <c r="L388" s="7"/>
      <c r="M388" s="7">
        <v>1</v>
      </c>
      <c r="N388" s="7"/>
      <c r="O388" s="7" t="s">
        <v>640</v>
      </c>
      <c r="P388" s="7"/>
      <c r="Q388" s="63">
        <v>-45035</v>
      </c>
      <c r="R388" s="7"/>
      <c r="S388" s="7"/>
      <c r="T388" s="7"/>
    </row>
    <row r="389" spans="1:20" ht="18.75" x14ac:dyDescent="0.25">
      <c r="A389" s="53">
        <v>45035</v>
      </c>
      <c r="B389" s="7" t="s">
        <v>1108</v>
      </c>
      <c r="C389" s="7" t="str">
        <f>MID(Tabla4[[#This Row],[N° SECUENCIA INGRESO / EGRESO]],1,2)</f>
        <v>IM</v>
      </c>
      <c r="D389" s="29" t="str">
        <f>VLOOKUP(G389,BASE[],2,FALSE)</f>
        <v>CLUB</v>
      </c>
      <c r="E389" s="29" t="str">
        <f>VLOOKUP(G389,BASE[],3,FALSE)</f>
        <v>BTL</v>
      </c>
      <c r="F389" s="31" t="str">
        <f>VLOOKUP(G389,BASE[],4,FALSE)</f>
        <v>CL-BTL-082</v>
      </c>
      <c r="G389" s="18" t="s">
        <v>457</v>
      </c>
      <c r="H389" s="7" t="s">
        <v>11</v>
      </c>
      <c r="I389" s="7" t="s">
        <v>15</v>
      </c>
      <c r="J389" s="7"/>
      <c r="K389" s="7"/>
      <c r="L389" s="7"/>
      <c r="M389" s="7">
        <v>1</v>
      </c>
      <c r="N389" s="7"/>
      <c r="O389" s="7" t="s">
        <v>640</v>
      </c>
      <c r="P389" s="7"/>
      <c r="Q389" s="63">
        <v>-45035</v>
      </c>
      <c r="R389" s="7"/>
      <c r="S389" s="7"/>
      <c r="T389" s="7"/>
    </row>
    <row r="390" spans="1:20" ht="18.75" x14ac:dyDescent="0.25">
      <c r="A390" s="53">
        <v>45035</v>
      </c>
      <c r="B390" s="7" t="s">
        <v>1108</v>
      </c>
      <c r="C390" s="7" t="str">
        <f>MID(Tabla4[[#This Row],[N° SECUENCIA INGRESO / EGRESO]],1,2)</f>
        <v>IM</v>
      </c>
      <c r="D390" s="29" t="str">
        <f>VLOOKUP(G390,BASE[],2,FALSE)</f>
        <v>CLUB</v>
      </c>
      <c r="E390" s="29" t="str">
        <f>VLOOKUP(G390,BASE[],3,FALSE)</f>
        <v>BTL</v>
      </c>
      <c r="F390" s="31" t="str">
        <f>VLOOKUP(G390,BASE[],4,FALSE)</f>
        <v>CL-BTL-084</v>
      </c>
      <c r="G390" s="18" t="s">
        <v>573</v>
      </c>
      <c r="H390" s="7" t="s">
        <v>11</v>
      </c>
      <c r="I390" s="7" t="s">
        <v>15</v>
      </c>
      <c r="J390" s="7"/>
      <c r="K390" s="7"/>
      <c r="L390" s="7"/>
      <c r="M390" s="7">
        <v>1</v>
      </c>
      <c r="N390" s="7"/>
      <c r="O390" s="7" t="s">
        <v>640</v>
      </c>
      <c r="P390" s="7"/>
      <c r="Q390" s="63">
        <v>-45035</v>
      </c>
      <c r="R390" s="7"/>
      <c r="S390" s="7"/>
      <c r="T390" s="7"/>
    </row>
    <row r="391" spans="1:20" ht="18.75" x14ac:dyDescent="0.25">
      <c r="A391" s="53">
        <v>45035</v>
      </c>
      <c r="B391" s="7" t="s">
        <v>1108</v>
      </c>
      <c r="C391" s="7" t="str">
        <f>MID(Tabla4[[#This Row],[N° SECUENCIA INGRESO / EGRESO]],1,2)</f>
        <v>IM</v>
      </c>
      <c r="D391" s="29" t="str">
        <f>VLOOKUP(G391,BASE[],2,FALSE)</f>
        <v>CLUB</v>
      </c>
      <c r="E391" s="29" t="str">
        <f>VLOOKUP(G391,BASE[],3,FALSE)</f>
        <v>BTL</v>
      </c>
      <c r="F391" s="31" t="str">
        <f>VLOOKUP(G391,BASE[],4,FALSE)</f>
        <v>CL-BTL-083</v>
      </c>
      <c r="G391" s="18" t="s">
        <v>585</v>
      </c>
      <c r="H391" s="7" t="s">
        <v>11</v>
      </c>
      <c r="I391" s="7" t="s">
        <v>15</v>
      </c>
      <c r="J391" s="7"/>
      <c r="K391" s="7"/>
      <c r="L391" s="7"/>
      <c r="M391" s="7">
        <v>1</v>
      </c>
      <c r="N391" s="7"/>
      <c r="O391" s="7" t="s">
        <v>640</v>
      </c>
      <c r="P391" s="7"/>
      <c r="Q391" s="63">
        <v>-45035</v>
      </c>
      <c r="R391" s="7"/>
      <c r="S391" s="7"/>
      <c r="T391" s="7"/>
    </row>
    <row r="392" spans="1:20" ht="18.75" x14ac:dyDescent="0.25">
      <c r="A392" s="53">
        <v>45035</v>
      </c>
      <c r="B392" s="7" t="s">
        <v>1108</v>
      </c>
      <c r="C392" s="7" t="str">
        <f>MID(Tabla4[[#This Row],[N° SECUENCIA INGRESO / EGRESO]],1,2)</f>
        <v>IM</v>
      </c>
      <c r="D392" s="29" t="str">
        <f>VLOOKUP(G392,BASE[],2,FALSE)</f>
        <v>CLUB</v>
      </c>
      <c r="E392" s="29" t="str">
        <f>VLOOKUP(G392,BASE[],3,FALSE)</f>
        <v>BTL</v>
      </c>
      <c r="F392" s="31" t="str">
        <f>VLOOKUP(G392,BASE[],4,FALSE)</f>
        <v>CL-BTL-086</v>
      </c>
      <c r="G392" s="18" t="s">
        <v>599</v>
      </c>
      <c r="H392" s="7" t="s">
        <v>11</v>
      </c>
      <c r="I392" s="7" t="s">
        <v>15</v>
      </c>
      <c r="J392" s="7"/>
      <c r="K392" s="7"/>
      <c r="L392" s="7"/>
      <c r="M392" s="7">
        <v>5</v>
      </c>
      <c r="N392" s="7"/>
      <c r="O392" s="7" t="s">
        <v>640</v>
      </c>
      <c r="P392" s="7"/>
      <c r="Q392" s="63">
        <v>-45035</v>
      </c>
      <c r="R392" s="7"/>
      <c r="S392" s="7"/>
      <c r="T392" s="7"/>
    </row>
    <row r="393" spans="1:20" ht="18.75" x14ac:dyDescent="0.25">
      <c r="A393" s="53">
        <v>45035</v>
      </c>
      <c r="B393" s="7" t="s">
        <v>1108</v>
      </c>
      <c r="C393" s="7" t="str">
        <f>MID(Tabla4[[#This Row],[N° SECUENCIA INGRESO / EGRESO]],1,2)</f>
        <v>IM</v>
      </c>
      <c r="D393" s="29" t="str">
        <f>VLOOKUP(G393,BASE[],2,FALSE)</f>
        <v>CLUB</v>
      </c>
      <c r="E393" s="29" t="str">
        <f>VLOOKUP(G393,BASE[],3,FALSE)</f>
        <v>BTL</v>
      </c>
      <c r="F393" s="31" t="str">
        <f>VLOOKUP(G393,BASE[],4,FALSE)</f>
        <v>CL-BTL-101</v>
      </c>
      <c r="G393" s="18" t="s">
        <v>1102</v>
      </c>
      <c r="H393" s="7" t="s">
        <v>11</v>
      </c>
      <c r="I393" s="7" t="s">
        <v>15</v>
      </c>
      <c r="J393" s="7"/>
      <c r="K393" s="7"/>
      <c r="L393" s="7"/>
      <c r="M393" s="7">
        <v>7</v>
      </c>
      <c r="N393" s="7"/>
      <c r="O393" s="7" t="s">
        <v>640</v>
      </c>
      <c r="P393" s="7"/>
      <c r="Q393" s="63">
        <v>-45035</v>
      </c>
      <c r="R393" s="7"/>
      <c r="S393" s="7"/>
      <c r="T393" s="7"/>
    </row>
    <row r="394" spans="1:20" ht="18.75" x14ac:dyDescent="0.25">
      <c r="A394" s="53">
        <v>45035</v>
      </c>
      <c r="B394" s="7" t="s">
        <v>1108</v>
      </c>
      <c r="C394" s="7" t="str">
        <f>MID(Tabla4[[#This Row],[N° SECUENCIA INGRESO / EGRESO]],1,2)</f>
        <v>IM</v>
      </c>
      <c r="D394" s="29" t="str">
        <f>VLOOKUP(G394,BASE[],2,FALSE)</f>
        <v>CLUB</v>
      </c>
      <c r="E394" s="29" t="str">
        <f>VLOOKUP(G394,BASE[],3,FALSE)</f>
        <v>BTL</v>
      </c>
      <c r="F394" s="31" t="str">
        <f>VLOOKUP(G394,BASE[],4,FALSE)</f>
        <v>CL-BTL-069</v>
      </c>
      <c r="G394" s="18" t="s">
        <v>505</v>
      </c>
      <c r="H394" s="7" t="s">
        <v>11</v>
      </c>
      <c r="I394" s="7" t="s">
        <v>15</v>
      </c>
      <c r="J394" s="7"/>
      <c r="K394" s="7"/>
      <c r="L394" s="7"/>
      <c r="M394" s="7">
        <v>6</v>
      </c>
      <c r="N394" s="7"/>
      <c r="O394" s="7" t="s">
        <v>640</v>
      </c>
      <c r="P394" s="7"/>
      <c r="Q394" s="63">
        <v>-45035</v>
      </c>
      <c r="R394" s="7"/>
      <c r="S394" s="7"/>
      <c r="T394" s="7"/>
    </row>
    <row r="395" spans="1:20" ht="18.75" x14ac:dyDescent="0.25">
      <c r="A395" s="53">
        <v>45035</v>
      </c>
      <c r="B395" s="7" t="s">
        <v>1108</v>
      </c>
      <c r="C395" s="7" t="str">
        <f>MID(Tabla4[[#This Row],[N° SECUENCIA INGRESO / EGRESO]],1,2)</f>
        <v>IM</v>
      </c>
      <c r="D395" s="29" t="str">
        <f>VLOOKUP(G395,BASE[],2,FALSE)</f>
        <v>CLUB</v>
      </c>
      <c r="E395" s="29" t="str">
        <f>VLOOKUP(G395,BASE[],3,FALSE)</f>
        <v>BTL</v>
      </c>
      <c r="F395" s="31" t="str">
        <f>VLOOKUP(G395,BASE[],4,FALSE)</f>
        <v>CL-BTL-070</v>
      </c>
      <c r="G395" s="18" t="s">
        <v>593</v>
      </c>
      <c r="H395" s="7" t="s">
        <v>11</v>
      </c>
      <c r="I395" s="7" t="s">
        <v>15</v>
      </c>
      <c r="J395" s="7"/>
      <c r="K395" s="7"/>
      <c r="L395" s="7"/>
      <c r="M395" s="7">
        <v>1</v>
      </c>
      <c r="N395" s="7"/>
      <c r="O395" s="7" t="s">
        <v>640</v>
      </c>
      <c r="P395" s="7"/>
      <c r="Q395" s="63">
        <v>-45035</v>
      </c>
      <c r="R395" s="7"/>
      <c r="S395" s="7"/>
      <c r="T395" s="7"/>
    </row>
    <row r="396" spans="1:20" ht="18.75" x14ac:dyDescent="0.25">
      <c r="A396" s="53">
        <v>45035</v>
      </c>
      <c r="B396" s="7" t="s">
        <v>1108</v>
      </c>
      <c r="C396" s="7" t="str">
        <f>MID(Tabla4[[#This Row],[N° SECUENCIA INGRESO / EGRESO]],1,2)</f>
        <v>IM</v>
      </c>
      <c r="D396" s="29" t="str">
        <f>VLOOKUP(G396,BASE[],2,FALSE)</f>
        <v>CLUB</v>
      </c>
      <c r="E396" s="29" t="str">
        <f>VLOOKUP(G396,BASE[],3,FALSE)</f>
        <v>BTL</v>
      </c>
      <c r="F396" s="31" t="str">
        <f>VLOOKUP(G396,BASE[],4,FALSE)</f>
        <v>CL-BTL-073</v>
      </c>
      <c r="G396" s="18" t="s">
        <v>589</v>
      </c>
      <c r="H396" s="7" t="s">
        <v>11</v>
      </c>
      <c r="I396" s="7" t="s">
        <v>15</v>
      </c>
      <c r="J396" s="7"/>
      <c r="K396" s="7"/>
      <c r="L396" s="7"/>
      <c r="M396" s="7">
        <v>1</v>
      </c>
      <c r="N396" s="7"/>
      <c r="O396" s="7" t="s">
        <v>640</v>
      </c>
      <c r="P396" s="7"/>
      <c r="Q396" s="63">
        <v>-45035</v>
      </c>
      <c r="R396" s="7"/>
      <c r="S396" s="7"/>
      <c r="T396" s="7"/>
    </row>
    <row r="397" spans="1:20" ht="18.75" x14ac:dyDescent="0.25">
      <c r="A397" s="53">
        <v>45035</v>
      </c>
      <c r="B397" s="7" t="s">
        <v>1108</v>
      </c>
      <c r="C397" s="7" t="str">
        <f>MID(Tabla4[[#This Row],[N° SECUENCIA INGRESO / EGRESO]],1,2)</f>
        <v>IM</v>
      </c>
      <c r="D397" s="29" t="str">
        <f>VLOOKUP(G397,BASE[],2,FALSE)</f>
        <v>CLUB</v>
      </c>
      <c r="E397" s="29" t="str">
        <f>VLOOKUP(G397,BASE[],3,FALSE)</f>
        <v>BTL</v>
      </c>
      <c r="F397" s="31" t="str">
        <f>VLOOKUP(G397,BASE[],4,FALSE)</f>
        <v>CL-BTL-071</v>
      </c>
      <c r="G397" s="18" t="s">
        <v>529</v>
      </c>
      <c r="H397" s="7" t="s">
        <v>11</v>
      </c>
      <c r="I397" s="7" t="s">
        <v>15</v>
      </c>
      <c r="J397" s="7"/>
      <c r="K397" s="7"/>
      <c r="L397" s="7"/>
      <c r="M397" s="7">
        <v>12</v>
      </c>
      <c r="N397" s="7"/>
      <c r="O397" s="7" t="s">
        <v>640</v>
      </c>
      <c r="P397" s="7"/>
      <c r="Q397" s="63">
        <v>-45035</v>
      </c>
      <c r="R397" s="7"/>
      <c r="S397" s="7"/>
      <c r="T397" s="7"/>
    </row>
    <row r="398" spans="1:20" ht="18.75" x14ac:dyDescent="0.25">
      <c r="A398" s="53">
        <v>45035</v>
      </c>
      <c r="B398" s="7" t="s">
        <v>1108</v>
      </c>
      <c r="C398" s="7" t="str">
        <f>MID(Tabla4[[#This Row],[N° SECUENCIA INGRESO / EGRESO]],1,2)</f>
        <v>IM</v>
      </c>
      <c r="D398" s="29" t="str">
        <f>VLOOKUP(G398,BASE[],2,FALSE)</f>
        <v>CLUB</v>
      </c>
      <c r="E398" s="29" t="str">
        <f>VLOOKUP(G398,BASE[],3,FALSE)</f>
        <v>BTL</v>
      </c>
      <c r="F398" s="31" t="str">
        <f>VLOOKUP(G398,BASE[],4,FALSE)</f>
        <v>CL-BTL-095</v>
      </c>
      <c r="G398" s="18" t="s">
        <v>1104</v>
      </c>
      <c r="H398" s="7" t="s">
        <v>11</v>
      </c>
      <c r="I398" s="7" t="s">
        <v>15</v>
      </c>
      <c r="J398" s="7"/>
      <c r="K398" s="7"/>
      <c r="L398" s="7"/>
      <c r="M398" s="7">
        <v>2</v>
      </c>
      <c r="N398" s="7"/>
      <c r="O398" s="7" t="s">
        <v>640</v>
      </c>
      <c r="P398" s="7"/>
      <c r="Q398" s="63">
        <v>-45035</v>
      </c>
      <c r="R398" s="7"/>
      <c r="S398" s="7"/>
      <c r="T398" s="7"/>
    </row>
    <row r="399" spans="1:20" ht="18.75" x14ac:dyDescent="0.25">
      <c r="A399" s="53">
        <v>45035</v>
      </c>
      <c r="B399" s="7" t="s">
        <v>1108</v>
      </c>
      <c r="C399" s="7" t="str">
        <f>MID(Tabla4[[#This Row],[N° SECUENCIA INGRESO / EGRESO]],1,2)</f>
        <v>IM</v>
      </c>
      <c r="D399" s="29" t="str">
        <f>VLOOKUP(G399,BASE[],2,FALSE)</f>
        <v>CLUB</v>
      </c>
      <c r="E399" s="29" t="str">
        <f>VLOOKUP(G399,BASE[],3,FALSE)</f>
        <v>BTL</v>
      </c>
      <c r="F399" s="31" t="str">
        <f>VLOOKUP(G399,BASE[],4,FALSE)</f>
        <v>CL-BTL-094</v>
      </c>
      <c r="G399" s="18" t="s">
        <v>1106</v>
      </c>
      <c r="H399" s="7" t="s">
        <v>11</v>
      </c>
      <c r="I399" s="7" t="s">
        <v>15</v>
      </c>
      <c r="J399" s="7"/>
      <c r="K399" s="7"/>
      <c r="L399" s="7"/>
      <c r="M399" s="7">
        <v>1</v>
      </c>
      <c r="N399" s="7"/>
      <c r="O399" s="7" t="s">
        <v>640</v>
      </c>
      <c r="P399" s="7"/>
      <c r="Q399" s="63">
        <v>-45035</v>
      </c>
      <c r="R399" s="7"/>
      <c r="S399" s="7"/>
      <c r="T399" s="7"/>
    </row>
    <row r="400" spans="1:20" ht="18.75" x14ac:dyDescent="0.25">
      <c r="A400" s="53">
        <v>45035</v>
      </c>
      <c r="B400" s="7" t="s">
        <v>1108</v>
      </c>
      <c r="C400" s="7" t="str">
        <f>MID(Tabla4[[#This Row],[N° SECUENCIA INGRESO / EGRESO]],1,2)</f>
        <v>IM</v>
      </c>
      <c r="D400" s="29" t="str">
        <f>VLOOKUP(G400,BASE[],2,FALSE)</f>
        <v>CLUB</v>
      </c>
      <c r="E400" s="29" t="str">
        <f>VLOOKUP(G400,BASE[],3,FALSE)</f>
        <v>BTL</v>
      </c>
      <c r="F400" s="31" t="str">
        <f>VLOOKUP(G400,BASE[],4,FALSE)</f>
        <v>CL-BTL-096</v>
      </c>
      <c r="G400" s="18" t="s">
        <v>1110</v>
      </c>
      <c r="H400" s="7" t="s">
        <v>11</v>
      </c>
      <c r="I400" s="7" t="s">
        <v>15</v>
      </c>
      <c r="J400" s="7"/>
      <c r="K400" s="7"/>
      <c r="L400" s="7"/>
      <c r="M400" s="7">
        <v>2</v>
      </c>
      <c r="N400" s="7"/>
      <c r="O400" s="7" t="s">
        <v>640</v>
      </c>
      <c r="P400" s="7"/>
      <c r="Q400" s="63">
        <v>-45035</v>
      </c>
      <c r="R400" s="7"/>
      <c r="S400" s="7"/>
      <c r="T400" s="7"/>
    </row>
    <row r="401" spans="1:20" ht="18.75" x14ac:dyDescent="0.25">
      <c r="A401" s="53">
        <v>45035</v>
      </c>
      <c r="B401" s="7" t="s">
        <v>1108</v>
      </c>
      <c r="C401" s="7" t="str">
        <f>MID(Tabla4[[#This Row],[N° SECUENCIA INGRESO / EGRESO]],1,2)</f>
        <v>IM</v>
      </c>
      <c r="D401" s="29" t="str">
        <f>VLOOKUP(G401,BASE[],2,FALSE)</f>
        <v>CLUB</v>
      </c>
      <c r="E401" s="29" t="str">
        <f>VLOOKUP(G401,BASE[],3,FALSE)</f>
        <v>BTL</v>
      </c>
      <c r="F401" s="31" t="str">
        <f>VLOOKUP(G401,BASE[],4,FALSE)</f>
        <v>CL-BTL-097</v>
      </c>
      <c r="G401" s="18" t="s">
        <v>1112</v>
      </c>
      <c r="H401" s="7" t="s">
        <v>11</v>
      </c>
      <c r="I401" s="7" t="s">
        <v>15</v>
      </c>
      <c r="J401" s="7"/>
      <c r="K401" s="7"/>
      <c r="L401" s="7"/>
      <c r="M401" s="7">
        <v>9</v>
      </c>
      <c r="N401" s="7"/>
      <c r="O401" s="7" t="s">
        <v>640</v>
      </c>
      <c r="P401" s="7"/>
      <c r="Q401" s="63">
        <v>-45035</v>
      </c>
      <c r="R401" s="7"/>
      <c r="S401" s="7"/>
      <c r="T401" s="7"/>
    </row>
    <row r="402" spans="1:20" ht="18.75" x14ac:dyDescent="0.25">
      <c r="A402" s="53">
        <v>45035</v>
      </c>
      <c r="B402" s="7" t="s">
        <v>1108</v>
      </c>
      <c r="C402" s="7" t="str">
        <f>MID(Tabla4[[#This Row],[N° SECUENCIA INGRESO / EGRESO]],1,2)</f>
        <v>IM</v>
      </c>
      <c r="D402" s="29" t="str">
        <f>VLOOKUP(G402,BASE[],2,FALSE)</f>
        <v>CLUB</v>
      </c>
      <c r="E402" s="29" t="str">
        <f>VLOOKUP(G402,BASE[],3,FALSE)</f>
        <v>BTL</v>
      </c>
      <c r="F402" s="31" t="str">
        <f>VLOOKUP(G402,BASE[],4,FALSE)</f>
        <v>CL-BTL-098</v>
      </c>
      <c r="G402" s="18" t="s">
        <v>1114</v>
      </c>
      <c r="H402" s="7" t="s">
        <v>11</v>
      </c>
      <c r="I402" s="7" t="s">
        <v>15</v>
      </c>
      <c r="J402" s="7"/>
      <c r="K402" s="7"/>
      <c r="L402" s="7"/>
      <c r="M402" s="7">
        <v>2</v>
      </c>
      <c r="N402" s="7"/>
      <c r="O402" s="7" t="s">
        <v>640</v>
      </c>
      <c r="P402" s="7"/>
      <c r="Q402" s="63">
        <v>-45035</v>
      </c>
      <c r="R402" s="7"/>
      <c r="S402" s="7"/>
      <c r="T402" s="7"/>
    </row>
    <row r="403" spans="1:20" ht="18.75" x14ac:dyDescent="0.25">
      <c r="A403" s="53">
        <v>45035</v>
      </c>
      <c r="B403" s="7" t="s">
        <v>1108</v>
      </c>
      <c r="C403" s="7" t="str">
        <f>MID(Tabla4[[#This Row],[N° SECUENCIA INGRESO / EGRESO]],1,2)</f>
        <v>IM</v>
      </c>
      <c r="D403" s="29" t="str">
        <f>VLOOKUP(G403,BASE[],2,FALSE)</f>
        <v>CLUB</v>
      </c>
      <c r="E403" s="29" t="str">
        <f>VLOOKUP(G403,BASE[],3,FALSE)</f>
        <v>BTL</v>
      </c>
      <c r="F403" s="31" t="str">
        <f>VLOOKUP(G403,BASE[],4,FALSE)</f>
        <v>CL-BTL-100</v>
      </c>
      <c r="G403" s="18" t="s">
        <v>1116</v>
      </c>
      <c r="H403" s="7" t="s">
        <v>11</v>
      </c>
      <c r="I403" s="7" t="s">
        <v>15</v>
      </c>
      <c r="J403" s="7"/>
      <c r="K403" s="7"/>
      <c r="L403" s="7"/>
      <c r="M403" s="7">
        <v>3</v>
      </c>
      <c r="N403" s="7"/>
      <c r="O403" s="7" t="s">
        <v>640</v>
      </c>
      <c r="P403" s="7"/>
      <c r="Q403" s="63">
        <v>-45035</v>
      </c>
      <c r="R403" s="7"/>
      <c r="S403" s="7"/>
      <c r="T403" s="7"/>
    </row>
    <row r="404" spans="1:20" ht="18.75" x14ac:dyDescent="0.25">
      <c r="A404" s="53">
        <v>45036</v>
      </c>
      <c r="B404" s="7" t="s">
        <v>1117</v>
      </c>
      <c r="C404" s="7" t="str">
        <f>MID(Tabla4[[#This Row],[N° SECUENCIA INGRESO / EGRESO]],1,2)</f>
        <v>IM</v>
      </c>
      <c r="D404" s="29" t="str">
        <f>VLOOKUP(G404,BASE[],2,FALSE)</f>
        <v>CLUB</v>
      </c>
      <c r="E404" s="29" t="str">
        <f>VLOOKUP(G404,BASE[],3,FALSE)</f>
        <v>BTL</v>
      </c>
      <c r="F404" s="31" t="str">
        <f>VLOOKUP(G404,BASE[],4,FALSE)</f>
        <v>CL-BTL-090</v>
      </c>
      <c r="G404" s="18" t="s">
        <v>1092</v>
      </c>
      <c r="H404" s="7" t="s">
        <v>11</v>
      </c>
      <c r="I404" s="7" t="s">
        <v>15</v>
      </c>
      <c r="J404" s="7"/>
      <c r="K404" s="7"/>
      <c r="L404" s="7"/>
      <c r="M404" s="7">
        <v>75</v>
      </c>
      <c r="N404" s="7"/>
      <c r="O404" s="7" t="s">
        <v>1093</v>
      </c>
      <c r="P404" s="7"/>
      <c r="Q404" s="63">
        <v>-45036</v>
      </c>
      <c r="R404" s="7"/>
      <c r="S404" s="7"/>
      <c r="T404" s="7"/>
    </row>
    <row r="405" spans="1:20" ht="18.75" x14ac:dyDescent="0.25">
      <c r="A405" s="53">
        <v>45036</v>
      </c>
      <c r="B405" s="7" t="s">
        <v>1117</v>
      </c>
      <c r="C405" s="7" t="str">
        <f>MID(Tabla4[[#This Row],[N° SECUENCIA INGRESO / EGRESO]],1,2)</f>
        <v>IM</v>
      </c>
      <c r="D405" s="29" t="str">
        <f>VLOOKUP(G405,BASE[],2,FALSE)</f>
        <v>CLUB</v>
      </c>
      <c r="E405" s="29" t="str">
        <f>VLOOKUP(G405,BASE[],3,FALSE)</f>
        <v>BTL</v>
      </c>
      <c r="F405" s="31" t="str">
        <f>VLOOKUP(G405,BASE[],4,FALSE)</f>
        <v>CL-BTL-091</v>
      </c>
      <c r="G405" s="18" t="s">
        <v>1095</v>
      </c>
      <c r="H405" s="7" t="s">
        <v>11</v>
      </c>
      <c r="I405" s="7" t="s">
        <v>15</v>
      </c>
      <c r="J405" s="7"/>
      <c r="K405" s="7"/>
      <c r="L405" s="7"/>
      <c r="M405" s="7">
        <v>75</v>
      </c>
      <c r="N405" s="7"/>
      <c r="O405" s="7" t="s">
        <v>1093</v>
      </c>
      <c r="P405" s="7"/>
      <c r="Q405" s="63">
        <v>-45036</v>
      </c>
      <c r="R405" s="7"/>
      <c r="S405" s="7"/>
      <c r="T405" s="7"/>
    </row>
    <row r="406" spans="1:20" ht="18.75" x14ac:dyDescent="0.25">
      <c r="A406" s="53">
        <v>45050</v>
      </c>
      <c r="B406" s="7" t="s">
        <v>1118</v>
      </c>
      <c r="C406" s="7" t="str">
        <f>MID(Tabla4[[#This Row],[N° SECUENCIA INGRESO / EGRESO]],1,2)</f>
        <v>SB</v>
      </c>
      <c r="D406" s="29" t="str">
        <f>VLOOKUP(G406,BASE[],2,FALSE)</f>
        <v>STELLA</v>
      </c>
      <c r="E406" s="29" t="str">
        <f>VLOOKUP(G406,BASE[],3,FALSE)</f>
        <v>BTL</v>
      </c>
      <c r="F406" s="31" t="str">
        <f>VLOOKUP(G406,BASE[],4,FALSE)</f>
        <v>ST-BTL-012</v>
      </c>
      <c r="G406" s="18" t="s">
        <v>86</v>
      </c>
      <c r="H406" s="7" t="s">
        <v>11</v>
      </c>
      <c r="I406" s="7" t="s">
        <v>15</v>
      </c>
      <c r="J406" s="7"/>
      <c r="K406" s="7"/>
      <c r="L406" s="7" t="s">
        <v>1119</v>
      </c>
      <c r="M406" s="7"/>
      <c r="N406" s="7">
        <v>1</v>
      </c>
      <c r="O406" s="7" t="s">
        <v>1120</v>
      </c>
      <c r="P406" s="7"/>
      <c r="Q406" s="63"/>
      <c r="R406" s="7"/>
      <c r="S406" s="7"/>
      <c r="T406" s="7"/>
    </row>
    <row r="407" spans="1:20" ht="18.75" x14ac:dyDescent="0.25">
      <c r="A407" s="53">
        <v>45050</v>
      </c>
      <c r="B407" s="7" t="s">
        <v>1118</v>
      </c>
      <c r="C407" s="7" t="str">
        <f>MID(Tabla4[[#This Row],[N° SECUENCIA INGRESO / EGRESO]],1,2)</f>
        <v>SB</v>
      </c>
      <c r="D407" s="29" t="str">
        <f>VLOOKUP(G407,BASE[],2,FALSE)</f>
        <v>STELLA</v>
      </c>
      <c r="E407" s="29" t="str">
        <f>VLOOKUP(G407,BASE[],3,FALSE)</f>
        <v>BTL</v>
      </c>
      <c r="F407" s="31" t="str">
        <f>VLOOKUP(G407,BASE[],4,FALSE)</f>
        <v>ST-BTL-060</v>
      </c>
      <c r="G407" s="18" t="s">
        <v>158</v>
      </c>
      <c r="H407" s="7" t="s">
        <v>11</v>
      </c>
      <c r="I407" s="7" t="s">
        <v>15</v>
      </c>
      <c r="J407" s="7"/>
      <c r="K407" s="7"/>
      <c r="L407" s="7" t="s">
        <v>1119</v>
      </c>
      <c r="M407" s="7"/>
      <c r="N407" s="7">
        <v>1</v>
      </c>
      <c r="O407" s="7" t="s">
        <v>1120</v>
      </c>
      <c r="P407" s="7"/>
      <c r="Q407" s="63"/>
      <c r="R407" s="7"/>
      <c r="S407" s="7"/>
      <c r="T407" s="7"/>
    </row>
    <row r="408" spans="1:20" ht="18.75" x14ac:dyDescent="0.25">
      <c r="A408" s="53">
        <v>45050</v>
      </c>
      <c r="B408" s="7" t="s">
        <v>1118</v>
      </c>
      <c r="C408" s="7" t="str">
        <f>MID(Tabla4[[#This Row],[N° SECUENCIA INGRESO / EGRESO]],1,2)</f>
        <v>SB</v>
      </c>
      <c r="D408" s="29" t="str">
        <f>VLOOKUP(G408,BASE[],2,FALSE)</f>
        <v>STELLA</v>
      </c>
      <c r="E408" s="29" t="str">
        <f>VLOOKUP(G408,BASE[],3,FALSE)</f>
        <v>BTL</v>
      </c>
      <c r="F408" s="31" t="str">
        <f>VLOOKUP(G408,BASE[],4,FALSE)</f>
        <v>ST-BTL-014</v>
      </c>
      <c r="G408" s="18" t="s">
        <v>385</v>
      </c>
      <c r="H408" s="7" t="s">
        <v>11</v>
      </c>
      <c r="I408" s="7" t="s">
        <v>15</v>
      </c>
      <c r="J408" s="7"/>
      <c r="K408" s="7"/>
      <c r="L408" s="7" t="s">
        <v>1119</v>
      </c>
      <c r="M408" s="7"/>
      <c r="N408" s="7">
        <v>1</v>
      </c>
      <c r="O408" s="7" t="s">
        <v>1120</v>
      </c>
      <c r="P408" s="7"/>
      <c r="Q408" s="63">
        <v>-45050</v>
      </c>
      <c r="R408" s="7"/>
      <c r="S408" s="7"/>
      <c r="T408" s="7"/>
    </row>
    <row r="409" spans="1:20" ht="18.75" x14ac:dyDescent="0.25">
      <c r="A409" s="53">
        <v>45050</v>
      </c>
      <c r="B409" s="7" t="s">
        <v>1118</v>
      </c>
      <c r="C409" s="7" t="str">
        <f>MID(Tabla4[[#This Row],[N° SECUENCIA INGRESO / EGRESO]],1,2)</f>
        <v>SB</v>
      </c>
      <c r="D409" s="29" t="str">
        <f>VLOOKUP(G409,BASE[],2,FALSE)</f>
        <v>STELLA</v>
      </c>
      <c r="E409" s="29" t="str">
        <f>VLOOKUP(G409,BASE[],3,FALSE)</f>
        <v>BTL</v>
      </c>
      <c r="F409" s="31" t="str">
        <f>VLOOKUP(G409,BASE[],4,FALSE)</f>
        <v>ST-BTL-041</v>
      </c>
      <c r="G409" s="18" t="s">
        <v>401</v>
      </c>
      <c r="H409" s="7" t="s">
        <v>11</v>
      </c>
      <c r="I409" s="7" t="s">
        <v>15</v>
      </c>
      <c r="J409" s="7"/>
      <c r="K409" s="7"/>
      <c r="L409" s="7" t="s">
        <v>1119</v>
      </c>
      <c r="M409" s="7"/>
      <c r="N409" s="7">
        <v>1</v>
      </c>
      <c r="O409" s="7" t="s">
        <v>1120</v>
      </c>
      <c r="P409" s="7"/>
      <c r="Q409" s="63">
        <v>-45050</v>
      </c>
      <c r="R409" s="7"/>
      <c r="S409" s="7"/>
      <c r="T409" s="7"/>
    </row>
    <row r="410" spans="1:20" ht="18.75" x14ac:dyDescent="0.25">
      <c r="A410" s="53">
        <v>45050</v>
      </c>
      <c r="B410" s="7" t="s">
        <v>1118</v>
      </c>
      <c r="C410" s="7" t="str">
        <f>MID(Tabla4[[#This Row],[N° SECUENCIA INGRESO / EGRESO]],1,2)</f>
        <v>SB</v>
      </c>
      <c r="D410" s="29" t="str">
        <f>VLOOKUP(G410,BASE[],2,FALSE)</f>
        <v>STELLA</v>
      </c>
      <c r="E410" s="29" t="str">
        <f>VLOOKUP(G410,BASE[],3,FALSE)</f>
        <v>BTL</v>
      </c>
      <c r="F410" s="31" t="str">
        <f>VLOOKUP(G410,BASE[],4,FALSE)</f>
        <v>ST-BTL-004</v>
      </c>
      <c r="G410" s="18" t="s">
        <v>74</v>
      </c>
      <c r="H410" s="7" t="s">
        <v>11</v>
      </c>
      <c r="I410" s="7" t="s">
        <v>15</v>
      </c>
      <c r="J410" s="7"/>
      <c r="K410" s="7"/>
      <c r="L410" s="7" t="s">
        <v>1119</v>
      </c>
      <c r="M410" s="7"/>
      <c r="N410" s="7">
        <v>2</v>
      </c>
      <c r="O410" s="7" t="s">
        <v>1120</v>
      </c>
      <c r="P410" s="7"/>
      <c r="Q410" s="63">
        <v>-45050</v>
      </c>
      <c r="R410" s="7"/>
      <c r="S410" s="7"/>
      <c r="T410" s="7"/>
    </row>
    <row r="411" spans="1:20" ht="18.75" x14ac:dyDescent="0.25">
      <c r="A411" s="53">
        <v>45045</v>
      </c>
      <c r="B411" s="7" t="s">
        <v>1121</v>
      </c>
      <c r="C411" s="7" t="str">
        <f>MID(Tabla4[[#This Row],[N° SECUENCIA INGRESO / EGRESO]],1,2)</f>
        <v>IM</v>
      </c>
      <c r="D411" s="29" t="str">
        <f>VLOOKUP(G411,BASE[],2,FALSE)</f>
        <v>STELLA</v>
      </c>
      <c r="E411" s="29" t="str">
        <f>VLOOKUP(G411,BASE[],3,FALSE)</f>
        <v>BTL</v>
      </c>
      <c r="F411" s="31" t="str">
        <f>VLOOKUP(G411,BASE[],4,FALSE)</f>
        <v>ST-BTL-079</v>
      </c>
      <c r="G411" s="18" t="s">
        <v>1122</v>
      </c>
      <c r="H411" s="7" t="s">
        <v>11</v>
      </c>
      <c r="I411" s="7" t="s">
        <v>15</v>
      </c>
      <c r="J411" s="7"/>
      <c r="K411" s="7"/>
      <c r="L411" s="7"/>
      <c r="M411" s="7">
        <v>1</v>
      </c>
      <c r="N411" s="7"/>
      <c r="O411" s="7" t="s">
        <v>1123</v>
      </c>
      <c r="P411" s="7"/>
      <c r="Q411" s="63">
        <v>-45045</v>
      </c>
      <c r="R411" s="7"/>
      <c r="S411" s="7"/>
      <c r="T411" s="7"/>
    </row>
    <row r="412" spans="1:20" ht="18.75" x14ac:dyDescent="0.25">
      <c r="A412" s="53">
        <v>45045</v>
      </c>
      <c r="B412" s="7" t="s">
        <v>1121</v>
      </c>
      <c r="C412" s="7" t="str">
        <f>MID(Tabla4[[#This Row],[N° SECUENCIA INGRESO / EGRESO]],1,2)</f>
        <v>IM</v>
      </c>
      <c r="D412" s="29" t="str">
        <f>VLOOKUP(G412,BASE[],2,FALSE)</f>
        <v>STELLA</v>
      </c>
      <c r="E412" s="29" t="str">
        <f>VLOOKUP(G412,BASE[],3,FALSE)</f>
        <v>BTL</v>
      </c>
      <c r="F412" s="31" t="str">
        <f>VLOOKUP(G412,BASE[],4,FALSE)</f>
        <v>ST-BTL-080</v>
      </c>
      <c r="G412" s="18" t="s">
        <v>1124</v>
      </c>
      <c r="H412" s="7" t="s">
        <v>11</v>
      </c>
      <c r="I412" s="7" t="s">
        <v>15</v>
      </c>
      <c r="J412" s="7"/>
      <c r="K412" s="7"/>
      <c r="L412" s="7"/>
      <c r="M412" s="7">
        <v>1</v>
      </c>
      <c r="N412" s="7"/>
      <c r="O412" s="7" t="s">
        <v>1123</v>
      </c>
      <c r="P412" s="7"/>
      <c r="Q412" s="63">
        <v>-45045</v>
      </c>
      <c r="R412" s="7"/>
      <c r="S412" s="7"/>
      <c r="T412" s="7"/>
    </row>
    <row r="413" spans="1:20" ht="18.75" x14ac:dyDescent="0.25">
      <c r="A413" s="53">
        <v>45045</v>
      </c>
      <c r="B413" s="7" t="s">
        <v>1121</v>
      </c>
      <c r="C413" s="7" t="str">
        <f>MID(Tabla4[[#This Row],[N° SECUENCIA INGRESO / EGRESO]],1,2)</f>
        <v>IM</v>
      </c>
      <c r="D413" s="29" t="str">
        <f>VLOOKUP(G413,BASE[],2,FALSE)</f>
        <v>STELLA</v>
      </c>
      <c r="E413" s="29" t="str">
        <f>VLOOKUP(G413,BASE[],3,FALSE)</f>
        <v>BTL</v>
      </c>
      <c r="F413" s="31" t="str">
        <f>VLOOKUP(G413,BASE[],4,FALSE)</f>
        <v>ST-BTL-057</v>
      </c>
      <c r="G413" s="18" t="s">
        <v>429</v>
      </c>
      <c r="H413" s="7" t="s">
        <v>11</v>
      </c>
      <c r="I413" s="7" t="s">
        <v>15</v>
      </c>
      <c r="J413" s="7"/>
      <c r="K413" s="7"/>
      <c r="L413" s="7"/>
      <c r="M413" s="7">
        <v>1</v>
      </c>
      <c r="N413" s="7"/>
      <c r="O413" s="7" t="s">
        <v>1123</v>
      </c>
      <c r="P413" s="7"/>
      <c r="Q413" s="63">
        <v>-45045</v>
      </c>
      <c r="R413" s="7"/>
      <c r="S413" s="7"/>
      <c r="T413" s="7"/>
    </row>
    <row r="414" spans="1:20" ht="18.75" x14ac:dyDescent="0.25">
      <c r="A414" s="53">
        <v>45050</v>
      </c>
      <c r="B414" s="7" t="s">
        <v>1125</v>
      </c>
      <c r="C414" s="7" t="str">
        <f>MID(Tabla4[[#This Row],[N° SECUENCIA INGRESO / EGRESO]],1,2)</f>
        <v>IM</v>
      </c>
      <c r="D414" s="29" t="str">
        <f>VLOOKUP(G414,BASE[],2,FALSE)</f>
        <v>STELLA</v>
      </c>
      <c r="E414" s="29" t="str">
        <f>VLOOKUP(G414,BASE[],3,FALSE)</f>
        <v>BTL</v>
      </c>
      <c r="F414" s="31" t="str">
        <f>VLOOKUP(G414,BASE[],4,FALSE)</f>
        <v>ST-BTL-045</v>
      </c>
      <c r="G414" s="18" t="s">
        <v>293</v>
      </c>
      <c r="H414" s="7" t="s">
        <v>11</v>
      </c>
      <c r="I414" s="7" t="s">
        <v>15</v>
      </c>
      <c r="J414" s="7"/>
      <c r="K414" s="7"/>
      <c r="L414" s="7"/>
      <c r="M414" s="7">
        <v>1</v>
      </c>
      <c r="N414" s="7"/>
      <c r="O414" s="7" t="s">
        <v>1123</v>
      </c>
      <c r="P414" s="7"/>
      <c r="Q414" s="63">
        <v>-45050</v>
      </c>
      <c r="R414" s="7"/>
      <c r="S414" s="7"/>
      <c r="T414" s="7"/>
    </row>
    <row r="415" spans="1:20" ht="18.75" x14ac:dyDescent="0.25">
      <c r="A415" s="53">
        <v>45050</v>
      </c>
      <c r="B415" s="7" t="s">
        <v>1125</v>
      </c>
      <c r="C415" s="7" t="str">
        <f>MID(Tabla4[[#This Row],[N° SECUENCIA INGRESO / EGRESO]],1,2)</f>
        <v>IM</v>
      </c>
      <c r="D415" s="29" t="str">
        <f>VLOOKUP(G415,BASE[],2,FALSE)</f>
        <v>STELLA</v>
      </c>
      <c r="E415" s="29" t="str">
        <f>VLOOKUP(G415,BASE[],3,FALSE)</f>
        <v>BTL</v>
      </c>
      <c r="F415" s="31" t="str">
        <f>VLOOKUP(G415,BASE[],4,FALSE)</f>
        <v>ST-BTL-046</v>
      </c>
      <c r="G415" s="18" t="s">
        <v>409</v>
      </c>
      <c r="H415" s="7" t="s">
        <v>11</v>
      </c>
      <c r="I415" s="7" t="s">
        <v>15</v>
      </c>
      <c r="J415" s="7"/>
      <c r="K415" s="7"/>
      <c r="L415" s="7"/>
      <c r="M415" s="7">
        <v>1</v>
      </c>
      <c r="N415" s="7"/>
      <c r="O415" s="7" t="s">
        <v>1123</v>
      </c>
      <c r="P415" s="7"/>
      <c r="Q415" s="63">
        <v>-45050</v>
      </c>
      <c r="R415" s="7"/>
      <c r="S415" s="7"/>
      <c r="T415" s="7"/>
    </row>
    <row r="416" spans="1:20" ht="18.75" x14ac:dyDescent="0.25">
      <c r="A416" s="111">
        <v>45049</v>
      </c>
      <c r="B416" s="7" t="s">
        <v>1132</v>
      </c>
      <c r="C416" s="7" t="str">
        <f>MID(Tabla4[[#This Row],[N° SECUENCIA INGRESO / EGRESO]],1,2)</f>
        <v>SB</v>
      </c>
      <c r="D416" s="29" t="str">
        <f>VLOOKUP(G416,BASE[],2,FALSE)</f>
        <v>STELLA</v>
      </c>
      <c r="E416" s="29" t="str">
        <f>VLOOKUP(G416,BASE[],3,FALSE)</f>
        <v>BTL</v>
      </c>
      <c r="F416" s="114" t="str">
        <f>VLOOKUP(G416,BASE[],4,FALSE)</f>
        <v>ST-BTL-078</v>
      </c>
      <c r="G416" s="32" t="s">
        <v>491</v>
      </c>
      <c r="H416" s="7" t="s">
        <v>11</v>
      </c>
      <c r="I416" s="17" t="s">
        <v>19</v>
      </c>
      <c r="J416" s="116" t="s">
        <v>1130</v>
      </c>
      <c r="K416" s="116" t="s">
        <v>1131</v>
      </c>
      <c r="L416" s="17"/>
      <c r="M416" s="17"/>
      <c r="N416" s="17">
        <v>1</v>
      </c>
      <c r="O416" s="17" t="s">
        <v>650</v>
      </c>
      <c r="P416" s="71">
        <v>45068</v>
      </c>
      <c r="Q416" s="64">
        <f>+Tabla4[[#This Row],[FECHA ESTIMADA DE RETORNO]]-Tabla4[[#This Row],[FECHA]]</f>
        <v>19</v>
      </c>
      <c r="R416" s="115"/>
      <c r="S416" s="17"/>
      <c r="T416" s="17"/>
    </row>
    <row r="417" spans="1:20" ht="18.75" x14ac:dyDescent="0.25">
      <c r="A417" s="111">
        <v>45049</v>
      </c>
      <c r="B417" s="7" t="s">
        <v>1132</v>
      </c>
      <c r="C417" s="7" t="str">
        <f>MID(Tabla4[[#This Row],[N° SECUENCIA INGRESO / EGRESO]],1,2)</f>
        <v>SB</v>
      </c>
      <c r="D417" s="29" t="str">
        <f>VLOOKUP(G417,BASE[],2,FALSE)</f>
        <v>STELLA</v>
      </c>
      <c r="E417" s="29" t="str">
        <f>VLOOKUP(G417,BASE[],3,FALSE)</f>
        <v>BTL</v>
      </c>
      <c r="F417" s="114" t="str">
        <f>VLOOKUP(G417,BASE[],4,FALSE)</f>
        <v>ST-BTL-011</v>
      </c>
      <c r="G417" s="32" t="s">
        <v>381</v>
      </c>
      <c r="H417" s="17" t="s">
        <v>14</v>
      </c>
      <c r="I417" s="17" t="s">
        <v>19</v>
      </c>
      <c r="J417" s="116" t="s">
        <v>1130</v>
      </c>
      <c r="K417" s="116" t="s">
        <v>1131</v>
      </c>
      <c r="L417" s="17"/>
      <c r="M417" s="17"/>
      <c r="N417" s="17">
        <v>1</v>
      </c>
      <c r="O417" s="17" t="s">
        <v>650</v>
      </c>
      <c r="P417" s="71">
        <v>45068</v>
      </c>
      <c r="Q417" s="64">
        <f>+Tabla4[[#This Row],[FECHA ESTIMADA DE RETORNO]]-Tabla4[[#This Row],[FECHA]]</f>
        <v>19</v>
      </c>
      <c r="R417" s="115"/>
      <c r="S417" s="17"/>
      <c r="T417" s="17"/>
    </row>
    <row r="418" spans="1:20" ht="18.75" x14ac:dyDescent="0.25">
      <c r="A418" s="111">
        <v>45049</v>
      </c>
      <c r="B418" s="7" t="s">
        <v>1132</v>
      </c>
      <c r="C418" s="7" t="str">
        <f>MID(Tabla4[[#This Row],[N° SECUENCIA INGRESO / EGRESO]],1,2)</f>
        <v>SB</v>
      </c>
      <c r="D418" s="29" t="str">
        <f>VLOOKUP(G418,BASE[],2,FALSE)</f>
        <v>STELLA</v>
      </c>
      <c r="E418" s="29" t="str">
        <f>VLOOKUP(G418,BASE[],3,FALSE)</f>
        <v>BTL</v>
      </c>
      <c r="F418" s="114" t="str">
        <f>VLOOKUP(G418,BASE[],4,FALSE)</f>
        <v>ST-BTL-070</v>
      </c>
      <c r="G418" s="32" t="s">
        <v>537</v>
      </c>
      <c r="H418" s="17" t="s">
        <v>14</v>
      </c>
      <c r="I418" s="17" t="s">
        <v>19</v>
      </c>
      <c r="J418" s="116" t="s">
        <v>1130</v>
      </c>
      <c r="K418" s="116" t="s">
        <v>1131</v>
      </c>
      <c r="L418" s="17"/>
      <c r="M418" s="17"/>
      <c r="N418" s="17">
        <v>1</v>
      </c>
      <c r="O418" s="17" t="s">
        <v>650</v>
      </c>
      <c r="P418" s="71">
        <v>45068</v>
      </c>
      <c r="Q418" s="64">
        <f>+Tabla4[[#This Row],[FECHA ESTIMADA DE RETORNO]]-Tabla4[[#This Row],[FECHA]]</f>
        <v>19</v>
      </c>
      <c r="R418" s="115"/>
      <c r="S418" s="17"/>
      <c r="T418" s="17"/>
    </row>
    <row r="419" spans="1:20" ht="18.75" x14ac:dyDescent="0.25">
      <c r="A419" s="111">
        <v>45049</v>
      </c>
      <c r="B419" s="7" t="s">
        <v>1132</v>
      </c>
      <c r="C419" s="7" t="str">
        <f>MID(Tabla4[[#This Row],[N° SECUENCIA INGRESO / EGRESO]],1,2)</f>
        <v>SB</v>
      </c>
      <c r="D419" s="29" t="str">
        <f>VLOOKUP(G419,BASE[],2,FALSE)</f>
        <v>STELLA</v>
      </c>
      <c r="E419" s="29" t="str">
        <f>VLOOKUP(G419,BASE[],3,FALSE)</f>
        <v>BTL</v>
      </c>
      <c r="F419" s="114" t="str">
        <f>VLOOKUP(G419,BASE[],4,FALSE)</f>
        <v>ST-BTL-028</v>
      </c>
      <c r="G419" s="32" t="s">
        <v>104</v>
      </c>
      <c r="H419" s="7" t="s">
        <v>11</v>
      </c>
      <c r="I419" s="17" t="s">
        <v>15</v>
      </c>
      <c r="J419" s="116" t="s">
        <v>1130</v>
      </c>
      <c r="K419" s="116" t="s">
        <v>1131</v>
      </c>
      <c r="L419" s="17"/>
      <c r="M419" s="17"/>
      <c r="N419" s="17">
        <v>200</v>
      </c>
      <c r="O419" s="17" t="s">
        <v>650</v>
      </c>
      <c r="P419" s="71">
        <v>45068</v>
      </c>
      <c r="Q419" s="64">
        <f>+Tabla4[[#This Row],[FECHA ESTIMADA DE RETORNO]]-Tabla4[[#This Row],[FECHA]]</f>
        <v>19</v>
      </c>
      <c r="R419" s="115"/>
      <c r="S419" s="17"/>
      <c r="T419" s="17"/>
    </row>
    <row r="420" spans="1:20" ht="18.75" x14ac:dyDescent="0.25">
      <c r="A420" s="111">
        <v>45051</v>
      </c>
      <c r="B420" s="17" t="s">
        <v>1133</v>
      </c>
      <c r="C420" s="7" t="str">
        <f>MID(Tabla4[[#This Row],[N° SECUENCIA INGRESO / EGRESO]],1,2)</f>
        <v>SB</v>
      </c>
      <c r="D420" s="29" t="str">
        <f>VLOOKUP(G420,BASE[],2,FALSE)</f>
        <v>STELLA</v>
      </c>
      <c r="E420" s="29" t="str">
        <f>VLOOKUP(G420,BASE[],3,FALSE)</f>
        <v>BTL</v>
      </c>
      <c r="F420" s="114" t="str">
        <f>VLOOKUP(G420,BASE[],4,FALSE)</f>
        <v>ST-BTL-074</v>
      </c>
      <c r="G420" s="32" t="s">
        <v>567</v>
      </c>
      <c r="H420" s="7" t="s">
        <v>11</v>
      </c>
      <c r="I420" s="17" t="s">
        <v>15</v>
      </c>
      <c r="J420" s="116" t="s">
        <v>1130</v>
      </c>
      <c r="K420" s="116" t="s">
        <v>1131</v>
      </c>
      <c r="L420" s="17"/>
      <c r="M420" s="17"/>
      <c r="N420" s="17">
        <v>4</v>
      </c>
      <c r="O420" s="17" t="s">
        <v>650</v>
      </c>
      <c r="P420" s="71">
        <v>45068</v>
      </c>
      <c r="Q420" s="64">
        <f>+Tabla4[[#This Row],[FECHA ESTIMADA DE RETORNO]]-Tabla4[[#This Row],[FECHA]]</f>
        <v>17</v>
      </c>
      <c r="R420" s="115"/>
      <c r="S420" s="17"/>
      <c r="T420" s="17"/>
    </row>
    <row r="421" spans="1:20" ht="18.75" x14ac:dyDescent="0.25">
      <c r="A421" s="111">
        <v>45051</v>
      </c>
      <c r="B421" s="17" t="s">
        <v>1133</v>
      </c>
      <c r="C421" s="7" t="str">
        <f>MID(Tabla4[[#This Row],[N° SECUENCIA INGRESO / EGRESO]],1,2)</f>
        <v>SB</v>
      </c>
      <c r="D421" s="29" t="str">
        <f>VLOOKUP(G421,BASE[],2,FALSE)</f>
        <v>STELLA</v>
      </c>
      <c r="E421" s="29" t="str">
        <f>VLOOKUP(G421,BASE[],3,FALSE)</f>
        <v>BTL</v>
      </c>
      <c r="F421" s="114" t="str">
        <f>VLOOKUP(G421,BASE[],4,FALSE)</f>
        <v>ST-BTL-075</v>
      </c>
      <c r="G421" s="32" t="s">
        <v>597</v>
      </c>
      <c r="H421" s="7" t="s">
        <v>11</v>
      </c>
      <c r="I421" s="17" t="s">
        <v>15</v>
      </c>
      <c r="J421" s="116" t="s">
        <v>1130</v>
      </c>
      <c r="K421" s="116" t="s">
        <v>1131</v>
      </c>
      <c r="L421" s="17"/>
      <c r="M421" s="17"/>
      <c r="N421" s="17">
        <v>16</v>
      </c>
      <c r="O421" s="17" t="s">
        <v>650</v>
      </c>
      <c r="P421" s="71">
        <v>45068</v>
      </c>
      <c r="Q421" s="64">
        <f>+Tabla4[[#This Row],[FECHA ESTIMADA DE RETORNO]]-Tabla4[[#This Row],[FECHA]]</f>
        <v>17</v>
      </c>
      <c r="R421" s="115"/>
      <c r="S421" s="17"/>
      <c r="T421" s="17"/>
    </row>
    <row r="422" spans="1:20" ht="18.75" x14ac:dyDescent="0.25">
      <c r="A422" s="111">
        <v>45055</v>
      </c>
      <c r="B422" s="17" t="s">
        <v>1134</v>
      </c>
      <c r="C422" s="7" t="str">
        <f>MID(Tabla4[[#This Row],[N° SECUENCIA INGRESO / EGRESO]],1,2)</f>
        <v>SB</v>
      </c>
      <c r="D422" s="29" t="str">
        <f>VLOOKUP(G422,BASE[],2,FALSE)</f>
        <v>STELLA</v>
      </c>
      <c r="E422" s="29" t="str">
        <f>VLOOKUP(G422,BASE[],3,FALSE)</f>
        <v>BTL</v>
      </c>
      <c r="F422" s="114" t="str">
        <f>VLOOKUP(G422,BASE[],4,FALSE)</f>
        <v>ST-BTL-012</v>
      </c>
      <c r="G422" s="32" t="s">
        <v>86</v>
      </c>
      <c r="H422" s="7" t="s">
        <v>11</v>
      </c>
      <c r="I422" s="17" t="s">
        <v>15</v>
      </c>
      <c r="J422" s="116" t="s">
        <v>1130</v>
      </c>
      <c r="K422" s="116" t="s">
        <v>1131</v>
      </c>
      <c r="L422" s="17"/>
      <c r="M422" s="17"/>
      <c r="N422" s="17">
        <v>1</v>
      </c>
      <c r="O422" s="17" t="s">
        <v>650</v>
      </c>
      <c r="P422" s="71">
        <v>45068</v>
      </c>
      <c r="Q422" s="64">
        <f>+Tabla4[[#This Row],[FECHA ESTIMADA DE RETORNO]]-Tabla4[[#This Row],[FECHA]]</f>
        <v>13</v>
      </c>
      <c r="R422" s="115"/>
      <c r="S422" s="17"/>
      <c r="T422" s="17"/>
    </row>
    <row r="423" spans="1:20" ht="18.75" x14ac:dyDescent="0.25">
      <c r="A423" s="111">
        <v>45055</v>
      </c>
      <c r="B423" s="17" t="s">
        <v>1134</v>
      </c>
      <c r="C423" s="7" t="str">
        <f>MID(Tabla4[[#This Row],[N° SECUENCIA INGRESO / EGRESO]],1,2)</f>
        <v>SB</v>
      </c>
      <c r="D423" s="29" t="str">
        <f>VLOOKUP(G423,BASE[],2,FALSE)</f>
        <v>STELLA</v>
      </c>
      <c r="E423" s="29" t="str">
        <f>VLOOKUP(G423,BASE[],3,FALSE)</f>
        <v>BTL</v>
      </c>
      <c r="F423" s="114" t="str">
        <f>VLOOKUP(G423,BASE[],4,FALSE)</f>
        <v>ST-BTL-013</v>
      </c>
      <c r="G423" s="32" t="s">
        <v>383</v>
      </c>
      <c r="H423" s="7" t="s">
        <v>11</v>
      </c>
      <c r="I423" s="17" t="s">
        <v>15</v>
      </c>
      <c r="J423" s="116" t="s">
        <v>1130</v>
      </c>
      <c r="K423" s="116" t="s">
        <v>1131</v>
      </c>
      <c r="L423" s="17"/>
      <c r="M423" s="17"/>
      <c r="N423" s="17">
        <v>1</v>
      </c>
      <c r="O423" s="17" t="s">
        <v>650</v>
      </c>
      <c r="P423" s="71">
        <v>45068</v>
      </c>
      <c r="Q423" s="64">
        <f>+Tabla4[[#This Row],[FECHA ESTIMADA DE RETORNO]]-Tabla4[[#This Row],[FECHA]]</f>
        <v>13</v>
      </c>
      <c r="R423" s="115"/>
      <c r="S423" s="17"/>
      <c r="T423" s="17"/>
    </row>
    <row r="424" spans="1:20" ht="18.75" x14ac:dyDescent="0.25">
      <c r="A424" s="111">
        <v>45055</v>
      </c>
      <c r="B424" s="17" t="s">
        <v>1134</v>
      </c>
      <c r="C424" s="7" t="str">
        <f>MID(Tabla4[[#This Row],[N° SECUENCIA INGRESO / EGRESO]],1,2)</f>
        <v>SB</v>
      </c>
      <c r="D424" s="29" t="str">
        <f>VLOOKUP(G424,BASE[],2,FALSE)</f>
        <v>STELLA</v>
      </c>
      <c r="E424" s="29" t="str">
        <f>VLOOKUP(G424,BASE[],3,FALSE)</f>
        <v>BTL</v>
      </c>
      <c r="F424" s="114" t="str">
        <f>VLOOKUP(G424,BASE[],4,FALSE)</f>
        <v>ST-BTL-017</v>
      </c>
      <c r="G424" s="32" t="s">
        <v>263</v>
      </c>
      <c r="H424" s="7" t="s">
        <v>11</v>
      </c>
      <c r="I424" s="17" t="s">
        <v>15</v>
      </c>
      <c r="J424" s="116" t="s">
        <v>1130</v>
      </c>
      <c r="K424" s="116" t="s">
        <v>1131</v>
      </c>
      <c r="L424" s="17"/>
      <c r="M424" s="17"/>
      <c r="N424" s="17">
        <v>1</v>
      </c>
      <c r="O424" s="17" t="s">
        <v>650</v>
      </c>
      <c r="P424" s="71">
        <v>45068</v>
      </c>
      <c r="Q424" s="64">
        <f>+Tabla4[[#This Row],[FECHA ESTIMADA DE RETORNO]]-Tabla4[[#This Row],[FECHA]]</f>
        <v>13</v>
      </c>
      <c r="R424" s="115"/>
      <c r="S424" s="17"/>
      <c r="T424" s="17"/>
    </row>
    <row r="425" spans="1:20" ht="18.75" x14ac:dyDescent="0.25">
      <c r="A425" s="111">
        <v>45055</v>
      </c>
      <c r="B425" s="17" t="s">
        <v>1134</v>
      </c>
      <c r="C425" s="7" t="str">
        <f>MID(Tabla4[[#This Row],[N° SECUENCIA INGRESO / EGRESO]],1,2)</f>
        <v>SB</v>
      </c>
      <c r="D425" s="29" t="str">
        <f>VLOOKUP(G425,BASE[],2,FALSE)</f>
        <v>STELLA</v>
      </c>
      <c r="E425" s="29" t="str">
        <f>VLOOKUP(G425,BASE[],3,FALSE)</f>
        <v>BTL</v>
      </c>
      <c r="F425" s="114" t="str">
        <f>VLOOKUP(G425,BASE[],4,FALSE)</f>
        <v>ST-BTL-018</v>
      </c>
      <c r="G425" s="32" t="s">
        <v>391</v>
      </c>
      <c r="H425" s="7" t="s">
        <v>11</v>
      </c>
      <c r="I425" s="17" t="s">
        <v>15</v>
      </c>
      <c r="J425" s="116" t="s">
        <v>1130</v>
      </c>
      <c r="K425" s="116" t="s">
        <v>1131</v>
      </c>
      <c r="L425" s="17"/>
      <c r="M425" s="17"/>
      <c r="N425" s="17">
        <v>1</v>
      </c>
      <c r="O425" s="17" t="s">
        <v>650</v>
      </c>
      <c r="P425" s="71">
        <v>45068</v>
      </c>
      <c r="Q425" s="64">
        <f>+Tabla4[[#This Row],[FECHA ESTIMADA DE RETORNO]]-Tabla4[[#This Row],[FECHA]]</f>
        <v>13</v>
      </c>
      <c r="R425" s="115"/>
      <c r="S425" s="17"/>
      <c r="T425" s="17"/>
    </row>
    <row r="426" spans="1:20" ht="18.75" x14ac:dyDescent="0.25">
      <c r="A426" s="111">
        <v>45055</v>
      </c>
      <c r="B426" s="17" t="s">
        <v>1134</v>
      </c>
      <c r="C426" s="7" t="str">
        <f>MID(Tabla4[[#This Row],[N° SECUENCIA INGRESO / EGRESO]],1,2)</f>
        <v>SB</v>
      </c>
      <c r="D426" s="29" t="str">
        <f>VLOOKUP(G426,BASE[],2,FALSE)</f>
        <v>STELLA</v>
      </c>
      <c r="E426" s="29" t="str">
        <f>VLOOKUP(G426,BASE[],3,FALSE)</f>
        <v>BTL</v>
      </c>
      <c r="F426" s="114" t="str">
        <f>VLOOKUP(G426,BASE[],4,FALSE)</f>
        <v>ST-BTL-060</v>
      </c>
      <c r="G426" s="32" t="s">
        <v>158</v>
      </c>
      <c r="H426" s="7" t="s">
        <v>11</v>
      </c>
      <c r="I426" s="17" t="s">
        <v>15</v>
      </c>
      <c r="J426" s="116" t="s">
        <v>1130</v>
      </c>
      <c r="K426" s="116" t="s">
        <v>1131</v>
      </c>
      <c r="L426" s="17"/>
      <c r="M426" s="17"/>
      <c r="N426" s="17">
        <v>2</v>
      </c>
      <c r="O426" s="17" t="s">
        <v>650</v>
      </c>
      <c r="P426" s="71">
        <v>45068</v>
      </c>
      <c r="Q426" s="64">
        <f>+Tabla4[[#This Row],[FECHA ESTIMADA DE RETORNO]]-Tabla4[[#This Row],[FECHA]]</f>
        <v>13</v>
      </c>
      <c r="R426" s="115"/>
      <c r="S426" s="17"/>
      <c r="T426" s="17"/>
    </row>
    <row r="427" spans="1:20" ht="18.75" x14ac:dyDescent="0.25">
      <c r="A427" s="111">
        <v>45055</v>
      </c>
      <c r="B427" s="17" t="s">
        <v>1134</v>
      </c>
      <c r="C427" s="7" t="str">
        <f>MID(Tabla4[[#This Row],[N° SECUENCIA INGRESO / EGRESO]],1,2)</f>
        <v>SB</v>
      </c>
      <c r="D427" s="29" t="str">
        <f>VLOOKUP(G427,BASE[],2,FALSE)</f>
        <v>STELLA</v>
      </c>
      <c r="E427" s="29" t="str">
        <f>VLOOKUP(G427,BASE[],3,FALSE)</f>
        <v>BTL</v>
      </c>
      <c r="F427" s="114" t="str">
        <f>VLOOKUP(G427,BASE[],4,FALSE)</f>
        <v>ST-BTL-004</v>
      </c>
      <c r="G427" s="32" t="s">
        <v>74</v>
      </c>
      <c r="H427" s="7" t="s">
        <v>11</v>
      </c>
      <c r="I427" s="17" t="s">
        <v>15</v>
      </c>
      <c r="J427" s="116" t="s">
        <v>1130</v>
      </c>
      <c r="K427" s="116" t="s">
        <v>1131</v>
      </c>
      <c r="L427" s="17"/>
      <c r="M427" s="17"/>
      <c r="N427" s="17">
        <v>2</v>
      </c>
      <c r="O427" s="17" t="s">
        <v>650</v>
      </c>
      <c r="P427" s="71">
        <v>45068</v>
      </c>
      <c r="Q427" s="64">
        <f>+Tabla4[[#This Row],[FECHA ESTIMADA DE RETORNO]]-Tabla4[[#This Row],[FECHA]]</f>
        <v>13</v>
      </c>
      <c r="R427" s="115"/>
      <c r="S427" s="17"/>
      <c r="T427" s="17"/>
    </row>
    <row r="428" spans="1:20" ht="18.75" x14ac:dyDescent="0.25">
      <c r="A428" s="111">
        <v>45062</v>
      </c>
      <c r="B428" s="17" t="s">
        <v>1135</v>
      </c>
      <c r="C428" s="7" t="str">
        <f>MID(Tabla4[[#This Row],[N° SECUENCIA INGRESO / EGRESO]],1,2)</f>
        <v>SB</v>
      </c>
      <c r="D428" s="29" t="str">
        <f>VLOOKUP(G428,BASE[],2,FALSE)</f>
        <v>CLUB</v>
      </c>
      <c r="E428" s="29" t="str">
        <f>VLOOKUP(G428,BASE[],3,FALSE)</f>
        <v>BTL</v>
      </c>
      <c r="F428" s="114" t="str">
        <f>VLOOKUP(G428,BASE[],4,FALSE)</f>
        <v>CL-BTL-068</v>
      </c>
      <c r="G428" s="32" t="s">
        <v>621</v>
      </c>
      <c r="H428" s="7" t="s">
        <v>11</v>
      </c>
      <c r="I428" s="17" t="s">
        <v>15</v>
      </c>
      <c r="J428" s="117" t="s">
        <v>1099</v>
      </c>
      <c r="K428" s="118">
        <v>-798700969</v>
      </c>
      <c r="L428" s="17"/>
      <c r="M428" s="17"/>
      <c r="N428" s="119">
        <v>12</v>
      </c>
      <c r="O428" s="17" t="s">
        <v>640</v>
      </c>
      <c r="P428" s="71">
        <v>45068</v>
      </c>
      <c r="Q428" s="64">
        <f>+Tabla4[[#This Row],[FECHA ESTIMADA DE RETORNO]]-Tabla4[[#This Row],[FECHA]]</f>
        <v>6</v>
      </c>
      <c r="R428" s="115"/>
      <c r="S428" s="17"/>
      <c r="T428" s="17"/>
    </row>
    <row r="429" spans="1:20" ht="18.75" x14ac:dyDescent="0.25">
      <c r="A429" s="111">
        <v>45062</v>
      </c>
      <c r="B429" s="17" t="s">
        <v>1135</v>
      </c>
      <c r="C429" s="7" t="str">
        <f>MID(Tabla4[[#This Row],[N° SECUENCIA INGRESO / EGRESO]],1,2)</f>
        <v>SB</v>
      </c>
      <c r="D429" s="29" t="str">
        <f>VLOOKUP(G429,BASE[],2,FALSE)</f>
        <v>CLUB</v>
      </c>
      <c r="E429" s="29" t="str">
        <f>VLOOKUP(G429,BASE[],3,FALSE)</f>
        <v>BTL</v>
      </c>
      <c r="F429" s="114" t="str">
        <f>VLOOKUP(G429,BASE[],4,FALSE)</f>
        <v>CL-BTL-080</v>
      </c>
      <c r="G429" s="32" t="s">
        <v>595</v>
      </c>
      <c r="H429" s="7" t="s">
        <v>11</v>
      </c>
      <c r="I429" s="17" t="s">
        <v>15</v>
      </c>
      <c r="J429" s="117" t="s">
        <v>1099</v>
      </c>
      <c r="K429" s="118">
        <v>-798700969</v>
      </c>
      <c r="L429" s="17"/>
      <c r="M429" s="17"/>
      <c r="N429" s="119">
        <v>70</v>
      </c>
      <c r="O429" s="17" t="s">
        <v>640</v>
      </c>
      <c r="P429" s="71">
        <v>45068</v>
      </c>
      <c r="Q429" s="64">
        <f>+Tabla4[[#This Row],[FECHA ESTIMADA DE RETORNO]]-Tabla4[[#This Row],[FECHA]]</f>
        <v>6</v>
      </c>
      <c r="R429" s="115"/>
      <c r="S429" s="17"/>
      <c r="T429" s="17"/>
    </row>
    <row r="430" spans="1:20" ht="18.75" x14ac:dyDescent="0.25">
      <c r="A430" s="111">
        <v>45062</v>
      </c>
      <c r="B430" s="17" t="s">
        <v>1135</v>
      </c>
      <c r="C430" s="7" t="str">
        <f>MID(Tabla4[[#This Row],[N° SECUENCIA INGRESO / EGRESO]],1,2)</f>
        <v>SB</v>
      </c>
      <c r="D430" s="29" t="str">
        <f>VLOOKUP(G430,BASE[],2,FALSE)</f>
        <v>CLUB</v>
      </c>
      <c r="E430" s="29" t="str">
        <f>VLOOKUP(G430,BASE[],3,FALSE)</f>
        <v>BTL</v>
      </c>
      <c r="F430" s="114" t="str">
        <f>VLOOKUP(G430,BASE[],4,FALSE)</f>
        <v>CL-BTL-081</v>
      </c>
      <c r="G430" s="32" t="s">
        <v>625</v>
      </c>
      <c r="H430" s="7" t="s">
        <v>11</v>
      </c>
      <c r="I430" s="17" t="s">
        <v>15</v>
      </c>
      <c r="J430" s="117" t="s">
        <v>1099</v>
      </c>
      <c r="K430" s="118">
        <v>-798700969</v>
      </c>
      <c r="L430" s="17"/>
      <c r="M430" s="17"/>
      <c r="N430" s="119">
        <v>1</v>
      </c>
      <c r="O430" s="17" t="s">
        <v>640</v>
      </c>
      <c r="P430" s="71">
        <v>45068</v>
      </c>
      <c r="Q430" s="64">
        <f>+Tabla4[[#This Row],[FECHA ESTIMADA DE RETORNO]]-Tabla4[[#This Row],[FECHA]]</f>
        <v>6</v>
      </c>
      <c r="R430" s="115"/>
      <c r="S430" s="17"/>
      <c r="T430" s="17"/>
    </row>
    <row r="431" spans="1:20" ht="18.75" x14ac:dyDescent="0.25">
      <c r="A431" s="111">
        <v>45062</v>
      </c>
      <c r="B431" s="17" t="s">
        <v>1135</v>
      </c>
      <c r="C431" s="7" t="str">
        <f>MID(Tabla4[[#This Row],[N° SECUENCIA INGRESO / EGRESO]],1,2)</f>
        <v>SB</v>
      </c>
      <c r="D431" s="29" t="str">
        <f>VLOOKUP(G431,BASE[],2,FALSE)</f>
        <v>CLUB</v>
      </c>
      <c r="E431" s="29" t="str">
        <f>VLOOKUP(G431,BASE[],3,FALSE)</f>
        <v>BTL</v>
      </c>
      <c r="F431" s="114" t="str">
        <f>VLOOKUP(G431,BASE[],4,FALSE)</f>
        <v>CL-BTL-082</v>
      </c>
      <c r="G431" s="32" t="s">
        <v>457</v>
      </c>
      <c r="H431" s="7" t="s">
        <v>11</v>
      </c>
      <c r="I431" s="17" t="s">
        <v>15</v>
      </c>
      <c r="J431" s="117" t="s">
        <v>1099</v>
      </c>
      <c r="K431" s="118">
        <v>-798700969</v>
      </c>
      <c r="L431" s="17"/>
      <c r="M431" s="17"/>
      <c r="N431" s="119">
        <v>1</v>
      </c>
      <c r="O431" s="17" t="s">
        <v>640</v>
      </c>
      <c r="P431" s="71">
        <v>45068</v>
      </c>
      <c r="Q431" s="64">
        <f>+Tabla4[[#This Row],[FECHA ESTIMADA DE RETORNO]]-Tabla4[[#This Row],[FECHA]]</f>
        <v>6</v>
      </c>
      <c r="R431" s="115"/>
      <c r="S431" s="17"/>
      <c r="T431" s="17"/>
    </row>
    <row r="432" spans="1:20" ht="18.75" x14ac:dyDescent="0.25">
      <c r="A432" s="111">
        <v>45062</v>
      </c>
      <c r="B432" s="17" t="s">
        <v>1135</v>
      </c>
      <c r="C432" s="7" t="str">
        <f>MID(Tabla4[[#This Row],[N° SECUENCIA INGRESO / EGRESO]],1,2)</f>
        <v>SB</v>
      </c>
      <c r="D432" s="29" t="str">
        <f>VLOOKUP(G432,BASE[],2,FALSE)</f>
        <v>CLUB</v>
      </c>
      <c r="E432" s="29" t="str">
        <f>VLOOKUP(G432,BASE[],3,FALSE)</f>
        <v>BTL</v>
      </c>
      <c r="F432" s="114" t="str">
        <f>VLOOKUP(G432,BASE[],4,FALSE)</f>
        <v>CL-BTL-084</v>
      </c>
      <c r="G432" s="32" t="s">
        <v>573</v>
      </c>
      <c r="H432" s="7" t="s">
        <v>11</v>
      </c>
      <c r="I432" s="17" t="s">
        <v>15</v>
      </c>
      <c r="J432" s="117" t="s">
        <v>1099</v>
      </c>
      <c r="K432" s="118">
        <v>-798700969</v>
      </c>
      <c r="L432" s="17"/>
      <c r="M432" s="17"/>
      <c r="N432" s="119">
        <v>1</v>
      </c>
      <c r="O432" s="17" t="s">
        <v>640</v>
      </c>
      <c r="P432" s="71">
        <v>45068</v>
      </c>
      <c r="Q432" s="64">
        <f>+Tabla4[[#This Row],[FECHA ESTIMADA DE RETORNO]]-Tabla4[[#This Row],[FECHA]]</f>
        <v>6</v>
      </c>
      <c r="R432" s="115"/>
      <c r="S432" s="17"/>
      <c r="T432" s="17"/>
    </row>
    <row r="433" spans="1:20" ht="18.75" x14ac:dyDescent="0.25">
      <c r="A433" s="111">
        <v>45062</v>
      </c>
      <c r="B433" s="17" t="s">
        <v>1135</v>
      </c>
      <c r="C433" s="7" t="str">
        <f>MID(Tabla4[[#This Row],[N° SECUENCIA INGRESO / EGRESO]],1,2)</f>
        <v>SB</v>
      </c>
      <c r="D433" s="29" t="str">
        <f>VLOOKUP(G433,BASE[],2,FALSE)</f>
        <v>CLUB</v>
      </c>
      <c r="E433" s="29" t="str">
        <f>VLOOKUP(G433,BASE[],3,FALSE)</f>
        <v>BTL</v>
      </c>
      <c r="F433" s="114" t="str">
        <f>VLOOKUP(G433,BASE[],4,FALSE)</f>
        <v>CL-BTL-083</v>
      </c>
      <c r="G433" s="32" t="s">
        <v>585</v>
      </c>
      <c r="H433" s="7" t="s">
        <v>11</v>
      </c>
      <c r="I433" s="17" t="s">
        <v>15</v>
      </c>
      <c r="J433" s="117" t="s">
        <v>1099</v>
      </c>
      <c r="K433" s="118">
        <v>-798700969</v>
      </c>
      <c r="L433" s="17"/>
      <c r="M433" s="17"/>
      <c r="N433" s="119">
        <v>1</v>
      </c>
      <c r="O433" s="17" t="s">
        <v>640</v>
      </c>
      <c r="P433" s="71">
        <v>45068</v>
      </c>
      <c r="Q433" s="64">
        <f>+Tabla4[[#This Row],[FECHA ESTIMADA DE RETORNO]]-Tabla4[[#This Row],[FECHA]]</f>
        <v>6</v>
      </c>
      <c r="R433" s="115"/>
      <c r="S433" s="17"/>
      <c r="T433" s="17"/>
    </row>
    <row r="434" spans="1:20" ht="18.75" x14ac:dyDescent="0.25">
      <c r="A434" s="111">
        <v>45062</v>
      </c>
      <c r="B434" s="17" t="s">
        <v>1135</v>
      </c>
      <c r="C434" s="7" t="str">
        <f>MID(Tabla4[[#This Row],[N° SECUENCIA INGRESO / EGRESO]],1,2)</f>
        <v>SB</v>
      </c>
      <c r="D434" s="29" t="str">
        <f>VLOOKUP(G434,BASE[],2,FALSE)</f>
        <v>CLUB</v>
      </c>
      <c r="E434" s="29" t="str">
        <f>VLOOKUP(G434,BASE[],3,FALSE)</f>
        <v>BTL</v>
      </c>
      <c r="F434" s="114" t="str">
        <f>VLOOKUP(G434,BASE[],4,FALSE)</f>
        <v>CL-BTL-086</v>
      </c>
      <c r="G434" s="32" t="s">
        <v>599</v>
      </c>
      <c r="H434" s="7" t="s">
        <v>11</v>
      </c>
      <c r="I434" s="17" t="s">
        <v>15</v>
      </c>
      <c r="J434" s="117" t="s">
        <v>1099</v>
      </c>
      <c r="K434" s="118">
        <v>-798700969</v>
      </c>
      <c r="L434" s="17"/>
      <c r="M434" s="17"/>
      <c r="N434" s="119">
        <v>5</v>
      </c>
      <c r="O434" s="17" t="s">
        <v>640</v>
      </c>
      <c r="P434" s="71">
        <v>45068</v>
      </c>
      <c r="Q434" s="64">
        <f>+Tabla4[[#This Row],[FECHA ESTIMADA DE RETORNO]]-Tabla4[[#This Row],[FECHA]]</f>
        <v>6</v>
      </c>
      <c r="R434" s="115"/>
      <c r="S434" s="17"/>
      <c r="T434" s="17"/>
    </row>
    <row r="435" spans="1:20" ht="18.75" x14ac:dyDescent="0.25">
      <c r="A435" s="111">
        <v>45062</v>
      </c>
      <c r="B435" s="17" t="s">
        <v>1135</v>
      </c>
      <c r="C435" s="7" t="str">
        <f>MID(Tabla4[[#This Row],[N° SECUENCIA INGRESO / EGRESO]],1,2)</f>
        <v>SB</v>
      </c>
      <c r="D435" s="29" t="str">
        <f>VLOOKUP(G435,BASE[],2,FALSE)</f>
        <v>CLUB</v>
      </c>
      <c r="E435" s="29" t="str">
        <f>VLOOKUP(G435,BASE[],3,FALSE)</f>
        <v>BTL</v>
      </c>
      <c r="F435" s="114" t="str">
        <f>VLOOKUP(G435,BASE[],4,FALSE)</f>
        <v>CL-BTL-101</v>
      </c>
      <c r="G435" s="32" t="s">
        <v>1102</v>
      </c>
      <c r="H435" s="7" t="s">
        <v>11</v>
      </c>
      <c r="I435" s="17" t="s">
        <v>15</v>
      </c>
      <c r="J435" s="117" t="s">
        <v>1099</v>
      </c>
      <c r="K435" s="118">
        <v>-798700969</v>
      </c>
      <c r="L435" s="17"/>
      <c r="M435" s="17"/>
      <c r="N435" s="119">
        <v>7</v>
      </c>
      <c r="O435" s="17" t="s">
        <v>640</v>
      </c>
      <c r="P435" s="71">
        <v>45068</v>
      </c>
      <c r="Q435" s="64">
        <f>+Tabla4[[#This Row],[FECHA ESTIMADA DE RETORNO]]-Tabla4[[#This Row],[FECHA]]</f>
        <v>6</v>
      </c>
      <c r="R435" s="115"/>
      <c r="S435" s="17"/>
      <c r="T435" s="17"/>
    </row>
    <row r="436" spans="1:20" ht="18.75" x14ac:dyDescent="0.25">
      <c r="A436" s="111">
        <v>45062</v>
      </c>
      <c r="B436" s="17" t="s">
        <v>1135</v>
      </c>
      <c r="C436" s="7" t="str">
        <f>MID(Tabla4[[#This Row],[N° SECUENCIA INGRESO / EGRESO]],1,2)</f>
        <v>SB</v>
      </c>
      <c r="D436" s="29" t="str">
        <f>VLOOKUP(G436,BASE[],2,FALSE)</f>
        <v>CLUB</v>
      </c>
      <c r="E436" s="29" t="str">
        <f>VLOOKUP(G436,BASE[],3,FALSE)</f>
        <v>BTL</v>
      </c>
      <c r="F436" s="114" t="str">
        <f>VLOOKUP(G436,BASE[],4,FALSE)</f>
        <v>CL-BTL-069</v>
      </c>
      <c r="G436" s="32" t="s">
        <v>505</v>
      </c>
      <c r="H436" s="7" t="s">
        <v>11</v>
      </c>
      <c r="I436" s="17" t="s">
        <v>15</v>
      </c>
      <c r="J436" s="117" t="s">
        <v>1099</v>
      </c>
      <c r="K436" s="118">
        <v>-798700969</v>
      </c>
      <c r="L436" s="17"/>
      <c r="M436" s="17"/>
      <c r="N436" s="119">
        <v>6</v>
      </c>
      <c r="O436" s="17" t="s">
        <v>640</v>
      </c>
      <c r="P436" s="71">
        <v>45068</v>
      </c>
      <c r="Q436" s="64">
        <f>+Tabla4[[#This Row],[FECHA ESTIMADA DE RETORNO]]-Tabla4[[#This Row],[FECHA]]</f>
        <v>6</v>
      </c>
      <c r="R436" s="115"/>
      <c r="S436" s="17"/>
      <c r="T436" s="17"/>
    </row>
    <row r="437" spans="1:20" ht="18.75" x14ac:dyDescent="0.25">
      <c r="A437" s="111">
        <v>45062</v>
      </c>
      <c r="B437" s="17" t="s">
        <v>1135</v>
      </c>
      <c r="C437" s="7" t="str">
        <f>MID(Tabla4[[#This Row],[N° SECUENCIA INGRESO / EGRESO]],1,2)</f>
        <v>SB</v>
      </c>
      <c r="D437" s="29" t="str">
        <f>VLOOKUP(G437,BASE[],2,FALSE)</f>
        <v>CLUB</v>
      </c>
      <c r="E437" s="29" t="str">
        <f>VLOOKUP(G437,BASE[],3,FALSE)</f>
        <v>BTL</v>
      </c>
      <c r="F437" s="114" t="str">
        <f>VLOOKUP(G437,BASE[],4,FALSE)</f>
        <v>CL-BTL-070</v>
      </c>
      <c r="G437" s="32" t="s">
        <v>593</v>
      </c>
      <c r="H437" s="7" t="s">
        <v>11</v>
      </c>
      <c r="I437" s="17" t="s">
        <v>15</v>
      </c>
      <c r="J437" s="117" t="s">
        <v>1099</v>
      </c>
      <c r="K437" s="118">
        <v>-798700969</v>
      </c>
      <c r="L437" s="17"/>
      <c r="M437" s="17"/>
      <c r="N437" s="119">
        <v>1</v>
      </c>
      <c r="O437" s="17" t="s">
        <v>640</v>
      </c>
      <c r="P437" s="71">
        <v>45068</v>
      </c>
      <c r="Q437" s="64">
        <f>+Tabla4[[#This Row],[FECHA ESTIMADA DE RETORNO]]-Tabla4[[#This Row],[FECHA]]</f>
        <v>6</v>
      </c>
      <c r="R437" s="115"/>
      <c r="S437" s="17"/>
      <c r="T437" s="17"/>
    </row>
    <row r="438" spans="1:20" ht="18.75" x14ac:dyDescent="0.25">
      <c r="A438" s="111">
        <v>45062</v>
      </c>
      <c r="B438" s="17" t="s">
        <v>1135</v>
      </c>
      <c r="C438" s="7" t="str">
        <f>MID(Tabla4[[#This Row],[N° SECUENCIA INGRESO / EGRESO]],1,2)</f>
        <v>SB</v>
      </c>
      <c r="D438" s="29" t="str">
        <f>VLOOKUP(G438,BASE[],2,FALSE)</f>
        <v>CLUB</v>
      </c>
      <c r="E438" s="29" t="str">
        <f>VLOOKUP(G438,BASE[],3,FALSE)</f>
        <v>BTL</v>
      </c>
      <c r="F438" s="114" t="str">
        <f>VLOOKUP(G438,BASE[],4,FALSE)</f>
        <v>CL-BTL-070</v>
      </c>
      <c r="G438" s="32" t="s">
        <v>593</v>
      </c>
      <c r="H438" s="7" t="s">
        <v>11</v>
      </c>
      <c r="I438" s="17" t="s">
        <v>15</v>
      </c>
      <c r="J438" s="117" t="s">
        <v>1099</v>
      </c>
      <c r="K438" s="118">
        <v>-798700969</v>
      </c>
      <c r="L438" s="17"/>
      <c r="M438" s="17"/>
      <c r="N438" s="119">
        <v>1</v>
      </c>
      <c r="O438" s="17" t="s">
        <v>640</v>
      </c>
      <c r="P438" s="71">
        <v>45068</v>
      </c>
      <c r="Q438" s="64">
        <f>+Tabla4[[#This Row],[FECHA ESTIMADA DE RETORNO]]-Tabla4[[#This Row],[FECHA]]</f>
        <v>6</v>
      </c>
      <c r="R438" s="115"/>
      <c r="S438" s="17"/>
      <c r="T438" s="17"/>
    </row>
    <row r="439" spans="1:20" ht="18.75" x14ac:dyDescent="0.25">
      <c r="A439" s="111">
        <v>45062</v>
      </c>
      <c r="B439" s="17" t="s">
        <v>1135</v>
      </c>
      <c r="C439" s="7" t="str">
        <f>MID(Tabla4[[#This Row],[N° SECUENCIA INGRESO / EGRESO]],1,2)</f>
        <v>SB</v>
      </c>
      <c r="D439" s="29" t="str">
        <f>VLOOKUP(G439,BASE[],2,FALSE)</f>
        <v>CLUB</v>
      </c>
      <c r="E439" s="29" t="str">
        <f>VLOOKUP(G439,BASE[],3,FALSE)</f>
        <v>BTL</v>
      </c>
      <c r="F439" s="114" t="str">
        <f>VLOOKUP(G439,BASE[],4,FALSE)</f>
        <v>CL-BTL-071</v>
      </c>
      <c r="G439" s="32" t="s">
        <v>529</v>
      </c>
      <c r="H439" s="7" t="s">
        <v>11</v>
      </c>
      <c r="I439" s="17" t="s">
        <v>15</v>
      </c>
      <c r="J439" s="117" t="s">
        <v>1099</v>
      </c>
      <c r="K439" s="118">
        <v>-798700969</v>
      </c>
      <c r="L439" s="17"/>
      <c r="M439" s="17"/>
      <c r="N439" s="119">
        <v>12</v>
      </c>
      <c r="O439" s="17" t="s">
        <v>640</v>
      </c>
      <c r="P439" s="71">
        <v>45068</v>
      </c>
      <c r="Q439" s="64">
        <f>+Tabla4[[#This Row],[FECHA ESTIMADA DE RETORNO]]-Tabla4[[#This Row],[FECHA]]</f>
        <v>6</v>
      </c>
      <c r="R439" s="115"/>
      <c r="S439" s="17"/>
      <c r="T439" s="17"/>
    </row>
    <row r="440" spans="1:20" ht="18.75" x14ac:dyDescent="0.25">
      <c r="A440" s="111">
        <v>45062</v>
      </c>
      <c r="B440" s="17" t="s">
        <v>1135</v>
      </c>
      <c r="C440" s="7" t="str">
        <f>MID(Tabla4[[#This Row],[N° SECUENCIA INGRESO / EGRESO]],1,2)</f>
        <v>SB</v>
      </c>
      <c r="D440" s="29" t="str">
        <f>VLOOKUP(G440,BASE[],2,FALSE)</f>
        <v>CLUB</v>
      </c>
      <c r="E440" s="29" t="str">
        <f>VLOOKUP(G440,BASE[],3,FALSE)</f>
        <v>BTL</v>
      </c>
      <c r="F440" s="114" t="str">
        <f>VLOOKUP(G440,BASE[],4,FALSE)</f>
        <v>CL-BTL-095</v>
      </c>
      <c r="G440" s="32" t="s">
        <v>1104</v>
      </c>
      <c r="H440" s="7" t="s">
        <v>11</v>
      </c>
      <c r="I440" s="17" t="s">
        <v>15</v>
      </c>
      <c r="J440" s="117" t="s">
        <v>1099</v>
      </c>
      <c r="K440" s="118">
        <v>-798700969</v>
      </c>
      <c r="L440" s="17"/>
      <c r="M440" s="17"/>
      <c r="N440" s="119">
        <v>2</v>
      </c>
      <c r="O440" s="17" t="s">
        <v>640</v>
      </c>
      <c r="P440" s="71">
        <v>45068</v>
      </c>
      <c r="Q440" s="64">
        <f>+Tabla4[[#This Row],[FECHA ESTIMADA DE RETORNO]]-Tabla4[[#This Row],[FECHA]]</f>
        <v>6</v>
      </c>
      <c r="R440" s="115"/>
      <c r="S440" s="17"/>
      <c r="T440" s="17"/>
    </row>
    <row r="441" spans="1:20" ht="18.75" x14ac:dyDescent="0.25">
      <c r="A441" s="111">
        <v>45062</v>
      </c>
      <c r="B441" s="17" t="s">
        <v>1135</v>
      </c>
      <c r="C441" s="7" t="str">
        <f>MID(Tabla4[[#This Row],[N° SECUENCIA INGRESO / EGRESO]],1,2)</f>
        <v>SB</v>
      </c>
      <c r="D441" s="29" t="str">
        <f>VLOOKUP(G441,BASE[],2,FALSE)</f>
        <v>CLUB</v>
      </c>
      <c r="E441" s="29" t="str">
        <f>VLOOKUP(G441,BASE[],3,FALSE)</f>
        <v>BTL</v>
      </c>
      <c r="F441" s="114" t="str">
        <f>VLOOKUP(G441,BASE[],4,FALSE)</f>
        <v>CL-BTL-094</v>
      </c>
      <c r="G441" s="32" t="s">
        <v>1106</v>
      </c>
      <c r="H441" s="7" t="s">
        <v>11</v>
      </c>
      <c r="I441" s="17" t="s">
        <v>15</v>
      </c>
      <c r="J441" s="117" t="s">
        <v>1099</v>
      </c>
      <c r="K441" s="118">
        <v>-798700969</v>
      </c>
      <c r="L441" s="17"/>
      <c r="M441" s="17"/>
      <c r="N441" s="119">
        <v>1</v>
      </c>
      <c r="O441" s="17" t="s">
        <v>640</v>
      </c>
      <c r="P441" s="71">
        <v>45068</v>
      </c>
      <c r="Q441" s="64">
        <f>+Tabla4[[#This Row],[FECHA ESTIMADA DE RETORNO]]-Tabla4[[#This Row],[FECHA]]</f>
        <v>6</v>
      </c>
      <c r="R441" s="115"/>
      <c r="S441" s="17"/>
      <c r="T441" s="17"/>
    </row>
    <row r="442" spans="1:20" ht="18.75" x14ac:dyDescent="0.25">
      <c r="A442" s="111">
        <v>45062</v>
      </c>
      <c r="B442" s="17" t="s">
        <v>1135</v>
      </c>
      <c r="C442" s="7" t="str">
        <f>MID(Tabla4[[#This Row],[N° SECUENCIA INGRESO / EGRESO]],1,2)</f>
        <v>SB</v>
      </c>
      <c r="D442" s="29" t="str">
        <f>VLOOKUP(G442,BASE[],2,FALSE)</f>
        <v>CLUB</v>
      </c>
      <c r="E442" s="29" t="str">
        <f>VLOOKUP(G442,BASE[],3,FALSE)</f>
        <v>BTL</v>
      </c>
      <c r="F442" s="114" t="str">
        <f>VLOOKUP(G442,BASE[],4,FALSE)</f>
        <v>CL-BTL-096</v>
      </c>
      <c r="G442" s="32" t="s">
        <v>1110</v>
      </c>
      <c r="H442" s="7" t="s">
        <v>11</v>
      </c>
      <c r="I442" s="17" t="s">
        <v>15</v>
      </c>
      <c r="J442" s="117" t="s">
        <v>1099</v>
      </c>
      <c r="K442" s="118">
        <v>-798700969</v>
      </c>
      <c r="L442" s="17"/>
      <c r="M442" s="17"/>
      <c r="N442" s="119">
        <v>2</v>
      </c>
      <c r="O442" s="17" t="s">
        <v>640</v>
      </c>
      <c r="P442" s="71">
        <v>45068</v>
      </c>
      <c r="Q442" s="64">
        <f>+Tabla4[[#This Row],[FECHA ESTIMADA DE RETORNO]]-Tabla4[[#This Row],[FECHA]]</f>
        <v>6</v>
      </c>
      <c r="R442" s="115"/>
      <c r="S442" s="17"/>
      <c r="T442" s="17"/>
    </row>
    <row r="443" spans="1:20" ht="18.75" x14ac:dyDescent="0.25">
      <c r="A443" s="111">
        <v>45062</v>
      </c>
      <c r="B443" s="17" t="s">
        <v>1135</v>
      </c>
      <c r="C443" s="7" t="str">
        <f>MID(Tabla4[[#This Row],[N° SECUENCIA INGRESO / EGRESO]],1,2)</f>
        <v>SB</v>
      </c>
      <c r="D443" s="29" t="str">
        <f>VLOOKUP(G443,BASE[],2,FALSE)</f>
        <v>CLUB</v>
      </c>
      <c r="E443" s="29" t="str">
        <f>VLOOKUP(G443,BASE[],3,FALSE)</f>
        <v>BTL</v>
      </c>
      <c r="F443" s="114" t="str">
        <f>VLOOKUP(G443,BASE[],4,FALSE)</f>
        <v>CL-BTL-096</v>
      </c>
      <c r="G443" s="32" t="s">
        <v>1110</v>
      </c>
      <c r="H443" s="7" t="s">
        <v>11</v>
      </c>
      <c r="I443" s="17" t="s">
        <v>15</v>
      </c>
      <c r="J443" s="117" t="s">
        <v>1099</v>
      </c>
      <c r="K443" s="118">
        <v>-798700969</v>
      </c>
      <c r="L443" s="17"/>
      <c r="M443" s="17"/>
      <c r="N443" s="119">
        <v>9</v>
      </c>
      <c r="O443" s="17" t="s">
        <v>640</v>
      </c>
      <c r="P443" s="71">
        <v>45068</v>
      </c>
      <c r="Q443" s="64">
        <f>+Tabla4[[#This Row],[FECHA ESTIMADA DE RETORNO]]-Tabla4[[#This Row],[FECHA]]</f>
        <v>6</v>
      </c>
      <c r="R443" s="115"/>
      <c r="S443" s="17"/>
      <c r="T443" s="17"/>
    </row>
    <row r="444" spans="1:20" ht="18.75" x14ac:dyDescent="0.25">
      <c r="A444" s="111">
        <v>45062</v>
      </c>
      <c r="B444" s="17" t="s">
        <v>1135</v>
      </c>
      <c r="C444" s="7" t="str">
        <f>MID(Tabla4[[#This Row],[N° SECUENCIA INGRESO / EGRESO]],1,2)</f>
        <v>SB</v>
      </c>
      <c r="D444" s="29" t="str">
        <f>VLOOKUP(G444,BASE[],2,FALSE)</f>
        <v>CLUB</v>
      </c>
      <c r="E444" s="29" t="str">
        <f>VLOOKUP(G444,BASE[],3,FALSE)</f>
        <v>BTL</v>
      </c>
      <c r="F444" s="114" t="str">
        <f>VLOOKUP(G444,BASE[],4,FALSE)</f>
        <v>CL-BTL-098</v>
      </c>
      <c r="G444" s="32" t="s">
        <v>1114</v>
      </c>
      <c r="H444" s="7" t="s">
        <v>11</v>
      </c>
      <c r="I444" s="17" t="s">
        <v>15</v>
      </c>
      <c r="J444" s="117" t="s">
        <v>1099</v>
      </c>
      <c r="K444" s="118">
        <v>-798700969</v>
      </c>
      <c r="L444" s="17"/>
      <c r="M444" s="17"/>
      <c r="N444" s="119">
        <v>2</v>
      </c>
      <c r="O444" s="17" t="s">
        <v>640</v>
      </c>
      <c r="P444" s="71">
        <v>45068</v>
      </c>
      <c r="Q444" s="64">
        <f>+Tabla4[[#This Row],[FECHA ESTIMADA DE RETORNO]]-Tabla4[[#This Row],[FECHA]]</f>
        <v>6</v>
      </c>
      <c r="R444" s="115"/>
      <c r="S444" s="17"/>
      <c r="T444" s="17"/>
    </row>
    <row r="445" spans="1:20" ht="18.75" x14ac:dyDescent="0.25">
      <c r="A445" s="111">
        <v>45062</v>
      </c>
      <c r="B445" s="17" t="s">
        <v>1135</v>
      </c>
      <c r="C445" s="7" t="str">
        <f>MID(Tabla4[[#This Row],[N° SECUENCIA INGRESO / EGRESO]],1,2)</f>
        <v>SB</v>
      </c>
      <c r="D445" s="29" t="str">
        <f>VLOOKUP(G445,BASE[],2,FALSE)</f>
        <v>CLUB</v>
      </c>
      <c r="E445" s="29" t="str">
        <f>VLOOKUP(G445,BASE[],3,FALSE)</f>
        <v>BTL</v>
      </c>
      <c r="F445" s="114" t="str">
        <f>VLOOKUP(G445,BASE[],4,FALSE)</f>
        <v>CL-BTL-100</v>
      </c>
      <c r="G445" s="32" t="s">
        <v>1116</v>
      </c>
      <c r="H445" s="7" t="s">
        <v>11</v>
      </c>
      <c r="I445" s="17" t="s">
        <v>15</v>
      </c>
      <c r="J445" s="117" t="s">
        <v>1099</v>
      </c>
      <c r="K445" s="118">
        <v>-798700969</v>
      </c>
      <c r="L445" s="17"/>
      <c r="M445" s="17"/>
      <c r="N445" s="119">
        <v>3</v>
      </c>
      <c r="O445" s="17" t="s">
        <v>640</v>
      </c>
      <c r="P445" s="71">
        <v>45068</v>
      </c>
      <c r="Q445" s="64">
        <f>+Tabla4[[#This Row],[FECHA ESTIMADA DE RETORNO]]-Tabla4[[#This Row],[FECHA]]</f>
        <v>6</v>
      </c>
      <c r="R445" s="115"/>
      <c r="S445" s="17"/>
      <c r="T445" s="17"/>
    </row>
    <row r="446" spans="1:20" ht="18.75" x14ac:dyDescent="0.25">
      <c r="A446" s="111">
        <v>45062</v>
      </c>
      <c r="B446" s="17" t="s">
        <v>1135</v>
      </c>
      <c r="C446" s="7" t="str">
        <f>MID(Tabla4[[#This Row],[N° SECUENCIA INGRESO / EGRESO]],1,2)</f>
        <v>SB</v>
      </c>
      <c r="D446" s="29" t="str">
        <f>VLOOKUP(G446,BASE[],2,FALSE)</f>
        <v>CLUB</v>
      </c>
      <c r="E446" s="29" t="str">
        <f>VLOOKUP(G446,BASE[],3,FALSE)</f>
        <v>BTL</v>
      </c>
      <c r="F446" s="114" t="str">
        <f>VLOOKUP(G446,BASE[],4,FALSE)</f>
        <v>CL-BTL-099</v>
      </c>
      <c r="G446" s="32" t="s">
        <v>1128</v>
      </c>
      <c r="H446" s="7" t="s">
        <v>11</v>
      </c>
      <c r="I446" s="17" t="s">
        <v>15</v>
      </c>
      <c r="J446" s="117" t="s">
        <v>1099</v>
      </c>
      <c r="K446" s="118">
        <v>-798700969</v>
      </c>
      <c r="L446" s="17"/>
      <c r="M446" s="17"/>
      <c r="N446" s="119">
        <v>3</v>
      </c>
      <c r="O446" s="17" t="s">
        <v>640</v>
      </c>
      <c r="P446" s="71">
        <v>45068</v>
      </c>
      <c r="Q446" s="64">
        <f>+Tabla4[[#This Row],[FECHA ESTIMADA DE RETORNO]]-Tabla4[[#This Row],[FECHA]]</f>
        <v>6</v>
      </c>
      <c r="R446" s="115"/>
      <c r="S446" s="17"/>
      <c r="T446" s="17"/>
    </row>
    <row r="447" spans="1:20" ht="18.75" x14ac:dyDescent="0.25">
      <c r="A447" s="111">
        <v>45063</v>
      </c>
      <c r="B447" s="17" t="s">
        <v>1136</v>
      </c>
      <c r="C447" s="7" t="str">
        <f>MID(Tabla4[[#This Row],[N° SECUENCIA INGRESO / EGRESO]],1,2)</f>
        <v>SB</v>
      </c>
      <c r="D447" s="29" t="str">
        <f>VLOOKUP(G447,BASE[],2,FALSE)</f>
        <v>STELLA</v>
      </c>
      <c r="E447" s="29" t="str">
        <f>VLOOKUP(G447,BASE[],3,FALSE)</f>
        <v>BTL</v>
      </c>
      <c r="F447" s="114" t="str">
        <f>VLOOKUP(G447,BASE[],4,FALSE)</f>
        <v>ST-BTL-024</v>
      </c>
      <c r="G447" s="32" t="s">
        <v>92</v>
      </c>
      <c r="H447" s="7" t="s">
        <v>11</v>
      </c>
      <c r="I447" s="17" t="s">
        <v>15</v>
      </c>
      <c r="J447" s="116" t="s">
        <v>1130</v>
      </c>
      <c r="K447" s="116" t="s">
        <v>1131</v>
      </c>
      <c r="L447" s="17"/>
      <c r="M447" s="17"/>
      <c r="N447" s="17">
        <v>1</v>
      </c>
      <c r="O447" s="17" t="s">
        <v>650</v>
      </c>
      <c r="P447" s="71">
        <v>45068</v>
      </c>
      <c r="Q447" s="64">
        <f>+Tabla4[[#This Row],[FECHA ESTIMADA DE RETORNO]]-Tabla4[[#This Row],[FECHA]]</f>
        <v>5</v>
      </c>
      <c r="R447" s="115"/>
      <c r="S447" s="17"/>
      <c r="T447" s="17"/>
    </row>
    <row r="448" spans="1:20" ht="18.75" x14ac:dyDescent="0.25">
      <c r="A448" s="111">
        <v>45063</v>
      </c>
      <c r="B448" s="17" t="s">
        <v>1136</v>
      </c>
      <c r="C448" s="7" t="str">
        <f>MID(Tabla4[[#This Row],[N° SECUENCIA INGRESO / EGRESO]],1,2)</f>
        <v>SB</v>
      </c>
      <c r="D448" s="29" t="str">
        <f>VLOOKUP(G448,BASE[],2,FALSE)</f>
        <v>STELLA</v>
      </c>
      <c r="E448" s="29" t="str">
        <f>VLOOKUP(G448,BASE[],3,FALSE)</f>
        <v>BTL</v>
      </c>
      <c r="F448" s="114" t="str">
        <f>VLOOKUP(G448,BASE[],4,FALSE)</f>
        <v>ST-BTL-004</v>
      </c>
      <c r="G448" s="32" t="s">
        <v>74</v>
      </c>
      <c r="H448" s="7" t="s">
        <v>11</v>
      </c>
      <c r="I448" s="17" t="s">
        <v>15</v>
      </c>
      <c r="J448" s="116" t="s">
        <v>1130</v>
      </c>
      <c r="K448" s="116" t="s">
        <v>1131</v>
      </c>
      <c r="L448" s="17"/>
      <c r="M448" s="17"/>
      <c r="N448" s="17">
        <v>1</v>
      </c>
      <c r="O448" s="17" t="s">
        <v>650</v>
      </c>
      <c r="P448" s="71">
        <v>45068</v>
      </c>
      <c r="Q448" s="64">
        <f>+Tabla4[[#This Row],[FECHA ESTIMADA DE RETORNO]]-Tabla4[[#This Row],[FECHA]]</f>
        <v>5</v>
      </c>
      <c r="R448" s="115"/>
      <c r="S448" s="17"/>
      <c r="T448" s="17"/>
    </row>
    <row r="449" spans="1:20" ht="18.75" x14ac:dyDescent="0.25">
      <c r="A449" s="111">
        <v>45063</v>
      </c>
      <c r="B449" s="17" t="s">
        <v>1136</v>
      </c>
      <c r="C449" s="7" t="str">
        <f>MID(Tabla4[[#This Row],[N° SECUENCIA INGRESO / EGRESO]],1,2)</f>
        <v>SB</v>
      </c>
      <c r="D449" s="29" t="str">
        <f>VLOOKUP(G449,BASE[],2,FALSE)</f>
        <v>STELLA</v>
      </c>
      <c r="E449" s="29" t="str">
        <f>VLOOKUP(G449,BASE[],3,FALSE)</f>
        <v>BTL</v>
      </c>
      <c r="F449" s="114" t="str">
        <f>VLOOKUP(G449,BASE[],4,FALSE)</f>
        <v>ST-BTL-045</v>
      </c>
      <c r="G449" s="32" t="s">
        <v>293</v>
      </c>
      <c r="H449" s="7" t="s">
        <v>11</v>
      </c>
      <c r="I449" s="17" t="s">
        <v>15</v>
      </c>
      <c r="J449" s="116" t="s">
        <v>1130</v>
      </c>
      <c r="K449" s="116" t="s">
        <v>1131</v>
      </c>
      <c r="L449" s="17"/>
      <c r="M449" s="17"/>
      <c r="N449" s="17">
        <v>1</v>
      </c>
      <c r="O449" s="17" t="s">
        <v>650</v>
      </c>
      <c r="P449" s="71">
        <v>45068</v>
      </c>
      <c r="Q449" s="64">
        <f>+Tabla4[[#This Row],[FECHA ESTIMADA DE RETORNO]]-Tabla4[[#This Row],[FECHA]]</f>
        <v>5</v>
      </c>
      <c r="R449" s="115"/>
      <c r="S449" s="17"/>
      <c r="T449" s="17"/>
    </row>
    <row r="450" spans="1:20" ht="18.75" x14ac:dyDescent="0.25">
      <c r="A450" s="111">
        <v>45049</v>
      </c>
      <c r="B450" s="17" t="s">
        <v>1137</v>
      </c>
      <c r="C450" s="7" t="str">
        <f>MID(Tabla4[[#This Row],[N° SECUENCIA INGRESO / EGRESO]],1,2)</f>
        <v>SM</v>
      </c>
      <c r="D450" s="29" t="str">
        <f>VLOOKUP(G450,BASE[],2,FALSE)</f>
        <v>STELLA</v>
      </c>
      <c r="E450" s="29" t="str">
        <f>VLOOKUP(G450,BASE[],3,FALSE)</f>
        <v>BTL</v>
      </c>
      <c r="F450" s="114" t="str">
        <f>VLOOKUP(G450,BASE[],4,FALSE)</f>
        <v>ST-BTL-064</v>
      </c>
      <c r="G450" s="32" t="s">
        <v>170</v>
      </c>
      <c r="H450" s="17" t="s">
        <v>11</v>
      </c>
      <c r="I450" s="17" t="s">
        <v>15</v>
      </c>
      <c r="J450" s="17"/>
      <c r="K450" s="17"/>
      <c r="L450" s="17"/>
      <c r="M450" s="17"/>
      <c r="N450" s="17">
        <v>48</v>
      </c>
      <c r="O450" s="17" t="s">
        <v>1120</v>
      </c>
      <c r="P450" s="17"/>
      <c r="Q450" s="64">
        <f>+Tabla4[[#This Row],[FECHA ESTIMADA DE RETORNO]]-Tabla4[[#This Row],[FECHA]]</f>
        <v>-45049</v>
      </c>
      <c r="R450" s="115"/>
      <c r="S450" s="17"/>
      <c r="T450" s="17"/>
    </row>
    <row r="451" spans="1:20" ht="18.75" x14ac:dyDescent="0.25">
      <c r="A451" s="53">
        <v>45050</v>
      </c>
      <c r="B451" s="7" t="s">
        <v>1138</v>
      </c>
      <c r="C451" s="7" t="str">
        <f>MID(Tabla4[[#This Row],[N° SECUENCIA INGRESO / EGRESO]],1,2)</f>
        <v>SN</v>
      </c>
      <c r="D451" s="29" t="str">
        <f>VLOOKUP(G451,BASE[],2,FALSE)</f>
        <v>STELLA</v>
      </c>
      <c r="E451" s="29" t="str">
        <f>VLOOKUP(G451,BASE[],3,FALSE)</f>
        <v>BTL</v>
      </c>
      <c r="F451" s="112" t="str">
        <f>VLOOKUP(G451,BASE[],4,FALSE)</f>
        <v>ST-BTL-064</v>
      </c>
      <c r="G451" s="32" t="s">
        <v>170</v>
      </c>
      <c r="H451" s="17" t="s">
        <v>11</v>
      </c>
      <c r="I451" s="17" t="s">
        <v>15</v>
      </c>
      <c r="J451" s="7"/>
      <c r="K451" s="7"/>
      <c r="L451" s="7"/>
      <c r="M451" s="7"/>
      <c r="N451" s="7">
        <v>2</v>
      </c>
      <c r="O451" s="7" t="s">
        <v>1139</v>
      </c>
      <c r="P451" s="7"/>
      <c r="Q451" s="63">
        <f>+Tabla4[[#This Row],[FECHA ESTIMADA DE RETORNO]]-Tabla4[[#This Row],[FECHA]]</f>
        <v>-45050</v>
      </c>
      <c r="R451" s="113"/>
      <c r="S451" s="7"/>
      <c r="T451" s="7"/>
    </row>
    <row r="452" spans="1:20" ht="18.75" x14ac:dyDescent="0.25">
      <c r="A452" s="111">
        <v>45050</v>
      </c>
      <c r="B452" s="17" t="s">
        <v>1140</v>
      </c>
      <c r="C452" s="7" t="str">
        <f>MID(Tabla4[[#This Row],[N° SECUENCIA INGRESO / EGRESO]],1,2)</f>
        <v>SM</v>
      </c>
      <c r="D452" s="29" t="str">
        <f>VLOOKUP(G452,BASE[],2,FALSE)</f>
        <v>STELLA</v>
      </c>
      <c r="E452" s="29" t="str">
        <f>VLOOKUP(G452,BASE[],3,FALSE)</f>
        <v>BTL</v>
      </c>
      <c r="F452" s="114" t="str">
        <f>VLOOKUP(G452,BASE[],4,FALSE)</f>
        <v>ST-BTL-028</v>
      </c>
      <c r="G452" s="32" t="s">
        <v>104</v>
      </c>
      <c r="H452" s="17" t="s">
        <v>11</v>
      </c>
      <c r="I452" s="17" t="s">
        <v>15</v>
      </c>
      <c r="J452" s="17"/>
      <c r="K452" s="17"/>
      <c r="L452" s="17"/>
      <c r="M452" s="17"/>
      <c r="N452" s="17">
        <v>200</v>
      </c>
      <c r="O452" s="17" t="s">
        <v>650</v>
      </c>
      <c r="P452" s="17"/>
      <c r="Q452" s="64">
        <f>+Tabla4[[#This Row],[FECHA ESTIMADA DE RETORNO]]-Tabla4[[#This Row],[FECHA]]</f>
        <v>-45050</v>
      </c>
      <c r="R452" s="115"/>
      <c r="S452" s="17"/>
      <c r="T452" s="17"/>
    </row>
    <row r="453" spans="1:20" ht="18.75" x14ac:dyDescent="0.25">
      <c r="A453" s="111">
        <v>45058</v>
      </c>
      <c r="B453" s="17" t="s">
        <v>1141</v>
      </c>
      <c r="C453" s="7" t="str">
        <f>MID(Tabla4[[#This Row],[N° SECUENCIA INGRESO / EGRESO]],1,2)</f>
        <v>SM</v>
      </c>
      <c r="D453" s="29" t="str">
        <f>VLOOKUP(G453,BASE[],2,FALSE)</f>
        <v>STELLA</v>
      </c>
      <c r="E453" s="29" t="str">
        <f>VLOOKUP(G453,BASE[],3,FALSE)</f>
        <v>BTL</v>
      </c>
      <c r="F453" s="114" t="str">
        <f>VLOOKUP(G453,BASE[],4,FALSE)</f>
        <v>ST-BTL-064</v>
      </c>
      <c r="G453" s="32" t="s">
        <v>170</v>
      </c>
      <c r="H453" s="17" t="s">
        <v>11</v>
      </c>
      <c r="I453" s="17" t="s">
        <v>15</v>
      </c>
      <c r="J453" s="17"/>
      <c r="K453" s="17"/>
      <c r="L453" s="17"/>
      <c r="M453" s="17"/>
      <c r="N453" s="17">
        <v>60</v>
      </c>
      <c r="O453" s="17" t="s">
        <v>1144</v>
      </c>
      <c r="P453" s="17"/>
      <c r="Q453" s="64">
        <f>+Tabla4[[#This Row],[FECHA ESTIMADA DE RETORNO]]-Tabla4[[#This Row],[FECHA]]</f>
        <v>-45058</v>
      </c>
      <c r="R453" s="115"/>
      <c r="S453" s="17"/>
      <c r="T453" s="17"/>
    </row>
    <row r="454" spans="1:20" ht="18.75" x14ac:dyDescent="0.25">
      <c r="A454" s="111">
        <v>45058</v>
      </c>
      <c r="B454" s="17" t="s">
        <v>1142</v>
      </c>
      <c r="C454" s="7" t="str">
        <f>MID(Tabla4[[#This Row],[N° SECUENCIA INGRESO / EGRESO]],1,2)</f>
        <v>SM</v>
      </c>
      <c r="D454" s="29" t="str">
        <f>VLOOKUP(G454,BASE[],2,FALSE)</f>
        <v>STELLA</v>
      </c>
      <c r="E454" s="29" t="str">
        <f>VLOOKUP(G454,BASE[],3,FALSE)</f>
        <v>BTL</v>
      </c>
      <c r="F454" s="114" t="str">
        <f>VLOOKUP(G454,BASE[],4,FALSE)</f>
        <v>ST-BTL-064</v>
      </c>
      <c r="G454" s="32" t="s">
        <v>170</v>
      </c>
      <c r="H454" s="17" t="s">
        <v>11</v>
      </c>
      <c r="I454" s="17" t="s">
        <v>15</v>
      </c>
      <c r="J454" s="17"/>
      <c r="K454" s="17"/>
      <c r="L454" s="17"/>
      <c r="M454" s="17"/>
      <c r="N454" s="17">
        <v>12</v>
      </c>
      <c r="O454" s="17" t="s">
        <v>1143</v>
      </c>
      <c r="P454" s="17"/>
      <c r="Q454" s="64">
        <f>+Tabla4[[#This Row],[FECHA ESTIMADA DE RETORNO]]-Tabla4[[#This Row],[FECHA]]</f>
        <v>-45058</v>
      </c>
      <c r="R454" s="115"/>
      <c r="S454" s="17"/>
      <c r="T454" s="17"/>
    </row>
    <row r="455" spans="1:20" ht="18.75" x14ac:dyDescent="0.25">
      <c r="A455" s="111">
        <v>45054</v>
      </c>
      <c r="B455" s="17" t="s">
        <v>1145</v>
      </c>
      <c r="C455" s="7" t="str">
        <f>MID(Tabla4[[#This Row],[N° SECUENCIA INGRESO / EGRESO]],1,2)</f>
        <v>IM</v>
      </c>
      <c r="D455" s="29" t="str">
        <f>VLOOKUP(G455,BASE[],2,FALSE)</f>
        <v>STELLA</v>
      </c>
      <c r="E455" s="29" t="str">
        <f>VLOOKUP(G455,BASE[],3,FALSE)</f>
        <v>BTL</v>
      </c>
      <c r="F455" s="114" t="str">
        <f>VLOOKUP(G455,BASE[],4,FALSE)</f>
        <v>ST-BTL-012</v>
      </c>
      <c r="G455" s="32" t="s">
        <v>86</v>
      </c>
      <c r="H455" s="17" t="s">
        <v>11</v>
      </c>
      <c r="I455" s="17" t="s">
        <v>19</v>
      </c>
      <c r="J455" s="17"/>
      <c r="K455" s="17"/>
      <c r="L455" s="17"/>
      <c r="M455" s="17">
        <v>1</v>
      </c>
      <c r="N455" s="17"/>
      <c r="O455" s="17" t="s">
        <v>1120</v>
      </c>
      <c r="P455" s="17"/>
      <c r="Q455" s="64">
        <f>+Tabla4[[#This Row],[FECHA ESTIMADA DE RETORNO]]-Tabla4[[#This Row],[FECHA]]</f>
        <v>-45054</v>
      </c>
      <c r="R455" s="115"/>
      <c r="S455" s="17"/>
      <c r="T455" s="17"/>
    </row>
    <row r="456" spans="1:20" ht="18.75" x14ac:dyDescent="0.25">
      <c r="A456" s="111">
        <v>45054</v>
      </c>
      <c r="B456" s="17" t="s">
        <v>1145</v>
      </c>
      <c r="C456" s="7" t="str">
        <f>MID(Tabla4[[#This Row],[N° SECUENCIA INGRESO / EGRESO]],1,2)</f>
        <v>IM</v>
      </c>
      <c r="D456" s="29" t="str">
        <f>VLOOKUP(G456,BASE[],2,FALSE)</f>
        <v>STELLA</v>
      </c>
      <c r="E456" s="29" t="str">
        <f>VLOOKUP(G456,BASE[],3,FALSE)</f>
        <v>BTL</v>
      </c>
      <c r="F456" s="114" t="str">
        <f>VLOOKUP(G456,BASE[],4,FALSE)</f>
        <v>ST-BTL-060</v>
      </c>
      <c r="G456" s="32" t="s">
        <v>158</v>
      </c>
      <c r="H456" s="17" t="s">
        <v>11</v>
      </c>
      <c r="I456" s="17" t="s">
        <v>15</v>
      </c>
      <c r="J456" s="17"/>
      <c r="K456" s="17"/>
      <c r="L456" s="17"/>
      <c r="M456" s="17">
        <v>1</v>
      </c>
      <c r="N456" s="17"/>
      <c r="O456" s="17" t="s">
        <v>1120</v>
      </c>
      <c r="P456" s="17"/>
      <c r="Q456" s="64">
        <f>+Tabla4[[#This Row],[FECHA ESTIMADA DE RETORNO]]-Tabla4[[#This Row],[FECHA]]</f>
        <v>-45054</v>
      </c>
      <c r="R456" s="115"/>
      <c r="S456" s="17"/>
      <c r="T456" s="17"/>
    </row>
    <row r="457" spans="1:20" ht="18.75" x14ac:dyDescent="0.25">
      <c r="A457" s="111">
        <v>45054</v>
      </c>
      <c r="B457" s="17" t="s">
        <v>1145</v>
      </c>
      <c r="C457" s="7" t="str">
        <f>MID(Tabla4[[#This Row],[N° SECUENCIA INGRESO / EGRESO]],1,2)</f>
        <v>IM</v>
      </c>
      <c r="D457" s="29" t="str">
        <f>VLOOKUP(G457,BASE[],2,FALSE)</f>
        <v>STELLA</v>
      </c>
      <c r="E457" s="29" t="str">
        <f>VLOOKUP(G457,BASE[],3,FALSE)</f>
        <v>BTL</v>
      </c>
      <c r="F457" s="114" t="str">
        <f>VLOOKUP(G457,BASE[],4,FALSE)</f>
        <v>ST-BTL-014</v>
      </c>
      <c r="G457" s="32" t="s">
        <v>385</v>
      </c>
      <c r="H457" s="17" t="s">
        <v>11</v>
      </c>
      <c r="I457" s="17" t="s">
        <v>19</v>
      </c>
      <c r="J457" s="17"/>
      <c r="K457" s="17"/>
      <c r="L457" s="17"/>
      <c r="M457" s="17">
        <v>1</v>
      </c>
      <c r="N457" s="17"/>
      <c r="O457" s="17" t="s">
        <v>1120</v>
      </c>
      <c r="P457" s="17"/>
      <c r="Q457" s="64">
        <f>+Tabla4[[#This Row],[FECHA ESTIMADA DE RETORNO]]-Tabla4[[#This Row],[FECHA]]</f>
        <v>-45054</v>
      </c>
      <c r="R457" s="115"/>
      <c r="S457" s="17"/>
      <c r="T457" s="17"/>
    </row>
    <row r="458" spans="1:20" ht="18.75" x14ac:dyDescent="0.25">
      <c r="A458" s="111">
        <v>45054</v>
      </c>
      <c r="B458" s="17" t="s">
        <v>1145</v>
      </c>
      <c r="C458" s="7" t="str">
        <f>MID(Tabla4[[#This Row],[N° SECUENCIA INGRESO / EGRESO]],1,2)</f>
        <v>IM</v>
      </c>
      <c r="D458" s="29" t="str">
        <f>VLOOKUP(G458,BASE[],2,FALSE)</f>
        <v>STELLA</v>
      </c>
      <c r="E458" s="29" t="str">
        <f>VLOOKUP(G458,BASE[],3,FALSE)</f>
        <v>BTL</v>
      </c>
      <c r="F458" s="114" t="str">
        <f>VLOOKUP(G458,BASE[],4,FALSE)</f>
        <v>ST-BTL-041</v>
      </c>
      <c r="G458" s="32" t="s">
        <v>401</v>
      </c>
      <c r="H458" s="17" t="s">
        <v>11</v>
      </c>
      <c r="I458" s="17" t="s">
        <v>19</v>
      </c>
      <c r="J458" s="17"/>
      <c r="K458" s="17"/>
      <c r="L458" s="17"/>
      <c r="M458" s="17">
        <v>1</v>
      </c>
      <c r="N458" s="17"/>
      <c r="O458" s="17" t="s">
        <v>1120</v>
      </c>
      <c r="P458" s="17"/>
      <c r="Q458" s="64">
        <f>+Tabla4[[#This Row],[FECHA ESTIMADA DE RETORNO]]-Tabla4[[#This Row],[FECHA]]</f>
        <v>-45054</v>
      </c>
      <c r="R458" s="115"/>
      <c r="S458" s="17"/>
      <c r="T458" s="17"/>
    </row>
    <row r="459" spans="1:20" ht="18.75" x14ac:dyDescent="0.25">
      <c r="A459" s="111">
        <v>45054</v>
      </c>
      <c r="B459" s="17" t="s">
        <v>1145</v>
      </c>
      <c r="C459" s="7" t="str">
        <f>MID(Tabla4[[#This Row],[N° SECUENCIA INGRESO / EGRESO]],1,2)</f>
        <v>IM</v>
      </c>
      <c r="D459" s="29" t="str">
        <f>VLOOKUP(G459,BASE[],2,FALSE)</f>
        <v>STELLA</v>
      </c>
      <c r="E459" s="29" t="str">
        <f>VLOOKUP(G459,BASE[],3,FALSE)</f>
        <v>BTL</v>
      </c>
      <c r="F459" s="114" t="str">
        <f>VLOOKUP(G459,BASE[],4,FALSE)</f>
        <v>ST-BTL-004</v>
      </c>
      <c r="G459" s="32" t="s">
        <v>74</v>
      </c>
      <c r="H459" s="17" t="s">
        <v>11</v>
      </c>
      <c r="I459" s="17" t="s">
        <v>15</v>
      </c>
      <c r="J459" s="17"/>
      <c r="K459" s="17"/>
      <c r="L459" s="17"/>
      <c r="M459" s="17">
        <v>2</v>
      </c>
      <c r="N459" s="17"/>
      <c r="O459" s="17" t="s">
        <v>1120</v>
      </c>
      <c r="P459" s="17"/>
      <c r="Q459" s="64">
        <f>+Tabla4[[#This Row],[FECHA ESTIMADA DE RETORNO]]-Tabla4[[#This Row],[FECHA]]</f>
        <v>-45054</v>
      </c>
      <c r="R459" s="115"/>
      <c r="S459" s="17"/>
      <c r="T459" s="17"/>
    </row>
    <row r="460" spans="1:20" ht="18.75" x14ac:dyDescent="0.25">
      <c r="A460" s="111">
        <v>45061</v>
      </c>
      <c r="B460" s="17" t="s">
        <v>1148</v>
      </c>
      <c r="C460" s="7" t="str">
        <f>MID(Tabla4[[#This Row],[N° SECUENCIA INGRESO / EGRESO]],1,2)</f>
        <v>IM</v>
      </c>
      <c r="D460" s="29" t="str">
        <f>VLOOKUP(G460,BASE[],2,FALSE)</f>
        <v>STELLA</v>
      </c>
      <c r="E460" s="29" t="str">
        <f>VLOOKUP(G460,BASE[],3,FALSE)</f>
        <v>BTL</v>
      </c>
      <c r="F460" s="114" t="str">
        <f>VLOOKUP(G460,BASE[],4,FALSE)</f>
        <v>ST-BTL-074</v>
      </c>
      <c r="G460" s="32" t="s">
        <v>567</v>
      </c>
      <c r="H460" s="17" t="s">
        <v>11</v>
      </c>
      <c r="I460" s="17" t="s">
        <v>15</v>
      </c>
      <c r="J460" s="17"/>
      <c r="K460" s="17"/>
      <c r="L460" s="17"/>
      <c r="M460" s="77">
        <v>4</v>
      </c>
      <c r="N460" s="17"/>
      <c r="O460" s="17" t="s">
        <v>650</v>
      </c>
      <c r="P460" s="17"/>
      <c r="Q460" s="64">
        <f>+Tabla4[[#This Row],[FECHA ESTIMADA DE RETORNO]]-Tabla4[[#This Row],[FECHA]]</f>
        <v>-45061</v>
      </c>
      <c r="R460" s="115"/>
      <c r="S460" s="17"/>
      <c r="T460" s="17"/>
    </row>
    <row r="461" spans="1:20" ht="18.75" x14ac:dyDescent="0.25">
      <c r="A461" s="111">
        <v>45061</v>
      </c>
      <c r="B461" s="17" t="s">
        <v>1148</v>
      </c>
      <c r="C461" s="7" t="str">
        <f>MID(Tabla4[[#This Row],[N° SECUENCIA INGRESO / EGRESO]],1,2)</f>
        <v>IM</v>
      </c>
      <c r="D461" s="29" t="str">
        <f>VLOOKUP(G461,BASE[],2,FALSE)</f>
        <v>STELLA</v>
      </c>
      <c r="E461" s="29" t="str">
        <f>VLOOKUP(G461,BASE[],3,FALSE)</f>
        <v>BTL</v>
      </c>
      <c r="F461" s="114" t="str">
        <f>VLOOKUP(G461,BASE[],4,FALSE)</f>
        <v>ST-BTL-075</v>
      </c>
      <c r="G461" s="32" t="s">
        <v>597</v>
      </c>
      <c r="H461" s="17" t="s">
        <v>11</v>
      </c>
      <c r="I461" s="17" t="s">
        <v>15</v>
      </c>
      <c r="J461" s="17"/>
      <c r="K461" s="17"/>
      <c r="L461" s="17"/>
      <c r="M461" s="7">
        <v>16</v>
      </c>
      <c r="N461" s="17"/>
      <c r="O461" s="17" t="s">
        <v>650</v>
      </c>
      <c r="P461" s="17"/>
      <c r="Q461" s="64">
        <f>+Tabla4[[#This Row],[FECHA ESTIMADA DE RETORNO]]-Tabla4[[#This Row],[FECHA]]</f>
        <v>-45061</v>
      </c>
      <c r="R461" s="115"/>
      <c r="S461" s="17"/>
      <c r="T461" s="17"/>
    </row>
    <row r="462" spans="1:20" ht="18.75" x14ac:dyDescent="0.25">
      <c r="A462" s="111">
        <v>45061</v>
      </c>
      <c r="B462" s="17" t="s">
        <v>1148</v>
      </c>
      <c r="C462" s="7" t="str">
        <f>MID(Tabla4[[#This Row],[N° SECUENCIA INGRESO / EGRESO]],1,2)</f>
        <v>IM</v>
      </c>
      <c r="D462" s="29" t="str">
        <f>VLOOKUP(G462,BASE[],2,FALSE)</f>
        <v>STELLA</v>
      </c>
      <c r="E462" s="29" t="str">
        <f>VLOOKUP(G462,BASE[],3,FALSE)</f>
        <v>BTL</v>
      </c>
      <c r="F462" s="114" t="str">
        <f>VLOOKUP(G462,BASE[],4,FALSE)</f>
        <v>ST-BTL-011</v>
      </c>
      <c r="G462" s="32" t="s">
        <v>381</v>
      </c>
      <c r="H462" s="17" t="s">
        <v>11</v>
      </c>
      <c r="I462" s="17" t="s">
        <v>15</v>
      </c>
      <c r="J462" s="17"/>
      <c r="K462" s="17"/>
      <c r="L462" s="17"/>
      <c r="M462" s="78">
        <v>1</v>
      </c>
      <c r="N462" s="17"/>
      <c r="O462" s="17" t="s">
        <v>650</v>
      </c>
      <c r="P462" s="17"/>
      <c r="Q462" s="64">
        <f>+Tabla4[[#This Row],[FECHA ESTIMADA DE RETORNO]]-Tabla4[[#This Row],[FECHA]]</f>
        <v>-45061</v>
      </c>
      <c r="R462" s="115"/>
      <c r="S462" s="17"/>
      <c r="T462" s="17"/>
    </row>
    <row r="463" spans="1:20" ht="18.75" x14ac:dyDescent="0.25">
      <c r="A463" s="111">
        <v>45061</v>
      </c>
      <c r="B463" s="17" t="s">
        <v>1148</v>
      </c>
      <c r="C463" s="7" t="str">
        <f>MID(Tabla4[[#This Row],[N° SECUENCIA INGRESO / EGRESO]],1,2)</f>
        <v>IM</v>
      </c>
      <c r="D463" s="29" t="str">
        <f>VLOOKUP(G463,BASE[],2,FALSE)</f>
        <v>STELLA</v>
      </c>
      <c r="E463" s="29" t="str">
        <f>VLOOKUP(G463,BASE[],3,FALSE)</f>
        <v>BTL</v>
      </c>
      <c r="F463" s="114" t="str">
        <f>VLOOKUP(G463,BASE[],4,FALSE)</f>
        <v>ST-BTL-011</v>
      </c>
      <c r="G463" s="32" t="s">
        <v>381</v>
      </c>
      <c r="H463" s="17" t="s">
        <v>11</v>
      </c>
      <c r="I463" s="17" t="s">
        <v>15</v>
      </c>
      <c r="J463" s="17"/>
      <c r="K463" s="17"/>
      <c r="L463" s="17"/>
      <c r="M463" s="7">
        <v>1</v>
      </c>
      <c r="N463" s="17"/>
      <c r="O463" s="17" t="s">
        <v>650</v>
      </c>
      <c r="P463" s="17"/>
      <c r="Q463" s="64">
        <f>+Tabla4[[#This Row],[FECHA ESTIMADA DE RETORNO]]-Tabla4[[#This Row],[FECHA]]</f>
        <v>-45061</v>
      </c>
      <c r="R463" s="115"/>
      <c r="S463" s="17"/>
      <c r="T463" s="17"/>
    </row>
    <row r="464" spans="1:20" ht="18.75" x14ac:dyDescent="0.25">
      <c r="A464" s="111">
        <v>45061</v>
      </c>
      <c r="B464" s="17" t="s">
        <v>1148</v>
      </c>
      <c r="C464" s="7" t="str">
        <f>MID(Tabla4[[#This Row],[N° SECUENCIA INGRESO / EGRESO]],1,2)</f>
        <v>IM</v>
      </c>
      <c r="D464" s="29" t="str">
        <f>VLOOKUP(G464,BASE[],2,FALSE)</f>
        <v>STELLA</v>
      </c>
      <c r="E464" s="29" t="str">
        <f>VLOOKUP(G464,BASE[],3,FALSE)</f>
        <v>BTL</v>
      </c>
      <c r="F464" s="114" t="str">
        <f>VLOOKUP(G464,BASE[],4,FALSE)</f>
        <v>ST-BTL-018</v>
      </c>
      <c r="G464" s="32" t="s">
        <v>391</v>
      </c>
      <c r="H464" s="17" t="s">
        <v>11</v>
      </c>
      <c r="I464" s="17" t="s">
        <v>15</v>
      </c>
      <c r="J464" s="17"/>
      <c r="K464" s="17"/>
      <c r="L464" s="17"/>
      <c r="M464" s="7">
        <v>1</v>
      </c>
      <c r="N464" s="17"/>
      <c r="O464" s="17" t="s">
        <v>650</v>
      </c>
      <c r="P464" s="17"/>
      <c r="Q464" s="64">
        <f>+Tabla4[[#This Row],[FECHA ESTIMADA DE RETORNO]]-Tabla4[[#This Row],[FECHA]]</f>
        <v>-45061</v>
      </c>
      <c r="R464" s="115"/>
      <c r="S464" s="17"/>
      <c r="T464" s="17"/>
    </row>
    <row r="465" spans="1:20" ht="18.75" x14ac:dyDescent="0.25">
      <c r="A465" s="111">
        <v>45061</v>
      </c>
      <c r="B465" s="17" t="s">
        <v>1148</v>
      </c>
      <c r="C465" s="7" t="str">
        <f>MID(Tabla4[[#This Row],[N° SECUENCIA INGRESO / EGRESO]],1,2)</f>
        <v>IM</v>
      </c>
      <c r="D465" s="29" t="str">
        <f>VLOOKUP(G465,BASE[],2,FALSE)</f>
        <v>STELLA</v>
      </c>
      <c r="E465" s="29" t="str">
        <f>VLOOKUP(G465,BASE[],3,FALSE)</f>
        <v>BTL</v>
      </c>
      <c r="F465" s="114" t="str">
        <f>VLOOKUP(G465,BASE[],4,FALSE)</f>
        <v>ST-BTL-081</v>
      </c>
      <c r="G465" s="32" t="s">
        <v>1146</v>
      </c>
      <c r="H465" s="17" t="s">
        <v>11</v>
      </c>
      <c r="I465" s="17" t="s">
        <v>15</v>
      </c>
      <c r="J465" s="17"/>
      <c r="K465" s="17"/>
      <c r="L465" s="17"/>
      <c r="M465" s="7">
        <v>4</v>
      </c>
      <c r="N465" s="17"/>
      <c r="O465" s="17" t="s">
        <v>650</v>
      </c>
      <c r="P465" s="17"/>
      <c r="Q465" s="64">
        <f>+Tabla4[[#This Row],[FECHA ESTIMADA DE RETORNO]]-Tabla4[[#This Row],[FECHA]]</f>
        <v>-45061</v>
      </c>
      <c r="R465" s="115"/>
      <c r="S465" s="17"/>
      <c r="T465" s="17"/>
    </row>
    <row r="466" spans="1:20" ht="18.75" x14ac:dyDescent="0.25">
      <c r="A466" s="111">
        <v>45061</v>
      </c>
      <c r="B466" s="17" t="s">
        <v>1154</v>
      </c>
      <c r="C466" s="7" t="str">
        <f>MID(Tabla4[[#This Row],[N° SECUENCIA INGRESO / EGRESO]],1,2)</f>
        <v>IM</v>
      </c>
      <c r="D466" s="29" t="str">
        <f>VLOOKUP(G466,BASE[],2,FALSE)</f>
        <v>STELLA</v>
      </c>
      <c r="E466" s="29" t="str">
        <f>VLOOKUP(G466,BASE[],3,FALSE)</f>
        <v>BTL</v>
      </c>
      <c r="F466" s="112" t="str">
        <f>VLOOKUP(G466,BASE[],4,FALSE)</f>
        <v>ST-BTL-012</v>
      </c>
      <c r="G466" s="18" t="s">
        <v>86</v>
      </c>
      <c r="H466" s="17" t="s">
        <v>11</v>
      </c>
      <c r="I466" s="17" t="s">
        <v>15</v>
      </c>
      <c r="J466" s="7"/>
      <c r="K466" s="7"/>
      <c r="L466" s="7"/>
      <c r="M466" s="77">
        <v>1</v>
      </c>
      <c r="N466" s="7"/>
      <c r="O466" s="17" t="s">
        <v>650</v>
      </c>
      <c r="P466" s="7"/>
      <c r="Q466" s="63">
        <f>+Tabla4[[#This Row],[FECHA ESTIMADA DE RETORNO]]-Tabla4[[#This Row],[FECHA]]</f>
        <v>-45061</v>
      </c>
      <c r="R466" s="113"/>
      <c r="S466" s="7"/>
      <c r="T466" s="7"/>
    </row>
    <row r="467" spans="1:20" ht="18.75" x14ac:dyDescent="0.25">
      <c r="A467" s="111">
        <v>45061</v>
      </c>
      <c r="B467" s="17" t="s">
        <v>1154</v>
      </c>
      <c r="C467" s="7" t="str">
        <f>MID(Tabla4[[#This Row],[N° SECUENCIA INGRESO / EGRESO]],1,2)</f>
        <v>IM</v>
      </c>
      <c r="D467" s="29" t="str">
        <f>VLOOKUP(G467,BASE[],2,FALSE)</f>
        <v>STELLA</v>
      </c>
      <c r="E467" s="29" t="str">
        <f>VLOOKUP(G467,BASE[],3,FALSE)</f>
        <v>BTL</v>
      </c>
      <c r="F467" s="114" t="str">
        <f>VLOOKUP(G467,BASE[],4,FALSE)</f>
        <v>ST-BTL-004</v>
      </c>
      <c r="G467" s="32" t="s">
        <v>74</v>
      </c>
      <c r="H467" s="17" t="s">
        <v>11</v>
      </c>
      <c r="I467" s="17" t="s">
        <v>15</v>
      </c>
      <c r="J467" s="17"/>
      <c r="K467" s="17"/>
      <c r="L467" s="17"/>
      <c r="M467" s="7">
        <v>1</v>
      </c>
      <c r="N467" s="17"/>
      <c r="O467" s="17" t="s">
        <v>650</v>
      </c>
      <c r="P467" s="17"/>
      <c r="Q467" s="64">
        <f>+Tabla4[[#This Row],[FECHA ESTIMADA DE RETORNO]]-Tabla4[[#This Row],[FECHA]]</f>
        <v>-45061</v>
      </c>
      <c r="R467" s="115"/>
      <c r="S467" s="17"/>
      <c r="T467" s="17"/>
    </row>
    <row r="468" spans="1:20" ht="18.75" x14ac:dyDescent="0.25">
      <c r="A468" s="111">
        <v>45061</v>
      </c>
      <c r="B468" s="17" t="s">
        <v>1154</v>
      </c>
      <c r="C468" s="7" t="str">
        <f>MID(Tabla4[[#This Row],[N° SECUENCIA INGRESO / EGRESO]],1,2)</f>
        <v>IM</v>
      </c>
      <c r="D468" s="29" t="str">
        <f>VLOOKUP(G468,BASE[],2,FALSE)</f>
        <v>STELLA</v>
      </c>
      <c r="E468" s="29" t="str">
        <f>VLOOKUP(G468,BASE[],3,FALSE)</f>
        <v>BTL</v>
      </c>
      <c r="F468" s="114" t="str">
        <f>VLOOKUP(G468,BASE[],4,FALSE)</f>
        <v>ST-BTL-082</v>
      </c>
      <c r="G468" s="32" t="s">
        <v>1149</v>
      </c>
      <c r="H468" s="17" t="s">
        <v>11</v>
      </c>
      <c r="I468" s="17" t="s">
        <v>15</v>
      </c>
      <c r="J468" s="17"/>
      <c r="K468" s="17"/>
      <c r="L468" s="17"/>
      <c r="M468" s="78">
        <v>1</v>
      </c>
      <c r="N468" s="17"/>
      <c r="O468" s="17" t="s">
        <v>650</v>
      </c>
      <c r="P468" s="17"/>
      <c r="Q468" s="64">
        <f>+Tabla4[[#This Row],[FECHA ESTIMADA DE RETORNO]]-Tabla4[[#This Row],[FECHA]]</f>
        <v>-45061</v>
      </c>
      <c r="R468" s="115"/>
      <c r="S468" s="17"/>
      <c r="T468" s="17"/>
    </row>
    <row r="469" spans="1:20" ht="18.75" x14ac:dyDescent="0.25">
      <c r="A469" s="111">
        <v>45061</v>
      </c>
      <c r="B469" s="17" t="s">
        <v>1154</v>
      </c>
      <c r="C469" s="7" t="str">
        <f>MID(Tabla4[[#This Row],[N° SECUENCIA INGRESO / EGRESO]],1,2)</f>
        <v>IM</v>
      </c>
      <c r="D469" s="29" t="str">
        <f>VLOOKUP(G469,BASE[],2,FALSE)</f>
        <v>STELLA</v>
      </c>
      <c r="E469" s="29" t="str">
        <f>VLOOKUP(G469,BASE[],3,FALSE)</f>
        <v>BTL</v>
      </c>
      <c r="F469" s="114" t="str">
        <f>VLOOKUP(G469,BASE[],4,FALSE)</f>
        <v>ST-BTL-060</v>
      </c>
      <c r="G469" s="32" t="s">
        <v>158</v>
      </c>
      <c r="H469" s="17" t="s">
        <v>11</v>
      </c>
      <c r="I469" s="17" t="s">
        <v>15</v>
      </c>
      <c r="J469" s="17"/>
      <c r="K469" s="17"/>
      <c r="L469" s="17"/>
      <c r="M469" s="7">
        <v>1</v>
      </c>
      <c r="N469" s="17"/>
      <c r="O469" s="17" t="s">
        <v>650</v>
      </c>
      <c r="P469" s="17"/>
      <c r="Q469" s="64">
        <f>+Tabla4[[#This Row],[FECHA ESTIMADA DE RETORNO]]-Tabla4[[#This Row],[FECHA]]</f>
        <v>-45061</v>
      </c>
      <c r="R469" s="115"/>
      <c r="S469" s="17"/>
      <c r="T469" s="17"/>
    </row>
    <row r="470" spans="1:20" ht="18.75" x14ac:dyDescent="0.25">
      <c r="A470" s="111">
        <v>45061</v>
      </c>
      <c r="B470" s="17" t="s">
        <v>1154</v>
      </c>
      <c r="C470" s="7" t="str">
        <f>MID(Tabla4[[#This Row],[N° SECUENCIA INGRESO / EGRESO]],1,2)</f>
        <v>IM</v>
      </c>
      <c r="D470" s="29" t="str">
        <f>VLOOKUP(G470,BASE[],2,FALSE)</f>
        <v>STELLA</v>
      </c>
      <c r="E470" s="29" t="str">
        <f>VLOOKUP(G470,BASE[],3,FALSE)</f>
        <v>BTL</v>
      </c>
      <c r="F470" s="114" t="str">
        <f>VLOOKUP(G470,BASE[],4,FALSE)</f>
        <v>ST-BTL-028</v>
      </c>
      <c r="G470" s="32" t="s">
        <v>104</v>
      </c>
      <c r="H470" s="17" t="s">
        <v>11</v>
      </c>
      <c r="I470" s="17" t="s">
        <v>15</v>
      </c>
      <c r="J470" s="17"/>
      <c r="K470" s="17"/>
      <c r="L470" s="17"/>
      <c r="M470" s="7">
        <v>164</v>
      </c>
      <c r="N470" s="17"/>
      <c r="O470" s="17" t="s">
        <v>650</v>
      </c>
      <c r="P470" s="17"/>
      <c r="Q470" s="64">
        <f>+Tabla4[[#This Row],[FECHA ESTIMADA DE RETORNO]]-Tabla4[[#This Row],[FECHA]]</f>
        <v>-45061</v>
      </c>
      <c r="R470" s="115"/>
      <c r="S470" s="17"/>
      <c r="T470" s="17"/>
    </row>
    <row r="471" spans="1:20" ht="18.75" x14ac:dyDescent="0.25">
      <c r="A471" s="111">
        <v>45061</v>
      </c>
      <c r="B471" s="17" t="s">
        <v>1154</v>
      </c>
      <c r="C471" s="7" t="str">
        <f>MID(Tabla4[[#This Row],[N° SECUENCIA INGRESO / EGRESO]],1,2)</f>
        <v>IM</v>
      </c>
      <c r="D471" s="29" t="str">
        <f>VLOOKUP(G471,BASE[],2,FALSE)</f>
        <v>STELLA</v>
      </c>
      <c r="E471" s="29" t="str">
        <f>VLOOKUP(G471,BASE[],3,FALSE)</f>
        <v>BTL</v>
      </c>
      <c r="F471" s="114" t="str">
        <f>VLOOKUP(G470,BASE[],4,FALSE)</f>
        <v>ST-BTL-028</v>
      </c>
      <c r="G471" s="32" t="s">
        <v>164</v>
      </c>
      <c r="H471" s="17" t="s">
        <v>11</v>
      </c>
      <c r="I471" s="17" t="s">
        <v>15</v>
      </c>
      <c r="J471" s="17"/>
      <c r="K471" s="17"/>
      <c r="L471" s="17"/>
      <c r="M471" s="7">
        <v>79</v>
      </c>
      <c r="N471" s="17"/>
      <c r="O471" s="17" t="s">
        <v>650</v>
      </c>
      <c r="P471" s="17"/>
      <c r="Q471" s="64">
        <f>+Tabla4[[#This Row],[FECHA ESTIMADA DE RETORNO]]-Tabla4[[#This Row],[FECHA]]</f>
        <v>-45061</v>
      </c>
      <c r="R471" s="115"/>
      <c r="S471" s="17"/>
      <c r="T471" s="17"/>
    </row>
    <row r="472" spans="1:20" ht="18.75" x14ac:dyDescent="0.25">
      <c r="A472" s="111">
        <v>45061</v>
      </c>
      <c r="B472" s="17" t="s">
        <v>1154</v>
      </c>
      <c r="C472" s="7" t="str">
        <f>MID(Tabla4[[#This Row],[N° SECUENCIA INGRESO / EGRESO]],1,2)</f>
        <v>IM</v>
      </c>
      <c r="D472" s="29" t="str">
        <f>VLOOKUP(G472,BASE[],2,FALSE)</f>
        <v>STELLA</v>
      </c>
      <c r="E472" s="29" t="str">
        <f>VLOOKUP(G472,BASE[],3,FALSE)</f>
        <v>BTL</v>
      </c>
      <c r="F472" s="114" t="str">
        <f>VLOOKUP(G472,BASE[],4,FALSE)</f>
        <v>ST-BTL-083</v>
      </c>
      <c r="G472" s="32" t="s">
        <v>1150</v>
      </c>
      <c r="H472" s="17" t="s">
        <v>11</v>
      </c>
      <c r="I472" s="17" t="s">
        <v>15</v>
      </c>
      <c r="J472" s="17"/>
      <c r="K472" s="17"/>
      <c r="L472" s="17"/>
      <c r="M472" s="7">
        <v>642</v>
      </c>
      <c r="N472" s="17"/>
      <c r="O472" s="17" t="s">
        <v>650</v>
      </c>
      <c r="P472" s="17"/>
      <c r="Q472" s="64">
        <f>+Tabla4[[#This Row],[FECHA ESTIMADA DE RETORNO]]-Tabla4[[#This Row],[FECHA]]</f>
        <v>-45061</v>
      </c>
      <c r="R472" s="115"/>
      <c r="S472" s="17"/>
      <c r="T472" s="17"/>
    </row>
    <row r="473" spans="1:20" ht="18.75" x14ac:dyDescent="0.25">
      <c r="A473" s="111">
        <v>45061</v>
      </c>
      <c r="B473" s="17" t="s">
        <v>1154</v>
      </c>
      <c r="C473" s="7" t="str">
        <f>MID(Tabla4[[#This Row],[N° SECUENCIA INGRESO / EGRESO]],1,2)</f>
        <v>IM</v>
      </c>
      <c r="D473" s="29" t="str">
        <f>VLOOKUP(G473,BASE[],2,FALSE)</f>
        <v>STELLA</v>
      </c>
      <c r="E473" s="29" t="str">
        <f>VLOOKUP(G473,BASE[],3,FALSE)</f>
        <v>BTL</v>
      </c>
      <c r="F473" s="114" t="str">
        <f>VLOOKUP(G473,BASE[],4,FALSE)</f>
        <v>ST-BTL-084</v>
      </c>
      <c r="G473" s="32" t="s">
        <v>1151</v>
      </c>
      <c r="H473" s="17" t="s">
        <v>11</v>
      </c>
      <c r="I473" s="17" t="s">
        <v>15</v>
      </c>
      <c r="J473" s="17"/>
      <c r="K473" s="17"/>
      <c r="L473" s="17"/>
      <c r="M473" s="7">
        <v>9</v>
      </c>
      <c r="N473" s="17"/>
      <c r="O473" s="17" t="s">
        <v>650</v>
      </c>
      <c r="P473" s="17"/>
      <c r="Q473" s="64">
        <f>+Tabla4[[#This Row],[FECHA ESTIMADA DE RETORNO]]-Tabla4[[#This Row],[FECHA]]</f>
        <v>-45061</v>
      </c>
      <c r="R473" s="115"/>
      <c r="S473" s="17"/>
      <c r="T473" s="17"/>
    </row>
    <row r="474" spans="1:20" ht="18.75" x14ac:dyDescent="0.25">
      <c r="A474" s="111">
        <v>45061</v>
      </c>
      <c r="B474" s="17" t="s">
        <v>1154</v>
      </c>
      <c r="C474" s="7" t="str">
        <f>MID(Tabla4[[#This Row],[N° SECUENCIA INGRESO / EGRESO]],1,2)</f>
        <v>IM</v>
      </c>
      <c r="D474" s="29" t="str">
        <f>VLOOKUP(G474,BASE[],2,FALSE)</f>
        <v>STELLA</v>
      </c>
      <c r="E474" s="29" t="str">
        <f>VLOOKUP(G474,BASE[],3,FALSE)</f>
        <v>BTL</v>
      </c>
      <c r="F474" s="114" t="str">
        <f>VLOOKUP(G474,BASE[],4,FALSE)</f>
        <v>ST-BTL-085</v>
      </c>
      <c r="G474" s="32" t="s">
        <v>1152</v>
      </c>
      <c r="H474" s="17" t="s">
        <v>11</v>
      </c>
      <c r="I474" s="17" t="s">
        <v>15</v>
      </c>
      <c r="J474" s="17"/>
      <c r="K474" s="17"/>
      <c r="L474" s="17"/>
      <c r="M474" s="7">
        <v>4</v>
      </c>
      <c r="N474" s="17"/>
      <c r="O474" s="17" t="s">
        <v>650</v>
      </c>
      <c r="P474" s="17"/>
      <c r="Q474" s="64">
        <f>+Tabla4[[#This Row],[FECHA ESTIMADA DE RETORNO]]-Tabla4[[#This Row],[FECHA]]</f>
        <v>-45061</v>
      </c>
      <c r="R474" s="115"/>
      <c r="S474" s="17"/>
      <c r="T474" s="17"/>
    </row>
    <row r="475" spans="1:20" ht="18.75" x14ac:dyDescent="0.25">
      <c r="A475" s="111">
        <v>45061</v>
      </c>
      <c r="B475" s="17" t="s">
        <v>1154</v>
      </c>
      <c r="C475" s="7" t="str">
        <f>MID(Tabla4[[#This Row],[N° SECUENCIA INGRESO / EGRESO]],1,2)</f>
        <v>IM</v>
      </c>
      <c r="D475" s="29" t="str">
        <f>VLOOKUP(G475,BASE[],2,FALSE)</f>
        <v>STELLA</v>
      </c>
      <c r="E475" s="29" t="str">
        <f>VLOOKUP(G475,BASE[],3,FALSE)</f>
        <v>BTL</v>
      </c>
      <c r="F475" s="114" t="str">
        <f>VLOOKUP(G475,BASE[],4,FALSE)</f>
        <v>ST-BTL-065</v>
      </c>
      <c r="G475" s="32" t="s">
        <v>439</v>
      </c>
      <c r="H475" s="17" t="s">
        <v>11</v>
      </c>
      <c r="I475" s="17" t="s">
        <v>15</v>
      </c>
      <c r="J475" s="17"/>
      <c r="K475" s="17"/>
      <c r="L475" s="17"/>
      <c r="M475" s="7">
        <v>1</v>
      </c>
      <c r="N475" s="17"/>
      <c r="O475" s="17" t="s">
        <v>650</v>
      </c>
      <c r="P475" s="17"/>
      <c r="Q475" s="64">
        <f>+Tabla4[[#This Row],[FECHA ESTIMADA DE RETORNO]]-Tabla4[[#This Row],[FECHA]]</f>
        <v>-45061</v>
      </c>
      <c r="R475" s="115"/>
      <c r="S475" s="17"/>
      <c r="T475" s="17"/>
    </row>
    <row r="476" spans="1:20" ht="18.75" x14ac:dyDescent="0.25">
      <c r="A476" s="111">
        <v>45061</v>
      </c>
      <c r="B476" s="17" t="s">
        <v>1154</v>
      </c>
      <c r="C476" s="7" t="str">
        <f>MID(Tabla4[[#This Row],[N° SECUENCIA INGRESO / EGRESO]],1,2)</f>
        <v>IM</v>
      </c>
      <c r="D476" s="29" t="str">
        <f>VLOOKUP(G476,BASE[],2,FALSE)</f>
        <v>STELLA</v>
      </c>
      <c r="E476" s="29" t="str">
        <f>VLOOKUP(G476,BASE[],3,FALSE)</f>
        <v>BTL</v>
      </c>
      <c r="F476" s="114" t="str">
        <f>VLOOKUP(G476,BASE[],4,FALSE)</f>
        <v>ST-BTL-086</v>
      </c>
      <c r="G476" s="32" t="s">
        <v>1153</v>
      </c>
      <c r="H476" s="17" t="s">
        <v>11</v>
      </c>
      <c r="I476" s="17" t="s">
        <v>15</v>
      </c>
      <c r="J476" s="17"/>
      <c r="K476" s="17"/>
      <c r="L476" s="17"/>
      <c r="M476" s="7">
        <v>2</v>
      </c>
      <c r="N476" s="17"/>
      <c r="O476" s="17" t="s">
        <v>650</v>
      </c>
      <c r="P476" s="17"/>
      <c r="Q476" s="64">
        <f>+Tabla4[[#This Row],[FECHA ESTIMADA DE RETORNO]]-Tabla4[[#This Row],[FECHA]]</f>
        <v>-45061</v>
      </c>
      <c r="R476" s="115"/>
      <c r="S476" s="17"/>
      <c r="T476" s="17"/>
    </row>
    <row r="477" spans="1:20" ht="18.75" x14ac:dyDescent="0.25">
      <c r="A477" s="111">
        <v>45062</v>
      </c>
      <c r="B477" s="17" t="s">
        <v>1155</v>
      </c>
      <c r="C477" s="7" t="str">
        <f>MID(Tabla4[[#This Row],[N° SECUENCIA INGRESO / EGRESO]],1,2)</f>
        <v>IM</v>
      </c>
      <c r="D477" s="29" t="str">
        <f>VLOOKUP(G477,BASE[],2,FALSE)</f>
        <v>STELLA</v>
      </c>
      <c r="E477" s="29" t="str">
        <f>VLOOKUP(G477,BASE[],3,FALSE)</f>
        <v>BTL</v>
      </c>
      <c r="F477" s="114" t="str">
        <f>VLOOKUP(G477,BASE[],4,FALSE)</f>
        <v>ST-BTL-004</v>
      </c>
      <c r="G477" s="32" t="s">
        <v>74</v>
      </c>
      <c r="H477" s="17" t="s">
        <v>11</v>
      </c>
      <c r="I477" s="17" t="s">
        <v>15</v>
      </c>
      <c r="J477" s="17"/>
      <c r="K477" s="17"/>
      <c r="L477" s="17"/>
      <c r="M477" s="7">
        <v>1</v>
      </c>
      <c r="N477" s="17"/>
      <c r="O477" s="17" t="s">
        <v>650</v>
      </c>
      <c r="P477" s="17"/>
      <c r="Q477" s="64">
        <f>+Tabla4[[#This Row],[FECHA ESTIMADA DE RETORNO]]-Tabla4[[#This Row],[FECHA]]</f>
        <v>-45062</v>
      </c>
      <c r="R477" s="115"/>
      <c r="S477" s="17"/>
      <c r="T477" s="17"/>
    </row>
    <row r="478" spans="1:20" ht="18.75" x14ac:dyDescent="0.25">
      <c r="A478" s="111">
        <v>45062</v>
      </c>
      <c r="B478" s="17" t="s">
        <v>1155</v>
      </c>
      <c r="C478" s="7" t="str">
        <f>MID(Tabla4[[#This Row],[N° SECUENCIA INGRESO / EGRESO]],1,2)</f>
        <v>IM</v>
      </c>
      <c r="D478" s="29" t="str">
        <f>VLOOKUP(G478,BASE[],2,FALSE)</f>
        <v>STELLA</v>
      </c>
      <c r="E478" s="29" t="str">
        <f>VLOOKUP(G478,BASE[],3,FALSE)</f>
        <v>BTL</v>
      </c>
      <c r="F478" s="114" t="str">
        <f>VLOOKUP(G478,BASE[],4,FALSE)</f>
        <v>ST-BTL-060</v>
      </c>
      <c r="G478" s="32" t="s">
        <v>158</v>
      </c>
      <c r="H478" s="17" t="s">
        <v>11</v>
      </c>
      <c r="I478" s="17" t="s">
        <v>15</v>
      </c>
      <c r="J478" s="17"/>
      <c r="K478" s="17"/>
      <c r="L478" s="17"/>
      <c r="M478" s="7">
        <v>1</v>
      </c>
      <c r="N478" s="17"/>
      <c r="O478" s="17" t="s">
        <v>650</v>
      </c>
      <c r="P478" s="17"/>
      <c r="Q478" s="64">
        <f>+Tabla4[[#This Row],[FECHA ESTIMADA DE RETORNO]]-Tabla4[[#This Row],[FECHA]]</f>
        <v>-45062</v>
      </c>
      <c r="R478" s="115"/>
      <c r="S478" s="17"/>
      <c r="T478" s="17"/>
    </row>
    <row r="479" spans="1:20" ht="18.75" x14ac:dyDescent="0.25">
      <c r="A479" s="111">
        <v>45062</v>
      </c>
      <c r="B479" s="17" t="s">
        <v>1155</v>
      </c>
      <c r="C479" s="7" t="str">
        <f>MID(Tabla4[[#This Row],[N° SECUENCIA INGRESO / EGRESO]],1,2)</f>
        <v>IM</v>
      </c>
      <c r="D479" s="29" t="str">
        <f>VLOOKUP(G479,BASE[],2,FALSE)</f>
        <v>STELLA</v>
      </c>
      <c r="E479" s="29" t="str">
        <f>VLOOKUP(G479,BASE[],3,FALSE)</f>
        <v>BTL</v>
      </c>
      <c r="F479" s="114" t="str">
        <f>VLOOKUP(G479,BASE[],4,FALSE)</f>
        <v>ST-BTL-063</v>
      </c>
      <c r="G479" s="32" t="s">
        <v>164</v>
      </c>
      <c r="H479" s="17" t="s">
        <v>11</v>
      </c>
      <c r="I479" s="17" t="s">
        <v>15</v>
      </c>
      <c r="J479" s="17"/>
      <c r="K479" s="17"/>
      <c r="L479" s="17"/>
      <c r="M479" s="7">
        <v>81</v>
      </c>
      <c r="N479" s="17"/>
      <c r="O479" s="17" t="s">
        <v>650</v>
      </c>
      <c r="P479" s="17"/>
      <c r="Q479" s="64">
        <f>+Tabla4[[#This Row],[FECHA ESTIMADA DE RETORNO]]-Tabla4[[#This Row],[FECHA]]</f>
        <v>-45062</v>
      </c>
      <c r="R479" s="115"/>
      <c r="S479" s="17"/>
      <c r="T479" s="17"/>
    </row>
    <row r="480" spans="1:20" ht="18.75" x14ac:dyDescent="0.25">
      <c r="A480" s="111">
        <v>45062</v>
      </c>
      <c r="B480" s="17" t="s">
        <v>1155</v>
      </c>
      <c r="C480" s="7" t="str">
        <f>MID(Tabla4[[#This Row],[N° SECUENCIA INGRESO / EGRESO]],1,2)</f>
        <v>IM</v>
      </c>
      <c r="D480" s="29" t="str">
        <f>VLOOKUP(G480,BASE[],2,FALSE)</f>
        <v>STELLA</v>
      </c>
      <c r="E480" s="29" t="str">
        <f>VLOOKUP(G480,BASE[],3,FALSE)</f>
        <v>BTL</v>
      </c>
      <c r="F480" s="114" t="str">
        <f>VLOOKUP(G480,BASE[],4,FALSE)</f>
        <v>ST-BTL-065</v>
      </c>
      <c r="G480" s="32" t="s">
        <v>439</v>
      </c>
      <c r="H480" s="17" t="s">
        <v>11</v>
      </c>
      <c r="I480" s="17" t="s">
        <v>15</v>
      </c>
      <c r="J480" s="17"/>
      <c r="K480" s="17"/>
      <c r="L480" s="17"/>
      <c r="M480" s="7">
        <v>1</v>
      </c>
      <c r="N480" s="17"/>
      <c r="O480" s="17" t="s">
        <v>650</v>
      </c>
      <c r="P480" s="17"/>
      <c r="Q480" s="64">
        <f>+Tabla4[[#This Row],[FECHA ESTIMADA DE RETORNO]]-Tabla4[[#This Row],[FECHA]]</f>
        <v>-45062</v>
      </c>
      <c r="R480" s="115"/>
      <c r="S480" s="17"/>
      <c r="T480" s="17"/>
    </row>
    <row r="481" spans="1:20" ht="18.75" x14ac:dyDescent="0.25">
      <c r="A481" s="111">
        <v>45062</v>
      </c>
      <c r="B481" s="17" t="s">
        <v>1155</v>
      </c>
      <c r="C481" s="7" t="str">
        <f>MID(Tabla4[[#This Row],[N° SECUENCIA INGRESO / EGRESO]],1,2)</f>
        <v>IM</v>
      </c>
      <c r="D481" s="29" t="str">
        <f>VLOOKUP(G481,BASE[],2,FALSE)</f>
        <v>STELLA</v>
      </c>
      <c r="E481" s="29" t="str">
        <f>VLOOKUP(G481,BASE[],3,FALSE)</f>
        <v>BTL</v>
      </c>
      <c r="F481" s="114" t="str">
        <f>VLOOKUP(G481,BASE[],4,FALSE)</f>
        <v>ST-BTL-012</v>
      </c>
      <c r="G481" s="32" t="s">
        <v>86</v>
      </c>
      <c r="H481" s="17" t="s">
        <v>11</v>
      </c>
      <c r="I481" s="17" t="s">
        <v>15</v>
      </c>
      <c r="J481" s="17"/>
      <c r="K481" s="17"/>
      <c r="L481" s="17"/>
      <c r="M481" s="7">
        <v>1</v>
      </c>
      <c r="N481" s="17"/>
      <c r="O481" s="17" t="s">
        <v>650</v>
      </c>
      <c r="P481" s="17"/>
      <c r="Q481" s="64">
        <f>+Tabla4[[#This Row],[FECHA ESTIMADA DE RETORNO]]-Tabla4[[#This Row],[FECHA]]</f>
        <v>-45062</v>
      </c>
      <c r="R481" s="115"/>
      <c r="S481" s="17"/>
      <c r="T481" s="17"/>
    </row>
    <row r="482" spans="1:20" ht="18.75" x14ac:dyDescent="0.25">
      <c r="A482" s="111">
        <v>45062</v>
      </c>
      <c r="B482" s="17" t="s">
        <v>1155</v>
      </c>
      <c r="C482" s="7" t="str">
        <f>MID(Tabla4[[#This Row],[N° SECUENCIA INGRESO / EGRESO]],1,2)</f>
        <v>IM</v>
      </c>
      <c r="D482" s="29" t="str">
        <f>VLOOKUP(G482,BASE[],2,FALSE)</f>
        <v>STELLA</v>
      </c>
      <c r="E482" s="29" t="str">
        <f>VLOOKUP(G482,BASE[],3,FALSE)</f>
        <v>BTL</v>
      </c>
      <c r="F482" s="114" t="str">
        <f>VLOOKUP(G482,BASE[],4,FALSE)</f>
        <v>ST-BTL-012</v>
      </c>
      <c r="G482" s="32" t="s">
        <v>86</v>
      </c>
      <c r="H482" s="17" t="s">
        <v>11</v>
      </c>
      <c r="I482" s="17" t="s">
        <v>15</v>
      </c>
      <c r="J482" s="17"/>
      <c r="K482" s="17"/>
      <c r="L482" s="17"/>
      <c r="M482" s="7">
        <v>90</v>
      </c>
      <c r="N482" s="17"/>
      <c r="O482" s="17" t="s">
        <v>650</v>
      </c>
      <c r="P482" s="17"/>
      <c r="Q482" s="64">
        <f>+Tabla4[[#This Row],[FECHA ESTIMADA DE RETORNO]]-Tabla4[[#This Row],[FECHA]]</f>
        <v>-45062</v>
      </c>
      <c r="R482" s="115"/>
      <c r="S482" s="17"/>
      <c r="T482" s="17"/>
    </row>
    <row r="483" spans="1:20" ht="18.75" x14ac:dyDescent="0.25">
      <c r="A483" s="111">
        <v>45063</v>
      </c>
      <c r="B483" s="17" t="s">
        <v>1156</v>
      </c>
      <c r="C483" s="7" t="str">
        <f>MID(Tabla4[[#This Row],[N° SECUENCIA INGRESO / EGRESO]],1,2)</f>
        <v>IM</v>
      </c>
      <c r="D483" s="29" t="str">
        <f>VLOOKUP(G483,BASE[],2,FALSE)</f>
        <v>STELLA</v>
      </c>
      <c r="E483" s="29" t="str">
        <f>VLOOKUP(G483,BASE[],3,FALSE)</f>
        <v>BTL</v>
      </c>
      <c r="F483" s="114" t="str">
        <f>VLOOKUP(G483,BASE[],4,FALSE)</f>
        <v>ST-BTL-078</v>
      </c>
      <c r="G483" s="32" t="s">
        <v>491</v>
      </c>
      <c r="H483" s="17" t="s">
        <v>11</v>
      </c>
      <c r="I483" s="17" t="s">
        <v>15</v>
      </c>
      <c r="J483" s="17"/>
      <c r="K483" s="17"/>
      <c r="L483" s="17"/>
      <c r="M483" s="7">
        <v>1</v>
      </c>
      <c r="N483" s="17"/>
      <c r="O483" s="17" t="s">
        <v>650</v>
      </c>
      <c r="P483" s="17"/>
      <c r="Q483" s="64">
        <f>+Tabla4[[#This Row],[FECHA ESTIMADA DE RETORNO]]-Tabla4[[#This Row],[FECHA]]</f>
        <v>-45063</v>
      </c>
      <c r="R483" s="115"/>
      <c r="S483" s="17"/>
      <c r="T483" s="17"/>
    </row>
    <row r="484" spans="1:20" ht="18.75" x14ac:dyDescent="0.25">
      <c r="A484" s="111">
        <v>45063</v>
      </c>
      <c r="B484" s="17" t="s">
        <v>1156</v>
      </c>
      <c r="C484" s="7" t="str">
        <f>MID(Tabla4[[#This Row],[N° SECUENCIA INGRESO / EGRESO]],1,2)</f>
        <v>IM</v>
      </c>
      <c r="D484" s="29" t="str">
        <f>VLOOKUP(G484,BASE[],2,FALSE)</f>
        <v>STELLA</v>
      </c>
      <c r="E484" s="29" t="str">
        <f>VLOOKUP(G484,BASE[],3,FALSE)</f>
        <v>BTL</v>
      </c>
      <c r="F484" s="114" t="str">
        <f>VLOOKUP(G484,BASE[],4,FALSE)</f>
        <v>ST-BTL-070</v>
      </c>
      <c r="G484" s="32" t="s">
        <v>537</v>
      </c>
      <c r="H484" s="17" t="s">
        <v>11</v>
      </c>
      <c r="I484" s="17" t="s">
        <v>15</v>
      </c>
      <c r="J484" s="17"/>
      <c r="K484" s="17"/>
      <c r="L484" s="17"/>
      <c r="M484" s="7">
        <v>1</v>
      </c>
      <c r="N484" s="17"/>
      <c r="O484" s="17" t="s">
        <v>650</v>
      </c>
      <c r="P484" s="17"/>
      <c r="Q484" s="64">
        <f>+Tabla4[[#This Row],[FECHA ESTIMADA DE RETORNO]]-Tabla4[[#This Row],[FECHA]]</f>
        <v>-45063</v>
      </c>
      <c r="R484" s="115"/>
      <c r="S484" s="17"/>
      <c r="T484" s="17"/>
    </row>
    <row r="485" spans="1:20" ht="18.75" x14ac:dyDescent="0.25">
      <c r="G485" s="54"/>
    </row>
    <row r="486" spans="1:20" ht="18.75" x14ac:dyDescent="0.25">
      <c r="G486" s="54"/>
    </row>
    <row r="487" spans="1:20" ht="18.75" x14ac:dyDescent="0.25">
      <c r="G487" s="54"/>
    </row>
    <row r="488" spans="1:20" ht="18.75" x14ac:dyDescent="0.25">
      <c r="G488" s="54"/>
    </row>
    <row r="489" spans="1:20" ht="18.75" x14ac:dyDescent="0.25">
      <c r="G489" s="54"/>
    </row>
    <row r="490" spans="1:20" ht="18.75" x14ac:dyDescent="0.25">
      <c r="G490" s="54"/>
    </row>
    <row r="491" spans="1:20" ht="18.75" x14ac:dyDescent="0.25">
      <c r="G491" s="54"/>
    </row>
    <row r="492" spans="1:20" ht="18.75" x14ac:dyDescent="0.25">
      <c r="G492" s="54"/>
    </row>
    <row r="493" spans="1:20" ht="18.75" x14ac:dyDescent="0.25">
      <c r="G493" s="54"/>
    </row>
    <row r="494" spans="1:20" ht="18.75" x14ac:dyDescent="0.25">
      <c r="G494" s="54"/>
    </row>
    <row r="495" spans="1:20" ht="18.75" x14ac:dyDescent="0.25">
      <c r="G495" s="54"/>
    </row>
    <row r="496" spans="1:20" ht="18.75" x14ac:dyDescent="0.25">
      <c r="G496" s="54"/>
    </row>
    <row r="497" spans="7:7" ht="18.75" x14ac:dyDescent="0.25">
      <c r="G497" s="54"/>
    </row>
    <row r="498" spans="7:7" ht="18.75" x14ac:dyDescent="0.25">
      <c r="G498" s="54"/>
    </row>
    <row r="499" spans="7:7" ht="18.75" x14ac:dyDescent="0.25">
      <c r="G499" s="54"/>
    </row>
    <row r="500" spans="7:7" ht="18.75" x14ac:dyDescent="0.25">
      <c r="G500" s="54"/>
    </row>
    <row r="501" spans="7:7" ht="18.75" x14ac:dyDescent="0.25">
      <c r="G501" s="54"/>
    </row>
    <row r="502" spans="7:7" ht="18.75" x14ac:dyDescent="0.25">
      <c r="G502" s="54"/>
    </row>
    <row r="503" spans="7:7" ht="18.75" x14ac:dyDescent="0.25">
      <c r="G503" s="54"/>
    </row>
    <row r="504" spans="7:7" ht="18.75" x14ac:dyDescent="0.25">
      <c r="G504" s="54"/>
    </row>
    <row r="505" spans="7:7" ht="18.75" x14ac:dyDescent="0.25">
      <c r="G505" s="54"/>
    </row>
    <row r="506" spans="7:7" ht="18.75" x14ac:dyDescent="0.25">
      <c r="G506" s="54"/>
    </row>
    <row r="507" spans="7:7" ht="18.75" x14ac:dyDescent="0.25">
      <c r="G507" s="54"/>
    </row>
    <row r="508" spans="7:7" ht="18.75" x14ac:dyDescent="0.25">
      <c r="G508" s="54"/>
    </row>
    <row r="509" spans="7:7" ht="18.75" x14ac:dyDescent="0.25">
      <c r="G509" s="54"/>
    </row>
    <row r="510" spans="7:7" ht="18.75" x14ac:dyDescent="0.25">
      <c r="G510" s="54"/>
    </row>
    <row r="511" spans="7:7" ht="18.75" x14ac:dyDescent="0.25">
      <c r="G511" s="54"/>
    </row>
    <row r="512" spans="7:7" ht="18.75" x14ac:dyDescent="0.25">
      <c r="G512" s="54"/>
    </row>
    <row r="513" spans="7:7" ht="18.75" x14ac:dyDescent="0.25">
      <c r="G513" s="54"/>
    </row>
    <row r="514" spans="7:7" ht="18.75" x14ac:dyDescent="0.25">
      <c r="G514" s="54"/>
    </row>
    <row r="515" spans="7:7" ht="18.75" x14ac:dyDescent="0.25">
      <c r="G515" s="54"/>
    </row>
    <row r="516" spans="7:7" ht="18.75" x14ac:dyDescent="0.25">
      <c r="G516" s="54"/>
    </row>
    <row r="517" spans="7:7" ht="18.75" x14ac:dyDescent="0.25">
      <c r="G517" s="54"/>
    </row>
    <row r="518" spans="7:7" ht="18.75" x14ac:dyDescent="0.25">
      <c r="G518" s="54"/>
    </row>
    <row r="519" spans="7:7" ht="18.75" x14ac:dyDescent="0.25">
      <c r="G519" s="54"/>
    </row>
    <row r="520" spans="7:7" ht="18.75" x14ac:dyDescent="0.25">
      <c r="G520" s="54"/>
    </row>
    <row r="521" spans="7:7" ht="18.75" x14ac:dyDescent="0.25">
      <c r="G521" s="54"/>
    </row>
    <row r="522" spans="7:7" ht="18.75" x14ac:dyDescent="0.25">
      <c r="G522" s="54"/>
    </row>
    <row r="523" spans="7:7" ht="18.75" x14ac:dyDescent="0.25">
      <c r="G523" s="54"/>
    </row>
    <row r="524" spans="7:7" ht="18.75" x14ac:dyDescent="0.25">
      <c r="G524" s="54"/>
    </row>
    <row r="525" spans="7:7" ht="18.75" x14ac:dyDescent="0.25">
      <c r="G525" s="54"/>
    </row>
    <row r="526" spans="7:7" ht="18.75" x14ac:dyDescent="0.25">
      <c r="G526" s="54"/>
    </row>
    <row r="527" spans="7:7" ht="18.75" x14ac:dyDescent="0.25">
      <c r="G527" s="54"/>
    </row>
    <row r="528" spans="7:7" ht="18.75" x14ac:dyDescent="0.25">
      <c r="G528" s="54"/>
    </row>
    <row r="529" spans="7:7" ht="18.75" x14ac:dyDescent="0.25">
      <c r="G529" s="54"/>
    </row>
    <row r="530" spans="7:7" ht="18.75" x14ac:dyDescent="0.25">
      <c r="G530" s="54"/>
    </row>
    <row r="531" spans="7:7" ht="18.75" x14ac:dyDescent="0.25">
      <c r="G531" s="54"/>
    </row>
    <row r="532" spans="7:7" ht="18.75" x14ac:dyDescent="0.25">
      <c r="G532" s="54"/>
    </row>
    <row r="533" spans="7:7" ht="18.75" x14ac:dyDescent="0.25">
      <c r="G533" s="54"/>
    </row>
    <row r="534" spans="7:7" ht="18.75" x14ac:dyDescent="0.25">
      <c r="G534" s="54"/>
    </row>
    <row r="535" spans="7:7" ht="18.75" x14ac:dyDescent="0.25">
      <c r="G535" s="54"/>
    </row>
    <row r="536" spans="7:7" ht="18.75" x14ac:dyDescent="0.25">
      <c r="G536" s="54"/>
    </row>
    <row r="537" spans="7:7" ht="18.75" x14ac:dyDescent="0.25">
      <c r="G537" s="54"/>
    </row>
    <row r="538" spans="7:7" ht="18.75" x14ac:dyDescent="0.25">
      <c r="G538" s="54"/>
    </row>
    <row r="539" spans="7:7" ht="18.75" x14ac:dyDescent="0.25">
      <c r="G539" s="54"/>
    </row>
    <row r="540" spans="7:7" ht="18.75" x14ac:dyDescent="0.25">
      <c r="G540" s="54"/>
    </row>
    <row r="541" spans="7:7" ht="18.75" x14ac:dyDescent="0.25">
      <c r="G541" s="54"/>
    </row>
    <row r="542" spans="7:7" ht="18.75" x14ac:dyDescent="0.25">
      <c r="G542" s="54"/>
    </row>
    <row r="543" spans="7:7" ht="18.75" x14ac:dyDescent="0.25">
      <c r="G543" s="54"/>
    </row>
    <row r="544" spans="7:7" ht="18.75" x14ac:dyDescent="0.25">
      <c r="G544" s="54"/>
    </row>
    <row r="545" spans="7:7" ht="18.75" x14ac:dyDescent="0.25">
      <c r="G545" s="54"/>
    </row>
    <row r="546" spans="7:7" ht="18.75" x14ac:dyDescent="0.25">
      <c r="G546" s="54"/>
    </row>
    <row r="547" spans="7:7" ht="18.75" x14ac:dyDescent="0.25">
      <c r="G547" s="54"/>
    </row>
    <row r="548" spans="7:7" ht="18.75" x14ac:dyDescent="0.25">
      <c r="G548" s="54"/>
    </row>
    <row r="549" spans="7:7" ht="18.75" x14ac:dyDescent="0.25">
      <c r="G549" s="54"/>
    </row>
    <row r="550" spans="7:7" ht="18.75" x14ac:dyDescent="0.25">
      <c r="G550" s="54"/>
    </row>
    <row r="551" spans="7:7" ht="18.75" x14ac:dyDescent="0.25">
      <c r="G551" s="54"/>
    </row>
    <row r="552" spans="7:7" ht="18.75" x14ac:dyDescent="0.25">
      <c r="G552" s="54"/>
    </row>
    <row r="553" spans="7:7" ht="18.75" x14ac:dyDescent="0.25">
      <c r="G553" s="54"/>
    </row>
    <row r="554" spans="7:7" ht="18.75" x14ac:dyDescent="0.25">
      <c r="G554" s="54"/>
    </row>
    <row r="555" spans="7:7" ht="18.75" x14ac:dyDescent="0.25">
      <c r="G555" s="54"/>
    </row>
    <row r="556" spans="7:7" ht="18.75" x14ac:dyDescent="0.25">
      <c r="G556" s="54"/>
    </row>
    <row r="557" spans="7:7" ht="18.75" x14ac:dyDescent="0.25">
      <c r="G557" s="54"/>
    </row>
    <row r="558" spans="7:7" ht="18.75" x14ac:dyDescent="0.25">
      <c r="G558" s="54"/>
    </row>
    <row r="559" spans="7:7" ht="18.75" x14ac:dyDescent="0.25">
      <c r="G559" s="54"/>
    </row>
    <row r="560" spans="7:7" ht="18.75" x14ac:dyDescent="0.25">
      <c r="G560" s="54"/>
    </row>
    <row r="561" spans="7:7" ht="18.75" x14ac:dyDescent="0.25">
      <c r="G561" s="54"/>
    </row>
    <row r="562" spans="7:7" ht="18.75" x14ac:dyDescent="0.25">
      <c r="G562" s="54"/>
    </row>
    <row r="563" spans="7:7" ht="18.75" x14ac:dyDescent="0.25">
      <c r="G563" s="54"/>
    </row>
    <row r="564" spans="7:7" ht="18.75" x14ac:dyDescent="0.25">
      <c r="G564" s="54"/>
    </row>
    <row r="565" spans="7:7" ht="18.75" x14ac:dyDescent="0.25">
      <c r="G565" s="54"/>
    </row>
    <row r="566" spans="7:7" ht="18.75" x14ac:dyDescent="0.25">
      <c r="G566" s="54"/>
    </row>
    <row r="567" spans="7:7" ht="18.75" x14ac:dyDescent="0.25">
      <c r="G567" s="54"/>
    </row>
    <row r="568" spans="7:7" ht="18.75" x14ac:dyDescent="0.25">
      <c r="G568" s="54"/>
    </row>
    <row r="569" spans="7:7" ht="18.75" x14ac:dyDescent="0.25">
      <c r="G569" s="54"/>
    </row>
    <row r="570" spans="7:7" ht="18.75" x14ac:dyDescent="0.25">
      <c r="G570" s="54"/>
    </row>
    <row r="571" spans="7:7" ht="18.75" x14ac:dyDescent="0.25">
      <c r="G571" s="54"/>
    </row>
    <row r="572" spans="7:7" ht="18.75" x14ac:dyDescent="0.25">
      <c r="G572" s="54"/>
    </row>
    <row r="573" spans="7:7" ht="18.75" x14ac:dyDescent="0.25">
      <c r="G573" s="54"/>
    </row>
    <row r="574" spans="7:7" ht="18.75" x14ac:dyDescent="0.25">
      <c r="G574" s="54"/>
    </row>
    <row r="575" spans="7:7" ht="18.75" x14ac:dyDescent="0.25">
      <c r="G575" s="54"/>
    </row>
    <row r="576" spans="7:7" ht="18.75" x14ac:dyDescent="0.25">
      <c r="G576" s="54"/>
    </row>
    <row r="577" spans="7:7" ht="18.75" x14ac:dyDescent="0.25">
      <c r="G577" s="54"/>
    </row>
    <row r="578" spans="7:7" ht="18.75" x14ac:dyDescent="0.25">
      <c r="G578" s="54"/>
    </row>
    <row r="579" spans="7:7" ht="18.75" x14ac:dyDescent="0.25">
      <c r="G579" s="54"/>
    </row>
    <row r="580" spans="7:7" ht="18.75" x14ac:dyDescent="0.25">
      <c r="G580" s="54"/>
    </row>
    <row r="581" spans="7:7" ht="18.75" x14ac:dyDescent="0.25">
      <c r="G581" s="54"/>
    </row>
    <row r="582" spans="7:7" ht="18.75" x14ac:dyDescent="0.25">
      <c r="G582" s="54"/>
    </row>
    <row r="583" spans="7:7" ht="18.75" x14ac:dyDescent="0.25">
      <c r="G583" s="54"/>
    </row>
    <row r="584" spans="7:7" ht="18.75" x14ac:dyDescent="0.25">
      <c r="G584" s="54"/>
    </row>
    <row r="585" spans="7:7" ht="18.75" x14ac:dyDescent="0.25">
      <c r="G585" s="54"/>
    </row>
    <row r="586" spans="7:7" ht="18.75" x14ac:dyDescent="0.25">
      <c r="G586" s="54"/>
    </row>
    <row r="587" spans="7:7" ht="18.75" x14ac:dyDescent="0.25">
      <c r="G587" s="54"/>
    </row>
    <row r="588" spans="7:7" ht="18.75" x14ac:dyDescent="0.25">
      <c r="G588" s="54"/>
    </row>
    <row r="589" spans="7:7" ht="18.75" x14ac:dyDescent="0.25">
      <c r="G589" s="54"/>
    </row>
    <row r="590" spans="7:7" ht="18.75" x14ac:dyDescent="0.25">
      <c r="G590" s="54"/>
    </row>
    <row r="591" spans="7:7" ht="18.75" x14ac:dyDescent="0.25">
      <c r="G591" s="54"/>
    </row>
    <row r="592" spans="7:7" ht="18.75" x14ac:dyDescent="0.25">
      <c r="G592" s="54"/>
    </row>
    <row r="593" spans="7:7" ht="18.75" x14ac:dyDescent="0.25">
      <c r="G593" s="54"/>
    </row>
    <row r="594" spans="7:7" ht="18.75" x14ac:dyDescent="0.25">
      <c r="G594" s="54"/>
    </row>
    <row r="595" spans="7:7" ht="18.75" x14ac:dyDescent="0.25">
      <c r="G595" s="54"/>
    </row>
    <row r="596" spans="7:7" ht="18.75" x14ac:dyDescent="0.25">
      <c r="G596" s="54"/>
    </row>
    <row r="597" spans="7:7" ht="18.75" x14ac:dyDescent="0.25">
      <c r="G597" s="54"/>
    </row>
    <row r="598" spans="7:7" ht="18.75" x14ac:dyDescent="0.25">
      <c r="G598" s="54"/>
    </row>
    <row r="599" spans="7:7" ht="18.75" x14ac:dyDescent="0.25">
      <c r="G599" s="54"/>
    </row>
    <row r="600" spans="7:7" ht="18.75" x14ac:dyDescent="0.25">
      <c r="G600" s="54"/>
    </row>
    <row r="601" spans="7:7" ht="18.75" x14ac:dyDescent="0.25">
      <c r="G601" s="54"/>
    </row>
    <row r="602" spans="7:7" ht="18.75" x14ac:dyDescent="0.25">
      <c r="G602" s="54"/>
    </row>
    <row r="603" spans="7:7" ht="18.75" x14ac:dyDescent="0.25">
      <c r="G603" s="54"/>
    </row>
    <row r="604" spans="7:7" ht="18.75" x14ac:dyDescent="0.25">
      <c r="G604" s="54"/>
    </row>
    <row r="605" spans="7:7" ht="18.75" x14ac:dyDescent="0.25">
      <c r="G605" s="54"/>
    </row>
    <row r="606" spans="7:7" ht="18.75" x14ac:dyDescent="0.25">
      <c r="G606" s="54"/>
    </row>
    <row r="607" spans="7:7" ht="18.75" x14ac:dyDescent="0.25">
      <c r="G607" s="54"/>
    </row>
    <row r="608" spans="7:7" ht="18.75" x14ac:dyDescent="0.25">
      <c r="G608" s="54"/>
    </row>
    <row r="609" spans="7:7" ht="18.75" x14ac:dyDescent="0.25">
      <c r="G609" s="54"/>
    </row>
    <row r="610" spans="7:7" ht="18.75" x14ac:dyDescent="0.25">
      <c r="G610" s="54"/>
    </row>
    <row r="611" spans="7:7" ht="18.75" x14ac:dyDescent="0.25">
      <c r="G611" s="54"/>
    </row>
    <row r="612" spans="7:7" ht="18.75" x14ac:dyDescent="0.25">
      <c r="G612" s="54"/>
    </row>
    <row r="613" spans="7:7" ht="18.75" x14ac:dyDescent="0.25">
      <c r="G613" s="54"/>
    </row>
    <row r="614" spans="7:7" ht="18.75" x14ac:dyDescent="0.25">
      <c r="G614" s="54"/>
    </row>
    <row r="615" spans="7:7" ht="18.75" x14ac:dyDescent="0.25">
      <c r="G615" s="54"/>
    </row>
    <row r="616" spans="7:7" ht="18.75" x14ac:dyDescent="0.25">
      <c r="G616" s="54"/>
    </row>
    <row r="617" spans="7:7" ht="18.75" x14ac:dyDescent="0.25">
      <c r="G617" s="54"/>
    </row>
    <row r="618" spans="7:7" ht="18.75" x14ac:dyDescent="0.25">
      <c r="G618" s="54"/>
    </row>
    <row r="619" spans="7:7" ht="18.75" x14ac:dyDescent="0.25">
      <c r="G619" s="54"/>
    </row>
    <row r="620" spans="7:7" ht="18.75" x14ac:dyDescent="0.25">
      <c r="G620" s="54"/>
    </row>
    <row r="621" spans="7:7" ht="18.75" x14ac:dyDescent="0.25">
      <c r="G621" s="54"/>
    </row>
    <row r="622" spans="7:7" ht="18.75" x14ac:dyDescent="0.25">
      <c r="G622" s="54"/>
    </row>
    <row r="623" spans="7:7" ht="18.75" x14ac:dyDescent="0.25">
      <c r="G623" s="54"/>
    </row>
    <row r="624" spans="7:7" ht="18.75" x14ac:dyDescent="0.25">
      <c r="G624" s="54"/>
    </row>
    <row r="625" spans="7:7" ht="18.75" x14ac:dyDescent="0.25">
      <c r="G625" s="54"/>
    </row>
    <row r="626" spans="7:7" ht="18.75" x14ac:dyDescent="0.25">
      <c r="G626" s="54"/>
    </row>
    <row r="627" spans="7:7" ht="18.75" x14ac:dyDescent="0.25">
      <c r="G627" s="54"/>
    </row>
    <row r="628" spans="7:7" ht="18.75" x14ac:dyDescent="0.25">
      <c r="G628" s="54"/>
    </row>
    <row r="629" spans="7:7" ht="18.75" x14ac:dyDescent="0.25">
      <c r="G629" s="54"/>
    </row>
    <row r="630" spans="7:7" ht="18.75" x14ac:dyDescent="0.25">
      <c r="G630" s="54"/>
    </row>
    <row r="631" spans="7:7" ht="18.75" x14ac:dyDescent="0.25">
      <c r="G631" s="54"/>
    </row>
    <row r="632" spans="7:7" ht="18.75" x14ac:dyDescent="0.25">
      <c r="G632" s="54"/>
    </row>
    <row r="633" spans="7:7" ht="18.75" x14ac:dyDescent="0.25">
      <c r="G633" s="54"/>
    </row>
    <row r="634" spans="7:7" ht="18.75" x14ac:dyDescent="0.25">
      <c r="G634" s="54"/>
    </row>
    <row r="635" spans="7:7" ht="18.75" x14ac:dyDescent="0.25">
      <c r="G635" s="54"/>
    </row>
    <row r="636" spans="7:7" ht="18.75" x14ac:dyDescent="0.25">
      <c r="G636" s="54"/>
    </row>
    <row r="637" spans="7:7" ht="18.75" x14ac:dyDescent="0.25">
      <c r="G637" s="54"/>
    </row>
    <row r="638" spans="7:7" ht="18.75" x14ac:dyDescent="0.25">
      <c r="G638" s="54"/>
    </row>
    <row r="639" spans="7:7" ht="18.75" x14ac:dyDescent="0.25">
      <c r="G639" s="54"/>
    </row>
    <row r="640" spans="7:7" ht="18.75" x14ac:dyDescent="0.25">
      <c r="G640" s="54"/>
    </row>
    <row r="641" spans="7:7" ht="18.75" x14ac:dyDescent="0.25">
      <c r="G641" s="54"/>
    </row>
    <row r="642" spans="7:7" ht="18.75" x14ac:dyDescent="0.25">
      <c r="G642" s="54"/>
    </row>
    <row r="643" spans="7:7" ht="18.75" x14ac:dyDescent="0.25">
      <c r="G643" s="54"/>
    </row>
    <row r="644" spans="7:7" ht="18.75" x14ac:dyDescent="0.25">
      <c r="G644" s="54"/>
    </row>
    <row r="645" spans="7:7" ht="18.75" x14ac:dyDescent="0.25">
      <c r="G645" s="54"/>
    </row>
    <row r="646" spans="7:7" ht="18.75" x14ac:dyDescent="0.25">
      <c r="G646" s="54"/>
    </row>
    <row r="647" spans="7:7" ht="18.75" x14ac:dyDescent="0.25">
      <c r="G647" s="54"/>
    </row>
    <row r="648" spans="7:7" ht="18.75" x14ac:dyDescent="0.25">
      <c r="G648" s="54"/>
    </row>
    <row r="649" spans="7:7" ht="18.75" x14ac:dyDescent="0.25">
      <c r="G649" s="54"/>
    </row>
    <row r="650" spans="7:7" ht="18.75" x14ac:dyDescent="0.25">
      <c r="G650" s="54"/>
    </row>
    <row r="651" spans="7:7" ht="18.75" x14ac:dyDescent="0.25">
      <c r="G651" s="54"/>
    </row>
    <row r="652" spans="7:7" ht="18.75" x14ac:dyDescent="0.25">
      <c r="G652" s="54"/>
    </row>
    <row r="653" spans="7:7" ht="18.75" x14ac:dyDescent="0.25">
      <c r="G653" s="54"/>
    </row>
    <row r="654" spans="7:7" ht="18.75" x14ac:dyDescent="0.25">
      <c r="G654" s="54"/>
    </row>
    <row r="655" spans="7:7" ht="18.75" x14ac:dyDescent="0.25">
      <c r="G655" s="54"/>
    </row>
    <row r="656" spans="7:7" ht="18.75" x14ac:dyDescent="0.25">
      <c r="G656" s="54"/>
    </row>
    <row r="657" spans="7:7" ht="18.75" x14ac:dyDescent="0.25">
      <c r="G657" s="54"/>
    </row>
    <row r="658" spans="7:7" ht="18.75" x14ac:dyDescent="0.25">
      <c r="G658" s="54"/>
    </row>
    <row r="659" spans="7:7" ht="18.75" x14ac:dyDescent="0.25">
      <c r="G659" s="54"/>
    </row>
    <row r="660" spans="7:7" ht="18.75" x14ac:dyDescent="0.25">
      <c r="G660" s="54"/>
    </row>
    <row r="661" spans="7:7" ht="18.75" x14ac:dyDescent="0.25">
      <c r="G661" s="54"/>
    </row>
    <row r="662" spans="7:7" ht="18.75" x14ac:dyDescent="0.25">
      <c r="G662" s="54"/>
    </row>
    <row r="663" spans="7:7" ht="18.75" x14ac:dyDescent="0.25">
      <c r="G663" s="54"/>
    </row>
    <row r="664" spans="7:7" ht="18.75" x14ac:dyDescent="0.25">
      <c r="G664" s="54"/>
    </row>
    <row r="665" spans="7:7" ht="18.75" x14ac:dyDescent="0.25">
      <c r="G665" s="54"/>
    </row>
    <row r="666" spans="7:7" ht="18.75" x14ac:dyDescent="0.25">
      <c r="G666" s="54"/>
    </row>
    <row r="667" spans="7:7" ht="18.75" x14ac:dyDescent="0.25">
      <c r="G667" s="54"/>
    </row>
    <row r="668" spans="7:7" ht="18.75" x14ac:dyDescent="0.25">
      <c r="G668" s="54"/>
    </row>
    <row r="669" spans="7:7" ht="18.75" x14ac:dyDescent="0.25">
      <c r="G669" s="54"/>
    </row>
    <row r="670" spans="7:7" ht="18.75" x14ac:dyDescent="0.25">
      <c r="G670" s="54"/>
    </row>
    <row r="671" spans="7:7" ht="18.75" x14ac:dyDescent="0.25">
      <c r="G671" s="54"/>
    </row>
    <row r="672" spans="7:7" ht="18.75" x14ac:dyDescent="0.25">
      <c r="G672" s="54"/>
    </row>
    <row r="673" spans="7:7" ht="18.75" x14ac:dyDescent="0.25">
      <c r="G673" s="54"/>
    </row>
    <row r="674" spans="7:7" ht="18.75" x14ac:dyDescent="0.25">
      <c r="G674" s="54"/>
    </row>
    <row r="675" spans="7:7" ht="18.75" x14ac:dyDescent="0.25">
      <c r="G675" s="54"/>
    </row>
    <row r="676" spans="7:7" ht="18.75" x14ac:dyDescent="0.25">
      <c r="G676" s="54"/>
    </row>
    <row r="677" spans="7:7" ht="18.75" x14ac:dyDescent="0.25">
      <c r="G677" s="54"/>
    </row>
    <row r="678" spans="7:7" ht="18.75" x14ac:dyDescent="0.25">
      <c r="G678" s="54"/>
    </row>
    <row r="679" spans="7:7" ht="18.75" x14ac:dyDescent="0.25">
      <c r="G679" s="54"/>
    </row>
    <row r="680" spans="7:7" ht="18.75" x14ac:dyDescent="0.25">
      <c r="G680" s="54"/>
    </row>
    <row r="681" spans="7:7" ht="18.75" x14ac:dyDescent="0.25">
      <c r="G681" s="54"/>
    </row>
    <row r="682" spans="7:7" ht="18.75" x14ac:dyDescent="0.25">
      <c r="G682" s="54"/>
    </row>
    <row r="683" spans="7:7" ht="18.75" x14ac:dyDescent="0.25">
      <c r="G683" s="54"/>
    </row>
    <row r="684" spans="7:7" ht="18.75" x14ac:dyDescent="0.25">
      <c r="G684" s="54"/>
    </row>
    <row r="685" spans="7:7" ht="18.75" x14ac:dyDescent="0.25">
      <c r="G685" s="54"/>
    </row>
    <row r="686" spans="7:7" ht="18.75" x14ac:dyDescent="0.25">
      <c r="G686" s="54"/>
    </row>
    <row r="687" spans="7:7" ht="18.75" x14ac:dyDescent="0.25">
      <c r="G687" s="54"/>
    </row>
    <row r="688" spans="7:7" ht="18.75" x14ac:dyDescent="0.25">
      <c r="G688" s="54"/>
    </row>
    <row r="689" spans="7:7" ht="18.75" x14ac:dyDescent="0.25">
      <c r="G689" s="54"/>
    </row>
    <row r="690" spans="7:7" ht="18.75" x14ac:dyDescent="0.25">
      <c r="G690" s="54"/>
    </row>
    <row r="691" spans="7:7" ht="18.75" x14ac:dyDescent="0.25">
      <c r="G691" s="54"/>
    </row>
    <row r="692" spans="7:7" ht="18.75" x14ac:dyDescent="0.25">
      <c r="G692" s="54"/>
    </row>
    <row r="693" spans="7:7" ht="18.75" x14ac:dyDescent="0.25">
      <c r="G693" s="54"/>
    </row>
    <row r="694" spans="7:7" ht="18.75" x14ac:dyDescent="0.25">
      <c r="G694" s="54"/>
    </row>
    <row r="695" spans="7:7" ht="18.75" x14ac:dyDescent="0.25">
      <c r="G695" s="54"/>
    </row>
    <row r="696" spans="7:7" ht="18.75" x14ac:dyDescent="0.25">
      <c r="G696" s="54"/>
    </row>
    <row r="697" spans="7:7" ht="18.75" x14ac:dyDescent="0.25">
      <c r="G697" s="54"/>
    </row>
    <row r="698" spans="7:7" ht="18.75" x14ac:dyDescent="0.25">
      <c r="G698" s="54"/>
    </row>
    <row r="699" spans="7:7" ht="18.75" x14ac:dyDescent="0.25">
      <c r="G699" s="54"/>
    </row>
    <row r="700" spans="7:7" ht="18.75" x14ac:dyDescent="0.25">
      <c r="G700" s="54"/>
    </row>
    <row r="701" spans="7:7" ht="18.75" x14ac:dyDescent="0.25">
      <c r="G701" s="54"/>
    </row>
    <row r="702" spans="7:7" ht="18.75" x14ac:dyDescent="0.25">
      <c r="G702" s="54"/>
    </row>
    <row r="703" spans="7:7" ht="18.75" x14ac:dyDescent="0.25">
      <c r="G703" s="54"/>
    </row>
    <row r="704" spans="7:7" ht="18.75" x14ac:dyDescent="0.25">
      <c r="G704" s="54"/>
    </row>
    <row r="705" spans="7:7" ht="18.75" x14ac:dyDescent="0.25">
      <c r="G705" s="54"/>
    </row>
    <row r="706" spans="7:7" ht="18.75" x14ac:dyDescent="0.25">
      <c r="G706" s="54"/>
    </row>
    <row r="707" spans="7:7" ht="18.75" x14ac:dyDescent="0.25">
      <c r="G707" s="54"/>
    </row>
    <row r="708" spans="7:7" ht="18.75" x14ac:dyDescent="0.25">
      <c r="G708" s="54"/>
    </row>
    <row r="709" spans="7:7" ht="18.75" x14ac:dyDescent="0.25">
      <c r="G709" s="54"/>
    </row>
    <row r="710" spans="7:7" ht="18.75" x14ac:dyDescent="0.25">
      <c r="G710" s="54"/>
    </row>
    <row r="711" spans="7:7" ht="18.75" x14ac:dyDescent="0.25">
      <c r="G711" s="54"/>
    </row>
    <row r="712" spans="7:7" ht="18.75" x14ac:dyDescent="0.25">
      <c r="G712" s="54"/>
    </row>
    <row r="713" spans="7:7" ht="18.75" x14ac:dyDescent="0.25">
      <c r="G713" s="54"/>
    </row>
    <row r="714" spans="7:7" ht="18.75" x14ac:dyDescent="0.25">
      <c r="G714" s="54"/>
    </row>
    <row r="715" spans="7:7" ht="18.75" x14ac:dyDescent="0.25">
      <c r="G715" s="54"/>
    </row>
    <row r="716" spans="7:7" ht="18.75" x14ac:dyDescent="0.25">
      <c r="G716" s="54"/>
    </row>
    <row r="717" spans="7:7" ht="18.75" x14ac:dyDescent="0.25">
      <c r="G717" s="54"/>
    </row>
    <row r="718" spans="7:7" ht="18.75" x14ac:dyDescent="0.25">
      <c r="G718" s="54"/>
    </row>
    <row r="719" spans="7:7" ht="18.75" x14ac:dyDescent="0.25">
      <c r="G719" s="54"/>
    </row>
    <row r="720" spans="7:7" ht="18.75" x14ac:dyDescent="0.25">
      <c r="G720" s="54"/>
    </row>
    <row r="721" spans="7:7" ht="18.75" x14ac:dyDescent="0.25">
      <c r="G721" s="54"/>
    </row>
    <row r="722" spans="7:7" ht="18.75" x14ac:dyDescent="0.25">
      <c r="G722" s="54"/>
    </row>
    <row r="723" spans="7:7" ht="18.75" x14ac:dyDescent="0.25">
      <c r="G723" s="54"/>
    </row>
    <row r="724" spans="7:7" ht="18.75" x14ac:dyDescent="0.25">
      <c r="G724" s="54"/>
    </row>
    <row r="725" spans="7:7" ht="18.75" x14ac:dyDescent="0.25">
      <c r="G725" s="54"/>
    </row>
    <row r="726" spans="7:7" ht="18.75" x14ac:dyDescent="0.25">
      <c r="G726" s="54"/>
    </row>
    <row r="727" spans="7:7" ht="18.75" x14ac:dyDescent="0.25">
      <c r="G727" s="54"/>
    </row>
    <row r="728" spans="7:7" ht="18.75" x14ac:dyDescent="0.25">
      <c r="G728" s="54"/>
    </row>
    <row r="729" spans="7:7" ht="18.75" x14ac:dyDescent="0.25">
      <c r="G729" s="54"/>
    </row>
    <row r="730" spans="7:7" ht="18.75" x14ac:dyDescent="0.25">
      <c r="G730" s="54"/>
    </row>
    <row r="731" spans="7:7" ht="18.75" x14ac:dyDescent="0.25">
      <c r="G731" s="54"/>
    </row>
    <row r="732" spans="7:7" ht="18.75" x14ac:dyDescent="0.25">
      <c r="G732" s="54"/>
    </row>
    <row r="733" spans="7:7" ht="18.75" x14ac:dyDescent="0.25">
      <c r="G733" s="54"/>
    </row>
    <row r="734" spans="7:7" ht="18.75" x14ac:dyDescent="0.25">
      <c r="G734" s="54"/>
    </row>
    <row r="735" spans="7:7" ht="18.75" x14ac:dyDescent="0.25">
      <c r="G735" s="54"/>
    </row>
    <row r="736" spans="7:7" ht="18.75" x14ac:dyDescent="0.25">
      <c r="G736" s="54"/>
    </row>
    <row r="737" spans="7:7" ht="18.75" x14ac:dyDescent="0.25">
      <c r="G737" s="54"/>
    </row>
    <row r="738" spans="7:7" ht="18.75" x14ac:dyDescent="0.25">
      <c r="G738" s="54"/>
    </row>
    <row r="739" spans="7:7" ht="18.75" x14ac:dyDescent="0.25">
      <c r="G739" s="54"/>
    </row>
    <row r="740" spans="7:7" ht="18.75" x14ac:dyDescent="0.25">
      <c r="G740" s="54"/>
    </row>
    <row r="741" spans="7:7" ht="18.75" x14ac:dyDescent="0.25">
      <c r="G741" s="54"/>
    </row>
    <row r="742" spans="7:7" ht="18.75" x14ac:dyDescent="0.25">
      <c r="G742" s="54"/>
    </row>
    <row r="743" spans="7:7" ht="18.75" x14ac:dyDescent="0.25">
      <c r="G743" s="54"/>
    </row>
    <row r="744" spans="7:7" ht="18.75" x14ac:dyDescent="0.25">
      <c r="G744" s="54"/>
    </row>
    <row r="745" spans="7:7" ht="18.75" x14ac:dyDescent="0.25">
      <c r="G745" s="54"/>
    </row>
    <row r="746" spans="7:7" ht="18.75" x14ac:dyDescent="0.25">
      <c r="G746" s="54"/>
    </row>
    <row r="747" spans="7:7" ht="18.75" x14ac:dyDescent="0.25">
      <c r="G747" s="54"/>
    </row>
    <row r="748" spans="7:7" ht="18.75" x14ac:dyDescent="0.25">
      <c r="G748" s="54"/>
    </row>
    <row r="749" spans="7:7" ht="18.75" x14ac:dyDescent="0.25">
      <c r="G749" s="54"/>
    </row>
    <row r="750" spans="7:7" ht="18.75" x14ac:dyDescent="0.25">
      <c r="G750" s="54"/>
    </row>
    <row r="751" spans="7:7" ht="18.75" x14ac:dyDescent="0.25">
      <c r="G751" s="54"/>
    </row>
    <row r="752" spans="7:7" ht="18.75" x14ac:dyDescent="0.25">
      <c r="G752" s="54"/>
    </row>
    <row r="753" spans="7:7" ht="18.75" x14ac:dyDescent="0.25">
      <c r="G753" s="54"/>
    </row>
    <row r="754" spans="7:7" ht="18.75" x14ac:dyDescent="0.25">
      <c r="G754" s="54"/>
    </row>
    <row r="755" spans="7:7" ht="18.75" x14ac:dyDescent="0.25">
      <c r="G755" s="54"/>
    </row>
    <row r="756" spans="7:7" ht="18.75" x14ac:dyDescent="0.25">
      <c r="G756" s="54"/>
    </row>
    <row r="757" spans="7:7" ht="18.75" x14ac:dyDescent="0.25">
      <c r="G757" s="54"/>
    </row>
    <row r="758" spans="7:7" ht="18.75" x14ac:dyDescent="0.25">
      <c r="G758" s="54"/>
    </row>
    <row r="759" spans="7:7" ht="18.75" x14ac:dyDescent="0.25">
      <c r="G759" s="54"/>
    </row>
    <row r="760" spans="7:7" ht="18.75" x14ac:dyDescent="0.25">
      <c r="G760" s="54"/>
    </row>
    <row r="761" spans="7:7" ht="18.75" x14ac:dyDescent="0.25">
      <c r="G761" s="54"/>
    </row>
    <row r="762" spans="7:7" ht="18.75" x14ac:dyDescent="0.25">
      <c r="G762" s="54"/>
    </row>
    <row r="763" spans="7:7" ht="18.75" x14ac:dyDescent="0.25">
      <c r="G763" s="54"/>
    </row>
    <row r="764" spans="7:7" ht="18.75" x14ac:dyDescent="0.25">
      <c r="G764" s="54"/>
    </row>
    <row r="765" spans="7:7" ht="18.75" x14ac:dyDescent="0.25">
      <c r="G765" s="54"/>
    </row>
    <row r="766" spans="7:7" ht="18.75" x14ac:dyDescent="0.25">
      <c r="G766" s="54"/>
    </row>
    <row r="767" spans="7:7" ht="18.75" x14ac:dyDescent="0.25">
      <c r="G767" s="54"/>
    </row>
    <row r="768" spans="7:7" ht="18.75" x14ac:dyDescent="0.25">
      <c r="G768" s="54"/>
    </row>
    <row r="769" spans="7:7" ht="18.75" x14ac:dyDescent="0.25">
      <c r="G769" s="54"/>
    </row>
    <row r="770" spans="7:7" ht="18.75" x14ac:dyDescent="0.25">
      <c r="G770" s="54"/>
    </row>
    <row r="771" spans="7:7" ht="18.75" x14ac:dyDescent="0.25">
      <c r="G771" s="54"/>
    </row>
    <row r="772" spans="7:7" ht="18.75" x14ac:dyDescent="0.25">
      <c r="G772" s="54"/>
    </row>
    <row r="773" spans="7:7" ht="18.75" x14ac:dyDescent="0.25">
      <c r="G773" s="54"/>
    </row>
    <row r="774" spans="7:7" ht="18.75" x14ac:dyDescent="0.25">
      <c r="G774" s="54"/>
    </row>
    <row r="775" spans="7:7" ht="18.75" x14ac:dyDescent="0.25">
      <c r="G775" s="54"/>
    </row>
    <row r="776" spans="7:7" ht="18.75" x14ac:dyDescent="0.25">
      <c r="G776" s="54"/>
    </row>
    <row r="777" spans="7:7" ht="18.75" x14ac:dyDescent="0.25">
      <c r="G777" s="54"/>
    </row>
    <row r="778" spans="7:7" ht="18.75" x14ac:dyDescent="0.25">
      <c r="G778" s="54"/>
    </row>
    <row r="779" spans="7:7" ht="18.75" x14ac:dyDescent="0.25">
      <c r="G779" s="54"/>
    </row>
    <row r="780" spans="7:7" ht="18.75" x14ac:dyDescent="0.25">
      <c r="G780" s="54"/>
    </row>
    <row r="781" spans="7:7" ht="18.75" x14ac:dyDescent="0.25">
      <c r="G781" s="54"/>
    </row>
    <row r="782" spans="7:7" ht="18.75" x14ac:dyDescent="0.25">
      <c r="G782" s="54"/>
    </row>
    <row r="783" spans="7:7" ht="18.75" x14ac:dyDescent="0.25">
      <c r="G783" s="54"/>
    </row>
    <row r="784" spans="7:7" ht="18.75" x14ac:dyDescent="0.25">
      <c r="G784" s="54"/>
    </row>
    <row r="785" spans="7:7" ht="18.75" x14ac:dyDescent="0.25">
      <c r="G785" s="54"/>
    </row>
    <row r="786" spans="7:7" ht="18.75" x14ac:dyDescent="0.25">
      <c r="G786" s="54"/>
    </row>
    <row r="787" spans="7:7" ht="18.75" x14ac:dyDescent="0.25">
      <c r="G787" s="54"/>
    </row>
    <row r="788" spans="7:7" ht="18.75" x14ac:dyDescent="0.25">
      <c r="G788" s="54"/>
    </row>
    <row r="789" spans="7:7" ht="18.75" x14ac:dyDescent="0.25">
      <c r="G789" s="54"/>
    </row>
    <row r="790" spans="7:7" ht="18.75" x14ac:dyDescent="0.25">
      <c r="G790" s="54"/>
    </row>
    <row r="791" spans="7:7" ht="18.75" x14ac:dyDescent="0.25">
      <c r="G791" s="54"/>
    </row>
    <row r="792" spans="7:7" ht="18.75" x14ac:dyDescent="0.25">
      <c r="G792" s="54"/>
    </row>
    <row r="793" spans="7:7" ht="18.75" x14ac:dyDescent="0.25">
      <c r="G793" s="54"/>
    </row>
    <row r="794" spans="7:7" ht="18.75" x14ac:dyDescent="0.25">
      <c r="G794" s="54"/>
    </row>
    <row r="795" spans="7:7" ht="18.75" x14ac:dyDescent="0.25">
      <c r="G795" s="54"/>
    </row>
    <row r="796" spans="7:7" ht="18.75" x14ac:dyDescent="0.25">
      <c r="G796" s="54"/>
    </row>
    <row r="797" spans="7:7" ht="18.75" x14ac:dyDescent="0.25">
      <c r="G797" s="54"/>
    </row>
    <row r="798" spans="7:7" ht="18.75" x14ac:dyDescent="0.25">
      <c r="G798" s="54"/>
    </row>
    <row r="799" spans="7:7" ht="18.75" x14ac:dyDescent="0.25">
      <c r="G799" s="54"/>
    </row>
    <row r="800" spans="7:7" ht="18.75" x14ac:dyDescent="0.25">
      <c r="G800" s="54"/>
    </row>
    <row r="801" spans="7:7" ht="18.75" x14ac:dyDescent="0.25">
      <c r="G801" s="54"/>
    </row>
    <row r="802" spans="7:7" ht="18.75" x14ac:dyDescent="0.25">
      <c r="G802" s="54"/>
    </row>
    <row r="803" spans="7:7" ht="18.75" x14ac:dyDescent="0.25">
      <c r="G803" s="54"/>
    </row>
    <row r="804" spans="7:7" ht="18.75" x14ac:dyDescent="0.25">
      <c r="G804" s="54"/>
    </row>
    <row r="805" spans="7:7" ht="18.75" x14ac:dyDescent="0.25">
      <c r="G805" s="54"/>
    </row>
    <row r="806" spans="7:7" ht="18.75" x14ac:dyDescent="0.25">
      <c r="G806" s="54"/>
    </row>
    <row r="807" spans="7:7" ht="18.75" x14ac:dyDescent="0.25">
      <c r="G807" s="54"/>
    </row>
    <row r="808" spans="7:7" ht="18.75" x14ac:dyDescent="0.25">
      <c r="G808" s="54"/>
    </row>
    <row r="809" spans="7:7" ht="18.75" x14ac:dyDescent="0.25">
      <c r="G809" s="54"/>
    </row>
    <row r="810" spans="7:7" ht="18.75" x14ac:dyDescent="0.25">
      <c r="G810" s="54"/>
    </row>
    <row r="811" spans="7:7" ht="18.75" x14ac:dyDescent="0.25">
      <c r="G811" s="54"/>
    </row>
    <row r="812" spans="7:7" ht="18.75" x14ac:dyDescent="0.25">
      <c r="G812" s="54"/>
    </row>
    <row r="813" spans="7:7" ht="18.75" x14ac:dyDescent="0.25">
      <c r="G813" s="54"/>
    </row>
    <row r="814" spans="7:7" ht="18.75" x14ac:dyDescent="0.25">
      <c r="G814" s="54"/>
    </row>
    <row r="815" spans="7:7" ht="18.75" x14ac:dyDescent="0.25">
      <c r="G815" s="54"/>
    </row>
    <row r="816" spans="7:7" ht="18.75" x14ac:dyDescent="0.25">
      <c r="G816" s="54"/>
    </row>
    <row r="817" spans="7:7" ht="18.75" x14ac:dyDescent="0.25">
      <c r="G817" s="54"/>
    </row>
    <row r="818" spans="7:7" ht="18.75" x14ac:dyDescent="0.25">
      <c r="G818" s="54"/>
    </row>
    <row r="819" spans="7:7" ht="18.75" x14ac:dyDescent="0.25">
      <c r="G819" s="54"/>
    </row>
    <row r="820" spans="7:7" ht="18.75" x14ac:dyDescent="0.25">
      <c r="G820" s="54"/>
    </row>
    <row r="821" spans="7:7" ht="18.75" x14ac:dyDescent="0.25">
      <c r="G821" s="54"/>
    </row>
    <row r="822" spans="7:7" ht="18.75" x14ac:dyDescent="0.25">
      <c r="G822" s="54"/>
    </row>
    <row r="823" spans="7:7" ht="18.75" x14ac:dyDescent="0.25">
      <c r="G823" s="54"/>
    </row>
    <row r="824" spans="7:7" ht="18.75" x14ac:dyDescent="0.25">
      <c r="G824" s="54"/>
    </row>
    <row r="825" spans="7:7" ht="18.75" x14ac:dyDescent="0.25">
      <c r="G825" s="54"/>
    </row>
    <row r="826" spans="7:7" ht="18.75" x14ac:dyDescent="0.25">
      <c r="G826" s="54"/>
    </row>
    <row r="827" spans="7:7" ht="18.75" x14ac:dyDescent="0.25">
      <c r="G827" s="54"/>
    </row>
    <row r="828" spans="7:7" ht="18.75" x14ac:dyDescent="0.25">
      <c r="G828" s="54"/>
    </row>
    <row r="829" spans="7:7" ht="18.75" x14ac:dyDescent="0.25">
      <c r="G829" s="54"/>
    </row>
    <row r="830" spans="7:7" ht="18.75" x14ac:dyDescent="0.25">
      <c r="G830" s="54"/>
    </row>
    <row r="831" spans="7:7" ht="18.75" x14ac:dyDescent="0.25">
      <c r="G831" s="54"/>
    </row>
    <row r="832" spans="7:7" ht="18.75" x14ac:dyDescent="0.25">
      <c r="G832" s="54"/>
    </row>
    <row r="833" spans="7:7" ht="18.75" x14ac:dyDescent="0.25">
      <c r="G833" s="54"/>
    </row>
    <row r="834" spans="7:7" ht="18.75" x14ac:dyDescent="0.25">
      <c r="G834" s="54"/>
    </row>
    <row r="835" spans="7:7" ht="18.75" x14ac:dyDescent="0.25">
      <c r="G835" s="54"/>
    </row>
    <row r="836" spans="7:7" ht="18.75" x14ac:dyDescent="0.25">
      <c r="G836" s="54"/>
    </row>
    <row r="837" spans="7:7" ht="18.75" x14ac:dyDescent="0.25">
      <c r="G837" s="54"/>
    </row>
    <row r="838" spans="7:7" ht="18.75" x14ac:dyDescent="0.25">
      <c r="G838" s="54"/>
    </row>
    <row r="839" spans="7:7" ht="18.75" x14ac:dyDescent="0.25">
      <c r="G839" s="54"/>
    </row>
    <row r="840" spans="7:7" ht="18.75" x14ac:dyDescent="0.25">
      <c r="G840" s="54"/>
    </row>
    <row r="841" spans="7:7" ht="18.75" x14ac:dyDescent="0.25">
      <c r="G841" s="54"/>
    </row>
    <row r="842" spans="7:7" ht="18.75" x14ac:dyDescent="0.25">
      <c r="G842" s="54"/>
    </row>
    <row r="843" spans="7:7" ht="18.75" x14ac:dyDescent="0.25">
      <c r="G843" s="54"/>
    </row>
    <row r="844" spans="7:7" ht="18.75" x14ac:dyDescent="0.25">
      <c r="G844" s="54"/>
    </row>
    <row r="845" spans="7:7" ht="18.75" x14ac:dyDescent="0.25">
      <c r="G845" s="54"/>
    </row>
    <row r="846" spans="7:7" ht="18.75" x14ac:dyDescent="0.25">
      <c r="G846" s="54"/>
    </row>
    <row r="847" spans="7:7" ht="18.75" x14ac:dyDescent="0.25">
      <c r="G847" s="54"/>
    </row>
    <row r="848" spans="7:7" ht="18.75" x14ac:dyDescent="0.25">
      <c r="G848" s="54"/>
    </row>
    <row r="849" spans="7:7" ht="18.75" x14ac:dyDescent="0.25">
      <c r="G849" s="54"/>
    </row>
    <row r="850" spans="7:7" ht="18.75" x14ac:dyDescent="0.25">
      <c r="G850" s="54"/>
    </row>
    <row r="851" spans="7:7" ht="18.75" x14ac:dyDescent="0.25">
      <c r="G851" s="54"/>
    </row>
    <row r="852" spans="7:7" ht="18.75" x14ac:dyDescent="0.25">
      <c r="G852" s="54"/>
    </row>
    <row r="853" spans="7:7" ht="18.75" x14ac:dyDescent="0.25">
      <c r="G853" s="54"/>
    </row>
    <row r="854" spans="7:7" ht="18.75" x14ac:dyDescent="0.25">
      <c r="G854" s="54"/>
    </row>
    <row r="855" spans="7:7" ht="18.75" x14ac:dyDescent="0.25">
      <c r="G855" s="54"/>
    </row>
    <row r="856" spans="7:7" ht="18.75" x14ac:dyDescent="0.25">
      <c r="G856" s="54"/>
    </row>
    <row r="857" spans="7:7" ht="18.75" x14ac:dyDescent="0.25">
      <c r="G857" s="54"/>
    </row>
    <row r="858" spans="7:7" ht="18.75" x14ac:dyDescent="0.25">
      <c r="G858" s="54"/>
    </row>
    <row r="859" spans="7:7" ht="18.75" x14ac:dyDescent="0.25">
      <c r="G859" s="54"/>
    </row>
    <row r="860" spans="7:7" ht="18.75" x14ac:dyDescent="0.25">
      <c r="G860" s="54"/>
    </row>
    <row r="861" spans="7:7" ht="18.75" x14ac:dyDescent="0.25">
      <c r="G861" s="54"/>
    </row>
    <row r="862" spans="7:7" ht="18.75" x14ac:dyDescent="0.25">
      <c r="G862" s="54"/>
    </row>
    <row r="863" spans="7:7" ht="18.75" x14ac:dyDescent="0.25">
      <c r="G863" s="54"/>
    </row>
    <row r="864" spans="7:7" ht="18.75" x14ac:dyDescent="0.25">
      <c r="G864" s="54"/>
    </row>
    <row r="865" spans="7:7" ht="18.75" x14ac:dyDescent="0.25">
      <c r="G865" s="54"/>
    </row>
    <row r="866" spans="7:7" ht="18.75" x14ac:dyDescent="0.25">
      <c r="G866" s="54"/>
    </row>
    <row r="867" spans="7:7" ht="18.75" x14ac:dyDescent="0.25">
      <c r="G867" s="54"/>
    </row>
    <row r="868" spans="7:7" ht="18.75" x14ac:dyDescent="0.25">
      <c r="G868" s="54"/>
    </row>
    <row r="869" spans="7:7" ht="18.75" x14ac:dyDescent="0.25">
      <c r="G869" s="54"/>
    </row>
    <row r="870" spans="7:7" ht="18.75" x14ac:dyDescent="0.25">
      <c r="G870" s="54"/>
    </row>
    <row r="871" spans="7:7" ht="18.75" x14ac:dyDescent="0.25">
      <c r="G871" s="54"/>
    </row>
    <row r="872" spans="7:7" ht="18.75" x14ac:dyDescent="0.25">
      <c r="G872" s="54"/>
    </row>
    <row r="873" spans="7:7" ht="18.75" x14ac:dyDescent="0.25">
      <c r="G873" s="54"/>
    </row>
    <row r="874" spans="7:7" ht="18.75" x14ac:dyDescent="0.25">
      <c r="G874" s="54"/>
    </row>
    <row r="875" spans="7:7" ht="18.75" x14ac:dyDescent="0.25">
      <c r="G875" s="54"/>
    </row>
    <row r="876" spans="7:7" ht="18.75" x14ac:dyDescent="0.25">
      <c r="G876" s="54"/>
    </row>
    <row r="877" spans="7:7" ht="18.75" x14ac:dyDescent="0.25">
      <c r="G877" s="54"/>
    </row>
    <row r="878" spans="7:7" ht="18.75" x14ac:dyDescent="0.25">
      <c r="G878" s="54"/>
    </row>
    <row r="879" spans="7:7" ht="18.75" x14ac:dyDescent="0.25">
      <c r="G879" s="54"/>
    </row>
    <row r="880" spans="7:7" ht="18.75" x14ac:dyDescent="0.25">
      <c r="G880" s="54"/>
    </row>
    <row r="881" spans="7:7" ht="18.75" x14ac:dyDescent="0.25">
      <c r="G881" s="54"/>
    </row>
    <row r="882" spans="7:7" ht="18.75" x14ac:dyDescent="0.25">
      <c r="G882" s="54"/>
    </row>
    <row r="883" spans="7:7" ht="18.75" x14ac:dyDescent="0.25">
      <c r="G883" s="54"/>
    </row>
    <row r="884" spans="7:7" ht="18.75" x14ac:dyDescent="0.25">
      <c r="G884" s="54"/>
    </row>
    <row r="885" spans="7:7" ht="18.75" x14ac:dyDescent="0.25">
      <c r="G885" s="54"/>
    </row>
    <row r="886" spans="7:7" ht="18.75" x14ac:dyDescent="0.25">
      <c r="G886" s="54"/>
    </row>
    <row r="887" spans="7:7" ht="18.75" x14ac:dyDescent="0.25">
      <c r="G887" s="54"/>
    </row>
    <row r="888" spans="7:7" ht="18.75" x14ac:dyDescent="0.25">
      <c r="G888" s="54"/>
    </row>
    <row r="889" spans="7:7" ht="18.75" x14ac:dyDescent="0.25">
      <c r="G889" s="54"/>
    </row>
    <row r="890" spans="7:7" ht="18.75" x14ac:dyDescent="0.25">
      <c r="G890" s="54"/>
    </row>
    <row r="891" spans="7:7" ht="18.75" x14ac:dyDescent="0.25">
      <c r="G891" s="54"/>
    </row>
    <row r="892" spans="7:7" ht="18.75" x14ac:dyDescent="0.25">
      <c r="G892" s="54"/>
    </row>
    <row r="893" spans="7:7" ht="18.75" x14ac:dyDescent="0.25">
      <c r="G893" s="54"/>
    </row>
    <row r="894" spans="7:7" ht="18.75" x14ac:dyDescent="0.25">
      <c r="G894" s="54"/>
    </row>
    <row r="895" spans="7:7" ht="18.75" x14ac:dyDescent="0.25">
      <c r="G895" s="54"/>
    </row>
    <row r="896" spans="7:7" ht="18.75" x14ac:dyDescent="0.25">
      <c r="G896" s="54"/>
    </row>
    <row r="897" spans="7:7" ht="18.75" x14ac:dyDescent="0.25">
      <c r="G897" s="54"/>
    </row>
    <row r="898" spans="7:7" ht="18.75" x14ac:dyDescent="0.25">
      <c r="G898" s="54"/>
    </row>
    <row r="899" spans="7:7" ht="18.75" x14ac:dyDescent="0.25">
      <c r="G899" s="54"/>
    </row>
    <row r="900" spans="7:7" ht="18.75" x14ac:dyDescent="0.25">
      <c r="G900" s="54"/>
    </row>
    <row r="901" spans="7:7" ht="18.75" x14ac:dyDescent="0.25">
      <c r="G901" s="54"/>
    </row>
    <row r="902" spans="7:7" ht="18.75" x14ac:dyDescent="0.25">
      <c r="G902" s="54"/>
    </row>
    <row r="903" spans="7:7" ht="18.75" x14ac:dyDescent="0.25">
      <c r="G903" s="54"/>
    </row>
    <row r="904" spans="7:7" ht="18.75" x14ac:dyDescent="0.25">
      <c r="G904" s="54"/>
    </row>
    <row r="905" spans="7:7" ht="18.75" x14ac:dyDescent="0.25">
      <c r="G905" s="54"/>
    </row>
    <row r="906" spans="7:7" ht="18.75" x14ac:dyDescent="0.25">
      <c r="G906" s="54"/>
    </row>
    <row r="907" spans="7:7" ht="18.75" x14ac:dyDescent="0.25">
      <c r="G907" s="54"/>
    </row>
    <row r="908" spans="7:7" ht="18.75" x14ac:dyDescent="0.25">
      <c r="G908" s="54"/>
    </row>
    <row r="909" spans="7:7" ht="18.75" x14ac:dyDescent="0.25">
      <c r="G909" s="54"/>
    </row>
    <row r="910" spans="7:7" ht="18.75" x14ac:dyDescent="0.25">
      <c r="G910" s="54"/>
    </row>
    <row r="911" spans="7:7" ht="18.75" x14ac:dyDescent="0.25">
      <c r="G911" s="54"/>
    </row>
    <row r="912" spans="7:7" ht="18.75" x14ac:dyDescent="0.25">
      <c r="G912" s="54"/>
    </row>
    <row r="913" spans="7:7" ht="18.75" x14ac:dyDescent="0.25">
      <c r="G913" s="54"/>
    </row>
    <row r="914" spans="7:7" ht="18.75" x14ac:dyDescent="0.25">
      <c r="G914" s="54"/>
    </row>
    <row r="915" spans="7:7" ht="18.75" x14ac:dyDescent="0.25">
      <c r="G915" s="54"/>
    </row>
    <row r="916" spans="7:7" ht="18.75" x14ac:dyDescent="0.25">
      <c r="G916" s="54"/>
    </row>
    <row r="917" spans="7:7" ht="18.75" x14ac:dyDescent="0.25">
      <c r="G917" s="54"/>
    </row>
    <row r="918" spans="7:7" ht="18.75" x14ac:dyDescent="0.25">
      <c r="G918" s="54"/>
    </row>
    <row r="919" spans="7:7" ht="18.75" x14ac:dyDescent="0.25">
      <c r="G919" s="54"/>
    </row>
    <row r="920" spans="7:7" ht="18.75" x14ac:dyDescent="0.25">
      <c r="G920" s="54"/>
    </row>
    <row r="921" spans="7:7" ht="18.75" x14ac:dyDescent="0.25">
      <c r="G921" s="54"/>
    </row>
    <row r="922" spans="7:7" ht="18.75" x14ac:dyDescent="0.25">
      <c r="G922" s="54"/>
    </row>
    <row r="923" spans="7:7" ht="18.75" x14ac:dyDescent="0.25">
      <c r="G923" s="54"/>
    </row>
    <row r="924" spans="7:7" ht="18.75" x14ac:dyDescent="0.25">
      <c r="G924" s="54"/>
    </row>
    <row r="925" spans="7:7" ht="18.75" x14ac:dyDescent="0.25">
      <c r="G925" s="54"/>
    </row>
    <row r="926" spans="7:7" ht="18.75" x14ac:dyDescent="0.25">
      <c r="G926" s="54"/>
    </row>
    <row r="927" spans="7:7" ht="18.75" x14ac:dyDescent="0.25">
      <c r="G927" s="54"/>
    </row>
    <row r="928" spans="7:7" ht="18.75" x14ac:dyDescent="0.25">
      <c r="G928" s="54"/>
    </row>
    <row r="929" spans="7:7" ht="18.75" x14ac:dyDescent="0.25">
      <c r="G929" s="54"/>
    </row>
    <row r="930" spans="7:7" ht="18.75" x14ac:dyDescent="0.25">
      <c r="G930" s="54"/>
    </row>
    <row r="931" spans="7:7" ht="18.75" x14ac:dyDescent="0.25">
      <c r="G931" s="54"/>
    </row>
    <row r="932" spans="7:7" ht="18.75" x14ac:dyDescent="0.25">
      <c r="G932" s="54"/>
    </row>
    <row r="933" spans="7:7" ht="18.75" x14ac:dyDescent="0.25">
      <c r="G933" s="54"/>
    </row>
    <row r="934" spans="7:7" ht="18.75" x14ac:dyDescent="0.25">
      <c r="G934" s="54"/>
    </row>
    <row r="935" spans="7:7" ht="18.75" x14ac:dyDescent="0.25">
      <c r="G935" s="54"/>
    </row>
    <row r="936" spans="7:7" ht="18.75" x14ac:dyDescent="0.25">
      <c r="G936" s="54"/>
    </row>
    <row r="937" spans="7:7" ht="18.75" x14ac:dyDescent="0.25">
      <c r="G937" s="54"/>
    </row>
    <row r="938" spans="7:7" ht="18.75" x14ac:dyDescent="0.25">
      <c r="G938" s="54"/>
    </row>
    <row r="939" spans="7:7" ht="18.75" x14ac:dyDescent="0.25">
      <c r="G939" s="54"/>
    </row>
    <row r="940" spans="7:7" ht="18.75" x14ac:dyDescent="0.25">
      <c r="G940" s="54"/>
    </row>
    <row r="941" spans="7:7" ht="18.75" x14ac:dyDescent="0.25">
      <c r="G941" s="54"/>
    </row>
    <row r="942" spans="7:7" ht="18.75" x14ac:dyDescent="0.25">
      <c r="G942" s="54"/>
    </row>
    <row r="943" spans="7:7" ht="18.75" x14ac:dyDescent="0.25">
      <c r="G943" s="54"/>
    </row>
    <row r="944" spans="7:7" ht="18.75" x14ac:dyDescent="0.25">
      <c r="G944" s="54"/>
    </row>
    <row r="945" spans="7:7" ht="18.75" x14ac:dyDescent="0.25">
      <c r="G945" s="54"/>
    </row>
    <row r="946" spans="7:7" ht="18.75" x14ac:dyDescent="0.25">
      <c r="G946" s="54"/>
    </row>
    <row r="947" spans="7:7" ht="18.75" x14ac:dyDescent="0.25">
      <c r="G947" s="54"/>
    </row>
    <row r="948" spans="7:7" ht="18.75" x14ac:dyDescent="0.25">
      <c r="G948" s="54"/>
    </row>
    <row r="949" spans="7:7" ht="18.75" x14ac:dyDescent="0.25">
      <c r="G949" s="54"/>
    </row>
    <row r="950" spans="7:7" ht="18.75" x14ac:dyDescent="0.25">
      <c r="G950" s="54"/>
    </row>
    <row r="951" spans="7:7" ht="18.75" x14ac:dyDescent="0.25">
      <c r="G951" s="54"/>
    </row>
    <row r="952" spans="7:7" ht="18.75" x14ac:dyDescent="0.25">
      <c r="G952" s="54"/>
    </row>
    <row r="953" spans="7:7" ht="18.75" x14ac:dyDescent="0.25">
      <c r="G953" s="54"/>
    </row>
    <row r="954" spans="7:7" ht="18.75" x14ac:dyDescent="0.25">
      <c r="G954" s="54"/>
    </row>
    <row r="955" spans="7:7" ht="18.75" x14ac:dyDescent="0.25">
      <c r="G955" s="54"/>
    </row>
    <row r="956" spans="7:7" ht="18.75" x14ac:dyDescent="0.25">
      <c r="G956" s="54"/>
    </row>
    <row r="957" spans="7:7" ht="18.75" x14ac:dyDescent="0.25">
      <c r="G957" s="54"/>
    </row>
    <row r="958" spans="7:7" ht="18.75" x14ac:dyDescent="0.25">
      <c r="G958" s="54"/>
    </row>
    <row r="959" spans="7:7" ht="18.75" x14ac:dyDescent="0.25">
      <c r="G959" s="54"/>
    </row>
    <row r="960" spans="7:7" ht="18.75" x14ac:dyDescent="0.25">
      <c r="G960" s="54"/>
    </row>
    <row r="961" spans="7:7" ht="18.75" x14ac:dyDescent="0.25">
      <c r="G961" s="54"/>
    </row>
    <row r="962" spans="7:7" ht="18.75" x14ac:dyDescent="0.25">
      <c r="G962" s="54"/>
    </row>
    <row r="963" spans="7:7" ht="18.75" x14ac:dyDescent="0.25">
      <c r="G963" s="54"/>
    </row>
    <row r="964" spans="7:7" ht="18.75" x14ac:dyDescent="0.25">
      <c r="G964" s="54"/>
    </row>
    <row r="965" spans="7:7" ht="18.75" x14ac:dyDescent="0.25">
      <c r="G965" s="54"/>
    </row>
    <row r="966" spans="7:7" ht="18.75" x14ac:dyDescent="0.25">
      <c r="G966" s="54"/>
    </row>
    <row r="967" spans="7:7" ht="18.75" x14ac:dyDescent="0.25">
      <c r="G967" s="54"/>
    </row>
    <row r="968" spans="7:7" ht="18.75" x14ac:dyDescent="0.25">
      <c r="G968" s="54"/>
    </row>
    <row r="969" spans="7:7" ht="18.75" x14ac:dyDescent="0.25">
      <c r="G969" s="54"/>
    </row>
    <row r="970" spans="7:7" ht="18.75" x14ac:dyDescent="0.25">
      <c r="G970" s="54"/>
    </row>
    <row r="971" spans="7:7" ht="18.75" x14ac:dyDescent="0.25">
      <c r="G971" s="54"/>
    </row>
    <row r="972" spans="7:7" ht="18.75" x14ac:dyDescent="0.25">
      <c r="G972" s="54"/>
    </row>
    <row r="973" spans="7:7" ht="18.75" x14ac:dyDescent="0.25">
      <c r="G973" s="54"/>
    </row>
    <row r="974" spans="7:7" ht="18.75" x14ac:dyDescent="0.25">
      <c r="G974" s="54"/>
    </row>
    <row r="975" spans="7:7" ht="18.75" x14ac:dyDescent="0.25">
      <c r="G975" s="54"/>
    </row>
    <row r="976" spans="7:7" ht="18.75" x14ac:dyDescent="0.25">
      <c r="G976" s="54"/>
    </row>
    <row r="977" spans="7:7" ht="18.75" x14ac:dyDescent="0.25">
      <c r="G977" s="54"/>
    </row>
    <row r="978" spans="7:7" ht="18.75" x14ac:dyDescent="0.25">
      <c r="G978" s="54"/>
    </row>
    <row r="979" spans="7:7" ht="18.75" x14ac:dyDescent="0.25">
      <c r="G979" s="54"/>
    </row>
    <row r="980" spans="7:7" ht="18.75" x14ac:dyDescent="0.25">
      <c r="G980" s="54"/>
    </row>
    <row r="981" spans="7:7" ht="18.75" x14ac:dyDescent="0.25">
      <c r="G981" s="54"/>
    </row>
    <row r="982" spans="7:7" ht="18.75" x14ac:dyDescent="0.25">
      <c r="G982" s="54"/>
    </row>
    <row r="983" spans="7:7" ht="18.75" x14ac:dyDescent="0.25">
      <c r="G983" s="54"/>
    </row>
    <row r="984" spans="7:7" ht="18.75" x14ac:dyDescent="0.25">
      <c r="G984" s="54"/>
    </row>
    <row r="985" spans="7:7" ht="18.75" x14ac:dyDescent="0.25">
      <c r="G985" s="54"/>
    </row>
    <row r="986" spans="7:7" ht="18.75" x14ac:dyDescent="0.25">
      <c r="G986" s="54"/>
    </row>
    <row r="987" spans="7:7" ht="18.75" x14ac:dyDescent="0.25">
      <c r="G987" s="54"/>
    </row>
    <row r="988" spans="7:7" ht="18.75" x14ac:dyDescent="0.25">
      <c r="G988" s="54"/>
    </row>
    <row r="989" spans="7:7" ht="18.75" x14ac:dyDescent="0.25">
      <c r="G989" s="54"/>
    </row>
    <row r="990" spans="7:7" ht="18.75" x14ac:dyDescent="0.25">
      <c r="G990" s="54"/>
    </row>
    <row r="991" spans="7:7" ht="18.75" x14ac:dyDescent="0.25">
      <c r="G991" s="54"/>
    </row>
    <row r="992" spans="7:7" ht="18.75" x14ac:dyDescent="0.25">
      <c r="G992" s="54"/>
    </row>
    <row r="993" spans="7:7" ht="18.75" x14ac:dyDescent="0.25">
      <c r="G993" s="54"/>
    </row>
    <row r="994" spans="7:7" ht="18.75" x14ac:dyDescent="0.25">
      <c r="G994" s="54"/>
    </row>
    <row r="995" spans="7:7" ht="18.75" x14ac:dyDescent="0.25">
      <c r="G995" s="54"/>
    </row>
    <row r="996" spans="7:7" ht="18.75" x14ac:dyDescent="0.25">
      <c r="G996" s="54"/>
    </row>
    <row r="997" spans="7:7" ht="18.75" x14ac:dyDescent="0.25">
      <c r="G997" s="54"/>
    </row>
    <row r="998" spans="7:7" ht="18.75" x14ac:dyDescent="0.25">
      <c r="G998" s="54"/>
    </row>
    <row r="999" spans="7:7" ht="18.75" x14ac:dyDescent="0.25">
      <c r="G999" s="54"/>
    </row>
    <row r="1000" spans="7:7" ht="18.75" x14ac:dyDescent="0.25">
      <c r="G1000" s="54"/>
    </row>
    <row r="1001" spans="7:7" ht="18.75" x14ac:dyDescent="0.25">
      <c r="G1001" s="54"/>
    </row>
    <row r="1002" spans="7:7" ht="18.75" x14ac:dyDescent="0.25">
      <c r="G1002" s="54"/>
    </row>
    <row r="1003" spans="7:7" ht="18.75" x14ac:dyDescent="0.25">
      <c r="G1003" s="54"/>
    </row>
    <row r="1004" spans="7:7" ht="18.75" x14ac:dyDescent="0.25">
      <c r="G1004" s="54"/>
    </row>
    <row r="1005" spans="7:7" ht="18.75" x14ac:dyDescent="0.25">
      <c r="G1005" s="54"/>
    </row>
    <row r="1006" spans="7:7" ht="18.75" x14ac:dyDescent="0.25">
      <c r="G1006" s="54"/>
    </row>
    <row r="1007" spans="7:7" ht="18.75" x14ac:dyDescent="0.25">
      <c r="G1007" s="54"/>
    </row>
    <row r="1008" spans="7:7" ht="18.75" x14ac:dyDescent="0.25">
      <c r="G1008" s="54"/>
    </row>
    <row r="1009" spans="7:7" ht="18.75" x14ac:dyDescent="0.25">
      <c r="G1009" s="54"/>
    </row>
    <row r="1010" spans="7:7" ht="18.75" x14ac:dyDescent="0.25">
      <c r="G1010" s="54"/>
    </row>
    <row r="1011" spans="7:7" ht="18.75" x14ac:dyDescent="0.25">
      <c r="G1011" s="54"/>
    </row>
    <row r="1012" spans="7:7" ht="18.75" x14ac:dyDescent="0.25">
      <c r="G1012" s="54"/>
    </row>
    <row r="1013" spans="7:7" ht="18.75" x14ac:dyDescent="0.25">
      <c r="G1013" s="54"/>
    </row>
    <row r="1014" spans="7:7" ht="18.75" x14ac:dyDescent="0.25">
      <c r="G1014" s="54"/>
    </row>
    <row r="1015" spans="7:7" ht="18.75" x14ac:dyDescent="0.25">
      <c r="G1015" s="54"/>
    </row>
    <row r="1016" spans="7:7" ht="18.75" x14ac:dyDescent="0.25">
      <c r="G1016" s="54"/>
    </row>
    <row r="1017" spans="7:7" ht="18.75" x14ac:dyDescent="0.25">
      <c r="G1017" s="54"/>
    </row>
    <row r="1018" spans="7:7" ht="18.75" x14ac:dyDescent="0.25">
      <c r="G1018" s="54"/>
    </row>
    <row r="1019" spans="7:7" ht="18.75" x14ac:dyDescent="0.25">
      <c r="G1019" s="54"/>
    </row>
    <row r="1020" spans="7:7" ht="18.75" x14ac:dyDescent="0.25">
      <c r="G1020" s="54"/>
    </row>
    <row r="1021" spans="7:7" ht="18.75" x14ac:dyDescent="0.25">
      <c r="G1021" s="54"/>
    </row>
    <row r="1022" spans="7:7" ht="18.75" x14ac:dyDescent="0.25">
      <c r="G1022" s="54"/>
    </row>
    <row r="1023" spans="7:7" ht="18.75" x14ac:dyDescent="0.25">
      <c r="G1023" s="54"/>
    </row>
    <row r="1024" spans="7:7" ht="18.75" x14ac:dyDescent="0.25">
      <c r="G1024" s="54"/>
    </row>
    <row r="1025" spans="7:7" ht="18.75" x14ac:dyDescent="0.25">
      <c r="G1025" s="54"/>
    </row>
    <row r="1026" spans="7:7" ht="18.75" x14ac:dyDescent="0.25">
      <c r="G1026" s="54"/>
    </row>
    <row r="1027" spans="7:7" ht="18.75" x14ac:dyDescent="0.25">
      <c r="G1027" s="54"/>
    </row>
    <row r="1028" spans="7:7" ht="18.75" x14ac:dyDescent="0.25">
      <c r="G1028" s="54"/>
    </row>
    <row r="1029" spans="7:7" ht="18.75" x14ac:dyDescent="0.25">
      <c r="G1029" s="54"/>
    </row>
    <row r="1030" spans="7:7" ht="18.75" x14ac:dyDescent="0.25">
      <c r="G1030" s="54"/>
    </row>
    <row r="1031" spans="7:7" ht="18.75" x14ac:dyDescent="0.25">
      <c r="G1031" s="54"/>
    </row>
    <row r="1032" spans="7:7" ht="18.75" x14ac:dyDescent="0.25">
      <c r="G1032" s="54"/>
    </row>
    <row r="1033" spans="7:7" ht="18.75" x14ac:dyDescent="0.25">
      <c r="G1033" s="54"/>
    </row>
    <row r="1034" spans="7:7" ht="18.75" x14ac:dyDescent="0.25">
      <c r="G1034" s="54"/>
    </row>
    <row r="1035" spans="7:7" ht="18.75" x14ac:dyDescent="0.25">
      <c r="G1035" s="54"/>
    </row>
    <row r="1036" spans="7:7" ht="18.75" x14ac:dyDescent="0.25">
      <c r="G1036" s="54"/>
    </row>
    <row r="1037" spans="7:7" ht="18.75" x14ac:dyDescent="0.25">
      <c r="G1037" s="54"/>
    </row>
    <row r="1038" spans="7:7" ht="18.75" x14ac:dyDescent="0.25">
      <c r="G1038" s="54"/>
    </row>
    <row r="1039" spans="7:7" ht="18.75" x14ac:dyDescent="0.25">
      <c r="G1039" s="54"/>
    </row>
    <row r="1040" spans="7:7" ht="18.75" x14ac:dyDescent="0.25">
      <c r="G1040" s="54"/>
    </row>
    <row r="1041" spans="7:7" ht="18.75" x14ac:dyDescent="0.25">
      <c r="G1041" s="54"/>
    </row>
    <row r="1042" spans="7:7" ht="18.75" x14ac:dyDescent="0.25">
      <c r="G1042" s="54"/>
    </row>
    <row r="1043" spans="7:7" ht="18.75" x14ac:dyDescent="0.25">
      <c r="G1043" s="54"/>
    </row>
    <row r="1044" spans="7:7" ht="18.75" x14ac:dyDescent="0.25">
      <c r="G1044" s="54"/>
    </row>
    <row r="1045" spans="7:7" ht="18.75" x14ac:dyDescent="0.25">
      <c r="G1045" s="54"/>
    </row>
    <row r="1046" spans="7:7" ht="18.75" x14ac:dyDescent="0.25">
      <c r="G1046" s="54"/>
    </row>
    <row r="1047" spans="7:7" ht="18.75" x14ac:dyDescent="0.25">
      <c r="G1047" s="54"/>
    </row>
    <row r="1048" spans="7:7" ht="18.75" x14ac:dyDescent="0.25">
      <c r="G1048" s="54"/>
    </row>
    <row r="1049" spans="7:7" ht="18.75" x14ac:dyDescent="0.25">
      <c r="G1049" s="54"/>
    </row>
    <row r="1050" spans="7:7" ht="18.75" x14ac:dyDescent="0.25">
      <c r="G1050" s="54"/>
    </row>
    <row r="1051" spans="7:7" ht="18.75" x14ac:dyDescent="0.25">
      <c r="G1051" s="54"/>
    </row>
    <row r="1052" spans="7:7" ht="18.75" x14ac:dyDescent="0.25">
      <c r="G1052" s="54"/>
    </row>
    <row r="1053" spans="7:7" ht="18.75" x14ac:dyDescent="0.25">
      <c r="G1053" s="54"/>
    </row>
    <row r="1054" spans="7:7" ht="18.75" x14ac:dyDescent="0.25">
      <c r="G1054" s="54"/>
    </row>
    <row r="1055" spans="7:7" ht="18.75" x14ac:dyDescent="0.25">
      <c r="G1055" s="54"/>
    </row>
    <row r="1056" spans="7:7" ht="18.75" x14ac:dyDescent="0.25">
      <c r="G1056" s="54"/>
    </row>
    <row r="1057" spans="7:7" ht="18.75" x14ac:dyDescent="0.25">
      <c r="G1057" s="54"/>
    </row>
    <row r="1058" spans="7:7" ht="18.75" x14ac:dyDescent="0.25">
      <c r="G1058" s="54"/>
    </row>
    <row r="1059" spans="7:7" ht="18.75" x14ac:dyDescent="0.25">
      <c r="G1059" s="54"/>
    </row>
    <row r="1060" spans="7:7" ht="18.75" x14ac:dyDescent="0.25">
      <c r="G1060" s="54"/>
    </row>
    <row r="1061" spans="7:7" ht="18.75" x14ac:dyDescent="0.25">
      <c r="G1061" s="54"/>
    </row>
    <row r="1062" spans="7:7" ht="18.75" x14ac:dyDescent="0.25">
      <c r="G1062" s="54"/>
    </row>
    <row r="1063" spans="7:7" ht="18.75" x14ac:dyDescent="0.25">
      <c r="G1063" s="54"/>
    </row>
    <row r="1064" spans="7:7" ht="18.75" x14ac:dyDescent="0.25">
      <c r="G1064" s="54"/>
    </row>
    <row r="1065" spans="7:7" ht="18.75" x14ac:dyDescent="0.25">
      <c r="G1065" s="54"/>
    </row>
    <row r="1066" spans="7:7" ht="18.75" x14ac:dyDescent="0.25">
      <c r="G1066" s="54"/>
    </row>
    <row r="1067" spans="7:7" ht="18.75" x14ac:dyDescent="0.25">
      <c r="G1067" s="54"/>
    </row>
    <row r="1068" spans="7:7" ht="18.75" x14ac:dyDescent="0.25">
      <c r="G1068" s="54"/>
    </row>
    <row r="1069" spans="7:7" ht="18.75" x14ac:dyDescent="0.25">
      <c r="G1069" s="54"/>
    </row>
    <row r="1070" spans="7:7" ht="18.75" x14ac:dyDescent="0.25">
      <c r="G1070" s="54"/>
    </row>
    <row r="1071" spans="7:7" ht="18.75" x14ac:dyDescent="0.25">
      <c r="G1071" s="54"/>
    </row>
    <row r="1072" spans="7:7" ht="18.75" x14ac:dyDescent="0.25">
      <c r="G1072" s="54"/>
    </row>
    <row r="1073" spans="7:7" ht="18.75" x14ac:dyDescent="0.25">
      <c r="G1073" s="54"/>
    </row>
    <row r="1074" spans="7:7" ht="18.75" x14ac:dyDescent="0.25">
      <c r="G1074" s="54"/>
    </row>
    <row r="1075" spans="7:7" ht="18.75" x14ac:dyDescent="0.25">
      <c r="G1075" s="54"/>
    </row>
    <row r="1076" spans="7:7" ht="18.75" x14ac:dyDescent="0.25">
      <c r="G1076" s="54"/>
    </row>
    <row r="1077" spans="7:7" ht="18.75" x14ac:dyDescent="0.25">
      <c r="G1077" s="54"/>
    </row>
    <row r="1078" spans="7:7" ht="18.75" x14ac:dyDescent="0.25">
      <c r="G1078" s="54"/>
    </row>
    <row r="1079" spans="7:7" ht="18.75" x14ac:dyDescent="0.25">
      <c r="G1079" s="54"/>
    </row>
    <row r="1080" spans="7:7" ht="18.75" x14ac:dyDescent="0.25">
      <c r="G1080" s="54"/>
    </row>
    <row r="1081" spans="7:7" ht="18.75" x14ac:dyDescent="0.25">
      <c r="G1081" s="54"/>
    </row>
    <row r="1082" spans="7:7" ht="18.75" x14ac:dyDescent="0.25">
      <c r="G1082" s="54"/>
    </row>
    <row r="1083" spans="7:7" ht="18.75" x14ac:dyDescent="0.25">
      <c r="G1083" s="54"/>
    </row>
    <row r="1084" spans="7:7" ht="18.75" x14ac:dyDescent="0.25">
      <c r="G1084" s="54"/>
    </row>
    <row r="1085" spans="7:7" ht="18.75" x14ac:dyDescent="0.25">
      <c r="G1085" s="54"/>
    </row>
    <row r="1086" spans="7:7" ht="18.75" x14ac:dyDescent="0.25">
      <c r="G1086" s="54"/>
    </row>
    <row r="1087" spans="7:7" ht="18.75" x14ac:dyDescent="0.25">
      <c r="G1087" s="54"/>
    </row>
    <row r="1088" spans="7:7" ht="18.75" x14ac:dyDescent="0.25">
      <c r="G1088" s="54"/>
    </row>
    <row r="1089" spans="7:7" ht="18.75" x14ac:dyDescent="0.25">
      <c r="G1089" s="54"/>
    </row>
    <row r="1090" spans="7:7" ht="18.75" x14ac:dyDescent="0.25">
      <c r="G1090" s="54"/>
    </row>
    <row r="1091" spans="7:7" ht="18.75" x14ac:dyDescent="0.25">
      <c r="G1091" s="54"/>
    </row>
    <row r="1092" spans="7:7" ht="18.75" x14ac:dyDescent="0.25">
      <c r="G1092" s="54"/>
    </row>
    <row r="1093" spans="7:7" ht="18.75" x14ac:dyDescent="0.25">
      <c r="G1093" s="54"/>
    </row>
    <row r="1094" spans="7:7" ht="18.75" x14ac:dyDescent="0.25">
      <c r="G1094" s="54"/>
    </row>
    <row r="1095" spans="7:7" ht="18.75" x14ac:dyDescent="0.25">
      <c r="G1095" s="54"/>
    </row>
    <row r="1096" spans="7:7" ht="18.75" x14ac:dyDescent="0.25">
      <c r="G1096" s="54"/>
    </row>
    <row r="1097" spans="7:7" ht="18.75" x14ac:dyDescent="0.25">
      <c r="G1097" s="54"/>
    </row>
    <row r="1098" spans="7:7" ht="18.75" x14ac:dyDescent="0.25">
      <c r="G1098" s="54"/>
    </row>
    <row r="1099" spans="7:7" ht="18.75" x14ac:dyDescent="0.25">
      <c r="G1099" s="54"/>
    </row>
    <row r="1100" spans="7:7" ht="18.75" x14ac:dyDescent="0.25">
      <c r="G1100" s="54"/>
    </row>
    <row r="1101" spans="7:7" ht="18.75" x14ac:dyDescent="0.25">
      <c r="G1101" s="54"/>
    </row>
    <row r="1102" spans="7:7" ht="18.75" x14ac:dyDescent="0.25">
      <c r="G1102" s="54"/>
    </row>
    <row r="1103" spans="7:7" ht="18.75" x14ac:dyDescent="0.25">
      <c r="G1103" s="54"/>
    </row>
    <row r="1104" spans="7:7" ht="18.75" x14ac:dyDescent="0.25">
      <c r="G1104" s="54"/>
    </row>
    <row r="1105" spans="7:7" ht="18.75" x14ac:dyDescent="0.25">
      <c r="G1105" s="54"/>
    </row>
    <row r="1106" spans="7:7" ht="18.75" x14ac:dyDescent="0.25">
      <c r="G1106" s="54"/>
    </row>
    <row r="1107" spans="7:7" ht="18.75" x14ac:dyDescent="0.25">
      <c r="G1107" s="54"/>
    </row>
    <row r="1108" spans="7:7" ht="18.75" x14ac:dyDescent="0.25">
      <c r="G1108" s="54"/>
    </row>
    <row r="1109" spans="7:7" ht="18.75" x14ac:dyDescent="0.25">
      <c r="G1109" s="54"/>
    </row>
    <row r="1110" spans="7:7" ht="18.75" x14ac:dyDescent="0.25">
      <c r="G1110" s="54"/>
    </row>
    <row r="1111" spans="7:7" ht="18.75" x14ac:dyDescent="0.25">
      <c r="G1111" s="54"/>
    </row>
    <row r="1112" spans="7:7" ht="18.75" x14ac:dyDescent="0.25">
      <c r="G1112" s="54"/>
    </row>
    <row r="1113" spans="7:7" ht="18.75" x14ac:dyDescent="0.25">
      <c r="G1113" s="54"/>
    </row>
    <row r="1114" spans="7:7" ht="18.75" x14ac:dyDescent="0.25">
      <c r="G1114" s="54"/>
    </row>
    <row r="1115" spans="7:7" ht="18.75" x14ac:dyDescent="0.25">
      <c r="G1115" s="54"/>
    </row>
    <row r="1116" spans="7:7" ht="18.75" x14ac:dyDescent="0.25">
      <c r="G1116" s="54"/>
    </row>
    <row r="1117" spans="7:7" ht="18.75" x14ac:dyDescent="0.25">
      <c r="G1117" s="54"/>
    </row>
    <row r="1118" spans="7:7" ht="18.75" x14ac:dyDescent="0.25">
      <c r="G1118" s="54"/>
    </row>
    <row r="1119" spans="7:7" ht="18.75" x14ac:dyDescent="0.25">
      <c r="G1119" s="54"/>
    </row>
    <row r="1120" spans="7:7" ht="18.75" x14ac:dyDescent="0.25">
      <c r="G1120" s="54"/>
    </row>
    <row r="1121" spans="7:7" ht="18.75" x14ac:dyDescent="0.25">
      <c r="G1121" s="54"/>
    </row>
    <row r="1122" spans="7:7" ht="18.75" x14ac:dyDescent="0.25">
      <c r="G1122" s="54"/>
    </row>
    <row r="1123" spans="7:7" ht="18.75" x14ac:dyDescent="0.25">
      <c r="G1123" s="54"/>
    </row>
    <row r="1124" spans="7:7" ht="18.75" x14ac:dyDescent="0.25">
      <c r="G1124" s="54"/>
    </row>
    <row r="1125" spans="7:7" ht="18.75" x14ac:dyDescent="0.25">
      <c r="G1125" s="54"/>
    </row>
    <row r="1126" spans="7:7" ht="18.75" x14ac:dyDescent="0.25">
      <c r="G1126" s="54"/>
    </row>
    <row r="1127" spans="7:7" ht="18.75" x14ac:dyDescent="0.25">
      <c r="G1127" s="54"/>
    </row>
    <row r="1128" spans="7:7" ht="18.75" x14ac:dyDescent="0.25">
      <c r="G1128" s="54"/>
    </row>
    <row r="1129" spans="7:7" ht="18.75" x14ac:dyDescent="0.25">
      <c r="G1129" s="54"/>
    </row>
    <row r="1130" spans="7:7" ht="18.75" x14ac:dyDescent="0.25">
      <c r="G1130" s="54"/>
    </row>
    <row r="1131" spans="7:7" ht="18.75" x14ac:dyDescent="0.25">
      <c r="G1131" s="54"/>
    </row>
    <row r="1132" spans="7:7" ht="18.75" x14ac:dyDescent="0.25">
      <c r="G1132" s="54"/>
    </row>
    <row r="1133" spans="7:7" ht="18.75" x14ac:dyDescent="0.25">
      <c r="G1133" s="54"/>
    </row>
    <row r="1134" spans="7:7" ht="18.75" x14ac:dyDescent="0.25">
      <c r="G1134" s="54"/>
    </row>
    <row r="1135" spans="7:7" ht="18.75" x14ac:dyDescent="0.25">
      <c r="G1135" s="54"/>
    </row>
  </sheetData>
  <phoneticPr fontId="5" type="noConversion"/>
  <conditionalFormatting sqref="G480:G1048576 G472:G478 G1:G470">
    <cfRule type="duplicateValues" dxfId="11" priority="8"/>
  </conditionalFormatting>
  <conditionalFormatting sqref="Q204:Q289">
    <cfRule type="cellIs" dxfId="10" priority="1" operator="greaterThan">
      <formula>0</formula>
    </cfRule>
    <cfRule type="cellIs" dxfId="9" priority="2" operator="lessThan">
      <formula>0</formula>
    </cfRule>
    <cfRule type="cellIs" dxfId="8" priority="3" operator="equal">
      <formula>0</formula>
    </cfRule>
  </conditionalFormatting>
  <dataValidations count="1">
    <dataValidation type="list" allowBlank="1" sqref="G472:G478 G480:G1135 G2:G470" xr:uid="{7B969222-BD04-4A64-893F-CA97AEB1318B}">
      <formula1>RANGOFINAL</formula1>
    </dataValidation>
  </dataValidations>
  <hyperlinks>
    <hyperlink ref="T231" r:id="rId1" xr:uid="{A7F213CE-8716-40CD-AE7A-BB8D32D20DE3}"/>
    <hyperlink ref="T233" r:id="rId2" xr:uid="{11D1CAB9-708B-400F-BC4F-C76AAD3FD348}"/>
    <hyperlink ref="T230" r:id="rId3" xr:uid="{4E5CCF4A-AF33-4718-8D8D-4EB0FDFD0A10}"/>
    <hyperlink ref="T232" r:id="rId4" xr:uid="{4C93C129-7894-4160-95E4-91380C8A7D79}"/>
    <hyperlink ref="T228" r:id="rId5" xr:uid="{25587522-EB9E-4028-8DE5-CB6E96000C8D}"/>
    <hyperlink ref="T227" r:id="rId6" xr:uid="{8A93BF2C-FBCB-4332-AC4F-16E84555F414}"/>
    <hyperlink ref="T229" r:id="rId7" xr:uid="{E4D04A87-E929-49F5-9F98-D61786952310}"/>
    <hyperlink ref="T235" r:id="rId8" xr:uid="{F607EE61-3182-4503-BD80-7EF321EEB51F}"/>
    <hyperlink ref="T234" r:id="rId9" xr:uid="{021F81CF-6CE8-4419-8C16-3FE0737C41E9}"/>
    <hyperlink ref="T211" r:id="rId10" xr:uid="{9E85EDFE-9F3B-43DF-9E09-BA6D87418073}"/>
    <hyperlink ref="T209" r:id="rId11" xr:uid="{F345EAE2-3276-4210-A686-5BFE980074A6}"/>
    <hyperlink ref="T212" r:id="rId12" xr:uid="{AC6669A8-95CC-47B6-8BB3-5A1DCA5B15C6}"/>
    <hyperlink ref="T207" r:id="rId13" xr:uid="{C361C213-2249-46A1-877D-0E0044E0045A}"/>
    <hyperlink ref="T208" r:id="rId14" xr:uid="{6D6E7F19-0B9F-4526-8850-4849DDF27C92}"/>
    <hyperlink ref="T206" r:id="rId15" xr:uid="{FD2F8ABF-B49E-45BE-890B-D97AE867660C}"/>
    <hyperlink ref="T213" r:id="rId16" xr:uid="{82F4DEDC-ECC0-4839-90FF-87B9F5E52E9F}"/>
    <hyperlink ref="T219" r:id="rId17" xr:uid="{AB9FFEDC-A88D-4602-9FEE-469FC4631566}"/>
    <hyperlink ref="T217" r:id="rId18" xr:uid="{7CAAEE77-3303-4056-A0E7-5F2C657D7852}"/>
    <hyperlink ref="T218" r:id="rId19" xr:uid="{3A5C4CCA-FC56-4623-8057-87FEE2CD9B5E}"/>
    <hyperlink ref="T220" r:id="rId20" xr:uid="{056DE630-FC02-4E4A-9C41-BAE33F78760A}"/>
    <hyperlink ref="T221" r:id="rId21" xr:uid="{797B8AF6-F5D5-48E6-AEA5-04F793A672A0}"/>
    <hyperlink ref="T210" r:id="rId22" xr:uid="{C77BDD10-BB1F-47A6-BD67-36FC2D9DA043}"/>
  </hyperlinks>
  <pageMargins left="0.70866141732283472" right="0.70866141732283472" top="0.74803149606299213" bottom="0.74803149606299213" header="0.31496062992125984" footer="0.31496062992125984"/>
  <pageSetup scale="65" orientation="landscape" r:id="rId23"/>
  <drawing r:id="rId24"/>
  <tableParts count="1">
    <tablePart r:id="rId25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78F0B01-66A2-42EA-80B3-71E84E4DF302}">
          <x14:formula1>
            <xm:f>'BASE DATOS'!$G$2:$G$4</xm:f>
          </x14:formula1>
          <xm:sqref>H2 H217 H204:H213</xm:sqref>
        </x14:dataValidation>
        <x14:dataValidation type="list" allowBlank="1" showInputMessage="1" showErrorMessage="1" xr:uid="{93963E8A-C962-451B-8426-4D1F3BC24F04}">
          <x14:formula1>
            <xm:f>'BASE DATOS'!$H$2:$H$3</xm:f>
          </x14:formula1>
          <xm:sqref>I2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564F-402B-4C5F-A48F-BE050EBF4A43}">
  <dimension ref="A1:J435"/>
  <sheetViews>
    <sheetView topLeftCell="A307" zoomScale="80" zoomScaleNormal="80" workbookViewId="0">
      <selection activeCell="A333" sqref="A333"/>
    </sheetView>
  </sheetViews>
  <sheetFormatPr baseColWidth="10" defaultColWidth="11.42578125" defaultRowHeight="15" x14ac:dyDescent="0.25"/>
  <cols>
    <col min="1" max="1" width="95.42578125" customWidth="1"/>
    <col min="2" max="3" width="12.85546875" bestFit="1" customWidth="1"/>
    <col min="4" max="4" width="12.85546875" customWidth="1"/>
    <col min="5" max="5" width="16.7109375" bestFit="1" customWidth="1"/>
    <col min="6" max="6" width="16.7109375" style="14" customWidth="1"/>
    <col min="7" max="8" width="22.85546875" customWidth="1"/>
  </cols>
  <sheetData>
    <row r="1" spans="1:10" x14ac:dyDescent="0.25">
      <c r="A1" s="15" t="s">
        <v>2</v>
      </c>
      <c r="B1" s="30" t="s">
        <v>1</v>
      </c>
      <c r="C1" s="30" t="s">
        <v>669</v>
      </c>
      <c r="D1" s="30" t="s">
        <v>0</v>
      </c>
      <c r="E1" s="15" t="s">
        <v>670</v>
      </c>
      <c r="F1" s="15" t="s">
        <v>671</v>
      </c>
      <c r="G1" s="16" t="s">
        <v>3</v>
      </c>
      <c r="H1" s="33" t="s">
        <v>7</v>
      </c>
    </row>
    <row r="2" spans="1:10" x14ac:dyDescent="0.25">
      <c r="A2" s="7" t="s">
        <v>10</v>
      </c>
      <c r="B2" t="s">
        <v>9</v>
      </c>
      <c r="C2" t="s">
        <v>672</v>
      </c>
      <c r="D2" t="s">
        <v>8</v>
      </c>
      <c r="E2" s="7" t="s">
        <v>673</v>
      </c>
      <c r="F2" s="14">
        <v>6</v>
      </c>
      <c r="G2" s="13" t="s">
        <v>11</v>
      </c>
      <c r="H2" s="13" t="s">
        <v>674</v>
      </c>
    </row>
    <row r="3" spans="1:10" x14ac:dyDescent="0.25">
      <c r="A3" s="7" t="s">
        <v>13</v>
      </c>
      <c r="B3" t="s">
        <v>9</v>
      </c>
      <c r="C3" t="s">
        <v>672</v>
      </c>
      <c r="D3" t="s">
        <v>12</v>
      </c>
      <c r="E3" s="7" t="s">
        <v>673</v>
      </c>
      <c r="F3" s="14">
        <v>11</v>
      </c>
      <c r="G3" s="13" t="s">
        <v>14</v>
      </c>
      <c r="H3" s="13" t="s">
        <v>19</v>
      </c>
    </row>
    <row r="4" spans="1:10" x14ac:dyDescent="0.25">
      <c r="A4" s="7" t="s">
        <v>24</v>
      </c>
      <c r="B4" t="s">
        <v>9</v>
      </c>
      <c r="C4" t="s">
        <v>672</v>
      </c>
      <c r="D4" t="s">
        <v>23</v>
      </c>
      <c r="E4" s="7" t="s">
        <v>673</v>
      </c>
      <c r="F4" s="14">
        <v>5</v>
      </c>
      <c r="G4" s="13" t="s">
        <v>18</v>
      </c>
      <c r="H4" s="13" t="s">
        <v>675</v>
      </c>
      <c r="J4" t="s">
        <v>676</v>
      </c>
    </row>
    <row r="5" spans="1:10" x14ac:dyDescent="0.25">
      <c r="A5" s="7" t="s">
        <v>30</v>
      </c>
      <c r="B5" t="s">
        <v>9</v>
      </c>
      <c r="C5" t="s">
        <v>672</v>
      </c>
      <c r="D5" t="s">
        <v>29</v>
      </c>
      <c r="E5" s="7" t="s">
        <v>673</v>
      </c>
      <c r="F5" s="14">
        <v>2</v>
      </c>
      <c r="G5" s="13"/>
      <c r="H5" s="13" t="s">
        <v>677</v>
      </c>
    </row>
    <row r="6" spans="1:10" x14ac:dyDescent="0.25">
      <c r="A6" s="7" t="s">
        <v>37</v>
      </c>
      <c r="B6" t="s">
        <v>9</v>
      </c>
      <c r="C6" t="s">
        <v>672</v>
      </c>
      <c r="D6" t="s">
        <v>36</v>
      </c>
      <c r="E6" s="7" t="s">
        <v>673</v>
      </c>
      <c r="F6" s="14">
        <v>5</v>
      </c>
      <c r="G6" s="13"/>
      <c r="H6" s="13"/>
      <c r="J6" s="12" t="s">
        <v>678</v>
      </c>
    </row>
    <row r="7" spans="1:10" x14ac:dyDescent="0.25">
      <c r="A7" s="7" t="s">
        <v>17</v>
      </c>
      <c r="B7" t="s">
        <v>9</v>
      </c>
      <c r="C7" t="s">
        <v>672</v>
      </c>
      <c r="D7" t="s">
        <v>16</v>
      </c>
      <c r="E7" s="7" t="s">
        <v>673</v>
      </c>
      <c r="F7" s="14">
        <v>4</v>
      </c>
      <c r="G7" s="13"/>
      <c r="H7" s="14"/>
    </row>
    <row r="8" spans="1:10" x14ac:dyDescent="0.25">
      <c r="A8" s="7" t="s">
        <v>26</v>
      </c>
      <c r="B8" t="s">
        <v>9</v>
      </c>
      <c r="C8" t="s">
        <v>672</v>
      </c>
      <c r="D8" t="s">
        <v>25</v>
      </c>
      <c r="E8" s="7" t="s">
        <v>673</v>
      </c>
      <c r="F8" s="14">
        <v>1</v>
      </c>
      <c r="G8" s="7"/>
      <c r="J8" t="str">
        <f t="array" aca="1" ref="J8" ca="1">IFERROR(INDEX($A$1:$A$469,SMALL(IF(ISNUMBER(SEARCH(CELL("contenido"),$A$2:$A$469)),ROW($A$2:$A$469),""),ROWS($J$8:J8))),"")</f>
        <v>Hoodies Becks</v>
      </c>
    </row>
    <row r="9" spans="1:10" x14ac:dyDescent="0.25">
      <c r="A9" s="7" t="s">
        <v>43</v>
      </c>
      <c r="B9" t="s">
        <v>9</v>
      </c>
      <c r="C9" t="s">
        <v>672</v>
      </c>
      <c r="D9" t="s">
        <v>42</v>
      </c>
      <c r="E9" s="7" t="s">
        <v>673</v>
      </c>
      <c r="F9" s="14">
        <v>11</v>
      </c>
      <c r="J9" t="str">
        <f t="array" aca="1" ref="J9" ca="1">IFERROR(INDEX($A$1:$A$469,SMALL(IF(ISNUMBER(SEARCH(CELL("contenido"),$A$2:$A$469)),ROW($A$2:$A$469),""),ROWS($J$8:J9))),"")</f>
        <v>Trajes Jdc Becks</v>
      </c>
    </row>
    <row r="10" spans="1:10" x14ac:dyDescent="0.25">
      <c r="A10" s="7" t="s">
        <v>50</v>
      </c>
      <c r="B10" t="s">
        <v>9</v>
      </c>
      <c r="C10" t="s">
        <v>672</v>
      </c>
      <c r="D10" t="s">
        <v>49</v>
      </c>
      <c r="E10" s="7" t="s">
        <v>673</v>
      </c>
      <c r="F10" s="14">
        <v>4</v>
      </c>
      <c r="J10" t="str">
        <f t="array" aca="1" ref="J10" ca="1">IFERROR(INDEX($A$1:$A$469,SMALL(IF(ISNUMBER(SEARCH(CELL("contenido"),$A$2:$A$469)),ROW($A$2:$A$469),""),ROWS($J$8:J10))),"")</f>
        <v>Mascara Jdc Becks</v>
      </c>
    </row>
    <row r="11" spans="1:10" x14ac:dyDescent="0.25">
      <c r="A11" s="7" t="s">
        <v>56</v>
      </c>
      <c r="B11" t="s">
        <v>9</v>
      </c>
      <c r="C11" t="s">
        <v>672</v>
      </c>
      <c r="D11" t="s">
        <v>55</v>
      </c>
      <c r="E11" s="7" t="s">
        <v>673</v>
      </c>
      <c r="F11" s="14">
        <v>2</v>
      </c>
      <c r="J11" t="str">
        <f t="array" aca="1" ref="J11" ca="1">IFERROR(INDEX($A$1:$A$469,SMALL(IF(ISNUMBER(SEARCH(CELL("contenido"),$A$2:$A$469)),ROW($A$2:$A$469),""),ROWS($J$8:J11))),"")</f>
        <v>Columna grande Becks</v>
      </c>
    </row>
    <row r="12" spans="1:10" x14ac:dyDescent="0.25">
      <c r="A12" s="11" t="s">
        <v>62</v>
      </c>
      <c r="B12" t="s">
        <v>9</v>
      </c>
      <c r="C12" t="s">
        <v>672</v>
      </c>
      <c r="D12" t="s">
        <v>61</v>
      </c>
      <c r="E12" s="7" t="s">
        <v>673</v>
      </c>
      <c r="F12" s="14">
        <v>2</v>
      </c>
      <c r="J12" t="str">
        <f t="array" aca="1" ref="J12" ca="1">IFERROR(INDEX($A$1:$A$469,SMALL(IF(ISNUMBER(SEARCH(CELL("contenido"),$A$2:$A$469)),ROW($A$2:$A$469),""),ROWS($J$8:J12))),"")</f>
        <v>Pizarra Becks</v>
      </c>
    </row>
    <row r="13" spans="1:10" x14ac:dyDescent="0.25">
      <c r="A13" s="11" t="s">
        <v>69</v>
      </c>
      <c r="B13" t="s">
        <v>9</v>
      </c>
      <c r="C13" t="s">
        <v>672</v>
      </c>
      <c r="D13" t="s">
        <v>68</v>
      </c>
      <c r="E13" s="7" t="s">
        <v>673</v>
      </c>
      <c r="F13" s="14">
        <v>1</v>
      </c>
      <c r="J13" t="str">
        <f t="array" aca="1" ref="J13" ca="1">IFERROR(INDEX($A$1:$A$469,SMALL(IF(ISNUMBER(SEARCH(CELL("contenido"),$A$2:$A$469)),ROW($A$2:$A$469),""),ROWS($J$8:J13))),"")</f>
        <v>Totem Luz 1 Becks</v>
      </c>
    </row>
    <row r="14" spans="1:10" x14ac:dyDescent="0.25">
      <c r="A14" s="11" t="s">
        <v>32</v>
      </c>
      <c r="B14" t="s">
        <v>9</v>
      </c>
      <c r="C14" t="s">
        <v>672</v>
      </c>
      <c r="D14" t="s">
        <v>31</v>
      </c>
      <c r="E14" s="7" t="s">
        <v>673</v>
      </c>
      <c r="F14" s="14">
        <v>1</v>
      </c>
      <c r="J14" t="str">
        <f t="array" aca="1" ref="J14" ca="1">IFERROR(INDEX($A$1:$A$469,SMALL(IF(ISNUMBER(SEARCH(CELL("contenido"),$A$2:$A$469)),ROW($A$2:$A$469),""),ROWS($J$8:J14))),"")</f>
        <v>Totem Luz 2 Becks</v>
      </c>
    </row>
    <row r="15" spans="1:10" x14ac:dyDescent="0.25">
      <c r="A15" s="11" t="s">
        <v>76</v>
      </c>
      <c r="B15" t="s">
        <v>9</v>
      </c>
      <c r="C15" t="s">
        <v>672</v>
      </c>
      <c r="D15" t="s">
        <v>75</v>
      </c>
      <c r="E15" s="7" t="s">
        <v>673</v>
      </c>
      <c r="F15" s="14">
        <v>1</v>
      </c>
      <c r="J15" t="str">
        <f t="array" aca="1" ref="J15" ca="1">IFERROR(INDEX($A$1:$A$469,SMALL(IF(ISNUMBER(SEARCH(CELL("contenido"),$A$2:$A$469)),ROW($A$2:$A$469),""),ROWS($J$8:J15))),"")</f>
        <v>Banco Becks</v>
      </c>
    </row>
    <row r="16" spans="1:10" x14ac:dyDescent="0.25">
      <c r="A16" s="11" t="s">
        <v>337</v>
      </c>
      <c r="B16" t="s">
        <v>9</v>
      </c>
      <c r="C16" t="s">
        <v>672</v>
      </c>
      <c r="D16" t="s">
        <v>336</v>
      </c>
      <c r="E16" s="7" t="s">
        <v>673</v>
      </c>
      <c r="F16" s="14">
        <v>2</v>
      </c>
      <c r="J16" t="str">
        <f t="array" aca="1" ref="J16" ca="1">IFERROR(INDEX($A$1:$A$469,SMALL(IF(ISNUMBER(SEARCH(CELL("contenido"),$A$2:$A$469)),ROW($A$2:$A$469),""),ROWS($J$8:J16))),"")</f>
        <v>Columna pequeña Becks</v>
      </c>
    </row>
    <row r="17" spans="1:10" x14ac:dyDescent="0.25">
      <c r="A17" s="11" t="s">
        <v>339</v>
      </c>
      <c r="B17" t="s">
        <v>9</v>
      </c>
      <c r="C17" t="s">
        <v>672</v>
      </c>
      <c r="D17" t="s">
        <v>338</v>
      </c>
      <c r="E17" s="7" t="s">
        <v>673</v>
      </c>
      <c r="F17" s="14">
        <v>3</v>
      </c>
      <c r="J17" t="str">
        <f t="array" aca="1" ref="J17" ca="1">IFERROR(INDEX($A$1:$A$469,SMALL(IF(ISNUMBER(SEARCH(CELL("contenido"),$A$2:$A$469)),ROW($A$2:$A$469),""),ROWS($J$8:J17))),"")</f>
        <v>Counter-Barra Becks</v>
      </c>
    </row>
    <row r="18" spans="1:10" x14ac:dyDescent="0.25">
      <c r="A18" s="11" t="s">
        <v>82</v>
      </c>
      <c r="B18" t="s">
        <v>21</v>
      </c>
      <c r="C18" t="s">
        <v>672</v>
      </c>
      <c r="D18" t="s">
        <v>81</v>
      </c>
      <c r="E18" s="7" t="s">
        <v>673</v>
      </c>
      <c r="F18" s="14">
        <v>8</v>
      </c>
      <c r="J18" t="str">
        <f t="array" aca="1" ref="J18" ca="1">IFERROR(INDEX($A$1:$A$469,SMALL(IF(ISNUMBER(SEARCH(CELL("contenido"),$A$2:$A$469)),ROW($A$2:$A$469),""),ROWS($J$8:J18))),"")</f>
        <v>Estructura Becks</v>
      </c>
    </row>
    <row r="19" spans="1:10" x14ac:dyDescent="0.25">
      <c r="A19" s="11" t="s">
        <v>22</v>
      </c>
      <c r="B19" t="s">
        <v>21</v>
      </c>
      <c r="C19" t="s">
        <v>672</v>
      </c>
      <c r="D19" t="s">
        <v>20</v>
      </c>
      <c r="E19" s="7" t="s">
        <v>673</v>
      </c>
      <c r="F19" s="14">
        <v>1</v>
      </c>
      <c r="J19" t="str">
        <f t="array" aca="1" ref="J19" ca="1">IFERROR(INDEX($A$1:$A$469,SMALL(IF(ISNUMBER(SEARCH(CELL("contenido"),$A$2:$A$469)),ROW($A$2:$A$469),""),ROWS($J$8:J19))),"")</f>
        <v>Totem Becks</v>
      </c>
    </row>
    <row r="20" spans="1:10" x14ac:dyDescent="0.25">
      <c r="A20" s="11" t="s">
        <v>39</v>
      </c>
      <c r="B20" t="s">
        <v>21</v>
      </c>
      <c r="C20" t="s">
        <v>672</v>
      </c>
      <c r="D20" t="s">
        <v>38</v>
      </c>
      <c r="E20" s="7" t="s">
        <v>673</v>
      </c>
      <c r="F20" s="14">
        <v>1</v>
      </c>
      <c r="J20" t="str">
        <f t="array" aca="1" ref="J20" ca="1">IFERROR(INDEX($A$1:$A$469,SMALL(IF(ISNUMBER(SEARCH(CELL("contenido"),$A$2:$A$469)),ROW($A$2:$A$469),""),ROWS($J$8:J20))),"")</f>
        <v>Caja De Luz 1 Becks</v>
      </c>
    </row>
    <row r="21" spans="1:10" x14ac:dyDescent="0.25">
      <c r="A21" s="11" t="s">
        <v>88</v>
      </c>
      <c r="B21" t="s">
        <v>21</v>
      </c>
      <c r="C21" t="s">
        <v>672</v>
      </c>
      <c r="D21" t="s">
        <v>87</v>
      </c>
      <c r="E21" s="7" t="s">
        <v>673</v>
      </c>
      <c r="F21" s="14">
        <v>4</v>
      </c>
      <c r="J21" t="str">
        <f t="array" aca="1" ref="J21" ca="1">IFERROR(INDEX($A$1:$A$469,SMALL(IF(ISNUMBER(SEARCH(CELL("contenido"),$A$2:$A$469)),ROW($A$2:$A$469),""),ROWS($J$8:J21))),"")</f>
        <v>Cajas De Luz 2 Becks</v>
      </c>
    </row>
    <row r="22" spans="1:10" x14ac:dyDescent="0.25">
      <c r="A22" s="11" t="s">
        <v>94</v>
      </c>
      <c r="B22" t="s">
        <v>21</v>
      </c>
      <c r="C22" t="s">
        <v>672</v>
      </c>
      <c r="D22" t="s">
        <v>93</v>
      </c>
      <c r="E22" s="7" t="s">
        <v>673</v>
      </c>
      <c r="F22" s="14">
        <v>1</v>
      </c>
      <c r="J22" t="str">
        <f t="array" aca="1" ref="J22" ca="1">IFERROR(INDEX($A$1:$A$469,SMALL(IF(ISNUMBER(SEARCH(CELL("contenido"),$A$2:$A$469)),ROW($A$2:$A$469),""),ROWS($J$8:J22))),"")</f>
        <v>Stand Distrito Becks Becks</v>
      </c>
    </row>
    <row r="23" spans="1:10" x14ac:dyDescent="0.25">
      <c r="A23" s="11" t="s">
        <v>100</v>
      </c>
      <c r="B23" t="s">
        <v>21</v>
      </c>
      <c r="C23" t="s">
        <v>672</v>
      </c>
      <c r="D23" t="s">
        <v>99</v>
      </c>
      <c r="E23" s="7" t="s">
        <v>673</v>
      </c>
      <c r="F23" s="14">
        <v>11</v>
      </c>
      <c r="J23" t="str">
        <f t="array" aca="1" ref="J23" ca="1">IFERROR(INDEX($A$1:$A$469,SMALL(IF(ISNUMBER(SEARCH(CELL("contenido"),$A$2:$A$469)),ROW($A$2:$A$469),""),ROWS($J$8:J23))),"")</f>
        <v>Tops Becks</v>
      </c>
    </row>
    <row r="24" spans="1:10" x14ac:dyDescent="0.25">
      <c r="A24" s="11" t="s">
        <v>106</v>
      </c>
      <c r="B24" t="s">
        <v>21</v>
      </c>
      <c r="C24" t="s">
        <v>672</v>
      </c>
      <c r="D24" t="s">
        <v>105</v>
      </c>
      <c r="E24" s="7" t="s">
        <v>673</v>
      </c>
      <c r="F24" s="14">
        <v>1</v>
      </c>
      <c r="J24" t="str">
        <f t="array" aca="1" ref="J24" ca="1">IFERROR(INDEX($A$1:$A$469,SMALL(IF(ISNUMBER(SEARCH(CELL("contenido"),$A$2:$A$469)),ROW($A$2:$A$469),""),ROWS($J$8:J24))),"")</f>
        <v>Estructura Bud 1 Budweiser</v>
      </c>
    </row>
    <row r="25" spans="1:10" x14ac:dyDescent="0.25">
      <c r="A25" s="11" t="s">
        <v>112</v>
      </c>
      <c r="B25" t="s">
        <v>21</v>
      </c>
      <c r="C25" t="s">
        <v>672</v>
      </c>
      <c r="D25" t="s">
        <v>111</v>
      </c>
      <c r="E25" s="7" t="s">
        <v>673</v>
      </c>
      <c r="F25" s="14">
        <v>1</v>
      </c>
      <c r="J25" t="str">
        <f t="array" aca="1" ref="J25" ca="1">IFERROR(INDEX($A$1:$A$469,SMALL(IF(ISNUMBER(SEARCH(CELL("contenido"),$A$2:$A$469)),ROW($A$2:$A$469),""),ROWS($J$8:J25))),"")</f>
        <v>Mesa Budweiser</v>
      </c>
    </row>
    <row r="26" spans="1:10" x14ac:dyDescent="0.25">
      <c r="A26" s="11" t="s">
        <v>118</v>
      </c>
      <c r="B26" t="s">
        <v>21</v>
      </c>
      <c r="C26" t="s">
        <v>672</v>
      </c>
      <c r="D26" t="s">
        <v>117</v>
      </c>
      <c r="E26" s="7" t="s">
        <v>673</v>
      </c>
      <c r="F26" s="14">
        <v>1</v>
      </c>
      <c r="J26" t="str">
        <f t="array" aca="1" ref="J26" ca="1">IFERROR(INDEX($A$1:$A$469,SMALL(IF(ISNUMBER(SEARCH(CELL("contenido"),$A$2:$A$469)),ROW($A$2:$A$469),""),ROWS($J$8:J26))),"")</f>
        <v>Cuadro Budweiser</v>
      </c>
    </row>
    <row r="27" spans="1:10" x14ac:dyDescent="0.25">
      <c r="A27" s="11" t="s">
        <v>341</v>
      </c>
      <c r="B27" t="s">
        <v>21</v>
      </c>
      <c r="C27" t="s">
        <v>672</v>
      </c>
      <c r="D27" t="s">
        <v>340</v>
      </c>
      <c r="E27" s="7" t="s">
        <v>673</v>
      </c>
      <c r="F27" s="14">
        <v>1</v>
      </c>
      <c r="J27" t="str">
        <f t="array" aca="1" ref="J27" ca="1">IFERROR(INDEX($A$1:$A$469,SMALL(IF(ISNUMBER(SEARCH(CELL("contenido"),$A$2:$A$469)),ROW($A$2:$A$469),""),ROWS($J$8:J27))),"")</f>
        <v>Pizarra Budweiser</v>
      </c>
    </row>
    <row r="28" spans="1:10" x14ac:dyDescent="0.25">
      <c r="A28" s="11" t="s">
        <v>45</v>
      </c>
      <c r="B28" t="s">
        <v>21</v>
      </c>
      <c r="C28" t="s">
        <v>672</v>
      </c>
      <c r="D28" t="s">
        <v>44</v>
      </c>
      <c r="E28" s="7" t="s">
        <v>673</v>
      </c>
      <c r="F28" s="14">
        <v>2</v>
      </c>
      <c r="J28" t="str">
        <f t="array" aca="1" ref="J28" ca="1">IFERROR(INDEX($A$1:$A$469,SMALL(IF(ISNUMBER(SEARCH(CELL("contenido"),$A$2:$A$469)),ROW($A$2:$A$469),""),ROWS($J$8:J28))),"")</f>
        <v>Backing Budweiser</v>
      </c>
    </row>
    <row r="29" spans="1:10" x14ac:dyDescent="0.25">
      <c r="A29" s="11" t="s">
        <v>343</v>
      </c>
      <c r="B29" t="s">
        <v>21</v>
      </c>
      <c r="C29" t="s">
        <v>672</v>
      </c>
      <c r="D29" t="s">
        <v>342</v>
      </c>
      <c r="E29" s="7" t="s">
        <v>673</v>
      </c>
      <c r="F29" s="14">
        <v>1</v>
      </c>
      <c r="J29" t="str">
        <f t="array" aca="1" ref="J29" ca="1">IFERROR(INDEX($A$1:$A$469,SMALL(IF(ISNUMBER(SEARCH(CELL("contenido"),$A$2:$A$469)),ROW($A$2:$A$469),""),ROWS($J$8:J29))),"")</f>
        <v>Bancos Budweiser</v>
      </c>
    </row>
    <row r="30" spans="1:10" x14ac:dyDescent="0.25">
      <c r="A30" s="11" t="s">
        <v>124</v>
      </c>
      <c r="B30" t="s">
        <v>21</v>
      </c>
      <c r="C30" t="s">
        <v>672</v>
      </c>
      <c r="D30" t="s">
        <v>123</v>
      </c>
      <c r="E30" s="7" t="s">
        <v>673</v>
      </c>
      <c r="F30" s="14">
        <v>6</v>
      </c>
      <c r="J30" t="str">
        <f t="array" aca="1" ref="J30" ca="1">IFERROR(INDEX($A$1:$A$469,SMALL(IF(ISNUMBER(SEARCH(CELL("contenido"),$A$2:$A$469)),ROW($A$2:$A$469),""),ROWS($J$8:J30))),"")</f>
        <v>Totem 1 Budweiser</v>
      </c>
    </row>
    <row r="31" spans="1:10" x14ac:dyDescent="0.25">
      <c r="A31" s="11" t="s">
        <v>345</v>
      </c>
      <c r="B31" t="s">
        <v>21</v>
      </c>
      <c r="C31" t="s">
        <v>672</v>
      </c>
      <c r="D31" t="s">
        <v>344</v>
      </c>
      <c r="E31" s="7" t="s">
        <v>673</v>
      </c>
      <c r="F31" s="14">
        <v>1</v>
      </c>
      <c r="J31" t="str">
        <f t="array" aca="1" ref="J31" ca="1">IFERROR(INDEX($A$1:$A$469,SMALL(IF(ISNUMBER(SEARCH(CELL("contenido"),$A$2:$A$469)),ROW($A$2:$A$469),""),ROWS($J$8:J31))),"")</f>
        <v>Tanque rojo Budweiser</v>
      </c>
    </row>
    <row r="32" spans="1:10" x14ac:dyDescent="0.25">
      <c r="A32" s="11" t="s">
        <v>52</v>
      </c>
      <c r="B32" t="s">
        <v>21</v>
      </c>
      <c r="C32" t="s">
        <v>672</v>
      </c>
      <c r="D32" t="s">
        <v>51</v>
      </c>
      <c r="E32" s="7" t="s">
        <v>673</v>
      </c>
      <c r="F32" s="14">
        <v>6</v>
      </c>
      <c r="J32" t="str">
        <f t="array" aca="1" ref="J32" ca="1">IFERROR(INDEX($A$1:$A$469,SMALL(IF(ISNUMBER(SEARCH(CELL("contenido"),$A$2:$A$469)),ROW($A$2:$A$469),""),ROWS($J$8:J32))),"")</f>
        <v>Tanque negro Budweiser</v>
      </c>
    </row>
    <row r="33" spans="1:10" x14ac:dyDescent="0.25">
      <c r="A33" s="11" t="s">
        <v>130</v>
      </c>
      <c r="B33" t="s">
        <v>21</v>
      </c>
      <c r="C33" t="s">
        <v>672</v>
      </c>
      <c r="D33" t="s">
        <v>129</v>
      </c>
      <c r="E33" s="7" t="s">
        <v>673</v>
      </c>
      <c r="F33" s="14">
        <v>1</v>
      </c>
      <c r="J33" t="str">
        <f t="array" aca="1" ref="J33" ca="1">IFERROR(INDEX($A$1:$A$469,SMALL(IF(ISNUMBER(SEARCH(CELL("contenido"),$A$2:$A$469)),ROW($A$2:$A$469),""),ROWS($J$8:J33))),"")</f>
        <v>Cartel Publicitario Budweiser</v>
      </c>
    </row>
    <row r="34" spans="1:10" x14ac:dyDescent="0.25">
      <c r="A34" s="11" t="s">
        <v>58</v>
      </c>
      <c r="B34" t="s">
        <v>21</v>
      </c>
      <c r="C34" t="s">
        <v>672</v>
      </c>
      <c r="D34" t="s">
        <v>57</v>
      </c>
      <c r="E34" s="7" t="s">
        <v>673</v>
      </c>
      <c r="F34" s="14">
        <v>1</v>
      </c>
      <c r="J34" t="str">
        <f t="array" aca="1" ref="J34" ca="1">IFERROR(INDEX($A$1:$A$469,SMALL(IF(ISNUMBER(SEARCH(CELL("contenido"),$A$2:$A$469)),ROW($A$2:$A$469),""),ROWS($J$8:J34))),"")</f>
        <v>Estructura backing bud Budweiser</v>
      </c>
    </row>
    <row r="35" spans="1:10" x14ac:dyDescent="0.25">
      <c r="A35" s="11" t="s">
        <v>64</v>
      </c>
      <c r="B35" t="s">
        <v>21</v>
      </c>
      <c r="C35" t="s">
        <v>672</v>
      </c>
      <c r="D35" t="s">
        <v>63</v>
      </c>
      <c r="E35" s="7" t="s">
        <v>673</v>
      </c>
      <c r="F35" s="14">
        <v>6</v>
      </c>
      <c r="J35" t="str">
        <f t="array" aca="1" ref="J35" ca="1">IFERROR(INDEX($A$1:$A$469,SMALL(IF(ISNUMBER(SEARCH(CELL("contenido"),$A$2:$A$469)),ROW($A$2:$A$469),""),ROWS($J$8:J35))),"")</f>
        <v>Tablero Budweiser Budweiser</v>
      </c>
    </row>
    <row r="36" spans="1:10" x14ac:dyDescent="0.25">
      <c r="A36" s="11" t="s">
        <v>136</v>
      </c>
      <c r="B36" t="s">
        <v>21</v>
      </c>
      <c r="C36" t="s">
        <v>672</v>
      </c>
      <c r="D36" t="s">
        <v>135</v>
      </c>
      <c r="E36" s="7" t="s">
        <v>673</v>
      </c>
      <c r="F36" s="14">
        <v>2</v>
      </c>
      <c r="J36" t="str">
        <f t="array" aca="1" ref="J36" ca="1">IFERROR(INDEX($A$1:$A$469,SMALL(IF(ISNUMBER(SEARCH(CELL("contenido"),$A$2:$A$469)),ROW($A$2:$A$469),""),ROWS($J$8:J36))),"")</f>
        <v>Planchas Playwood Budweiser</v>
      </c>
    </row>
    <row r="37" spans="1:10" x14ac:dyDescent="0.25">
      <c r="A37" s="11" t="s">
        <v>28</v>
      </c>
      <c r="B37" t="s">
        <v>21</v>
      </c>
      <c r="C37" t="s">
        <v>672</v>
      </c>
      <c r="D37" t="s">
        <v>27</v>
      </c>
      <c r="E37" s="7" t="s">
        <v>673</v>
      </c>
      <c r="F37" s="14">
        <v>1</v>
      </c>
      <c r="J37" t="str">
        <f t="array" aca="1" ref="J37" ca="1">IFERROR(INDEX($A$1:$A$469,SMALL(IF(ISNUMBER(SEARCH(CELL("contenido"),$A$2:$A$469)),ROW($A$2:$A$469),""),ROWS($J$8:J37))),"")</f>
        <v>Perfil Budweiser Budweiser</v>
      </c>
    </row>
    <row r="38" spans="1:10" x14ac:dyDescent="0.25">
      <c r="A38" s="11" t="s">
        <v>142</v>
      </c>
      <c r="B38" t="s">
        <v>71</v>
      </c>
      <c r="C38" t="s">
        <v>672</v>
      </c>
      <c r="D38" t="s">
        <v>141</v>
      </c>
      <c r="E38" s="7" t="s">
        <v>673</v>
      </c>
      <c r="F38" s="14">
        <v>1</v>
      </c>
      <c r="J38" t="str">
        <f t="array" aca="1" ref="J38" ca="1">IFERROR(INDEX($A$1:$A$469,SMALL(IF(ISNUMBER(SEARCH(CELL("contenido"),$A$2:$A$469)),ROW($A$2:$A$469),""),ROWS($J$8:J38))),"")</f>
        <v>Tiras De Luz Budweiser</v>
      </c>
    </row>
    <row r="39" spans="1:10" x14ac:dyDescent="0.25">
      <c r="A39" s="11" t="s">
        <v>148</v>
      </c>
      <c r="B39" t="s">
        <v>71</v>
      </c>
      <c r="C39" t="s">
        <v>672</v>
      </c>
      <c r="D39" t="s">
        <v>147</v>
      </c>
      <c r="E39" s="7" t="s">
        <v>673</v>
      </c>
      <c r="F39" s="14">
        <v>8</v>
      </c>
      <c r="J39" t="str">
        <f t="array" aca="1" ref="J39" ca="1">IFERROR(INDEX($A$1:$A$469,SMALL(IF(ISNUMBER(SEARCH(CELL("contenido"),$A$2:$A$469)),ROW($A$2:$A$469),""),ROWS($J$8:J39))),"")</f>
        <v>Caja Grande Budweiser</v>
      </c>
    </row>
    <row r="40" spans="1:10" x14ac:dyDescent="0.25">
      <c r="A40" s="11" t="s">
        <v>154</v>
      </c>
      <c r="B40" t="s">
        <v>71</v>
      </c>
      <c r="C40" t="s">
        <v>672</v>
      </c>
      <c r="D40" t="s">
        <v>153</v>
      </c>
      <c r="E40" s="7" t="s">
        <v>673</v>
      </c>
      <c r="F40" s="14">
        <v>4</v>
      </c>
      <c r="J40" t="str">
        <f t="array" aca="1" ref="J40" ca="1">IFERROR(INDEX($A$1:$A$469,SMALL(IF(ISNUMBER(SEARCH(CELL("contenido"),$A$2:$A$469)),ROW($A$2:$A$469),""),ROWS($J$8:J40))),"")</f>
        <v>Tapa De Madera Bud Budweiser</v>
      </c>
    </row>
    <row r="41" spans="1:10" x14ac:dyDescent="0.25">
      <c r="A41" s="11" t="s">
        <v>72</v>
      </c>
      <c r="B41" t="s">
        <v>71</v>
      </c>
      <c r="C41" t="s">
        <v>672</v>
      </c>
      <c r="D41" t="s">
        <v>70</v>
      </c>
      <c r="E41" s="7" t="s">
        <v>673</v>
      </c>
      <c r="F41" s="14">
        <v>1</v>
      </c>
      <c r="J41" t="str">
        <f t="array" aca="1" ref="J41" ca="1">IFERROR(INDEX($A$1:$A$469,SMALL(IF(ISNUMBER(SEARCH(CELL("contenido"),$A$2:$A$469)),ROW($A$2:$A$469),""),ROWS($J$8:J41))),"")</f>
        <v>Juegos De Tacos Madera Budweiser</v>
      </c>
    </row>
    <row r="42" spans="1:10" x14ac:dyDescent="0.25">
      <c r="A42" s="11" t="s">
        <v>160</v>
      </c>
      <c r="B42" t="s">
        <v>71</v>
      </c>
      <c r="C42" t="s">
        <v>672</v>
      </c>
      <c r="D42" t="s">
        <v>159</v>
      </c>
      <c r="E42" s="7" t="s">
        <v>673</v>
      </c>
      <c r="F42" s="14">
        <v>1</v>
      </c>
      <c r="J42" t="str">
        <f t="array" aca="1" ref="J42" ca="1">IFERROR(INDEX($A$1:$A$469,SMALL(IF(ISNUMBER(SEARCH(CELL("contenido"),$A$2:$A$469)),ROW($A$2:$A$469),""),ROWS($J$8:J42))),"")</f>
        <v>Backing lateral Budweiser</v>
      </c>
    </row>
    <row r="43" spans="1:10" x14ac:dyDescent="0.25">
      <c r="A43" s="11" t="s">
        <v>166</v>
      </c>
      <c r="B43" t="s">
        <v>71</v>
      </c>
      <c r="C43" t="s">
        <v>672</v>
      </c>
      <c r="D43" t="s">
        <v>165</v>
      </c>
      <c r="E43" s="7" t="s">
        <v>673</v>
      </c>
      <c r="F43" s="14">
        <v>12</v>
      </c>
      <c r="J43" t="str">
        <f t="array" aca="1" ref="J43" ca="1">IFERROR(INDEX($A$1:$A$469,SMALL(IF(ISNUMBER(SEARCH(CELL("contenido"),$A$2:$A$469)),ROW($A$2:$A$469),""),ROWS($J$8:J43))),"")</f>
        <v>Banderines de 14 metros Budweiser</v>
      </c>
    </row>
    <row r="44" spans="1:10" x14ac:dyDescent="0.25">
      <c r="A44" s="7" t="s">
        <v>78</v>
      </c>
      <c r="B44" t="s">
        <v>71</v>
      </c>
      <c r="C44" t="s">
        <v>672</v>
      </c>
      <c r="D44" t="s">
        <v>77</v>
      </c>
      <c r="E44" s="7" t="s">
        <v>673</v>
      </c>
      <c r="F44" s="14">
        <v>3</v>
      </c>
      <c r="J44" t="str">
        <f t="array" aca="1" ref="J44" ca="1">IFERROR(INDEX($A$1:$A$469,SMALL(IF(ISNUMBER(SEARCH(CELL("contenido"),$A$2:$A$469)),ROW($A$2:$A$469),""),ROWS($J$8:J44))),"")</f>
        <v>Counter Club</v>
      </c>
    </row>
    <row r="45" spans="1:10" x14ac:dyDescent="0.25">
      <c r="A45" s="7" t="s">
        <v>84</v>
      </c>
      <c r="B45" t="s">
        <v>71</v>
      </c>
      <c r="C45" t="s">
        <v>672</v>
      </c>
      <c r="D45" t="s">
        <v>83</v>
      </c>
      <c r="E45" s="7" t="s">
        <v>673</v>
      </c>
      <c r="F45" s="14">
        <v>1</v>
      </c>
      <c r="J45" t="str">
        <f t="array" aca="1" ref="J45" ca="1">IFERROR(INDEX($A$1:$A$469,SMALL(IF(ISNUMBER(SEARCH(CELL("contenido"),$A$2:$A$469)),ROW($A$2:$A$469),""),ROWS($J$8:J45))),"")</f>
        <v>Banco Club</v>
      </c>
    </row>
    <row r="46" spans="1:10" x14ac:dyDescent="0.25">
      <c r="A46" s="7" t="s">
        <v>90</v>
      </c>
      <c r="B46" t="s">
        <v>71</v>
      </c>
      <c r="C46" t="s">
        <v>672</v>
      </c>
      <c r="D46" t="s">
        <v>89</v>
      </c>
      <c r="E46" s="7" t="s">
        <v>673</v>
      </c>
      <c r="F46" s="14">
        <v>20</v>
      </c>
      <c r="J46" t="str">
        <f t="array" aca="1" ref="J46" ca="1">IFERROR(INDEX($A$1:$A$469,SMALL(IF(ISNUMBER(SEARCH(CELL("contenido"),$A$2:$A$469)),ROW($A$2:$A$469),""),ROWS($J$8:J46))),"")</f>
        <v>Macetas Club</v>
      </c>
    </row>
    <row r="47" spans="1:10" x14ac:dyDescent="0.25">
      <c r="A47" s="7" t="s">
        <v>96</v>
      </c>
      <c r="B47" t="s">
        <v>71</v>
      </c>
      <c r="C47" t="s">
        <v>672</v>
      </c>
      <c r="D47" t="s">
        <v>95</v>
      </c>
      <c r="E47" s="7" t="s">
        <v>673</v>
      </c>
      <c r="F47" s="14">
        <v>1</v>
      </c>
      <c r="J47" t="str">
        <f t="array" aca="1" ref="J47" ca="1">IFERROR(INDEX($A$1:$A$469,SMALL(IF(ISNUMBER(SEARCH(CELL("contenido"),$A$2:$A$469)),ROW($A$2:$A$469),""),ROWS($J$8:J47))),"")</f>
        <v>Letrero Metalico Club Premium Club</v>
      </c>
    </row>
    <row r="48" spans="1:10" x14ac:dyDescent="0.25">
      <c r="A48" s="7" t="s">
        <v>172</v>
      </c>
      <c r="B48" t="s">
        <v>71</v>
      </c>
      <c r="C48" t="s">
        <v>672</v>
      </c>
      <c r="D48" t="s">
        <v>171</v>
      </c>
      <c r="E48" s="7" t="s">
        <v>673</v>
      </c>
      <c r="F48" s="14">
        <v>66</v>
      </c>
      <c r="J48" t="str">
        <f t="array" aca="1" ref="J48" ca="1">IFERROR(INDEX($A$1:$A$469,SMALL(IF(ISNUMBER(SEARCH(CELL("contenido"),$A$2:$A$469)),ROW($A$2:$A$469),""),ROWS($J$8:J48))),"")</f>
        <v>Moneda Gigante Club</v>
      </c>
    </row>
    <row r="49" spans="1:10" x14ac:dyDescent="0.25">
      <c r="A49" s="7" t="s">
        <v>178</v>
      </c>
      <c r="B49" t="s">
        <v>71</v>
      </c>
      <c r="C49" t="s">
        <v>672</v>
      </c>
      <c r="D49" t="s">
        <v>177</v>
      </c>
      <c r="E49" s="7" t="s">
        <v>673</v>
      </c>
      <c r="F49" s="14">
        <v>12</v>
      </c>
      <c r="J49" t="str">
        <f t="array" aca="1" ref="J49" ca="1">IFERROR(INDEX($A$1:$A$469,SMALL(IF(ISNUMBER(SEARCH(CELL("contenido"),$A$2:$A$469)),ROW($A$2:$A$469),""),ROWS($J$8:J49))),"")</f>
        <v>Mesas Tripode 1 Club</v>
      </c>
    </row>
    <row r="50" spans="1:10" x14ac:dyDescent="0.25">
      <c r="A50" s="11" t="s">
        <v>182</v>
      </c>
      <c r="B50" t="s">
        <v>71</v>
      </c>
      <c r="C50" t="s">
        <v>672</v>
      </c>
      <c r="D50" t="s">
        <v>181</v>
      </c>
      <c r="E50" s="7" t="s">
        <v>673</v>
      </c>
      <c r="F50" s="14">
        <v>13</v>
      </c>
      <c r="J50" t="str">
        <f t="array" aca="1" ref="J50" ca="1">IFERROR(INDEX($A$1:$A$469,SMALL(IF(ISNUMBER(SEARCH(CELL("contenido"),$A$2:$A$469)),ROW($A$2:$A$469),""),ROWS($J$8:J50))),"")</f>
        <v>Mesas Tripode 2 Club</v>
      </c>
    </row>
    <row r="51" spans="1:10" x14ac:dyDescent="0.25">
      <c r="A51" s="11" t="s">
        <v>188</v>
      </c>
      <c r="B51" t="s">
        <v>71</v>
      </c>
      <c r="C51" t="s">
        <v>672</v>
      </c>
      <c r="D51" t="s">
        <v>187</v>
      </c>
      <c r="E51" s="7" t="s">
        <v>673</v>
      </c>
      <c r="F51" s="14">
        <v>1</v>
      </c>
      <c r="J51" t="str">
        <f t="array" aca="1" ref="J51" ca="1">IFERROR(INDEX($A$1:$A$469,SMALL(IF(ISNUMBER(SEARCH(CELL("contenido"),$A$2:$A$469)),ROW($A$2:$A$469),""),ROWS($J$8:J51))),"")</f>
        <v>Arco De Metal Club</v>
      </c>
    </row>
    <row r="52" spans="1:10" x14ac:dyDescent="0.25">
      <c r="A52" s="11" t="s">
        <v>193</v>
      </c>
      <c r="B52" t="s">
        <v>71</v>
      </c>
      <c r="C52" t="s">
        <v>672</v>
      </c>
      <c r="D52" t="s">
        <v>192</v>
      </c>
      <c r="E52" s="7" t="s">
        <v>673</v>
      </c>
      <c r="F52" s="14">
        <v>18</v>
      </c>
      <c r="J52" t="str">
        <f t="array" aca="1" ref="J52" ca="1">IFERROR(INDEX($A$1:$A$469,SMALL(IF(ISNUMBER(SEARCH(CELL("contenido"),$A$2:$A$469)),ROW($A$2:$A$469),""),ROWS($J$8:J52))),"")</f>
        <v>Vasijas barro Club</v>
      </c>
    </row>
    <row r="53" spans="1:10" x14ac:dyDescent="0.25">
      <c r="A53" s="11" t="s">
        <v>197</v>
      </c>
      <c r="B53" t="s">
        <v>71</v>
      </c>
      <c r="C53" t="s">
        <v>672</v>
      </c>
      <c r="D53" t="s">
        <v>196</v>
      </c>
      <c r="E53" s="7" t="s">
        <v>673</v>
      </c>
      <c r="F53" s="14">
        <v>1</v>
      </c>
      <c r="J53" t="str">
        <f t="array" aca="1" ref="J53" ca="1">IFERROR(INDEX($A$1:$A$469,SMALL(IF(ISNUMBER(SEARCH(CELL("contenido"),$A$2:$A$469)),ROW($A$2:$A$469),""),ROWS($J$8:J53))),"")</f>
        <v>Retazos de Yute Club</v>
      </c>
    </row>
    <row r="54" spans="1:10" x14ac:dyDescent="0.25">
      <c r="A54" s="11" t="s">
        <v>201</v>
      </c>
      <c r="B54" t="s">
        <v>71</v>
      </c>
      <c r="C54" t="s">
        <v>672</v>
      </c>
      <c r="D54" t="s">
        <v>200</v>
      </c>
      <c r="E54" s="7" t="s">
        <v>673</v>
      </c>
      <c r="F54" s="14">
        <v>1</v>
      </c>
      <c r="J54" t="str">
        <f t="array" aca="1" ref="J54" ca="1">IFERROR(INDEX($A$1:$A$469,SMALL(IF(ISNUMBER(SEARCH(CELL("contenido"),$A$2:$A$469)),ROW($A$2:$A$469),""),ROWS($J$8:J54))),"")</f>
        <v>Afiche De Staff Club</v>
      </c>
    </row>
    <row r="55" spans="1:10" x14ac:dyDescent="0.25">
      <c r="A55" s="11" t="s">
        <v>102</v>
      </c>
      <c r="B55" t="s">
        <v>71</v>
      </c>
      <c r="C55" t="s">
        <v>672</v>
      </c>
      <c r="D55" t="s">
        <v>101</v>
      </c>
      <c r="E55" s="7" t="s">
        <v>673</v>
      </c>
      <c r="F55" s="14">
        <v>51</v>
      </c>
      <c r="J55" t="str">
        <f t="array" aca="1" ref="J55" ca="1">IFERROR(INDEX($A$1:$A$469,SMALL(IF(ISNUMBER(SEARCH(CELL("contenido"),$A$2:$A$469)),ROW($A$2:$A$469),""),ROWS($J$8:J55))),"")</f>
        <v>Afiche De Prensa Club</v>
      </c>
    </row>
    <row r="56" spans="1:10" x14ac:dyDescent="0.25">
      <c r="A56" s="11" t="s">
        <v>108</v>
      </c>
      <c r="B56" t="s">
        <v>71</v>
      </c>
      <c r="C56" t="s">
        <v>672</v>
      </c>
      <c r="D56" t="s">
        <v>107</v>
      </c>
      <c r="E56" s="7" t="s">
        <v>673</v>
      </c>
      <c r="F56" s="14">
        <v>41</v>
      </c>
      <c r="J56" t="str">
        <f t="array" aca="1" ref="J56" ca="1">IFERROR(INDEX($A$1:$A$469,SMALL(IF(ISNUMBER(SEARCH(CELL("contenido"),$A$2:$A$469)),ROW($A$2:$A$469),""),ROWS($J$8:J56))),"")</f>
        <v>Afiche De Artista Club</v>
      </c>
    </row>
    <row r="57" spans="1:10" x14ac:dyDescent="0.25">
      <c r="A57" s="11" t="s">
        <v>114</v>
      </c>
      <c r="B57" t="s">
        <v>71</v>
      </c>
      <c r="C57" t="s">
        <v>672</v>
      </c>
      <c r="D57" t="s">
        <v>113</v>
      </c>
      <c r="E57" s="7" t="s">
        <v>673</v>
      </c>
      <c r="F57" s="14">
        <v>1</v>
      </c>
      <c r="J57" t="str">
        <f t="array" aca="1" ref="J57" ca="1">IFERROR(INDEX($A$1:$A$469,SMALL(IF(ISNUMBER(SEARCH(CELL("contenido"),$A$2:$A$469)),ROW($A$2:$A$469),""),ROWS($J$8:J57))),"")</f>
        <v>Afiche De All Access Club</v>
      </c>
    </row>
    <row r="58" spans="1:10" x14ac:dyDescent="0.25">
      <c r="A58" s="7" t="s">
        <v>205</v>
      </c>
      <c r="B58" t="s">
        <v>71</v>
      </c>
      <c r="C58" t="s">
        <v>672</v>
      </c>
      <c r="D58" t="s">
        <v>204</v>
      </c>
      <c r="E58" s="7" t="s">
        <v>673</v>
      </c>
      <c r="F58" s="14">
        <v>1</v>
      </c>
      <c r="J58" t="str">
        <f t="array" aca="1" ref="J58" ca="1">IFERROR(INDEX($A$1:$A$469,SMALL(IF(ISNUMBER(SEARCH(CELL("contenido"),$A$2:$A$469)),ROW($A$2:$A$469),""),ROWS($J$8:J58))),"")</f>
        <v>Bandeja Plastica Club</v>
      </c>
    </row>
    <row r="59" spans="1:10" x14ac:dyDescent="0.25">
      <c r="A59" s="7" t="s">
        <v>209</v>
      </c>
      <c r="B59" t="s">
        <v>71</v>
      </c>
      <c r="C59" t="s">
        <v>672</v>
      </c>
      <c r="D59" t="s">
        <v>208</v>
      </c>
      <c r="E59" s="7" t="s">
        <v>673</v>
      </c>
      <c r="F59" s="14">
        <v>1</v>
      </c>
      <c r="J59" t="str">
        <f t="array" aca="1" ref="J59" ca="1">IFERROR(INDEX($A$1:$A$469,SMALL(IF(ISNUMBER(SEARCH(CELL("contenido"),$A$2:$A$469)),ROW($A$2:$A$469),""),ROWS($J$8:J59))),"")</f>
        <v>Charola Plastica Club</v>
      </c>
    </row>
    <row r="60" spans="1:10" x14ac:dyDescent="0.25">
      <c r="A60" s="7" t="s">
        <v>213</v>
      </c>
      <c r="B60" t="s">
        <v>71</v>
      </c>
      <c r="C60" t="s">
        <v>672</v>
      </c>
      <c r="D60" t="s">
        <v>212</v>
      </c>
      <c r="E60" s="7" t="s">
        <v>673</v>
      </c>
      <c r="F60" s="14">
        <v>2</v>
      </c>
      <c r="J60" t="str">
        <f t="array" aca="1" ref="J60" ca="1">IFERROR(INDEX($A$1:$A$469,SMALL(IF(ISNUMBER(SEARCH(CELL("contenido"),$A$2:$A$469)),ROW($A$2:$A$469),""),ROWS($J$8:J60))),"")</f>
        <v>Rollo De Tira Led 1M Club</v>
      </c>
    </row>
    <row r="61" spans="1:10" x14ac:dyDescent="0.25">
      <c r="A61" s="7" t="s">
        <v>217</v>
      </c>
      <c r="B61" t="s">
        <v>71</v>
      </c>
      <c r="C61" t="s">
        <v>672</v>
      </c>
      <c r="D61" t="s">
        <v>216</v>
      </c>
      <c r="E61" s="7" t="s">
        <v>673</v>
      </c>
      <c r="F61" s="14">
        <v>1</v>
      </c>
      <c r="J61" t="str">
        <f t="array" aca="1" ref="J61" ca="1">IFERROR(INDEX($A$1:$A$469,SMALL(IF(ISNUMBER(SEARCH(CELL("contenido"),$A$2:$A$469)),ROW($A$2:$A$469),""),ROWS($J$8:J61))),"")</f>
        <v>Separadores De Madera Negro Club</v>
      </c>
    </row>
    <row r="62" spans="1:10" x14ac:dyDescent="0.25">
      <c r="A62" s="7" t="s">
        <v>221</v>
      </c>
      <c r="B62" t="s">
        <v>71</v>
      </c>
      <c r="C62" t="s">
        <v>672</v>
      </c>
      <c r="D62" t="s">
        <v>220</v>
      </c>
      <c r="E62" s="7" t="s">
        <v>673</v>
      </c>
      <c r="F62" s="14">
        <v>1</v>
      </c>
      <c r="J62" t="str">
        <f t="array" aca="1" ref="J62" ca="1">IFERROR(INDEX($A$1:$A$469,SMALL(IF(ISNUMBER(SEARCH(CELL("contenido"),$A$2:$A$469)),ROW($A$2:$A$469),""),ROWS($J$8:J62))),"")</f>
        <v>Separadores De Madera Cafe Club</v>
      </c>
    </row>
    <row r="63" spans="1:10" x14ac:dyDescent="0.25">
      <c r="A63" s="7" t="s">
        <v>225</v>
      </c>
      <c r="B63" t="s">
        <v>71</v>
      </c>
      <c r="C63" t="s">
        <v>672</v>
      </c>
      <c r="D63" t="s">
        <v>224</v>
      </c>
      <c r="E63" s="7" t="s">
        <v>673</v>
      </c>
      <c r="F63" s="14">
        <v>1</v>
      </c>
      <c r="J63" t="str">
        <f t="array" aca="1" ref="J63" ca="1">IFERROR(INDEX($A$1:$A$469,SMALL(IF(ISNUMBER(SEARCH(CELL("contenido"),$A$2:$A$469)),ROW($A$2:$A$469),""),ROWS($J$8:J63))),"")</f>
        <v>Logo Picnic Club</v>
      </c>
    </row>
    <row r="64" spans="1:10" x14ac:dyDescent="0.25">
      <c r="A64" s="7" t="s">
        <v>229</v>
      </c>
      <c r="B64" t="s">
        <v>71</v>
      </c>
      <c r="C64" t="s">
        <v>672</v>
      </c>
      <c r="D64" t="s">
        <v>228</v>
      </c>
      <c r="E64" s="7" t="s">
        <v>673</v>
      </c>
      <c r="F64" s="14">
        <v>1</v>
      </c>
      <c r="J64" t="str">
        <f t="array" aca="1" ref="J64" ca="1">IFERROR(INDEX($A$1:$A$469,SMALL(IF(ISNUMBER(SEARCH(CELL("contenido"),$A$2:$A$469)),ROW($A$2:$A$469),""),ROWS($J$8:J64))),"")</f>
        <v>Moneda Plateada Logo Club Club</v>
      </c>
    </row>
    <row r="65" spans="1:10" x14ac:dyDescent="0.25">
      <c r="A65" s="7" t="s">
        <v>233</v>
      </c>
      <c r="B65" t="s">
        <v>71</v>
      </c>
      <c r="C65" t="s">
        <v>672</v>
      </c>
      <c r="D65" t="s">
        <v>232</v>
      </c>
      <c r="E65" s="7" t="s">
        <v>673</v>
      </c>
      <c r="F65" s="14">
        <v>1</v>
      </c>
      <c r="J65" t="str">
        <f t="array" aca="1" ref="J65" ca="1">IFERROR(INDEX($A$1:$A$469,SMALL(IF(ISNUMBER(SEARCH(CELL("contenido"),$A$2:$A$469)),ROW($A$2:$A$469),""),ROWS($J$8:J65))),"")</f>
        <v>Logotipo circular Club</v>
      </c>
    </row>
    <row r="66" spans="1:10" x14ac:dyDescent="0.25">
      <c r="A66" s="7" t="s">
        <v>120</v>
      </c>
      <c r="B66" t="s">
        <v>71</v>
      </c>
      <c r="C66" t="s">
        <v>672</v>
      </c>
      <c r="D66" t="s">
        <v>119</v>
      </c>
      <c r="E66" s="7" t="s">
        <v>673</v>
      </c>
      <c r="F66" s="14">
        <v>1</v>
      </c>
      <c r="J66" t="str">
        <f t="array" aca="1" ref="J66" ca="1">IFERROR(INDEX($A$1:$A$469,SMALL(IF(ISNUMBER(SEARCH(CELL("contenido"),$A$2:$A$469)),ROW($A$2:$A$469),""),ROWS($J$8:J66))),"")</f>
        <v>Tableros Con Luces Club</v>
      </c>
    </row>
    <row r="67" spans="1:10" x14ac:dyDescent="0.25">
      <c r="A67" s="7" t="s">
        <v>237</v>
      </c>
      <c r="B67" t="s">
        <v>71</v>
      </c>
      <c r="C67" t="s">
        <v>672</v>
      </c>
      <c r="D67" t="s">
        <v>236</v>
      </c>
      <c r="E67" s="7" t="s">
        <v>673</v>
      </c>
      <c r="F67" s="14">
        <v>29</v>
      </c>
      <c r="J67" t="str">
        <f t="array" aca="1" ref="J67" ca="1">IFERROR(INDEX($A$1:$A$469,SMALL(IF(ISNUMBER(SEARCH(CELL("contenido"),$A$2:$A$469)),ROW($A$2:$A$469),""),ROWS($J$8:J67))),"")</f>
        <v>Tablero De Madera Mariscos Club</v>
      </c>
    </row>
    <row r="68" spans="1:10" x14ac:dyDescent="0.25">
      <c r="A68" s="7" t="s">
        <v>241</v>
      </c>
      <c r="B68" t="s">
        <v>71</v>
      </c>
      <c r="C68" t="s">
        <v>672</v>
      </c>
      <c r="D68" t="s">
        <v>240</v>
      </c>
      <c r="E68" s="7" t="s">
        <v>673</v>
      </c>
      <c r="F68" s="14">
        <v>39</v>
      </c>
      <c r="J68" t="str">
        <f t="array" aca="1" ref="J68" ca="1">IFERROR(INDEX($A$1:$A$469,SMALL(IF(ISNUMBER(SEARCH(CELL("contenido"),$A$2:$A$469)),ROW($A$2:$A$469),""),ROWS($J$8:J68))),"")</f>
        <v>Tablero De Madera Tradicional Club</v>
      </c>
    </row>
    <row r="69" spans="1:10" x14ac:dyDescent="0.25">
      <c r="A69" s="7" t="s">
        <v>245</v>
      </c>
      <c r="B69" t="s">
        <v>71</v>
      </c>
      <c r="C69" t="s">
        <v>672</v>
      </c>
      <c r="D69" t="s">
        <v>244</v>
      </c>
      <c r="E69" s="7" t="s">
        <v>673</v>
      </c>
      <c r="F69" s="14">
        <v>4</v>
      </c>
      <c r="J69" t="str">
        <f t="array" aca="1" ref="J69" ca="1">IFERROR(INDEX($A$1:$A$469,SMALL(IF(ISNUMBER(SEARCH(CELL("contenido"),$A$2:$A$469)),ROW($A$2:$A$469),""),ROWS($J$8:J69))),"")</f>
        <v>Tablero De Madera Carnes Club</v>
      </c>
    </row>
    <row r="70" spans="1:10" x14ac:dyDescent="0.25">
      <c r="A70" s="7" t="s">
        <v>347</v>
      </c>
      <c r="B70" t="s">
        <v>71</v>
      </c>
      <c r="C70" t="s">
        <v>672</v>
      </c>
      <c r="D70" t="s">
        <v>346</v>
      </c>
      <c r="E70" s="7" t="s">
        <v>673</v>
      </c>
      <c r="F70" s="14">
        <v>9</v>
      </c>
      <c r="J70" t="str">
        <f t="array" aca="1" ref="J70" ca="1">IFERROR(INDEX($A$1:$A$469,SMALL(IF(ISNUMBER(SEARCH(CELL("contenido"),$A$2:$A$469)),ROW($A$2:$A$469),""),ROWS($J$8:J70))),"")</f>
        <v>Tablero De Madera Fusion Club</v>
      </c>
    </row>
    <row r="71" spans="1:10" x14ac:dyDescent="0.25">
      <c r="A71" s="11" t="s">
        <v>249</v>
      </c>
      <c r="B71" t="s">
        <v>34</v>
      </c>
      <c r="C71" t="s">
        <v>672</v>
      </c>
      <c r="D71" t="s">
        <v>248</v>
      </c>
      <c r="E71" s="7" t="s">
        <v>673</v>
      </c>
      <c r="F71" s="14">
        <v>1</v>
      </c>
      <c r="J71" t="str">
        <f t="array" aca="1" ref="J71" ca="1">IFERROR(INDEX($A$1:$A$469,SMALL(IF(ISNUMBER(SEARCH(CELL("contenido"),$A$2:$A$469)),ROW($A$2:$A$469),""),ROWS($J$8:J71))),"")</f>
        <v>Estructura De Lona Platinium Negra Club</v>
      </c>
    </row>
    <row r="72" spans="1:10" x14ac:dyDescent="0.25">
      <c r="A72" s="11" t="s">
        <v>126</v>
      </c>
      <c r="B72" t="s">
        <v>34</v>
      </c>
      <c r="C72" t="s">
        <v>672</v>
      </c>
      <c r="D72" t="s">
        <v>125</v>
      </c>
      <c r="E72" s="7" t="s">
        <v>673</v>
      </c>
      <c r="F72" s="14">
        <v>1</v>
      </c>
      <c r="J72" t="str">
        <f t="array" aca="1" ref="J72" ca="1">IFERROR(INDEX($A$1:$A$469,SMALL(IF(ISNUMBER(SEARCH(CELL("contenido"),$A$2:$A$469)),ROW($A$2:$A$469),""),ROWS($J$8:J72))),"")</f>
        <v>Podium Club</v>
      </c>
    </row>
    <row r="73" spans="1:10" x14ac:dyDescent="0.25">
      <c r="A73" s="11" t="s">
        <v>35</v>
      </c>
      <c r="B73" t="s">
        <v>34</v>
      </c>
      <c r="C73" t="s">
        <v>672</v>
      </c>
      <c r="D73" t="s">
        <v>33</v>
      </c>
      <c r="E73" s="7" t="s">
        <v>673</v>
      </c>
      <c r="F73" s="14">
        <v>1</v>
      </c>
      <c r="J73" t="str">
        <f t="array" aca="1" ref="J73" ca="1">IFERROR(INDEX($A$1:$A$469,SMALL(IF(ISNUMBER(SEARCH(CELL("contenido"),$A$2:$A$469)),ROW($A$2:$A$469),""),ROWS($J$8:J73))),"")</f>
        <v>Manteles rojos Club</v>
      </c>
    </row>
    <row r="74" spans="1:10" x14ac:dyDescent="0.25">
      <c r="A74" s="11" t="s">
        <v>253</v>
      </c>
      <c r="B74" t="s">
        <v>34</v>
      </c>
      <c r="C74" t="s">
        <v>672</v>
      </c>
      <c r="D74" t="s">
        <v>252</v>
      </c>
      <c r="E74" s="7" t="s">
        <v>673</v>
      </c>
      <c r="F74" s="14">
        <v>1</v>
      </c>
      <c r="J74" t="str">
        <f t="array" aca="1" ref="J74" ca="1">IFERROR(INDEX($A$1:$A$469,SMALL(IF(ISNUMBER(SEARCH(CELL("contenido"),$A$2:$A$469)),ROW($A$2:$A$469),""),ROWS($J$8:J74))),"")</f>
        <v>Manteles verdes Club</v>
      </c>
    </row>
    <row r="75" spans="1:10" x14ac:dyDescent="0.25">
      <c r="A75" s="11" t="s">
        <v>132</v>
      </c>
      <c r="B75" t="s">
        <v>34</v>
      </c>
      <c r="C75" t="s">
        <v>672</v>
      </c>
      <c r="D75" t="s">
        <v>131</v>
      </c>
      <c r="E75" s="7" t="s">
        <v>673</v>
      </c>
      <c r="F75" s="14">
        <v>1</v>
      </c>
      <c r="J75" t="str">
        <f t="array" aca="1" ref="J75" ca="1">IFERROR(INDEX($A$1:$A$469,SMALL(IF(ISNUMBER(SEARCH(CELL("contenido"),$A$2:$A$469)),ROW($A$2:$A$469),""),ROWS($J$8:J75))),"")</f>
        <v>Manteles azules Club</v>
      </c>
    </row>
    <row r="76" spans="1:10" x14ac:dyDescent="0.25">
      <c r="A76" s="11" t="s">
        <v>259</v>
      </c>
      <c r="B76" t="s">
        <v>34</v>
      </c>
      <c r="C76" t="s">
        <v>672</v>
      </c>
      <c r="D76" t="s">
        <v>258</v>
      </c>
      <c r="E76" s="7" t="s">
        <v>673</v>
      </c>
      <c r="F76" s="14">
        <v>2</v>
      </c>
      <c r="J76" t="str">
        <f t="array" aca="1" ref="J76" ca="1">IFERROR(INDEX($A$1:$A$469,SMALL(IF(ISNUMBER(SEARCH(CELL("contenido"),$A$2:$A$469)),ROW($A$2:$A$469),""),ROWS($J$8:J76))),"")</f>
        <v>Estructura De Lona Negra Club</v>
      </c>
    </row>
    <row r="77" spans="1:10" x14ac:dyDescent="0.25">
      <c r="A77" s="11" t="s">
        <v>261</v>
      </c>
      <c r="B77" t="s">
        <v>34</v>
      </c>
      <c r="C77" t="s">
        <v>672</v>
      </c>
      <c r="D77" t="s">
        <v>260</v>
      </c>
      <c r="E77" s="7" t="s">
        <v>673</v>
      </c>
      <c r="F77" s="14">
        <v>1</v>
      </c>
      <c r="J77" t="str">
        <f t="array" aca="1" ref="J77" ca="1">IFERROR(INDEX($A$1:$A$469,SMALL(IF(ISNUMBER(SEARCH(CELL("contenido"),$A$2:$A$469)),ROW($A$2:$A$469),""),ROWS($J$8:J77))),"")</f>
        <v>Carrito Corona Sin Parasoles Corona</v>
      </c>
    </row>
    <row r="78" spans="1:10" x14ac:dyDescent="0.25">
      <c r="A78" s="11" t="s">
        <v>265</v>
      </c>
      <c r="B78" t="s">
        <v>34</v>
      </c>
      <c r="C78" t="s">
        <v>672</v>
      </c>
      <c r="D78" t="s">
        <v>264</v>
      </c>
      <c r="E78" s="7" t="s">
        <v>673</v>
      </c>
      <c r="F78" s="14">
        <v>2</v>
      </c>
      <c r="J78" t="str">
        <f t="array" aca="1" ref="J78" ca="1">IFERROR(INDEX($A$1:$A$469,SMALL(IF(ISNUMBER(SEARCH(CELL("contenido"),$A$2:$A$469)),ROW($A$2:$A$469),""),ROWS($J$8:J78))),"")</f>
        <v>Tabla De Surf Corona</v>
      </c>
    </row>
    <row r="79" spans="1:10" x14ac:dyDescent="0.25">
      <c r="A79" s="11" t="s">
        <v>269</v>
      </c>
      <c r="B79" t="s">
        <v>34</v>
      </c>
      <c r="C79" t="s">
        <v>672</v>
      </c>
      <c r="D79" t="s">
        <v>268</v>
      </c>
      <c r="E79" s="7" t="s">
        <v>673</v>
      </c>
      <c r="F79" s="14">
        <v>3</v>
      </c>
      <c r="J79" t="str">
        <f t="array" aca="1" ref="J79" ca="1">IFERROR(INDEX($A$1:$A$469,SMALL(IF(ISNUMBER(SEARCH(CELL("contenido"),$A$2:$A$469)),ROW($A$2:$A$469),""),ROWS($J$8:J79))),"")</f>
        <v>Limonero Corona</v>
      </c>
    </row>
    <row r="80" spans="1:10" x14ac:dyDescent="0.25">
      <c r="A80" s="11" t="s">
        <v>138</v>
      </c>
      <c r="B80" t="s">
        <v>34</v>
      </c>
      <c r="C80" t="s">
        <v>672</v>
      </c>
      <c r="D80" t="s">
        <v>137</v>
      </c>
      <c r="E80" s="7" t="s">
        <v>673</v>
      </c>
      <c r="F80" s="14">
        <v>2</v>
      </c>
      <c r="J80" t="str">
        <f t="array" aca="1" ref="J80" ca="1">IFERROR(INDEX($A$1:$A$469,SMALL(IF(ISNUMBER(SEARCH(CELL("contenido"),$A$2:$A$469)),ROW($A$2:$A$469),""),ROWS($J$8:J80))),"")</f>
        <v>Letrero Corona Corona</v>
      </c>
    </row>
    <row r="81" spans="1:10" x14ac:dyDescent="0.25">
      <c r="A81" s="11" t="s">
        <v>144</v>
      </c>
      <c r="B81" t="s">
        <v>34</v>
      </c>
      <c r="C81" t="s">
        <v>672</v>
      </c>
      <c r="D81" t="s">
        <v>143</v>
      </c>
      <c r="E81" s="7" t="s">
        <v>673</v>
      </c>
      <c r="F81" s="14">
        <v>1</v>
      </c>
      <c r="J81" t="str">
        <f t="array" aca="1" ref="J81" ca="1">IFERROR(INDEX($A$1:$A$469,SMALL(IF(ISNUMBER(SEARCH(CELL("contenido"),$A$2:$A$469)),ROW($A$2:$A$469),""),ROWS($J$8:J81))),"")</f>
        <v>Parantes Corona Corona</v>
      </c>
    </row>
    <row r="82" spans="1:10" x14ac:dyDescent="0.25">
      <c r="A82" s="11" t="s">
        <v>273</v>
      </c>
      <c r="B82" t="s">
        <v>34</v>
      </c>
      <c r="C82" t="s">
        <v>672</v>
      </c>
      <c r="D82" t="s">
        <v>272</v>
      </c>
      <c r="E82" s="7" t="s">
        <v>673</v>
      </c>
      <c r="F82" s="14">
        <v>2</v>
      </c>
      <c r="J82" t="str">
        <f t="array" aca="1" ref="J82" ca="1">IFERROR(INDEX($A$1:$A$469,SMALL(IF(ISNUMBER(SEARCH(CELL("contenido"),$A$2:$A$469)),ROW($A$2:$A$469),""),ROWS($J$8:J82))),"")</f>
        <v>Columnas De Madera Corona</v>
      </c>
    </row>
    <row r="83" spans="1:10" x14ac:dyDescent="0.25">
      <c r="A83" s="11" t="s">
        <v>150</v>
      </c>
      <c r="B83" t="s">
        <v>34</v>
      </c>
      <c r="C83" t="s">
        <v>672</v>
      </c>
      <c r="D83" t="s">
        <v>149</v>
      </c>
      <c r="E83" s="7" t="s">
        <v>673</v>
      </c>
      <c r="F83" s="14">
        <v>1</v>
      </c>
      <c r="J83" t="str">
        <f t="array" aca="1" ref="J83" ca="1">IFERROR(INDEX($A$1:$A$469,SMALL(IF(ISNUMBER(SEARCH(CELL("contenido"),$A$2:$A$469)),ROW($A$2:$A$469),""),ROWS($J$8:J83))),"")</f>
        <v>Meson Con Labavo Corona</v>
      </c>
    </row>
    <row r="84" spans="1:10" x14ac:dyDescent="0.25">
      <c r="A84" s="11" t="s">
        <v>277</v>
      </c>
      <c r="B84" t="s">
        <v>34</v>
      </c>
      <c r="C84" t="s">
        <v>672</v>
      </c>
      <c r="D84" t="s">
        <v>276</v>
      </c>
      <c r="E84" s="7" t="s">
        <v>673</v>
      </c>
      <c r="F84" s="14">
        <v>1</v>
      </c>
      <c r="J84" t="str">
        <f t="array" aca="1" ref="J84" ca="1">IFERROR(INDEX($A$1:$A$469,SMALL(IF(ISNUMBER(SEARCH(CELL("contenido"),$A$2:$A$469)),ROW($A$2:$A$469),""),ROWS($J$8:J84))),"")</f>
        <v>Columnas V Corona</v>
      </c>
    </row>
    <row r="85" spans="1:10" x14ac:dyDescent="0.25">
      <c r="A85" s="11" t="s">
        <v>156</v>
      </c>
      <c r="B85" t="s">
        <v>34</v>
      </c>
      <c r="C85" t="s">
        <v>672</v>
      </c>
      <c r="D85" t="s">
        <v>155</v>
      </c>
      <c r="E85" s="7" t="s">
        <v>673</v>
      </c>
      <c r="F85" s="14">
        <v>2</v>
      </c>
      <c r="J85" t="str">
        <f t="array" aca="1" ref="J85" ca="1">IFERROR(INDEX($A$1:$A$469,SMALL(IF(ISNUMBER(SEARCH(CELL("contenido"),$A$2:$A$469)),ROW($A$2:$A$469),""),ROWS($J$8:J85))),"")</f>
        <v>Piezas De Columna Para Marco Corona</v>
      </c>
    </row>
    <row r="86" spans="1:10" x14ac:dyDescent="0.25">
      <c r="A86" s="11" t="s">
        <v>162</v>
      </c>
      <c r="B86" t="s">
        <v>34</v>
      </c>
      <c r="C86" t="s">
        <v>672</v>
      </c>
      <c r="D86" t="s">
        <v>161</v>
      </c>
      <c r="E86" s="7" t="s">
        <v>673</v>
      </c>
      <c r="F86" s="14">
        <v>2</v>
      </c>
      <c r="J86" t="str">
        <f t="array" aca="1" ref="J86" ca="1">IFERROR(INDEX($A$1:$A$469,SMALL(IF(ISNUMBER(SEARCH(CELL("contenido"),$A$2:$A$469)),ROW($A$2:$A$469),""),ROWS($J$8:J86))),"")</f>
        <v>Bases exagonales Corona</v>
      </c>
    </row>
    <row r="87" spans="1:10" x14ac:dyDescent="0.25">
      <c r="A87" s="11" t="s">
        <v>283</v>
      </c>
      <c r="B87" t="s">
        <v>34</v>
      </c>
      <c r="C87" t="s">
        <v>672</v>
      </c>
      <c r="D87" t="s">
        <v>282</v>
      </c>
      <c r="E87" s="7" t="s">
        <v>673</v>
      </c>
      <c r="F87" s="14">
        <v>7</v>
      </c>
      <c r="J87" t="str">
        <f t="array" aca="1" ref="J87" ca="1">IFERROR(INDEX($A$1:$A$469,SMALL(IF(ISNUMBER(SEARCH(CELL("contenido"),$A$2:$A$469)),ROW($A$2:$A$469),""),ROWS($J$8:J87))),"")</f>
        <v>Bases cuadrada Corona</v>
      </c>
    </row>
    <row r="88" spans="1:10" x14ac:dyDescent="0.25">
      <c r="A88" s="11" t="s">
        <v>287</v>
      </c>
      <c r="B88" t="s">
        <v>34</v>
      </c>
      <c r="C88" t="s">
        <v>672</v>
      </c>
      <c r="D88" t="s">
        <v>286</v>
      </c>
      <c r="E88" s="7" t="s">
        <v>673</v>
      </c>
      <c r="F88" s="14">
        <v>1</v>
      </c>
      <c r="J88" t="str">
        <f t="array" aca="1" ref="J88" ca="1">IFERROR(INDEX($A$1:$A$469,SMALL(IF(ISNUMBER(SEARCH(CELL("contenido"),$A$2:$A$469)),ROW($A$2:$A$469),""),ROWS($J$8:J88))),"")</f>
        <v>Base Para Cuadro Corona</v>
      </c>
    </row>
    <row r="89" spans="1:10" x14ac:dyDescent="0.25">
      <c r="A89" s="11" t="s">
        <v>291</v>
      </c>
      <c r="B89" t="s">
        <v>34</v>
      </c>
      <c r="C89" t="s">
        <v>672</v>
      </c>
      <c r="D89" t="s">
        <v>290</v>
      </c>
      <c r="E89" s="7" t="s">
        <v>673</v>
      </c>
      <c r="F89" s="14">
        <v>1</v>
      </c>
      <c r="J89" t="str">
        <f t="array" aca="1" ref="J89" ca="1">IFERROR(INDEX($A$1:$A$469,SMALL(IF(ISNUMBER(SEARCH(CELL("contenido"),$A$2:$A$469)),ROW($A$2:$A$469),""),ROWS($J$8:J89))),"")</f>
        <v>Tablero para meson Corona</v>
      </c>
    </row>
    <row r="90" spans="1:10" x14ac:dyDescent="0.25">
      <c r="A90" s="11" t="s">
        <v>168</v>
      </c>
      <c r="B90" t="s">
        <v>34</v>
      </c>
      <c r="C90" t="s">
        <v>672</v>
      </c>
      <c r="D90" t="s">
        <v>167</v>
      </c>
      <c r="E90" s="7" t="s">
        <v>673</v>
      </c>
      <c r="F90" s="14">
        <v>1</v>
      </c>
      <c r="J90" t="str">
        <f t="array" aca="1" ref="J90" ca="1">IFERROR(INDEX($A$1:$A$469,SMALL(IF(ISNUMBER(SEARCH(CELL("contenido"),$A$2:$A$469)),ROW($A$2:$A$469),""),ROWS($J$8:J90))),"")</f>
        <v>Columpio Corona Corona</v>
      </c>
    </row>
    <row r="91" spans="1:10" x14ac:dyDescent="0.25">
      <c r="A91" s="11" t="s">
        <v>174</v>
      </c>
      <c r="B91" t="s">
        <v>34</v>
      </c>
      <c r="C91" t="s">
        <v>672</v>
      </c>
      <c r="D91" t="s">
        <v>173</v>
      </c>
      <c r="E91" s="7" t="s">
        <v>673</v>
      </c>
      <c r="F91" s="14">
        <v>2</v>
      </c>
      <c r="J91" t="str">
        <f t="array" aca="1" ref="J91" ca="1">IFERROR(INDEX($A$1:$A$469,SMALL(IF(ISNUMBER(SEARCH(CELL("contenido"),$A$2:$A$469)),ROW($A$2:$A$469),""),ROWS($J$8:J91))),"")</f>
        <v>Letrero con luces 84cm Corona</v>
      </c>
    </row>
    <row r="92" spans="1:10" x14ac:dyDescent="0.25">
      <c r="A92" s="11" t="s">
        <v>295</v>
      </c>
      <c r="B92" t="s">
        <v>34</v>
      </c>
      <c r="C92" t="s">
        <v>672</v>
      </c>
      <c r="D92" t="s">
        <v>294</v>
      </c>
      <c r="E92" s="7" t="s">
        <v>673</v>
      </c>
      <c r="F92" s="14">
        <v>6</v>
      </c>
      <c r="J92" t="str">
        <f t="array" aca="1" ref="J92" ca="1">IFERROR(INDEX($A$1:$A$469,SMALL(IF(ISNUMBER(SEARCH(CELL("contenido"),$A$2:$A$469)),ROW($A$2:$A$469),""),ROWS($J$8:J92))),"")</f>
        <v>Letrero con luces 226cm Corona</v>
      </c>
    </row>
    <row r="93" spans="1:10" x14ac:dyDescent="0.25">
      <c r="A93" s="11" t="s">
        <v>235</v>
      </c>
      <c r="B93" t="s">
        <v>34</v>
      </c>
      <c r="C93" t="s">
        <v>672</v>
      </c>
      <c r="D93" t="s">
        <v>234</v>
      </c>
      <c r="E93" s="7" t="s">
        <v>673</v>
      </c>
      <c r="F93" s="14">
        <v>1</v>
      </c>
      <c r="J93" t="str">
        <f t="array" aca="1" ref="J93" ca="1">IFERROR(INDEX($A$1:$A$469,SMALL(IF(ISNUMBER(SEARCH(CELL("contenido"),$A$2:$A$469)),ROW($A$2:$A$469),""),ROWS($J$8:J93))),"")</f>
        <v>Mural Corona Natural Lounge Corona</v>
      </c>
    </row>
    <row r="94" spans="1:10" x14ac:dyDescent="0.25">
      <c r="A94" s="11" t="s">
        <v>41</v>
      </c>
      <c r="B94" t="s">
        <v>34</v>
      </c>
      <c r="C94" t="s">
        <v>672</v>
      </c>
      <c r="D94" t="s">
        <v>40</v>
      </c>
      <c r="E94" s="7" t="s">
        <v>673</v>
      </c>
      <c r="F94" s="14">
        <v>1</v>
      </c>
      <c r="J94" t="str">
        <f t="array" aca="1" ref="J94" ca="1">IFERROR(INDEX($A$1:$A$469,SMALL(IF(ISNUMBER(SEARCH(CELL("contenido"),$A$2:$A$469)),ROW($A$2:$A$469),""),ROWS($J$8:J94))),"")</f>
        <v>Podium Madera Corona</v>
      </c>
    </row>
    <row r="95" spans="1:10" x14ac:dyDescent="0.25">
      <c r="A95" s="11" t="s">
        <v>184</v>
      </c>
      <c r="B95" t="s">
        <v>34</v>
      </c>
      <c r="C95" t="s">
        <v>672</v>
      </c>
      <c r="D95" t="s">
        <v>183</v>
      </c>
      <c r="E95" s="7" t="s">
        <v>673</v>
      </c>
      <c r="F95" s="14">
        <v>1</v>
      </c>
      <c r="J95" t="str">
        <f t="array" aca="1" ref="J95" ca="1">IFERROR(INDEX($A$1:$A$469,SMALL(IF(ISNUMBER(SEARCH(CELL("contenido"),$A$2:$A$469)),ROW($A$2:$A$469),""),ROWS($J$8:J95))),"")</f>
        <v>Backing Corona</v>
      </c>
    </row>
    <row r="96" spans="1:10" x14ac:dyDescent="0.25">
      <c r="A96" s="11" t="s">
        <v>299</v>
      </c>
      <c r="B96" t="s">
        <v>34</v>
      </c>
      <c r="C96" t="s">
        <v>672</v>
      </c>
      <c r="D96" t="s">
        <v>298</v>
      </c>
      <c r="E96" s="7" t="s">
        <v>673</v>
      </c>
      <c r="F96" s="14">
        <v>1</v>
      </c>
      <c r="J96" t="str">
        <f t="array" aca="1" ref="J96" ca="1">IFERROR(INDEX($A$1:$A$469,SMALL(IF(ISNUMBER(SEARCH(CELL("contenido"),$A$2:$A$469)),ROW($A$2:$A$469),""),ROWS($J$8:J96))),"")</f>
        <v>Aviso Corona</v>
      </c>
    </row>
    <row r="97" spans="1:10" x14ac:dyDescent="0.25">
      <c r="A97" s="11" t="s">
        <v>190</v>
      </c>
      <c r="B97" t="s">
        <v>34</v>
      </c>
      <c r="C97" t="s">
        <v>672</v>
      </c>
      <c r="D97" t="s">
        <v>189</v>
      </c>
      <c r="E97" s="7" t="s">
        <v>673</v>
      </c>
      <c r="F97" s="14">
        <v>1</v>
      </c>
      <c r="J97" t="str">
        <f t="array" aca="1" ref="J97" ca="1">IFERROR(INDEX($A$1:$A$469,SMALL(IF(ISNUMBER(SEARCH(CELL("contenido"),$A$2:$A$469)),ROW($A$2:$A$469),""),ROWS($J$8:J97))),"")</f>
        <v>Silla Barra 1 Corona</v>
      </c>
    </row>
    <row r="98" spans="1:10" x14ac:dyDescent="0.25">
      <c r="A98" s="11" t="s">
        <v>239</v>
      </c>
      <c r="B98" t="s">
        <v>34</v>
      </c>
      <c r="C98" t="s">
        <v>672</v>
      </c>
      <c r="D98" t="s">
        <v>238</v>
      </c>
      <c r="E98" s="7" t="s">
        <v>673</v>
      </c>
      <c r="F98" s="14">
        <v>5</v>
      </c>
      <c r="J98" t="str">
        <f t="array" aca="1" ref="J98" ca="1">IFERROR(INDEX($A$1:$A$469,SMALL(IF(ISNUMBER(SEARCH(CELL("contenido"),$A$2:$A$469)),ROW($A$2:$A$469),""),ROWS($J$8:J98))),"")</f>
        <v>Silla Barra 2 Corona</v>
      </c>
    </row>
    <row r="99" spans="1:10" x14ac:dyDescent="0.25">
      <c r="A99" s="11" t="s">
        <v>195</v>
      </c>
      <c r="B99" t="s">
        <v>34</v>
      </c>
      <c r="C99" t="s">
        <v>672</v>
      </c>
      <c r="D99" t="s">
        <v>194</v>
      </c>
      <c r="E99" s="7" t="s">
        <v>673</v>
      </c>
      <c r="F99" s="14">
        <v>6</v>
      </c>
      <c r="J99" t="str">
        <f t="array" aca="1" ref="J99" ca="1">IFERROR(INDEX($A$1:$A$469,SMALL(IF(ISNUMBER(SEARCH(CELL("contenido"),$A$2:$A$469)),ROW($A$2:$A$469),""),ROWS($J$8:J99))),"")</f>
        <v>Stand De Corona Pequeño Corona</v>
      </c>
    </row>
    <row r="100" spans="1:10" x14ac:dyDescent="0.25">
      <c r="A100" s="11" t="s">
        <v>199</v>
      </c>
      <c r="B100" t="s">
        <v>34</v>
      </c>
      <c r="C100" t="s">
        <v>672</v>
      </c>
      <c r="D100" t="s">
        <v>198</v>
      </c>
      <c r="E100" s="7" t="s">
        <v>673</v>
      </c>
      <c r="F100" s="14">
        <v>1</v>
      </c>
      <c r="J100" t="str">
        <f t="array" aca="1" ref="J100" ca="1">IFERROR(INDEX($A$1:$A$469,SMALL(IF(ISNUMBER(SEARCH(CELL("contenido"),$A$2:$A$469)),ROW($A$2:$A$469),""),ROWS($J$8:J100))),"")</f>
        <v>Counter Madera café 1 Corona</v>
      </c>
    </row>
    <row r="101" spans="1:10" x14ac:dyDescent="0.25">
      <c r="A101" s="11" t="s">
        <v>203</v>
      </c>
      <c r="B101" t="s">
        <v>34</v>
      </c>
      <c r="C101" t="s">
        <v>672</v>
      </c>
      <c r="D101" t="s">
        <v>202</v>
      </c>
      <c r="E101" s="7" t="s">
        <v>673</v>
      </c>
      <c r="F101" s="14">
        <v>1</v>
      </c>
      <c r="J101" t="str">
        <f t="array" aca="1" ref="J101" ca="1">IFERROR(INDEX($A$1:$A$469,SMALL(IF(ISNUMBER(SEARCH(CELL("contenido"),$A$2:$A$469)),ROW($A$2:$A$469),""),ROWS($J$8:J101))),"")</f>
        <v>Counter Madera gris Corona</v>
      </c>
    </row>
    <row r="102" spans="1:10" x14ac:dyDescent="0.25">
      <c r="A102" s="11" t="s">
        <v>207</v>
      </c>
      <c r="B102" t="s">
        <v>34</v>
      </c>
      <c r="C102" t="s">
        <v>672</v>
      </c>
      <c r="D102" t="s">
        <v>206</v>
      </c>
      <c r="E102" s="7" t="s">
        <v>673</v>
      </c>
      <c r="F102" s="14">
        <v>1</v>
      </c>
      <c r="J102" t="str">
        <f t="array" aca="1" ref="J102" ca="1">IFERROR(INDEX($A$1:$A$469,SMALL(IF(ISNUMBER(SEARCH(CELL("contenido"),$A$2:$A$469)),ROW($A$2:$A$469),""),ROWS($J$8:J102))),"")</f>
        <v>Counter Madera café 2 Corona</v>
      </c>
    </row>
    <row r="103" spans="1:10" x14ac:dyDescent="0.25">
      <c r="A103" s="11" t="s">
        <v>303</v>
      </c>
      <c r="B103" t="s">
        <v>34</v>
      </c>
      <c r="C103" t="s">
        <v>672</v>
      </c>
      <c r="D103" t="s">
        <v>302</v>
      </c>
      <c r="E103" s="7" t="s">
        <v>673</v>
      </c>
      <c r="F103" s="14">
        <v>1</v>
      </c>
      <c r="J103" t="str">
        <f t="array" aca="1" ref="J103" ca="1">IFERROR(INDEX($A$1:$A$469,SMALL(IF(ISNUMBER(SEARCH(CELL("contenido"),$A$2:$A$469)),ROW($A$2:$A$469),""),ROWS($J$8:J103))),"")</f>
        <v>Tacho Madera Corona</v>
      </c>
    </row>
    <row r="104" spans="1:10" x14ac:dyDescent="0.25">
      <c r="A104" s="11" t="s">
        <v>211</v>
      </c>
      <c r="B104" t="s">
        <v>34</v>
      </c>
      <c r="C104" t="s">
        <v>672</v>
      </c>
      <c r="D104" t="s">
        <v>210</v>
      </c>
      <c r="E104" s="7" t="s">
        <v>673</v>
      </c>
      <c r="F104" s="14">
        <v>1</v>
      </c>
      <c r="J104" t="str">
        <f t="array" aca="1" ref="J104" ca="1">IFERROR(INDEX($A$1:$A$469,SMALL(IF(ISNUMBER(SEARCH(CELL("contenido"),$A$2:$A$469)),ROW($A$2:$A$469),""),ROWS($J$8:J104))),"")</f>
        <v>Banco de madera grabado gris Corona</v>
      </c>
    </row>
    <row r="105" spans="1:10" x14ac:dyDescent="0.25">
      <c r="A105" s="11" t="s">
        <v>307</v>
      </c>
      <c r="B105" t="s">
        <v>34</v>
      </c>
      <c r="C105" t="s">
        <v>672</v>
      </c>
      <c r="D105" t="s">
        <v>306</v>
      </c>
      <c r="E105" s="7" t="s">
        <v>673</v>
      </c>
      <c r="F105" s="14">
        <v>1</v>
      </c>
      <c r="J105" t="str">
        <f t="array" aca="1" ref="J105" ca="1">IFERROR(INDEX($A$1:$A$469,SMALL(IF(ISNUMBER(SEARCH(CELL("contenido"),$A$2:$A$469)),ROW($A$2:$A$469),""),ROWS($J$8:J105))),"")</f>
        <v>Banco de madera grabado café Corona</v>
      </c>
    </row>
    <row r="106" spans="1:10" x14ac:dyDescent="0.25">
      <c r="A106" s="11" t="s">
        <v>309</v>
      </c>
      <c r="B106" t="s">
        <v>34</v>
      </c>
      <c r="C106" t="s">
        <v>672</v>
      </c>
      <c r="D106" t="s">
        <v>308</v>
      </c>
      <c r="E106" s="7" t="s">
        <v>673</v>
      </c>
      <c r="F106" s="14">
        <v>1</v>
      </c>
      <c r="J106" t="str">
        <f t="array" aca="1" ref="J106" ca="1">IFERROR(INDEX($A$1:$A$469,SMALL(IF(ISNUMBER(SEARCH(CELL("contenido"),$A$2:$A$469)),ROW($A$2:$A$469),""),ROWS($J$8:J106))),"")</f>
        <v>Banco de 6 maderas Corona</v>
      </c>
    </row>
    <row r="107" spans="1:10" x14ac:dyDescent="0.25">
      <c r="A107" s="11" t="s">
        <v>311</v>
      </c>
      <c r="B107" t="s">
        <v>34</v>
      </c>
      <c r="C107" t="s">
        <v>672</v>
      </c>
      <c r="D107" t="s">
        <v>310</v>
      </c>
      <c r="E107" s="7" t="s">
        <v>673</v>
      </c>
      <c r="F107" s="14">
        <v>2</v>
      </c>
      <c r="J107" t="str">
        <f t="array" aca="1" ref="J107" ca="1">IFERROR(INDEX($A$1:$A$469,SMALL(IF(ISNUMBER(SEARCH(CELL("contenido"),$A$2:$A$469)),ROW($A$2:$A$469),""),ROWS($J$8:J107))),"")</f>
        <v>Banco de madera grabado Corona</v>
      </c>
    </row>
    <row r="108" spans="1:10" x14ac:dyDescent="0.25">
      <c r="A108" s="11" t="s">
        <v>313</v>
      </c>
      <c r="B108" t="s">
        <v>34</v>
      </c>
      <c r="C108" t="s">
        <v>672</v>
      </c>
      <c r="D108" t="s">
        <v>312</v>
      </c>
      <c r="E108" s="7" t="s">
        <v>673</v>
      </c>
      <c r="F108" s="14">
        <v>2</v>
      </c>
      <c r="J108" t="str">
        <f t="array" aca="1" ref="J108" ca="1">IFERROR(INDEX($A$1:$A$469,SMALL(IF(ISNUMBER(SEARCH(CELL("contenido"),$A$2:$A$469)),ROW($A$2:$A$469),""),ROWS($J$8:J108))),"")</f>
        <v>Banco de madera sin grabado Corona</v>
      </c>
    </row>
    <row r="109" spans="1:10" x14ac:dyDescent="0.25">
      <c r="A109" s="11" t="s">
        <v>315</v>
      </c>
      <c r="B109" t="s">
        <v>34</v>
      </c>
      <c r="C109" t="s">
        <v>672</v>
      </c>
      <c r="D109" t="s">
        <v>314</v>
      </c>
      <c r="E109" s="7" t="s">
        <v>673</v>
      </c>
      <c r="F109" s="14">
        <v>2</v>
      </c>
      <c r="J109" t="str">
        <f t="array" aca="1" ref="J109" ca="1">IFERROR(INDEX($A$1:$A$469,SMALL(IF(ISNUMBER(SEARCH(CELL("contenido"),$A$2:$A$469)),ROW($A$2:$A$469),""),ROWS($J$8:J109))),"")</f>
        <v>Cajon de madera sin grabar Corona</v>
      </c>
    </row>
    <row r="110" spans="1:10" x14ac:dyDescent="0.25">
      <c r="A110" s="7" t="s">
        <v>317</v>
      </c>
      <c r="B110" t="s">
        <v>34</v>
      </c>
      <c r="C110" t="s">
        <v>672</v>
      </c>
      <c r="D110" t="s">
        <v>316</v>
      </c>
      <c r="E110" s="7" t="s">
        <v>673</v>
      </c>
      <c r="F110" s="14">
        <v>2</v>
      </c>
      <c r="J110" t="str">
        <f t="array" aca="1" ref="J110" ca="1">IFERROR(INDEX($A$1:$A$469,SMALL(IF(ISNUMBER(SEARCH(CELL("contenido"),$A$2:$A$469)),ROW($A$2:$A$469),""),ROWS($J$8:J110))),"")</f>
        <v>Banco de madera 2 grabados café Corona</v>
      </c>
    </row>
    <row r="111" spans="1:10" x14ac:dyDescent="0.25">
      <c r="A111" s="7" t="s">
        <v>319</v>
      </c>
      <c r="B111" t="s">
        <v>34</v>
      </c>
      <c r="C111" t="s">
        <v>672</v>
      </c>
      <c r="D111" t="s">
        <v>318</v>
      </c>
      <c r="E111" s="7" t="s">
        <v>673</v>
      </c>
      <c r="F111" s="14">
        <v>2</v>
      </c>
      <c r="J111" t="str">
        <f t="array" aca="1" ref="J111" ca="1">IFERROR(INDEX($A$1:$A$469,SMALL(IF(ISNUMBER(SEARCH(CELL("contenido"),$A$2:$A$469)),ROW($A$2:$A$469),""),ROWS($J$8:J111))),"")</f>
        <v>Backing Madera Corona</v>
      </c>
    </row>
    <row r="112" spans="1:10" x14ac:dyDescent="0.25">
      <c r="A112" s="7" t="s">
        <v>243</v>
      </c>
      <c r="B112" t="s">
        <v>34</v>
      </c>
      <c r="C112" t="s">
        <v>672</v>
      </c>
      <c r="D112" t="s">
        <v>242</v>
      </c>
      <c r="E112" s="7" t="s">
        <v>673</v>
      </c>
      <c r="F112" s="14">
        <v>1</v>
      </c>
      <c r="J112" t="str">
        <f t="array" aca="1" ref="J112" ca="1">IFERROR(INDEX($A$1:$A$469,SMALL(IF(ISNUMBER(SEARCH(CELL("contenido"),$A$2:$A$469)),ROW($A$2:$A$469),""),ROWS($J$8:J112))),"")</f>
        <v>Tablero Corona</v>
      </c>
    </row>
    <row r="113" spans="1:10" x14ac:dyDescent="0.25">
      <c r="A113" s="7" t="s">
        <v>215</v>
      </c>
      <c r="B113" t="s">
        <v>34</v>
      </c>
      <c r="C113" t="s">
        <v>672</v>
      </c>
      <c r="D113" t="s">
        <v>214</v>
      </c>
      <c r="E113" s="7" t="s">
        <v>673</v>
      </c>
      <c r="F113" s="14">
        <v>1</v>
      </c>
      <c r="J113" t="str">
        <f t="array" aca="1" ref="J113" ca="1">IFERROR(INDEX($A$1:$A$469,SMALL(IF(ISNUMBER(SEARCH(CELL("contenido"),$A$2:$A$469)),ROW($A$2:$A$469),""),ROWS($J$8:J113))),"")</f>
        <v>Cajon de 3 maderas Corona</v>
      </c>
    </row>
    <row r="114" spans="1:10" x14ac:dyDescent="0.25">
      <c r="A114" s="7" t="s">
        <v>219</v>
      </c>
      <c r="B114" t="s">
        <v>34</v>
      </c>
      <c r="C114" t="s">
        <v>672</v>
      </c>
      <c r="D114" t="s">
        <v>218</v>
      </c>
      <c r="E114" s="7" t="s">
        <v>673</v>
      </c>
      <c r="F114" s="14">
        <v>2</v>
      </c>
      <c r="J114" t="str">
        <f t="array" aca="1" ref="J114" ca="1">IFERROR(INDEX($A$1:$A$469,SMALL(IF(ISNUMBER(SEARCH(CELL("contenido"),$A$2:$A$469)),ROW($A$2:$A$469),""),ROWS($J$8:J114))),"")</f>
        <v>Cajon de madera Corona</v>
      </c>
    </row>
    <row r="115" spans="1:10" x14ac:dyDescent="0.25">
      <c r="A115" s="7" t="s">
        <v>223</v>
      </c>
      <c r="B115" t="s">
        <v>34</v>
      </c>
      <c r="C115" t="s">
        <v>672</v>
      </c>
      <c r="D115" t="s">
        <v>222</v>
      </c>
      <c r="E115" s="7" t="s">
        <v>673</v>
      </c>
      <c r="F115" s="14">
        <v>4</v>
      </c>
      <c r="J115" t="str">
        <f t="array" aca="1" ref="J115" ca="1">IFERROR(INDEX($A$1:$A$469,SMALL(IF(ISNUMBER(SEARCH(CELL("contenido"),$A$2:$A$469)),ROW($A$2:$A$469),""),ROWS($J$8:J115))),"")</f>
        <v>Rejillas Horizontales café oscuro Corona</v>
      </c>
    </row>
    <row r="116" spans="1:10" x14ac:dyDescent="0.25">
      <c r="A116" s="7" t="s">
        <v>321</v>
      </c>
      <c r="B116" t="s">
        <v>34</v>
      </c>
      <c r="C116" t="s">
        <v>672</v>
      </c>
      <c r="D116" t="s">
        <v>320</v>
      </c>
      <c r="E116" s="7" t="s">
        <v>673</v>
      </c>
      <c r="F116" s="14">
        <v>1</v>
      </c>
      <c r="J116" t="str">
        <f t="array" aca="1" ref="J116" ca="1">IFERROR(INDEX($A$1:$A$469,SMALL(IF(ISNUMBER(SEARCH(CELL("contenido"),$A$2:$A$469)),ROW($A$2:$A$469),""),ROWS($J$8:J116))),"")</f>
        <v>Piezas De Backing Corona</v>
      </c>
    </row>
    <row r="117" spans="1:10" x14ac:dyDescent="0.25">
      <c r="A117" s="7" t="s">
        <v>227</v>
      </c>
      <c r="B117" t="s">
        <v>34</v>
      </c>
      <c r="C117" t="s">
        <v>672</v>
      </c>
      <c r="D117" t="s">
        <v>226</v>
      </c>
      <c r="E117" s="7" t="s">
        <v>673</v>
      </c>
      <c r="F117" s="14">
        <v>1</v>
      </c>
      <c r="J117" t="str">
        <f t="array" aca="1" ref="J117" ca="1">IFERROR(INDEX($A$1:$A$469,SMALL(IF(ISNUMBER(SEARCH(CELL("contenido"),$A$2:$A$469)),ROW($A$2:$A$469),""),ROWS($J$8:J117))),"")</f>
        <v>Animales De Madera Corona</v>
      </c>
    </row>
    <row r="118" spans="1:10" x14ac:dyDescent="0.25">
      <c r="A118" s="7" t="s">
        <v>231</v>
      </c>
      <c r="B118" t="s">
        <v>34</v>
      </c>
      <c r="C118" t="s">
        <v>672</v>
      </c>
      <c r="D118" t="s">
        <v>230</v>
      </c>
      <c r="E118" s="7" t="s">
        <v>673</v>
      </c>
      <c r="F118" s="14">
        <v>1</v>
      </c>
      <c r="J118" t="str">
        <f t="array" aca="1" ref="J118" ca="1">IFERROR(INDEX($A$1:$A$469,SMALL(IF(ISNUMBER(SEARCH(CELL("contenido"),$A$2:$A$469)),ROW($A$2:$A$469),""),ROWS($J$8:J118))),"")</f>
        <v>Rejillas Cruzadas con flores Corona</v>
      </c>
    </row>
    <row r="119" spans="1:10" x14ac:dyDescent="0.25">
      <c r="A119" s="7" t="s">
        <v>323</v>
      </c>
      <c r="B119" t="s">
        <v>34</v>
      </c>
      <c r="C119" t="s">
        <v>672</v>
      </c>
      <c r="D119" t="s">
        <v>322</v>
      </c>
      <c r="E119" s="7" t="s">
        <v>673</v>
      </c>
      <c r="F119" s="14">
        <v>1</v>
      </c>
      <c r="J119" t="str">
        <f t="array" aca="1" ref="J119" ca="1">IFERROR(INDEX($A$1:$A$469,SMALL(IF(ISNUMBER(SEARCH(CELL("contenido"),$A$2:$A$469)),ROW($A$2:$A$469),""),ROWS($J$8:J119))),"")</f>
        <v>Rejillas Ruzadas Corona</v>
      </c>
    </row>
    <row r="120" spans="1:10" x14ac:dyDescent="0.25">
      <c r="A120" s="7" t="s">
        <v>325</v>
      </c>
      <c r="B120" t="s">
        <v>34</v>
      </c>
      <c r="C120" t="s">
        <v>672</v>
      </c>
      <c r="D120" t="s">
        <v>324</v>
      </c>
      <c r="E120" s="7" t="s">
        <v>673</v>
      </c>
      <c r="F120" s="14">
        <v>1</v>
      </c>
      <c r="J120" t="str">
        <f t="array" aca="1" ref="J120" ca="1">IFERROR(INDEX($A$1:$A$469,SMALL(IF(ISNUMBER(SEARCH(CELL("contenido"),$A$2:$A$469)),ROW($A$2:$A$469),""),ROWS($J$8:J120))),"")</f>
        <v>Sillas De Madera Corona</v>
      </c>
    </row>
    <row r="121" spans="1:10" x14ac:dyDescent="0.25">
      <c r="A121" s="7" t="s">
        <v>327</v>
      </c>
      <c r="B121" t="s">
        <v>34</v>
      </c>
      <c r="C121" t="s">
        <v>672</v>
      </c>
      <c r="D121" t="s">
        <v>326</v>
      </c>
      <c r="E121" s="7" t="s">
        <v>673</v>
      </c>
      <c r="F121" s="14">
        <v>2</v>
      </c>
      <c r="J121" t="str">
        <f t="array" aca="1" ref="J121" ca="1">IFERROR(INDEX($A$1:$A$469,SMALL(IF(ISNUMBER(SEARCH(CELL("contenido"),$A$2:$A$469)),ROW($A$2:$A$469),""),ROWS($J$8:J121))),"")</f>
        <v>Medias Luna Corona</v>
      </c>
    </row>
    <row r="122" spans="1:10" x14ac:dyDescent="0.25">
      <c r="A122" s="7" t="s">
        <v>329</v>
      </c>
      <c r="B122" t="s">
        <v>34</v>
      </c>
      <c r="C122" t="s">
        <v>672</v>
      </c>
      <c r="D122" t="s">
        <v>328</v>
      </c>
      <c r="E122" s="7" t="s">
        <v>673</v>
      </c>
      <c r="F122" s="14">
        <v>2</v>
      </c>
      <c r="J122" t="str">
        <f t="array" aca="1" ref="J122" ca="1">IFERROR(INDEX($A$1:$A$469,SMALL(IF(ISNUMBER(SEARCH(CELL("contenido"),$A$2:$A$469)),ROW($A$2:$A$469),""),ROWS($J$8:J122))),"")</f>
        <v>Letrero con luces 230CM 1 Corona</v>
      </c>
    </row>
    <row r="123" spans="1:10" x14ac:dyDescent="0.25">
      <c r="A123" s="7" t="s">
        <v>331</v>
      </c>
      <c r="B123" t="s">
        <v>34</v>
      </c>
      <c r="C123" t="s">
        <v>672</v>
      </c>
      <c r="D123" t="s">
        <v>330</v>
      </c>
      <c r="E123" s="7" t="s">
        <v>673</v>
      </c>
      <c r="F123" s="14">
        <v>4</v>
      </c>
      <c r="J123" t="str">
        <f t="array" aca="1" ref="J123" ca="1">IFERROR(INDEX($A$1:$A$469,SMALL(IF(ISNUMBER(SEARCH(CELL("contenido"),$A$2:$A$469)),ROW($A$2:$A$469),""),ROWS($J$8:J123))),"")</f>
        <v>Letrero con luces 230CM 2 Corona</v>
      </c>
    </row>
    <row r="124" spans="1:10" x14ac:dyDescent="0.25">
      <c r="A124" s="11" t="s">
        <v>333</v>
      </c>
      <c r="B124" t="s">
        <v>34</v>
      </c>
      <c r="C124" t="s">
        <v>672</v>
      </c>
      <c r="D124" t="s">
        <v>332</v>
      </c>
      <c r="E124" s="7" t="s">
        <v>673</v>
      </c>
      <c r="F124" s="14">
        <v>5</v>
      </c>
      <c r="J124" t="str">
        <f t="array" aca="1" ref="J124" ca="1">IFERROR(INDEX($A$1:$A$469,SMALL(IF(ISNUMBER(SEARCH(CELL("contenido"),$A$2:$A$469)),ROW($A$2:$A$469),""),ROWS($J$8:J124))),"")</f>
        <v>Letrero amarillo 1 Corona</v>
      </c>
    </row>
    <row r="125" spans="1:10" x14ac:dyDescent="0.25">
      <c r="A125" s="11" t="s">
        <v>335</v>
      </c>
      <c r="B125" t="s">
        <v>34</v>
      </c>
      <c r="C125" t="s">
        <v>672</v>
      </c>
      <c r="D125" t="s">
        <v>334</v>
      </c>
      <c r="E125" s="7" t="s">
        <v>673</v>
      </c>
      <c r="F125" s="14">
        <v>5</v>
      </c>
      <c r="J125" t="str">
        <f t="array" aca="1" ref="J125" ca="1">IFERROR(INDEX($A$1:$A$469,SMALL(IF(ISNUMBER(SEARCH(CELL("contenido"),$A$2:$A$469)),ROW($A$2:$A$469),""),ROWS($J$8:J125))),"")</f>
        <v>Letrero amarillo 2 Corona</v>
      </c>
    </row>
    <row r="126" spans="1:10" x14ac:dyDescent="0.25">
      <c r="A126" s="11" t="s">
        <v>355</v>
      </c>
      <c r="B126" t="s">
        <v>34</v>
      </c>
      <c r="C126" t="s">
        <v>672</v>
      </c>
      <c r="D126" t="s">
        <v>354</v>
      </c>
      <c r="E126" s="7" t="s">
        <v>673</v>
      </c>
      <c r="F126" s="14">
        <v>3</v>
      </c>
      <c r="J126" t="str">
        <f t="array" aca="1" ref="J126" ca="1">IFERROR(INDEX($A$1:$A$469,SMALL(IF(ISNUMBER(SEARCH(CELL("contenido"),$A$2:$A$469)),ROW($A$2:$A$469),""),ROWS($J$8:J126))),"")</f>
        <v>Tablero Llano Corona</v>
      </c>
    </row>
    <row r="127" spans="1:10" x14ac:dyDescent="0.25">
      <c r="A127" s="11" t="s">
        <v>357</v>
      </c>
      <c r="B127" t="s">
        <v>34</v>
      </c>
      <c r="C127" t="s">
        <v>672</v>
      </c>
      <c r="D127" t="s">
        <v>356</v>
      </c>
      <c r="E127" s="7" t="s">
        <v>673</v>
      </c>
      <c r="F127" s="14">
        <v>2</v>
      </c>
      <c r="J127" t="str">
        <f t="array" aca="1" ref="J127" ca="1">IFERROR(INDEX($A$1:$A$469,SMALL(IF(ISNUMBER(SEARCH(CELL("contenido"),$A$2:$A$469)),ROW($A$2:$A$469),""),ROWS($J$8:J127))),"")</f>
        <v>Tableros Finos Corona</v>
      </c>
    </row>
    <row r="128" spans="1:10" x14ac:dyDescent="0.25">
      <c r="A128" s="11" t="s">
        <v>247</v>
      </c>
      <c r="B128" t="s">
        <v>34</v>
      </c>
      <c r="C128" t="s">
        <v>672</v>
      </c>
      <c r="D128" t="s">
        <v>246</v>
      </c>
      <c r="E128" s="7" t="s">
        <v>673</v>
      </c>
      <c r="F128" s="14">
        <v>4</v>
      </c>
      <c r="J128" t="str">
        <f t="array" aca="1" ref="J128" ca="1">IFERROR(INDEX($A$1:$A$469,SMALL(IF(ISNUMBER(SEARCH(CELL("contenido"),$A$2:$A$469)),ROW($A$2:$A$469),""),ROWS($J$8:J128))),"")</f>
        <v>Tableros Anchos Corona</v>
      </c>
    </row>
    <row r="129" spans="1:10" x14ac:dyDescent="0.25">
      <c r="A129" s="11" t="s">
        <v>359</v>
      </c>
      <c r="B129" t="s">
        <v>34</v>
      </c>
      <c r="C129" t="s">
        <v>672</v>
      </c>
      <c r="D129" t="s">
        <v>358</v>
      </c>
      <c r="E129" s="7" t="s">
        <v>673</v>
      </c>
      <c r="F129" s="14">
        <v>12</v>
      </c>
      <c r="J129" t="str">
        <f t="array" aca="1" ref="J129" ca="1">IFERROR(INDEX($A$1:$A$469,SMALL(IF(ISNUMBER(SEARCH(CELL("contenido"),$A$2:$A$469)),ROW($A$2:$A$469),""),ROWS($J$8:J129))),"")</f>
        <v>Juego de Tubos Corona</v>
      </c>
    </row>
    <row r="130" spans="1:10" x14ac:dyDescent="0.25">
      <c r="A130" s="11" t="s">
        <v>361</v>
      </c>
      <c r="B130" t="s">
        <v>34</v>
      </c>
      <c r="C130" t="s">
        <v>672</v>
      </c>
      <c r="D130" t="s">
        <v>360</v>
      </c>
      <c r="E130" s="7" t="s">
        <v>673</v>
      </c>
      <c r="F130" s="14">
        <v>1</v>
      </c>
      <c r="J130" t="str">
        <f t="array" aca="1" ref="J130" ca="1">IFERROR(INDEX($A$1:$A$469,SMALL(IF(ISNUMBER(SEARCH(CELL("contenido"),$A$2:$A$469)),ROW($A$2:$A$469),""),ROWS($J$8:J130))),"")</f>
        <v>Cojines cierre central Corona</v>
      </c>
    </row>
    <row r="131" spans="1:10" x14ac:dyDescent="0.25">
      <c r="A131" s="11" t="s">
        <v>60</v>
      </c>
      <c r="B131" t="s">
        <v>34</v>
      </c>
      <c r="C131" t="s">
        <v>672</v>
      </c>
      <c r="D131" t="s">
        <v>59</v>
      </c>
      <c r="E131" s="7" t="s">
        <v>673</v>
      </c>
      <c r="F131" s="14">
        <v>1</v>
      </c>
      <c r="J131" t="str">
        <f t="array" aca="1" ref="J131" ca="1">IFERROR(INDEX($A$1:$A$469,SMALL(IF(ISNUMBER(SEARCH(CELL("contenido"),$A$2:$A$469)),ROW($A$2:$A$469),""),ROWS($J$8:J131))),"")</f>
        <v>Cojines cierre lateral Corona</v>
      </c>
    </row>
    <row r="132" spans="1:10" x14ac:dyDescent="0.25">
      <c r="A132" s="11" t="s">
        <v>363</v>
      </c>
      <c r="B132" t="s">
        <v>34</v>
      </c>
      <c r="C132" t="s">
        <v>672</v>
      </c>
      <c r="D132" t="s">
        <v>362</v>
      </c>
      <c r="E132" s="7" t="s">
        <v>673</v>
      </c>
      <c r="F132" s="14">
        <v>1</v>
      </c>
      <c r="J132" t="str">
        <f t="array" aca="1" ref="J132" ca="1">IFERROR(INDEX($A$1:$A$469,SMALL(IF(ISNUMBER(SEARCH(CELL("contenido"),$A$2:$A$469)),ROW($A$2:$A$469),""),ROWS($J$8:J132))),"")</f>
        <v>Cojines Medianos Corona</v>
      </c>
    </row>
    <row r="133" spans="1:10" x14ac:dyDescent="0.25">
      <c r="A133" s="11" t="s">
        <v>365</v>
      </c>
      <c r="B133" t="s">
        <v>34</v>
      </c>
      <c r="C133" t="s">
        <v>672</v>
      </c>
      <c r="D133" t="s">
        <v>364</v>
      </c>
      <c r="E133" s="7" t="s">
        <v>673</v>
      </c>
      <c r="F133" s="14">
        <v>2</v>
      </c>
      <c r="J133" t="str">
        <f t="array" aca="1" ref="J133" ca="1">IFERROR(INDEX($A$1:$A$469,SMALL(IF(ISNUMBER(SEARCH(CELL("contenido"),$A$2:$A$469)),ROW($A$2:$A$469),""),ROWS($J$8:J133))),"")</f>
        <v>Cojines Largos Corona</v>
      </c>
    </row>
    <row r="134" spans="1:10" x14ac:dyDescent="0.25">
      <c r="A134" s="11" t="s">
        <v>367</v>
      </c>
      <c r="B134" t="s">
        <v>34</v>
      </c>
      <c r="C134" t="s">
        <v>672</v>
      </c>
      <c r="D134" t="s">
        <v>366</v>
      </c>
      <c r="E134" s="7" t="s">
        <v>673</v>
      </c>
      <c r="F134" s="14">
        <v>3</v>
      </c>
      <c r="J134" t="str">
        <f t="array" aca="1" ref="J134" ca="1">IFERROR(INDEX($A$1:$A$469,SMALL(IF(ISNUMBER(SEARCH(CELL("contenido"),$A$2:$A$469)),ROW($A$2:$A$469),""),ROWS($J$8:J134))),"")</f>
        <v>Cojines Azules Corona</v>
      </c>
    </row>
    <row r="135" spans="1:10" x14ac:dyDescent="0.25">
      <c r="A135" s="11" t="s">
        <v>369</v>
      </c>
      <c r="B135" t="s">
        <v>34</v>
      </c>
      <c r="C135" t="s">
        <v>672</v>
      </c>
      <c r="D135" t="s">
        <v>368</v>
      </c>
      <c r="E135" s="7" t="s">
        <v>673</v>
      </c>
      <c r="F135" s="14">
        <v>1</v>
      </c>
      <c r="J135" t="str">
        <f t="array" aca="1" ref="J135" ca="1">IFERROR(INDEX($A$1:$A$469,SMALL(IF(ISNUMBER(SEARCH(CELL("contenido"),$A$2:$A$469)),ROW($A$2:$A$469),""),ROWS($J$8:J135))),"")</f>
        <v>Parantes De Madera Corona</v>
      </c>
    </row>
    <row r="136" spans="1:10" x14ac:dyDescent="0.25">
      <c r="A136" s="11" t="s">
        <v>371</v>
      </c>
      <c r="B136" t="s">
        <v>34</v>
      </c>
      <c r="C136" t="s">
        <v>672</v>
      </c>
      <c r="D136" t="s">
        <v>370</v>
      </c>
      <c r="E136" s="7" t="s">
        <v>673</v>
      </c>
      <c r="F136" s="14">
        <v>1</v>
      </c>
      <c r="J136" t="str">
        <f t="array" aca="1" ref="J136" ca="1">IFERROR(INDEX($A$1:$A$469,SMALL(IF(ISNUMBER(SEARCH(CELL("contenido"),$A$2:$A$469)),ROW($A$2:$A$469),""),ROWS($J$8:J136))),"")</f>
        <v>Tablero De Madera Corona</v>
      </c>
    </row>
    <row r="137" spans="1:10" x14ac:dyDescent="0.25">
      <c r="A137" s="7" t="s">
        <v>48</v>
      </c>
      <c r="B137" t="s">
        <v>47</v>
      </c>
      <c r="C137" t="s">
        <v>672</v>
      </c>
      <c r="D137" t="s">
        <v>46</v>
      </c>
      <c r="E137" s="7" t="s">
        <v>673</v>
      </c>
      <c r="F137" s="14">
        <v>1</v>
      </c>
      <c r="J137" t="str">
        <f t="array" aca="1" ref="J137" ca="1">IFERROR(INDEX($A$1:$A$469,SMALL(IF(ISNUMBER(SEARCH(CELL("contenido"),$A$2:$A$469)),ROW($A$2:$A$469),""),ROWS($J$8:J137))),"")</f>
        <v>Letrero punto de encuentro Corona</v>
      </c>
    </row>
    <row r="138" spans="1:10" x14ac:dyDescent="0.25">
      <c r="A138" s="7" t="s">
        <v>54</v>
      </c>
      <c r="B138" t="s">
        <v>47</v>
      </c>
      <c r="C138" t="s">
        <v>672</v>
      </c>
      <c r="D138" t="s">
        <v>53</v>
      </c>
      <c r="E138" s="73" t="s">
        <v>673</v>
      </c>
      <c r="F138" s="14">
        <v>30</v>
      </c>
      <c r="J138" t="str">
        <f t="array" aca="1" ref="J138" ca="1">IFERROR(INDEX($A$1:$A$469,SMALL(IF(ISNUMBER(SEARCH(CELL("contenido"),$A$2:$A$469)),ROW($A$2:$A$469),""),ROWS($J$8:J138))),"")</f>
        <v>Letrero publitario corona 75x46 corona</v>
      </c>
    </row>
    <row r="139" spans="1:10" x14ac:dyDescent="0.25">
      <c r="A139" s="7" t="s">
        <v>67</v>
      </c>
      <c r="B139" t="s">
        <v>66</v>
      </c>
      <c r="C139" t="s">
        <v>672</v>
      </c>
      <c r="D139" t="s">
        <v>65</v>
      </c>
      <c r="E139" s="73" t="s">
        <v>673</v>
      </c>
      <c r="F139" s="14">
        <v>2</v>
      </c>
      <c r="J139" t="str">
        <f t="array" aca="1" ref="J139" ca="1">IFERROR(INDEX($A$1:$A$469,SMALL(IF(ISNUMBER(SEARCH(CELL("contenido"),$A$2:$A$469)),ROW($A$2:$A$469),""),ROWS($J$8:J139))),"")</f>
        <v>Letrero publitario corona 78x46 Corona</v>
      </c>
    </row>
    <row r="140" spans="1:10" x14ac:dyDescent="0.25">
      <c r="A140" s="7" t="s">
        <v>373</v>
      </c>
      <c r="B140" t="s">
        <v>66</v>
      </c>
      <c r="C140" t="s">
        <v>672</v>
      </c>
      <c r="D140" t="s">
        <v>372</v>
      </c>
      <c r="E140" s="73" t="s">
        <v>673</v>
      </c>
      <c r="F140" s="14">
        <v>4</v>
      </c>
      <c r="J140" t="str">
        <f t="array" aca="1" ref="J140" ca="1">IFERROR(INDEX($A$1:$A$469,SMALL(IF(ISNUMBER(SEARCH(CELL("contenido"),$A$2:$A$469)),ROW($A$2:$A$469),""),ROWS($J$8:J140))),"")</f>
        <v>Tableros de playwood azul Corona</v>
      </c>
    </row>
    <row r="141" spans="1:10" x14ac:dyDescent="0.25">
      <c r="A141" s="7" t="s">
        <v>375</v>
      </c>
      <c r="B141" t="s">
        <v>66</v>
      </c>
      <c r="C141" t="s">
        <v>672</v>
      </c>
      <c r="D141" t="s">
        <v>374</v>
      </c>
      <c r="E141" s="73" t="s">
        <v>673</v>
      </c>
      <c r="F141" s="14">
        <v>2</v>
      </c>
      <c r="J141" t="str">
        <f t="array" aca="1" ref="J141" ca="1">IFERROR(INDEX($A$1:$A$469,SMALL(IF(ISNUMBER(SEARCH(CELL("contenido"),$A$2:$A$469)),ROW($A$2:$A$469),""),ROWS($J$8:J141))),"")</f>
        <v>Parasol Corona</v>
      </c>
    </row>
    <row r="142" spans="1:10" x14ac:dyDescent="0.25">
      <c r="A142" s="7" t="s">
        <v>74</v>
      </c>
      <c r="B142" t="s">
        <v>66</v>
      </c>
      <c r="C142" t="s">
        <v>672</v>
      </c>
      <c r="D142" t="s">
        <v>73</v>
      </c>
      <c r="E142" s="73" t="s">
        <v>673</v>
      </c>
      <c r="F142" s="14">
        <v>2</v>
      </c>
      <c r="J142" t="str">
        <f t="array" aca="1" ref="J142" ca="1">IFERROR(INDEX($A$1:$A$469,SMALL(IF(ISNUMBER(SEARCH(CELL("contenido"),$A$2:$A$469)),ROW($A$2:$A$469),""),ROWS($J$8:J142))),"")</f>
        <v>Silla con cojin corona</v>
      </c>
    </row>
    <row r="143" spans="1:10" x14ac:dyDescent="0.25">
      <c r="A143" s="7" t="s">
        <v>80</v>
      </c>
      <c r="B143" t="s">
        <v>66</v>
      </c>
      <c r="C143" t="s">
        <v>672</v>
      </c>
      <c r="D143" t="s">
        <v>79</v>
      </c>
      <c r="E143" s="73" t="s">
        <v>673</v>
      </c>
      <c r="F143" s="14">
        <v>1585</v>
      </c>
      <c r="J143" t="str">
        <f t="array" aca="1" ref="J143" ca="1">IFERROR(INDEX($A$1:$A$469,SMALL(IF(ISNUMBER(SEARCH(CELL("contenido"),$A$2:$A$469)),ROW($A$2:$A$469),""),ROWS($J$8:J143))),"")</f>
        <v>Televisor De 43 Pulgadas + Base +Control Y Cable Michelob</v>
      </c>
    </row>
    <row r="144" spans="1:10" x14ac:dyDescent="0.25">
      <c r="A144" s="7" t="s">
        <v>377</v>
      </c>
      <c r="B144" t="s">
        <v>66</v>
      </c>
      <c r="C144" t="s">
        <v>672</v>
      </c>
      <c r="D144" t="s">
        <v>376</v>
      </c>
      <c r="E144" s="73" t="s">
        <v>673</v>
      </c>
      <c r="F144" s="14">
        <v>19</v>
      </c>
      <c r="J144" t="str">
        <f t="array" aca="1" ref="J144" ca="1">IFERROR(INDEX($A$1:$A$469,SMALL(IF(ISNUMBER(SEARCH(CELL("contenido"),$A$2:$A$469)),ROW($A$2:$A$469),""),ROWS($J$8:J144))),"")</f>
        <v>Camisetas L Michelob</v>
      </c>
    </row>
    <row r="145" spans="1:10" x14ac:dyDescent="0.25">
      <c r="A145" s="7" t="s">
        <v>251</v>
      </c>
      <c r="B145" t="s">
        <v>66</v>
      </c>
      <c r="C145" t="s">
        <v>672</v>
      </c>
      <c r="D145" t="s">
        <v>250</v>
      </c>
      <c r="E145" s="73" t="s">
        <v>673</v>
      </c>
      <c r="F145" s="14">
        <v>1</v>
      </c>
      <c r="J145" t="str">
        <f t="array" aca="1" ref="J145" ca="1">IFERROR(INDEX($A$1:$A$469,SMALL(IF(ISNUMBER(SEARCH(CELL("contenido"),$A$2:$A$469)),ROW($A$2:$A$469),""),ROWS($J$8:J145))),"")</f>
        <v>Camisa Polo Stella</v>
      </c>
    </row>
    <row r="146" spans="1:10" x14ac:dyDescent="0.25">
      <c r="A146" s="7" t="s">
        <v>379</v>
      </c>
      <c r="B146" t="s">
        <v>66</v>
      </c>
      <c r="C146" t="s">
        <v>672</v>
      </c>
      <c r="D146" t="s">
        <v>378</v>
      </c>
      <c r="E146" s="73" t="s">
        <v>673</v>
      </c>
      <c r="F146" s="14">
        <v>1</v>
      </c>
      <c r="J146" t="str">
        <f t="array" aca="1" ref="J146" ca="1">IFERROR(INDEX($A$1:$A$469,SMALL(IF(ISNUMBER(SEARCH(CELL("contenido"),$A$2:$A$469)),ROW($A$2:$A$469),""),ROWS($J$8:J146))),"")</f>
        <v>Delantal usado Stella</v>
      </c>
    </row>
    <row r="147" spans="1:10" x14ac:dyDescent="0.25">
      <c r="A147" s="7" t="s">
        <v>255</v>
      </c>
      <c r="B147" t="s">
        <v>66</v>
      </c>
      <c r="C147" t="s">
        <v>672</v>
      </c>
      <c r="D147" t="s">
        <v>254</v>
      </c>
      <c r="E147" s="73" t="s">
        <v>673</v>
      </c>
      <c r="F147" s="14">
        <v>1</v>
      </c>
      <c r="J147" t="str">
        <f t="array" aca="1" ref="J147" ca="1">IFERROR(INDEX($A$1:$A$469,SMALL(IF(ISNUMBER(SEARCH(CELL("contenido"),$A$2:$A$469)),ROW($A$2:$A$469),""),ROWS($J$8:J147))),"")</f>
        <v>Pantalon usado Stella</v>
      </c>
    </row>
    <row r="148" spans="1:10" x14ac:dyDescent="0.25">
      <c r="A148" s="7" t="s">
        <v>257</v>
      </c>
      <c r="B148" t="s">
        <v>66</v>
      </c>
      <c r="C148" t="s">
        <v>672</v>
      </c>
      <c r="D148" t="s">
        <v>256</v>
      </c>
      <c r="E148" s="73" t="s">
        <v>673</v>
      </c>
      <c r="F148" s="14">
        <v>10</v>
      </c>
      <c r="J148" t="str">
        <f t="array" aca="1" ref="J148" ca="1">IFERROR(INDEX($A$1:$A$469,SMALL(IF(ISNUMBER(SEARCH(CELL("contenido"),$A$2:$A$469)),ROW($A$2:$A$469),""),ROWS($J$8:J148))),"")</f>
        <v>Cajones Con Follaje Stella</v>
      </c>
    </row>
    <row r="149" spans="1:10" x14ac:dyDescent="0.25">
      <c r="A149" s="7" t="s">
        <v>381</v>
      </c>
      <c r="B149" t="s">
        <v>66</v>
      </c>
      <c r="C149" t="s">
        <v>672</v>
      </c>
      <c r="D149" t="s">
        <v>380</v>
      </c>
      <c r="E149" s="73" t="s">
        <v>673</v>
      </c>
      <c r="F149" s="14">
        <v>12</v>
      </c>
      <c r="J149" t="str">
        <f t="array" aca="1" ref="J149" ca="1">IFERROR(INDEX($A$1:$A$469,SMALL(IF(ISNUMBER(SEARCH(CELL("contenido"),$A$2:$A$469)),ROW($A$2:$A$469),""),ROWS($J$8:J149))),"")</f>
        <v>Six Pack 223+ Jaba 6 X 12 Botellas + 3 Unidad  Artois Stella</v>
      </c>
    </row>
    <row r="150" spans="1:10" x14ac:dyDescent="0.25">
      <c r="A150" s="7" t="s">
        <v>86</v>
      </c>
      <c r="B150" t="s">
        <v>66</v>
      </c>
      <c r="C150" t="s">
        <v>672</v>
      </c>
      <c r="D150" t="s">
        <v>85</v>
      </c>
      <c r="E150" s="73" t="s">
        <v>673</v>
      </c>
      <c r="F150" s="14">
        <v>3</v>
      </c>
      <c r="J150" t="str">
        <f t="array" aca="1" ref="J150" ca="1">IFERROR(INDEX($A$1:$A$469,SMALL(IF(ISNUMBER(SEARCH(CELL("contenido"),$A$2:$A$469)),ROW($A$2:$A$469),""),ROWS($J$8:J150))),"")</f>
        <v>Patas De Arbol Stela Stella</v>
      </c>
    </row>
    <row r="151" spans="1:10" x14ac:dyDescent="0.25">
      <c r="A151" s="7" t="s">
        <v>383</v>
      </c>
      <c r="B151" t="s">
        <v>66</v>
      </c>
      <c r="C151" t="s">
        <v>672</v>
      </c>
      <c r="D151" t="s">
        <v>382</v>
      </c>
      <c r="E151" s="73" t="s">
        <v>673</v>
      </c>
      <c r="F151" s="14">
        <v>2</v>
      </c>
      <c r="J151" t="str">
        <f t="array" aca="1" ref="J151" ca="1">IFERROR(INDEX($A$1:$A$469,SMALL(IF(ISNUMBER(SEARCH(CELL("contenido"),$A$2:$A$469)),ROW($A$2:$A$469),""),ROWS($J$8:J151))),"")</f>
        <v>Punta De Arbol Stela 1 Stella</v>
      </c>
    </row>
    <row r="152" spans="1:10" x14ac:dyDescent="0.25">
      <c r="A152" s="7" t="s">
        <v>385</v>
      </c>
      <c r="B152" t="s">
        <v>66</v>
      </c>
      <c r="C152" t="s">
        <v>672</v>
      </c>
      <c r="D152" t="s">
        <v>384</v>
      </c>
      <c r="E152" s="73" t="s">
        <v>673</v>
      </c>
      <c r="F152" s="14">
        <v>1</v>
      </c>
      <c r="J152" t="str">
        <f t="array" aca="1" ref="J152" ca="1">IFERROR(INDEX($A$1:$A$469,SMALL(IF(ISNUMBER(SEARCH(CELL("contenido"),$A$2:$A$469)),ROW($A$2:$A$469),""),ROWS($J$8:J152))),"")</f>
        <v>Punta De Arbol Stela 2 Stella</v>
      </c>
    </row>
    <row r="153" spans="1:10" x14ac:dyDescent="0.25">
      <c r="A153" s="7" t="s">
        <v>387</v>
      </c>
      <c r="B153" t="s">
        <v>66</v>
      </c>
      <c r="C153" t="s">
        <v>672</v>
      </c>
      <c r="D153" t="s">
        <v>386</v>
      </c>
      <c r="E153" s="73" t="s">
        <v>673</v>
      </c>
      <c r="F153" s="14">
        <v>1</v>
      </c>
      <c r="J153" t="str">
        <f t="array" aca="1" ref="J153" ca="1">IFERROR(INDEX($A$1:$A$469,SMALL(IF(ISNUMBER(SEARCH(CELL("contenido"),$A$2:$A$469)),ROW($A$2:$A$469),""),ROWS($J$8:J153))),"")</f>
        <v>Punta De Arbol Stela 3 Stella</v>
      </c>
    </row>
    <row r="154" spans="1:10" x14ac:dyDescent="0.25">
      <c r="A154" s="7" t="s">
        <v>389</v>
      </c>
      <c r="B154" t="s">
        <v>66</v>
      </c>
      <c r="C154" t="s">
        <v>672</v>
      </c>
      <c r="D154" t="s">
        <v>388</v>
      </c>
      <c r="E154" s="73" t="s">
        <v>673</v>
      </c>
      <c r="F154" s="14">
        <v>1</v>
      </c>
      <c r="J154" t="str">
        <f t="array" aca="1" ref="J154" ca="1">IFERROR(INDEX($A$1:$A$469,SMALL(IF(ISNUMBER(SEARCH(CELL("contenido"),$A$2:$A$469)),ROW($A$2:$A$469),""),ROWS($J$8:J154))),"")</f>
        <v>Punta De Arbol Stela 4 Stella</v>
      </c>
    </row>
    <row r="155" spans="1:10" x14ac:dyDescent="0.25">
      <c r="A155" s="7" t="s">
        <v>263</v>
      </c>
      <c r="B155" t="s">
        <v>66</v>
      </c>
      <c r="C155" t="s">
        <v>672</v>
      </c>
      <c r="D155" t="s">
        <v>262</v>
      </c>
      <c r="E155" s="73" t="s">
        <v>673</v>
      </c>
      <c r="F155" s="14">
        <v>1</v>
      </c>
      <c r="J155" t="str">
        <f t="array" aca="1" ref="J155" ca="1">IFERROR(INDEX($A$1:$A$469,SMALL(IF(ISNUMBER(SEARCH(CELL("contenido"),$A$2:$A$469)),ROW($A$2:$A$469),""),ROWS($J$8:J155))),"")</f>
        <v>Letras Stella Artois Stella</v>
      </c>
    </row>
    <row r="156" spans="1:10" x14ac:dyDescent="0.25">
      <c r="A156" s="7" t="s">
        <v>391</v>
      </c>
      <c r="B156" t="s">
        <v>66</v>
      </c>
      <c r="C156" t="s">
        <v>672</v>
      </c>
      <c r="D156" t="s">
        <v>390</v>
      </c>
      <c r="E156" s="73" t="s">
        <v>673</v>
      </c>
      <c r="F156" s="14">
        <v>6</v>
      </c>
      <c r="J156" t="str">
        <f t="array" aca="1" ref="J156" ca="1">IFERROR(INDEX($A$1:$A$469,SMALL(IF(ISNUMBER(SEARCH(CELL("contenido"),$A$2:$A$469)),ROW($A$2:$A$469),""),ROWS($J$8:J156))),"")</f>
        <v>Counter Stella 1 Stella</v>
      </c>
    </row>
    <row r="157" spans="1:10" x14ac:dyDescent="0.25">
      <c r="A157" s="7" t="s">
        <v>267</v>
      </c>
      <c r="B157" t="s">
        <v>66</v>
      </c>
      <c r="C157" t="s">
        <v>672</v>
      </c>
      <c r="D157" t="s">
        <v>266</v>
      </c>
      <c r="E157" s="73" t="s">
        <v>673</v>
      </c>
      <c r="F157" s="14">
        <v>1</v>
      </c>
      <c r="J157" t="str">
        <f t="array" aca="1" ref="J157" ca="1">IFERROR(INDEX($A$1:$A$469,SMALL(IF(ISNUMBER(SEARCH(CELL("contenido"),$A$2:$A$469)),ROW($A$2:$A$469),""),ROWS($J$8:J157))),"")</f>
        <v>Counter Stella 2 Stella</v>
      </c>
    </row>
    <row r="158" spans="1:10" x14ac:dyDescent="0.25">
      <c r="A158" s="7" t="s">
        <v>271</v>
      </c>
      <c r="B158" t="s">
        <v>66</v>
      </c>
      <c r="C158" t="s">
        <v>672</v>
      </c>
      <c r="D158" t="s">
        <v>270</v>
      </c>
      <c r="E158" s="73" t="s">
        <v>673</v>
      </c>
      <c r="F158" s="14">
        <v>1</v>
      </c>
      <c r="J158" t="str">
        <f t="array" aca="1" ref="J158" ca="1">IFERROR(INDEX($A$1:$A$469,SMALL(IF(ISNUMBER(SEARCH(CELL("contenido"),$A$2:$A$469)),ROW($A$2:$A$469),""),ROWS($J$8:J158))),"")</f>
        <v>Repisa  Stella</v>
      </c>
    </row>
    <row r="159" spans="1:10" x14ac:dyDescent="0.25">
      <c r="A159" s="7" t="s">
        <v>275</v>
      </c>
      <c r="B159" t="s">
        <v>66</v>
      </c>
      <c r="C159" t="s">
        <v>672</v>
      </c>
      <c r="D159" t="s">
        <v>274</v>
      </c>
      <c r="E159" s="73" t="s">
        <v>673</v>
      </c>
      <c r="F159" s="14">
        <v>1</v>
      </c>
      <c r="J159" t="str">
        <f t="array" aca="1" ref="J159" ca="1">IFERROR(INDEX($A$1:$A$469,SMALL(IF(ISNUMBER(SEARCH(CELL("contenido"),$A$2:$A$469)),ROW($A$2:$A$469),""),ROWS($J$8:J159))),"")</f>
        <v>Caballete 1 Stella</v>
      </c>
    </row>
    <row r="160" spans="1:10" x14ac:dyDescent="0.25">
      <c r="A160" s="7" t="s">
        <v>279</v>
      </c>
      <c r="B160" t="s">
        <v>66</v>
      </c>
      <c r="C160" t="s">
        <v>672</v>
      </c>
      <c r="D160" t="s">
        <v>278</v>
      </c>
      <c r="E160" s="73" t="s">
        <v>673</v>
      </c>
      <c r="F160" s="14">
        <v>1</v>
      </c>
      <c r="J160" t="str">
        <f t="array" aca="1" ref="J160" ca="1">IFERROR(INDEX($A$1:$A$469,SMALL(IF(ISNUMBER(SEARCH(CELL("contenido"),$A$2:$A$469)),ROW($A$2:$A$469),""),ROWS($J$8:J160))),"")</f>
        <v>Caballete 2 Stella</v>
      </c>
    </row>
    <row r="161" spans="1:10" x14ac:dyDescent="0.25">
      <c r="A161" s="7" t="s">
        <v>393</v>
      </c>
      <c r="B161" t="s">
        <v>66</v>
      </c>
      <c r="C161" t="s">
        <v>672</v>
      </c>
      <c r="D161" t="s">
        <v>392</v>
      </c>
      <c r="E161" s="73" t="s">
        <v>673</v>
      </c>
      <c r="F161" s="14">
        <v>3</v>
      </c>
      <c r="J161" t="str">
        <f t="array" aca="1" ref="J161" ca="1">IFERROR(INDEX($A$1:$A$469,SMALL(IF(ISNUMBER(SEARCH(CELL("contenido"),$A$2:$A$469)),ROW($A$2:$A$469),""),ROWS($J$8:J161))),"")</f>
        <v>Pizarra 1 Stella</v>
      </c>
    </row>
    <row r="162" spans="1:10" x14ac:dyDescent="0.25">
      <c r="A162" s="7" t="s">
        <v>92</v>
      </c>
      <c r="B162" t="s">
        <v>66</v>
      </c>
      <c r="C162" t="s">
        <v>672</v>
      </c>
      <c r="D162" t="s">
        <v>91</v>
      </c>
      <c r="E162" s="73" t="s">
        <v>673</v>
      </c>
      <c r="F162" s="14">
        <v>1</v>
      </c>
      <c r="J162" t="str">
        <f t="array" aca="1" ref="J162" ca="1">IFERROR(INDEX($A$1:$A$469,SMALL(IF(ISNUMBER(SEARCH(CELL("contenido"),$A$2:$A$469)),ROW($A$2:$A$469),""),ROWS($J$8:J162))),"")</f>
        <v>Pizarra 2 Stella</v>
      </c>
    </row>
    <row r="163" spans="1:10" x14ac:dyDescent="0.25">
      <c r="A163" s="7" t="s">
        <v>395</v>
      </c>
      <c r="B163" t="s">
        <v>66</v>
      </c>
      <c r="C163" t="s">
        <v>672</v>
      </c>
      <c r="D163" t="s">
        <v>394</v>
      </c>
      <c r="E163" s="73" t="s">
        <v>673</v>
      </c>
      <c r="F163" s="14">
        <v>1</v>
      </c>
      <c r="J163" t="str">
        <f t="array" aca="1" ref="J163" ca="1">IFERROR(INDEX($A$1:$A$469,SMALL(IF(ISNUMBER(SEARCH(CELL("contenido"),$A$2:$A$469)),ROW($A$2:$A$469),""),ROWS($J$8:J163))),"")</f>
        <v>Lampara 1 Stella</v>
      </c>
    </row>
    <row r="164" spans="1:10" x14ac:dyDescent="0.25">
      <c r="A164" s="7" t="s">
        <v>281</v>
      </c>
      <c r="B164" t="s">
        <v>66</v>
      </c>
      <c r="C164" t="s">
        <v>672</v>
      </c>
      <c r="D164" t="s">
        <v>280</v>
      </c>
      <c r="E164" s="73" t="s">
        <v>673</v>
      </c>
      <c r="F164" s="14">
        <v>2</v>
      </c>
      <c r="J164" t="str">
        <f t="array" aca="1" ref="J164" ca="1">IFERROR(INDEX($A$1:$A$469,SMALL(IF(ISNUMBER(SEARCH(CELL("contenido"),$A$2:$A$469)),ROW($A$2:$A$469),""),ROWS($J$8:J164))),"")</f>
        <v>Lampara 2 Stella</v>
      </c>
    </row>
    <row r="165" spans="1:10" x14ac:dyDescent="0.25">
      <c r="A165" s="7" t="s">
        <v>98</v>
      </c>
      <c r="B165" t="s">
        <v>66</v>
      </c>
      <c r="C165" t="s">
        <v>672</v>
      </c>
      <c r="D165" t="s">
        <v>97</v>
      </c>
      <c r="E165" s="73" t="s">
        <v>673</v>
      </c>
      <c r="F165" s="14">
        <v>195</v>
      </c>
      <c r="J165" t="str">
        <f t="array" aca="1" ref="J165" ca="1">IFERROR(INDEX($A$1:$A$469,SMALL(IF(ISNUMBER(SEARCH(CELL("contenido"),$A$2:$A$469)),ROW($A$2:$A$469),""),ROWS($J$8:J165))),"")</f>
        <v>Lampara 3 Stella</v>
      </c>
    </row>
    <row r="166" spans="1:10" x14ac:dyDescent="0.25">
      <c r="A166" s="7" t="s">
        <v>104</v>
      </c>
      <c r="B166" t="s">
        <v>66</v>
      </c>
      <c r="C166" t="s">
        <v>672</v>
      </c>
      <c r="D166" t="s">
        <v>103</v>
      </c>
      <c r="E166" s="73" t="s">
        <v>673</v>
      </c>
      <c r="F166" s="14">
        <v>260</v>
      </c>
      <c r="J166" t="str">
        <f t="array" aca="1" ref="J166" ca="1">IFERROR(INDEX($A$1:$A$469,SMALL(IF(ISNUMBER(SEARCH(CELL("contenido"),$A$2:$A$469)),ROW($A$2:$A$469),""),ROWS($J$8:J166))),"")</f>
        <v>Lampara 4 Stella</v>
      </c>
    </row>
    <row r="167" spans="1:10" x14ac:dyDescent="0.25">
      <c r="A167" s="7" t="s">
        <v>110</v>
      </c>
      <c r="B167" t="s">
        <v>66</v>
      </c>
      <c r="C167" t="s">
        <v>672</v>
      </c>
      <c r="D167" t="s">
        <v>109</v>
      </c>
      <c r="E167" s="73" t="s">
        <v>673</v>
      </c>
      <c r="F167" s="14">
        <v>39</v>
      </c>
      <c r="J167" t="str">
        <f t="array" aca="1" ref="J167" ca="1">IFERROR(INDEX($A$1:$A$469,SMALL(IF(ISNUMBER(SEARCH(CELL("contenido"),$A$2:$A$469)),ROW($A$2:$A$469),""),ROWS($J$8:J167))),"")</f>
        <v>Luces Estela Stella</v>
      </c>
    </row>
    <row r="168" spans="1:10" x14ac:dyDescent="0.25">
      <c r="A168" s="7" t="s">
        <v>116</v>
      </c>
      <c r="B168" t="s">
        <v>66</v>
      </c>
      <c r="C168" t="s">
        <v>672</v>
      </c>
      <c r="D168" t="s">
        <v>115</v>
      </c>
      <c r="E168" s="73" t="s">
        <v>673</v>
      </c>
      <c r="F168" s="14">
        <v>6</v>
      </c>
      <c r="J168" t="str">
        <f t="array" aca="1" ref="J168" ca="1">IFERROR(INDEX($A$1:$A$469,SMALL(IF(ISNUMBER(SEARCH(CELL("contenido"),$A$2:$A$469)),ROW($A$2:$A$469),""),ROWS($J$8:J168))),"")</f>
        <v>Exhibidor Stela 1 Stella</v>
      </c>
    </row>
    <row r="169" spans="1:10" x14ac:dyDescent="0.25">
      <c r="A169" s="7" t="s">
        <v>122</v>
      </c>
      <c r="B169" t="s">
        <v>66</v>
      </c>
      <c r="C169" t="s">
        <v>672</v>
      </c>
      <c r="D169" t="s">
        <v>121</v>
      </c>
      <c r="E169" s="73" t="s">
        <v>673</v>
      </c>
      <c r="F169" s="14">
        <v>8</v>
      </c>
      <c r="J169" t="str">
        <f t="array" aca="1" ref="J169" ca="1">IFERROR(INDEX($A$1:$A$469,SMALL(IF(ISNUMBER(SEARCH(CELL("contenido"),$A$2:$A$469)),ROW($A$2:$A$469),""),ROWS($J$8:J169))),"")</f>
        <v>Letrero Stella Stella</v>
      </c>
    </row>
    <row r="170" spans="1:10" x14ac:dyDescent="0.25">
      <c r="A170" s="7" t="s">
        <v>128</v>
      </c>
      <c r="B170" t="s">
        <v>66</v>
      </c>
      <c r="C170" t="s">
        <v>672</v>
      </c>
      <c r="D170" t="s">
        <v>127</v>
      </c>
      <c r="E170" s="73" t="s">
        <v>673</v>
      </c>
      <c r="F170" s="14">
        <v>1</v>
      </c>
      <c r="J170" t="str">
        <f t="array" aca="1" ref="J170" ca="1">IFERROR(INDEX($A$1:$A$469,SMALL(IF(ISNUMBER(SEARCH(CELL("contenido"),$A$2:$A$469)),ROW($A$2:$A$469),""),ROWS($J$8:J170))),"")</f>
        <v>Maquina Draf  Stella</v>
      </c>
    </row>
    <row r="171" spans="1:10" x14ac:dyDescent="0.25">
      <c r="A171" s="7" t="s">
        <v>134</v>
      </c>
      <c r="B171" t="s">
        <v>66</v>
      </c>
      <c r="C171" t="s">
        <v>672</v>
      </c>
      <c r="D171" t="s">
        <v>133</v>
      </c>
      <c r="E171" s="73" t="s">
        <v>673</v>
      </c>
      <c r="F171" s="14">
        <v>699</v>
      </c>
      <c r="J171" t="str">
        <f t="array" aca="1" ref="J171" ca="1">IFERROR(INDEX($A$1:$A$469,SMALL(IF(ISNUMBER(SEARCH(CELL("contenido"),$A$2:$A$469)),ROW($A$2:$A$469),""),ROWS($J$8:J171))),"")</f>
        <v>Dagas Cortador De Espuma Stella</v>
      </c>
    </row>
    <row r="172" spans="1:10" x14ac:dyDescent="0.25">
      <c r="A172" s="7" t="s">
        <v>140</v>
      </c>
      <c r="B172" t="s">
        <v>66</v>
      </c>
      <c r="C172" t="s">
        <v>672</v>
      </c>
      <c r="D172" t="s">
        <v>139</v>
      </c>
      <c r="E172" s="73" t="s">
        <v>673</v>
      </c>
      <c r="F172" s="14">
        <v>114</v>
      </c>
      <c r="J172" t="str">
        <f t="array" aca="1" ref="J172" ca="1">IFERROR(INDEX($A$1:$A$469,SMALL(IF(ISNUMBER(SEARCH(CELL("contenido"),$A$2:$A$469)),ROW($A$2:$A$469),""),ROWS($J$8:J172))),"")</f>
        <v>Bolsos calices  Stella</v>
      </c>
    </row>
    <row r="173" spans="1:10" x14ac:dyDescent="0.25">
      <c r="A173" s="7" t="s">
        <v>146</v>
      </c>
      <c r="B173" t="s">
        <v>66</v>
      </c>
      <c r="C173" t="s">
        <v>672</v>
      </c>
      <c r="D173" t="s">
        <v>145</v>
      </c>
      <c r="E173" s="73" t="s">
        <v>673</v>
      </c>
      <c r="F173" s="14">
        <v>8</v>
      </c>
      <c r="J173" t="str">
        <f t="array" aca="1" ref="J173" ca="1">IFERROR(INDEX($A$1:$A$469,SMALL(IF(ISNUMBER(SEARCH(CELL("contenido"),$A$2:$A$469)),ROW($A$2:$A$469),""),ROWS($J$8:J173))),"")</f>
        <v>Bandejas Stella</v>
      </c>
    </row>
    <row r="174" spans="1:10" x14ac:dyDescent="0.25">
      <c r="A174" s="7" t="s">
        <v>152</v>
      </c>
      <c r="B174" t="s">
        <v>66</v>
      </c>
      <c r="C174" t="s">
        <v>672</v>
      </c>
      <c r="D174" t="s">
        <v>151</v>
      </c>
      <c r="E174" s="73" t="s">
        <v>673</v>
      </c>
      <c r="F174" s="14">
        <v>16</v>
      </c>
      <c r="J174" t="str">
        <f t="array" aca="1" ref="J174" ca="1">IFERROR(INDEX($A$1:$A$469,SMALL(IF(ISNUMBER(SEARCH(CELL("contenido"),$A$2:$A$469)),ROW($A$2:$A$469),""),ROWS($J$8:J174))),"")</f>
        <v>Almohada roja Stella</v>
      </c>
    </row>
    <row r="175" spans="1:10" x14ac:dyDescent="0.25">
      <c r="A175" s="7" t="s">
        <v>285</v>
      </c>
      <c r="B175" t="s">
        <v>66</v>
      </c>
      <c r="C175" t="s">
        <v>672</v>
      </c>
      <c r="D175" t="s">
        <v>284</v>
      </c>
      <c r="E175" s="73" t="s">
        <v>673</v>
      </c>
      <c r="F175" s="14">
        <v>8</v>
      </c>
      <c r="J175" t="str">
        <f t="array" aca="1" ref="J175" ca="1">IFERROR(INDEX($A$1:$A$469,SMALL(IF(ISNUMBER(SEARCH(CELL("contenido"),$A$2:$A$469)),ROW($A$2:$A$469),""),ROWS($J$8:J175))),"")</f>
        <v>Almohada blanca Stella</v>
      </c>
    </row>
    <row r="176" spans="1:10" x14ac:dyDescent="0.25">
      <c r="A176" s="7" t="s">
        <v>289</v>
      </c>
      <c r="B176" t="s">
        <v>66</v>
      </c>
      <c r="C176" t="s">
        <v>672</v>
      </c>
      <c r="D176" t="s">
        <v>288</v>
      </c>
      <c r="E176" s="73" t="s">
        <v>673</v>
      </c>
      <c r="F176" s="14">
        <v>4</v>
      </c>
      <c r="J176" t="str">
        <f t="array" aca="1" ref="J176" ca="1">IFERROR(INDEX($A$1:$A$469,SMALL(IF(ISNUMBER(SEARCH(CELL("contenido"),$A$2:$A$469)),ROW($A$2:$A$469),""),ROWS($J$8:J176))),"")</f>
        <v>Cerca Stella Stella</v>
      </c>
    </row>
    <row r="177" spans="1:10" x14ac:dyDescent="0.25">
      <c r="A177" s="7" t="s">
        <v>397</v>
      </c>
      <c r="B177" t="s">
        <v>66</v>
      </c>
      <c r="C177" t="s">
        <v>672</v>
      </c>
      <c r="D177" t="s">
        <v>396</v>
      </c>
      <c r="E177" s="73" t="s">
        <v>673</v>
      </c>
      <c r="F177" s="14">
        <v>2</v>
      </c>
      <c r="J177" t="str">
        <f t="array" aca="1" ref="J177" ca="1">IFERROR(INDEX($A$1:$A$469,SMALL(IF(ISNUMBER(SEARCH(CELL("contenido"),$A$2:$A$469)),ROW($A$2:$A$469),""),ROWS($J$8:J177))),"")</f>
        <v>Calices Holiday 2020 - 330 Ml Stella</v>
      </c>
    </row>
    <row r="178" spans="1:10" x14ac:dyDescent="0.25">
      <c r="A178" s="7" t="s">
        <v>399</v>
      </c>
      <c r="B178" t="s">
        <v>66</v>
      </c>
      <c r="C178" t="s">
        <v>672</v>
      </c>
      <c r="D178" t="s">
        <v>398</v>
      </c>
      <c r="E178" s="73" t="s">
        <v>673</v>
      </c>
      <c r="F178" s="14">
        <v>1</v>
      </c>
      <c r="J178" t="str">
        <f t="array" aca="1" ref="J178" ca="1">IFERROR(INDEX($A$1:$A$469,SMALL(IF(ISNUMBER(SEARCH(CELL("contenido"),$A$2:$A$469)),ROW($A$2:$A$469),""),ROWS($J$8:J178))),"")</f>
        <v>Calices Holiday 2019 - 330Ml Stella</v>
      </c>
    </row>
    <row r="179" spans="1:10" x14ac:dyDescent="0.25">
      <c r="A179" s="7" t="s">
        <v>401</v>
      </c>
      <c r="B179" t="s">
        <v>66</v>
      </c>
      <c r="C179" t="s">
        <v>672</v>
      </c>
      <c r="D179" t="s">
        <v>400</v>
      </c>
      <c r="E179" s="73" t="s">
        <v>673</v>
      </c>
      <c r="F179" s="14">
        <v>1</v>
      </c>
      <c r="J179" t="str">
        <f t="array" aca="1" ref="J179" ca="1">IFERROR(INDEX($A$1:$A$469,SMALL(IF(ISNUMBER(SEARCH(CELL("contenido"),$A$2:$A$469)),ROW($A$2:$A$469),""),ROWS($J$8:J179))),"")</f>
        <v>Calices Grandes Grabados Con Nombre Stella</v>
      </c>
    </row>
    <row r="180" spans="1:10" x14ac:dyDescent="0.25">
      <c r="A180" s="7" t="s">
        <v>403</v>
      </c>
      <c r="B180" t="s">
        <v>66</v>
      </c>
      <c r="C180" t="s">
        <v>672</v>
      </c>
      <c r="D180" t="s">
        <v>402</v>
      </c>
      <c r="E180" s="73" t="s">
        <v>673</v>
      </c>
      <c r="F180" s="14">
        <v>1</v>
      </c>
      <c r="J180" t="str">
        <f t="array" aca="1" ref="J180" ca="1">IFERROR(INDEX($A$1:$A$469,SMALL(IF(ISNUMBER(SEARCH(CELL("contenido"),$A$2:$A$469)),ROW($A$2:$A$469),""),ROWS($J$8:J180))),"")</f>
        <v>Casas Tipo Bélgica Navidad Stella</v>
      </c>
    </row>
    <row r="181" spans="1:10" x14ac:dyDescent="0.25">
      <c r="A181" s="7" t="s">
        <v>405</v>
      </c>
      <c r="B181" t="s">
        <v>66</v>
      </c>
      <c r="C181" t="s">
        <v>672</v>
      </c>
      <c r="D181" t="s">
        <v>404</v>
      </c>
      <c r="E181" s="73" t="s">
        <v>673</v>
      </c>
      <c r="F181" s="14">
        <v>1</v>
      </c>
      <c r="J181" t="str">
        <f t="array" aca="1" ref="J181" ca="1">IFERROR(INDEX($A$1:$A$469,SMALL(IF(ISNUMBER(SEARCH(CELL("contenido"),$A$2:$A$469)),ROW($A$2:$A$469),""),ROWS($J$8:J181))),"")</f>
        <v>Caja De Luz roja Stella Stella</v>
      </c>
    </row>
    <row r="182" spans="1:10" x14ac:dyDescent="0.25">
      <c r="A182" s="7" t="s">
        <v>407</v>
      </c>
      <c r="B182" t="s">
        <v>66</v>
      </c>
      <c r="C182" t="s">
        <v>672</v>
      </c>
      <c r="D182" t="s">
        <v>406</v>
      </c>
      <c r="E182" s="73" t="s">
        <v>673</v>
      </c>
      <c r="F182" s="14">
        <v>1</v>
      </c>
      <c r="J182" t="str">
        <f t="array" aca="1" ref="J182" ca="1">IFERROR(INDEX($A$1:$A$469,SMALL(IF(ISNUMBER(SEARCH(CELL("contenido"),$A$2:$A$469)),ROW($A$2:$A$469),""),ROWS($J$8:J182))),"")</f>
        <v>Caja De Luz blanca Stella Stella</v>
      </c>
    </row>
    <row r="183" spans="1:10" x14ac:dyDescent="0.25">
      <c r="A183" s="7" t="s">
        <v>293</v>
      </c>
      <c r="B183" t="s">
        <v>66</v>
      </c>
      <c r="C183" t="s">
        <v>672</v>
      </c>
      <c r="D183" t="s">
        <v>292</v>
      </c>
      <c r="E183" s="73" t="s">
        <v>673</v>
      </c>
      <c r="F183" s="14">
        <v>1</v>
      </c>
      <c r="J183" t="str">
        <f t="array" aca="1" ref="J183" ca="1">IFERROR(INDEX($A$1:$A$469,SMALL(IF(ISNUMBER(SEARCH(CELL("contenido"),$A$2:$A$469)),ROW($A$2:$A$469),""),ROWS($J$8:J183))),"")</f>
        <v>Caja De Luz Stella Belgica Stella</v>
      </c>
    </row>
    <row r="184" spans="1:10" x14ac:dyDescent="0.25">
      <c r="A184" s="7" t="s">
        <v>409</v>
      </c>
      <c r="B184" t="s">
        <v>66</v>
      </c>
      <c r="C184" t="s">
        <v>672</v>
      </c>
      <c r="D184" t="s">
        <v>408</v>
      </c>
      <c r="E184" s="73" t="s">
        <v>673</v>
      </c>
      <c r="F184" s="14">
        <v>1</v>
      </c>
      <c r="J184" t="str">
        <f t="array" aca="1" ref="J184" ca="1">IFERROR(INDEX($A$1:$A$469,SMALL(IF(ISNUMBER(SEARCH(CELL("contenido"),$A$2:$A$469)),ROW($A$2:$A$469),""),ROWS($J$8:J184))),"")</f>
        <v>Estructura Y Base Para Piso Stella Stella</v>
      </c>
    </row>
    <row r="185" spans="1:10" x14ac:dyDescent="0.25">
      <c r="A185" s="7" t="s">
        <v>411</v>
      </c>
      <c r="B185" t="s">
        <v>66</v>
      </c>
      <c r="C185" t="s">
        <v>672</v>
      </c>
      <c r="D185" t="s">
        <v>410</v>
      </c>
      <c r="E185" s="73" t="s">
        <v>673</v>
      </c>
      <c r="F185" s="14">
        <v>4</v>
      </c>
      <c r="J185" t="str">
        <f t="array" aca="1" ref="J185" ca="1">IFERROR(INDEX($A$1:$A$469,SMALL(IF(ISNUMBER(SEARCH(CELL("contenido"),$A$2:$A$469)),ROW($A$2:$A$469),""),ROWS($J$8:J185))),"")</f>
        <v>Bote draft 1  Stella</v>
      </c>
    </row>
    <row r="186" spans="1:10" x14ac:dyDescent="0.25">
      <c r="A186" s="7" t="s">
        <v>413</v>
      </c>
      <c r="B186" t="s">
        <v>66</v>
      </c>
      <c r="C186" t="s">
        <v>672</v>
      </c>
      <c r="D186" t="s">
        <v>412</v>
      </c>
      <c r="E186" s="73" t="s">
        <v>673</v>
      </c>
      <c r="F186" s="14">
        <v>44</v>
      </c>
      <c r="J186" t="str">
        <f t="array" aca="1" ref="J186" ca="1">IFERROR(INDEX($A$1:$A$469,SMALL(IF(ISNUMBER(SEARCH(CELL("contenido"),$A$2:$A$469)),ROW($A$2:$A$469),""),ROWS($J$8:J186))),"")</f>
        <v>Bote draft 2  Stella</v>
      </c>
    </row>
    <row r="187" spans="1:10" x14ac:dyDescent="0.25">
      <c r="A187" s="7" t="s">
        <v>415</v>
      </c>
      <c r="B187" t="s">
        <v>66</v>
      </c>
      <c r="C187" t="s">
        <v>672</v>
      </c>
      <c r="D187" t="s">
        <v>414</v>
      </c>
      <c r="E187" s="73" t="s">
        <v>673</v>
      </c>
      <c r="F187" s="14">
        <v>40</v>
      </c>
      <c r="J187" t="str">
        <f t="array" aca="1" ref="J187" ca="1">IFERROR(INDEX($A$1:$A$469,SMALL(IF(ISNUMBER(SEARCH(CELL("contenido"),$A$2:$A$469)),ROW($A$2:$A$469),""),ROWS($J$8:J187))),"")</f>
        <v>Bote draft con 2 remos Stella</v>
      </c>
    </row>
    <row r="188" spans="1:10" x14ac:dyDescent="0.25">
      <c r="A188" s="7" t="s">
        <v>417</v>
      </c>
      <c r="B188" t="s">
        <v>66</v>
      </c>
      <c r="C188" t="s">
        <v>672</v>
      </c>
      <c r="D188" t="s">
        <v>416</v>
      </c>
      <c r="E188" s="73" t="s">
        <v>673</v>
      </c>
      <c r="F188" s="14">
        <v>134</v>
      </c>
      <c r="J188" t="str">
        <f t="array" aca="1" ref="J188" ca="1">IFERROR(INDEX($A$1:$A$469,SMALL(IF(ISNUMBER(SEARCH(CELL("contenido"),$A$2:$A$469)),ROW($A$2:$A$469),""),ROWS($J$8:J188))),"")</f>
        <v>Bote draft 3 Stella</v>
      </c>
    </row>
    <row r="189" spans="1:10" x14ac:dyDescent="0.25">
      <c r="A189" s="7" t="s">
        <v>419</v>
      </c>
      <c r="B189" t="s">
        <v>66</v>
      </c>
      <c r="C189" t="s">
        <v>672</v>
      </c>
      <c r="D189" t="s">
        <v>418</v>
      </c>
      <c r="E189" s="73" t="s">
        <v>673</v>
      </c>
      <c r="F189" s="14">
        <v>20</v>
      </c>
      <c r="J189" t="str">
        <f t="array" aca="1" ref="J189" ca="1">IFERROR(INDEX($A$1:$A$469,SMALL(IF(ISNUMBER(SEARCH(CELL("contenido"),$A$2:$A$469)),ROW($A$2:$A$469),""),ROWS($J$8:J189))),"")</f>
        <v>Carrito movil 1 Stella</v>
      </c>
    </row>
    <row r="190" spans="1:10" x14ac:dyDescent="0.25">
      <c r="A190" s="7" t="s">
        <v>421</v>
      </c>
      <c r="B190" t="s">
        <v>66</v>
      </c>
      <c r="C190" t="s">
        <v>672</v>
      </c>
      <c r="D190" t="s">
        <v>420</v>
      </c>
      <c r="E190" s="73" t="s">
        <v>673</v>
      </c>
      <c r="F190" s="14">
        <v>93</v>
      </c>
      <c r="J190" t="str">
        <f t="array" aca="1" ref="J190" ca="1">IFERROR(INDEX($A$1:$A$469,SMALL(IF(ISNUMBER(SEARCH(CELL("contenido"),$A$2:$A$469)),ROW($A$2:$A$469),""),ROWS($J$8:J190))),"")</f>
        <v>Carrito movil 2 Stella</v>
      </c>
    </row>
    <row r="191" spans="1:10" x14ac:dyDescent="0.25">
      <c r="A191" s="7" t="s">
        <v>423</v>
      </c>
      <c r="B191" t="s">
        <v>66</v>
      </c>
      <c r="C191" t="s">
        <v>672</v>
      </c>
      <c r="D191" t="s">
        <v>422</v>
      </c>
      <c r="E191" s="73" t="s">
        <v>673</v>
      </c>
      <c r="F191" s="14">
        <v>4</v>
      </c>
      <c r="J191" t="str">
        <f t="array" aca="1" ref="J191" ca="1">IFERROR(INDEX($A$1:$A$469,SMALL(IF(ISNUMBER(SEARCH(CELL("contenido"),$A$2:$A$469)),ROW($A$2:$A$469),""),ROWS($J$8:J191))),"")</f>
        <v>Mini arbol  Stella</v>
      </c>
    </row>
    <row r="192" spans="1:10" x14ac:dyDescent="0.25">
      <c r="A192" s="7" t="s">
        <v>297</v>
      </c>
      <c r="B192" t="s">
        <v>66</v>
      </c>
      <c r="C192" t="s">
        <v>672</v>
      </c>
      <c r="D192" t="s">
        <v>296</v>
      </c>
      <c r="E192" s="73" t="s">
        <v>673</v>
      </c>
      <c r="F192" s="14">
        <v>2</v>
      </c>
      <c r="J192" t="str">
        <f t="array" aca="1" ref="J192" ca="1">IFERROR(INDEX($A$1:$A$469,SMALL(IF(ISNUMBER(SEARCH(CELL("contenido"),$A$2:$A$469)),ROW($A$2:$A$469),""),ROWS($J$8:J192))),"")</f>
        <v>Pieza de metal para casa Stella</v>
      </c>
    </row>
    <row r="193" spans="1:10" x14ac:dyDescent="0.25">
      <c r="A193" s="7" t="s">
        <v>425</v>
      </c>
      <c r="B193" t="s">
        <v>66</v>
      </c>
      <c r="C193" t="s">
        <v>672</v>
      </c>
      <c r="D193" t="s">
        <v>424</v>
      </c>
      <c r="E193" s="73" t="s">
        <v>673</v>
      </c>
      <c r="F193" s="14">
        <v>2</v>
      </c>
      <c r="J193" t="str">
        <f t="array" aca="1" ref="J193" ca="1">IFERROR(INDEX($A$1:$A$469,SMALL(IF(ISNUMBER(SEARCH(CELL("contenido"),$A$2:$A$469)),ROW($A$2:$A$469),""),ROWS($J$8:J193))),"")</f>
        <v>Pieza cuadrada para casa Stella</v>
      </c>
    </row>
    <row r="194" spans="1:10" x14ac:dyDescent="0.25">
      <c r="A194" s="7" t="s">
        <v>427</v>
      </c>
      <c r="B194" t="s">
        <v>66</v>
      </c>
      <c r="C194" t="s">
        <v>672</v>
      </c>
      <c r="D194" t="s">
        <v>426</v>
      </c>
      <c r="E194" s="73" t="s">
        <v>673</v>
      </c>
      <c r="F194" s="14">
        <v>2</v>
      </c>
      <c r="J194" t="str">
        <f t="array" aca="1" ref="J194" ca="1">IFERROR(INDEX($A$1:$A$469,SMALL(IF(ISNUMBER(SEARCH(CELL("contenido"),$A$2:$A$469)),ROW($A$2:$A$469),""),ROWS($J$8:J194))),"")</f>
        <v>Techos Rojos De Quiosco Stella</v>
      </c>
    </row>
    <row r="195" spans="1:10" x14ac:dyDescent="0.25">
      <c r="A195" s="7" t="s">
        <v>429</v>
      </c>
      <c r="B195" t="s">
        <v>66</v>
      </c>
      <c r="C195" t="s">
        <v>672</v>
      </c>
      <c r="D195" t="s">
        <v>428</v>
      </c>
      <c r="E195" s="73" t="s">
        <v>673</v>
      </c>
      <c r="F195" s="14">
        <v>2</v>
      </c>
      <c r="J195" t="str">
        <f t="array" aca="1" ref="J195" ca="1">IFERROR(INDEX($A$1:$A$469,SMALL(IF(ISNUMBER(SEARCH(CELL("contenido"),$A$2:$A$469)),ROW($A$2:$A$469),""),ROWS($J$8:J195))),"")</f>
        <v>Techos Rojos Central Stella</v>
      </c>
    </row>
    <row r="196" spans="1:10" x14ac:dyDescent="0.25">
      <c r="A196" s="7" t="s">
        <v>431</v>
      </c>
      <c r="B196" t="s">
        <v>66</v>
      </c>
      <c r="C196" t="s">
        <v>672</v>
      </c>
      <c r="D196" t="s">
        <v>430</v>
      </c>
      <c r="E196" s="73" t="s">
        <v>673</v>
      </c>
      <c r="F196" s="14">
        <v>1</v>
      </c>
      <c r="J196" t="str">
        <f t="array" aca="1" ref="J196" ca="1">IFERROR(INDEX($A$1:$A$469,SMALL(IF(ISNUMBER(SEARCH(CELL("contenido"),$A$2:$A$469)),ROW($A$2:$A$469),""),ROWS($J$8:J196))),"")</f>
        <v>Correas Stella</v>
      </c>
    </row>
    <row r="197" spans="1:10" x14ac:dyDescent="0.25">
      <c r="A197" s="7" t="s">
        <v>433</v>
      </c>
      <c r="B197" t="s">
        <v>66</v>
      </c>
      <c r="C197" t="s">
        <v>672</v>
      </c>
      <c r="D197" t="s">
        <v>432</v>
      </c>
      <c r="E197" s="73" t="s">
        <v>673</v>
      </c>
      <c r="F197" s="14">
        <v>93</v>
      </c>
      <c r="J197" t="str">
        <f t="array" aca="1" ref="J197" ca="1">IFERROR(INDEX($A$1:$A$469,SMALL(IF(ISNUMBER(SEARCH(CELL("contenido"),$A$2:$A$469)),ROW($A$2:$A$469),""),ROWS($J$8:J197))),"")</f>
        <v>Media Luna Pequeña  Stella</v>
      </c>
    </row>
    <row r="198" spans="1:10" x14ac:dyDescent="0.25">
      <c r="A198" s="7" t="s">
        <v>158</v>
      </c>
      <c r="B198" t="s">
        <v>66</v>
      </c>
      <c r="C198" t="s">
        <v>672</v>
      </c>
      <c r="D198" t="s">
        <v>157</v>
      </c>
      <c r="E198" s="73" t="s">
        <v>673</v>
      </c>
      <c r="F198" s="14">
        <v>2</v>
      </c>
      <c r="J198" t="str">
        <f t="array" aca="1" ref="J198" ca="1">IFERROR(INDEX($A$1:$A$469,SMALL(IF(ISNUMBER(SEARCH(CELL("contenido"),$A$2:$A$469)),ROW($A$2:$A$469),""),ROWS($J$8:J198))),"")</f>
        <v>Media Luna Mediana Stella</v>
      </c>
    </row>
    <row r="199" spans="1:10" x14ac:dyDescent="0.25">
      <c r="A199" s="7" t="s">
        <v>435</v>
      </c>
      <c r="B199" t="s">
        <v>66</v>
      </c>
      <c r="C199" t="s">
        <v>672</v>
      </c>
      <c r="D199" t="s">
        <v>434</v>
      </c>
      <c r="E199" s="73" t="s">
        <v>673</v>
      </c>
      <c r="F199" s="14">
        <v>1</v>
      </c>
      <c r="J199" t="str">
        <f t="array" aca="1" ref="J199" ca="1">IFERROR(INDEX($A$1:$A$469,SMALL(IF(ISNUMBER(SEARCH(CELL("contenido"),$A$2:$A$469)),ROW($A$2:$A$469),""),ROWS($J$8:J199))),"")</f>
        <v>Media Luna Grande Stella</v>
      </c>
    </row>
    <row r="200" spans="1:10" x14ac:dyDescent="0.25">
      <c r="A200" s="7" t="s">
        <v>437</v>
      </c>
      <c r="B200" t="s">
        <v>66</v>
      </c>
      <c r="C200" t="s">
        <v>672</v>
      </c>
      <c r="D200" t="s">
        <v>436</v>
      </c>
      <c r="E200" s="73" t="s">
        <v>673</v>
      </c>
      <c r="F200" s="14">
        <v>2</v>
      </c>
      <c r="J200" t="str">
        <f t="array" aca="1" ref="J200" ca="1">IFERROR(INDEX($A$1:$A$469,SMALL(IF(ISNUMBER(SEARCH(CELL("contenido"),$A$2:$A$469)),ROW($A$2:$A$469),""),ROWS($J$8:J200))),"")</f>
        <v>Circulos De Luz Stella Stella</v>
      </c>
    </row>
    <row r="201" spans="1:10" x14ac:dyDescent="0.25">
      <c r="A201" s="7" t="s">
        <v>164</v>
      </c>
      <c r="B201" t="s">
        <v>66</v>
      </c>
      <c r="C201" t="s">
        <v>672</v>
      </c>
      <c r="D201" t="s">
        <v>163</v>
      </c>
      <c r="E201" s="73" t="s">
        <v>673</v>
      </c>
      <c r="F201" s="14">
        <v>18</v>
      </c>
      <c r="J201" t="str">
        <f t="array" aca="1" ref="J201" ca="1">IFERROR(INDEX($A$1:$A$469,SMALL(IF(ISNUMBER(SEARCH(CELL("contenido"),$A$2:$A$469)),ROW($A$2:$A$469),""),ROWS($J$8:J201))),"")</f>
        <v>Parasoles Stella Stella</v>
      </c>
    </row>
    <row r="202" spans="1:10" x14ac:dyDescent="0.25">
      <c r="A202" s="7" t="s">
        <v>170</v>
      </c>
      <c r="B202" t="s">
        <v>66</v>
      </c>
      <c r="C202" t="s">
        <v>672</v>
      </c>
      <c r="D202" t="s">
        <v>169</v>
      </c>
      <c r="E202" s="73" t="s">
        <v>673</v>
      </c>
      <c r="F202" s="14">
        <v>168</v>
      </c>
      <c r="J202" t="str">
        <f t="array" aca="1" ref="J202" ca="1">IFERROR(INDEX($A$1:$A$469,SMALL(IF(ISNUMBER(SEARCH(CELL("contenido"),$A$2:$A$469)),ROW($A$2:$A$469),""),ROWS($J$8:J202))),"")</f>
        <v>Paquete De Palos Stella Stella</v>
      </c>
    </row>
    <row r="203" spans="1:10" x14ac:dyDescent="0.25">
      <c r="A203" s="7" t="s">
        <v>439</v>
      </c>
      <c r="B203" t="s">
        <v>66</v>
      </c>
      <c r="C203" t="s">
        <v>672</v>
      </c>
      <c r="D203" t="s">
        <v>438</v>
      </c>
      <c r="E203" s="73" t="s">
        <v>673</v>
      </c>
      <c r="F203" s="14">
        <v>5</v>
      </c>
      <c r="J203" t="str">
        <f t="array" aca="1" ref="J203" ca="1">IFERROR(INDEX($A$1:$A$469,SMALL(IF(ISNUMBER(SEARCH(CELL("contenido"),$A$2:$A$469)),ROW($A$2:$A$469),""),ROWS($J$8:J203))),"")</f>
        <v>Fundas De Luces Para Arbol De Navidad. Stella</v>
      </c>
    </row>
    <row r="204" spans="1:10" x14ac:dyDescent="0.25">
      <c r="A204" s="28" t="s">
        <v>176</v>
      </c>
      <c r="B204" s="72" t="s">
        <v>66</v>
      </c>
      <c r="C204" s="72" t="s">
        <v>672</v>
      </c>
      <c r="D204" s="72" t="s">
        <v>175</v>
      </c>
      <c r="E204" s="73" t="s">
        <v>673</v>
      </c>
      <c r="F204" s="14">
        <v>1</v>
      </c>
      <c r="J204" t="str">
        <f t="array" aca="1" ref="J204" ca="1">IFERROR(INDEX($A$1:$A$469,SMALL(IF(ISNUMBER(SEARCH(CELL("contenido"),$A$2:$A$469)),ROW($A$2:$A$469),""),ROWS($J$8:J204))),"")</f>
        <v>Candelabros Stella</v>
      </c>
    </row>
    <row r="205" spans="1:10" x14ac:dyDescent="0.25">
      <c r="A205" s="7" t="s">
        <v>349</v>
      </c>
      <c r="B205" t="s">
        <v>71</v>
      </c>
      <c r="C205" t="s">
        <v>672</v>
      </c>
      <c r="D205" t="s">
        <v>348</v>
      </c>
      <c r="E205" s="7" t="s">
        <v>673</v>
      </c>
      <c r="F205" s="14">
        <v>20</v>
      </c>
      <c r="J205" t="str">
        <f t="array" aca="1" ref="J205" ca="1">IFERROR(INDEX($A$1:$A$469,SMALL(IF(ISNUMBER(SEARCH(CELL("contenido"),$A$2:$A$469)),ROW($A$2:$A$469),""),ROWS($J$8:J205))),"")</f>
        <v>Silla Trono Exhibicion Stella</v>
      </c>
    </row>
    <row r="206" spans="1:10" x14ac:dyDescent="0.25">
      <c r="A206" s="7" t="s">
        <v>351</v>
      </c>
      <c r="B206" t="s">
        <v>71</v>
      </c>
      <c r="C206" t="s">
        <v>672</v>
      </c>
      <c r="D206" t="s">
        <v>350</v>
      </c>
      <c r="E206" s="7" t="s">
        <v>673</v>
      </c>
      <c r="F206" s="14">
        <v>15</v>
      </c>
      <c r="J206" t="str">
        <f t="array" aca="1" ref="J206" ca="1">IFERROR(INDEX($A$1:$A$469,SMALL(IF(ISNUMBER(SEARCH(CELL("contenido"),$A$2:$A$469)),ROW($A$2:$A$469),""),ROWS($J$8:J206))),"")</f>
        <v>Meson Stella</v>
      </c>
    </row>
    <row r="207" spans="1:10" x14ac:dyDescent="0.25">
      <c r="A207" s="7" t="s">
        <v>353</v>
      </c>
      <c r="B207" t="s">
        <v>71</v>
      </c>
      <c r="C207" t="s">
        <v>672</v>
      </c>
      <c r="D207" t="s">
        <v>352</v>
      </c>
      <c r="E207" s="7" t="s">
        <v>673</v>
      </c>
      <c r="F207" s="14">
        <v>1</v>
      </c>
      <c r="J207" t="str">
        <f t="array" aca="1" ref="J207" ca="1">IFERROR(INDEX($A$1:$A$469,SMALL(IF(ISNUMBER(SEARCH(CELL("contenido"),$A$2:$A$469)),ROW($A$2:$A$469),""),ROWS($J$8:J207))),"")</f>
        <v>Copa 1 Stella</v>
      </c>
    </row>
    <row r="208" spans="1:10" x14ac:dyDescent="0.25">
      <c r="A208" s="7" t="s">
        <v>531</v>
      </c>
      <c r="B208" t="s">
        <v>71</v>
      </c>
      <c r="C208" t="s">
        <v>672</v>
      </c>
      <c r="D208" t="s">
        <v>530</v>
      </c>
      <c r="E208" s="7" t="s">
        <v>673</v>
      </c>
      <c r="F208" s="14">
        <v>1</v>
      </c>
      <c r="J208" t="str">
        <f t="array" aca="1" ref="J208" ca="1">IFERROR(INDEX($A$1:$A$469,SMALL(IF(ISNUMBER(SEARCH(CELL("contenido"),$A$2:$A$469)),ROW($A$2:$A$469),""),ROWS($J$8:J208))),"")</f>
        <v>Copa 2 Stella</v>
      </c>
    </row>
    <row r="209" spans="1:10" x14ac:dyDescent="0.25">
      <c r="A209" s="7" t="s">
        <v>301</v>
      </c>
      <c r="B209" t="s">
        <v>71</v>
      </c>
      <c r="C209" t="s">
        <v>672</v>
      </c>
      <c r="D209" t="s">
        <v>300</v>
      </c>
      <c r="E209" s="7" t="s">
        <v>673</v>
      </c>
      <c r="F209" s="14">
        <v>2</v>
      </c>
      <c r="J209" t="str">
        <f t="array" aca="1" ref="J209" ca="1">IFERROR(INDEX($A$1:$A$469,SMALL(IF(ISNUMBER(SEARCH(CELL("contenido"),$A$2:$A$469)),ROW($A$2:$A$469),""),ROWS($J$8:J209))),"")</f>
        <v>Pizarra 3  Stella</v>
      </c>
    </row>
    <row r="210" spans="1:10" x14ac:dyDescent="0.25">
      <c r="A210" s="7" t="s">
        <v>449</v>
      </c>
      <c r="B210" t="s">
        <v>71</v>
      </c>
      <c r="C210" t="s">
        <v>672</v>
      </c>
      <c r="D210" t="s">
        <v>448</v>
      </c>
      <c r="E210" s="7" t="s">
        <v>673</v>
      </c>
      <c r="F210" s="14">
        <v>1</v>
      </c>
      <c r="J210" t="str">
        <f t="array" aca="1" ref="J210" ca="1">IFERROR(INDEX($A$1:$A$469,SMALL(IF(ISNUMBER(SEARCH(CELL("contenido"),$A$2:$A$469)),ROW($A$2:$A$469),""),ROWS($J$8:J210))),"")</f>
        <v>Uniforme pantalon y camisa Stella</v>
      </c>
    </row>
    <row r="211" spans="1:10" x14ac:dyDescent="0.25">
      <c r="A211" s="7" t="s">
        <v>579</v>
      </c>
      <c r="B211" t="s">
        <v>71</v>
      </c>
      <c r="C211" t="s">
        <v>672</v>
      </c>
      <c r="D211" t="s">
        <v>578</v>
      </c>
      <c r="E211" s="7" t="s">
        <v>673</v>
      </c>
      <c r="F211" s="14">
        <v>1</v>
      </c>
      <c r="J211" t="str">
        <f t="array" aca="1" ref="J211" ca="1">IFERROR(INDEX($A$1:$A$469,SMALL(IF(ISNUMBER(SEARCH(CELL("contenido"),$A$2:$A$469)),ROW($A$2:$A$469),""),ROWS($J$8:J211))),"")</f>
        <v>Separadores con soga CLUB</v>
      </c>
    </row>
    <row r="212" spans="1:10" x14ac:dyDescent="0.25">
      <c r="A212" s="7" t="s">
        <v>443</v>
      </c>
      <c r="B212" t="s">
        <v>71</v>
      </c>
      <c r="C212" t="s">
        <v>672</v>
      </c>
      <c r="D212" t="s">
        <v>442</v>
      </c>
      <c r="E212" s="7" t="s">
        <v>673</v>
      </c>
      <c r="F212" s="14">
        <v>1</v>
      </c>
      <c r="J212" t="str">
        <f t="array" aca="1" ref="J212" ca="1">IFERROR(INDEX($A$1:$A$469,SMALL(IF(ISNUMBER(SEARCH(CELL("contenido"),$A$2:$A$469)),ROW($A$2:$A$469),""),ROWS($J$8:J212))),"")</f>
        <v>Alfombra de cesped en rollos CLUB</v>
      </c>
    </row>
    <row r="213" spans="1:10" x14ac:dyDescent="0.25">
      <c r="A213" s="7" t="s">
        <v>445</v>
      </c>
      <c r="B213" t="s">
        <v>71</v>
      </c>
      <c r="C213" t="s">
        <v>672</v>
      </c>
      <c r="D213" t="s">
        <v>444</v>
      </c>
      <c r="E213" s="7" t="s">
        <v>673</v>
      </c>
      <c r="F213" s="14">
        <v>1</v>
      </c>
      <c r="J213" t="str">
        <f t="array" aca="1" ref="J213" ca="1">IFERROR(INDEX($A$1:$A$469,SMALL(IF(ISNUMBER(SEARCH(CELL("contenido"),$A$2:$A$469)),ROW($A$2:$A$469),""),ROWS($J$8:J213))),"")</f>
        <v>Hielera metálica fija verde con beige 1 CLUB</v>
      </c>
    </row>
    <row r="214" spans="1:10" x14ac:dyDescent="0.25">
      <c r="A214" s="7" t="s">
        <v>545</v>
      </c>
      <c r="B214" t="s">
        <v>71</v>
      </c>
      <c r="C214" t="s">
        <v>672</v>
      </c>
      <c r="D214" t="s">
        <v>544</v>
      </c>
      <c r="E214" s="7" t="s">
        <v>673</v>
      </c>
      <c r="F214" s="14">
        <v>1</v>
      </c>
      <c r="J214" t="str">
        <f t="array" aca="1" ref="J214" ca="1">IFERROR(INDEX($A$1:$A$469,SMALL(IF(ISNUMBER(SEARCH(CELL("contenido"),$A$2:$A$469)),ROW($A$2:$A$469),""),ROWS($J$8:J214))),"")</f>
        <v>Hielera metálica fija verde con beige 2 CLUB</v>
      </c>
    </row>
    <row r="215" spans="1:10" x14ac:dyDescent="0.25">
      <c r="A215" s="7" t="s">
        <v>543</v>
      </c>
      <c r="B215" t="s">
        <v>71</v>
      </c>
      <c r="C215" t="s">
        <v>672</v>
      </c>
      <c r="D215" t="s">
        <v>542</v>
      </c>
      <c r="E215" s="7" t="s">
        <v>673</v>
      </c>
      <c r="F215" s="14">
        <v>1</v>
      </c>
      <c r="J215" t="str">
        <f t="array" aca="1" ref="J215" ca="1">IFERROR(INDEX($A$1:$A$469,SMALL(IF(ISNUMBER(SEARCH(CELL("contenido"),$A$2:$A$469)),ROW($A$2:$A$469),""),ROWS($J$8:J215))),"")</f>
        <v>Backing metálico con lona impresa de ladrillos Club</v>
      </c>
    </row>
    <row r="216" spans="1:10" x14ac:dyDescent="0.25">
      <c r="A216" s="7" t="s">
        <v>541</v>
      </c>
      <c r="B216" t="s">
        <v>71</v>
      </c>
      <c r="C216" t="s">
        <v>672</v>
      </c>
      <c r="D216" t="s">
        <v>540</v>
      </c>
      <c r="E216" s="7" t="s">
        <v>673</v>
      </c>
      <c r="F216" s="14">
        <v>1</v>
      </c>
      <c r="J216" t="str">
        <f t="array" aca="1" ref="J216" ca="1">IFERROR(INDEX($A$1:$A$469,SMALL(IF(ISNUMBER(SEARCH(CELL("contenido"),$A$2:$A$469)),ROW($A$2:$A$469),""),ROWS($J$8:J216))),"")</f>
        <v>Backing mapa de madera con luces "nuestra parrillada" CLUB</v>
      </c>
    </row>
    <row r="217" spans="1:10" x14ac:dyDescent="0.25">
      <c r="A217" s="7" t="s">
        <v>607</v>
      </c>
      <c r="B217" t="s">
        <v>71</v>
      </c>
      <c r="C217" t="s">
        <v>672</v>
      </c>
      <c r="D217" t="s">
        <v>606</v>
      </c>
      <c r="E217" s="7" t="s">
        <v>673</v>
      </c>
      <c r="F217" s="14">
        <v>1</v>
      </c>
      <c r="J217" t="str">
        <f t="array" aca="1" ref="J217" ca="1">IFERROR(INDEX($A$1:$A$469,SMALL(IF(ISNUMBER(SEARCH(CELL("contenido"),$A$2:$A$469)),ROW($A$2:$A$469),""),ROWS($J$8:J217))),"")</f>
        <v>Parrillas asador color negro con ruedas con tapa CLUB</v>
      </c>
    </row>
    <row r="218" spans="1:10" x14ac:dyDescent="0.25">
      <c r="A218" s="7" t="s">
        <v>569</v>
      </c>
      <c r="B218" t="s">
        <v>71</v>
      </c>
      <c r="C218" t="s">
        <v>672</v>
      </c>
      <c r="D218" t="s">
        <v>568</v>
      </c>
      <c r="E218" s="7" t="s">
        <v>673</v>
      </c>
      <c r="F218" s="14">
        <v>1</v>
      </c>
      <c r="J218" t="str">
        <f t="array" aca="1" ref="J218" ca="1">IFERROR(INDEX($A$1:$A$469,SMALL(IF(ISNUMBER(SEARCH(CELL("contenido"),$A$2:$A$469)),ROW($A$2:$A$469),""),ROWS($J$8:J218))),"")</f>
        <v>Parrillas asador color negro con ruedas sin tapa CLUB</v>
      </c>
    </row>
    <row r="219" spans="1:10" x14ac:dyDescent="0.25">
      <c r="A219" s="7" t="s">
        <v>451</v>
      </c>
      <c r="B219" t="s">
        <v>71</v>
      </c>
      <c r="C219" t="s">
        <v>672</v>
      </c>
      <c r="D219" t="s">
        <v>450</v>
      </c>
      <c r="E219" s="7" t="s">
        <v>673</v>
      </c>
      <c r="F219" s="14">
        <v>1</v>
      </c>
      <c r="J219" t="str">
        <f t="array" aca="1" ref="J219" ca="1">IFERROR(INDEX($A$1:$A$469,SMALL(IF(ISNUMBER(SEARCH(CELL("contenido"),$A$2:$A$469)),ROW($A$2:$A$469),""),ROWS($J$8:J219))),"")</f>
        <v>Letrero Totem madera 10 mandamientos Club</v>
      </c>
    </row>
    <row r="220" spans="1:10" x14ac:dyDescent="0.25">
      <c r="A220" s="7" t="s">
        <v>613</v>
      </c>
      <c r="B220" t="s">
        <v>71</v>
      </c>
      <c r="C220" t="s">
        <v>672</v>
      </c>
      <c r="D220" t="s">
        <v>612</v>
      </c>
      <c r="E220" s="7" t="s">
        <v>673</v>
      </c>
      <c r="F220" s="14">
        <v>4</v>
      </c>
      <c r="J220" t="str">
        <f t="array" aca="1" ref="J220" ca="1">IFERROR(INDEX($A$1:$A$469,SMALL(IF(ISNUMBER(SEARCH(CELL("contenido"),$A$2:$A$469)),ROW($A$2:$A$469),""),ROWS($J$8:J220))),"")</f>
        <v>Letrero Totem madera llano Club</v>
      </c>
    </row>
    <row r="221" spans="1:10" x14ac:dyDescent="0.25">
      <c r="A221" s="7" t="s">
        <v>483</v>
      </c>
      <c r="B221" t="s">
        <v>71</v>
      </c>
      <c r="C221" t="s">
        <v>672</v>
      </c>
      <c r="D221" t="s">
        <v>482</v>
      </c>
      <c r="E221" s="7" t="s">
        <v>673</v>
      </c>
      <c r="F221" s="14">
        <v>2</v>
      </c>
      <c r="J221" t="str">
        <f t="array" aca="1" ref="J221" ca="1">IFERROR(INDEX($A$1:$A$469,SMALL(IF(ISNUMBER(SEARCH(CELL("contenido"),$A$2:$A$469)),ROW($A$2:$A$469),""),ROWS($J$8:J221))),"")</f>
        <v>Letrero pequeño madera con imagen CARNES Club</v>
      </c>
    </row>
    <row r="222" spans="1:10" x14ac:dyDescent="0.25">
      <c r="A222" s="7" t="s">
        <v>447</v>
      </c>
      <c r="B222" t="s">
        <v>71</v>
      </c>
      <c r="C222" t="s">
        <v>672</v>
      </c>
      <c r="D222" t="s">
        <v>446</v>
      </c>
      <c r="E222" s="7" t="s">
        <v>673</v>
      </c>
      <c r="F222" s="14">
        <v>2</v>
      </c>
      <c r="J222" t="str">
        <f t="array" aca="1" ref="J222" ca="1">IFERROR(INDEX($A$1:$A$469,SMALL(IF(ISNUMBER(SEARCH(CELL("contenido"),$A$2:$A$469)),ROW($A$2:$A$469),""),ROWS($J$8:J222))),"")</f>
        <v>Letrero pequeño madera con imagen CARBON Club</v>
      </c>
    </row>
    <row r="223" spans="1:10" x14ac:dyDescent="0.25">
      <c r="A223" s="7" t="s">
        <v>497</v>
      </c>
      <c r="B223" t="s">
        <v>71</v>
      </c>
      <c r="C223" t="s">
        <v>672</v>
      </c>
      <c r="D223" t="s">
        <v>496</v>
      </c>
      <c r="E223" s="7" t="s">
        <v>673</v>
      </c>
      <c r="F223" s="14">
        <v>15</v>
      </c>
      <c r="J223" t="str">
        <f t="array" aca="1" ref="J223" ca="1">IFERROR(INDEX($A$1:$A$469,SMALL(IF(ISNUMBER(SEARCH(CELL("contenido"),$A$2:$A$469)),ROW($A$2:$A$469),""),ROWS($J$8:J223))),"")</f>
        <v>Tablero madera llano color negro tipo tapa Club</v>
      </c>
    </row>
    <row r="224" spans="1:10" x14ac:dyDescent="0.25">
      <c r="A224" s="7" t="s">
        <v>501</v>
      </c>
      <c r="B224" t="s">
        <v>71</v>
      </c>
      <c r="C224" t="s">
        <v>672</v>
      </c>
      <c r="D224" t="s">
        <v>500</v>
      </c>
      <c r="E224" s="7" t="s">
        <v>673</v>
      </c>
      <c r="F224" s="14">
        <v>2202</v>
      </c>
      <c r="J224" t="str">
        <f t="array" aca="1" ref="J224" ca="1">IFERROR(INDEX($A$1:$A$469,SMALL(IF(ISNUMBER(SEARCH(CELL("contenido"),$A$2:$A$469)),ROW($A$2:$A$469),""),ROWS($J$8:J224))),"")</f>
        <v>Meson Bar madera + impresión en vinil y sintra + acrilico luminoso sin puertas 295 cms ancho Club</v>
      </c>
    </row>
    <row r="225" spans="1:10" x14ac:dyDescent="0.25">
      <c r="A225" s="7" t="s">
        <v>507</v>
      </c>
      <c r="B225" t="s">
        <v>71</v>
      </c>
      <c r="C225" t="s">
        <v>672</v>
      </c>
      <c r="D225" t="s">
        <v>506</v>
      </c>
      <c r="E225" s="7" t="s">
        <v>673</v>
      </c>
      <c r="F225" s="14">
        <v>8</v>
      </c>
      <c r="J225" t="str">
        <f t="array" aca="1" ref="J225" ca="1">IFERROR(INDEX($A$1:$A$469,SMALL(IF(ISNUMBER(SEARCH(CELL("contenido"),$A$2:$A$469)),ROW($A$2:$A$469),""),ROWS($J$8:J225))),"")</f>
        <v>Meson Bar madera + impresión en vinil y sintra con puertas 195 cms ancho Club</v>
      </c>
    </row>
    <row r="226" spans="1:10" x14ac:dyDescent="0.25">
      <c r="A226" s="7" t="s">
        <v>509</v>
      </c>
      <c r="B226" t="s">
        <v>71</v>
      </c>
      <c r="C226" t="s">
        <v>672</v>
      </c>
      <c r="D226" t="s">
        <v>508</v>
      </c>
      <c r="E226" s="7" t="s">
        <v>673</v>
      </c>
      <c r="F226" s="14">
        <v>1</v>
      </c>
      <c r="J226" t="str">
        <f t="array" aca="1" ref="J226" ca="1">IFERROR(INDEX($A$1:$A$469,SMALL(IF(ISNUMBER(SEARCH(CELL("contenido"),$A$2:$A$469)),ROW($A$2:$A$469),""),ROWS($J$8:J226))),"")</f>
        <v>Tubos metálicos negros Club</v>
      </c>
    </row>
    <row r="227" spans="1:10" x14ac:dyDescent="0.25">
      <c r="A227" s="7" t="s">
        <v>601</v>
      </c>
      <c r="B227" t="s">
        <v>71</v>
      </c>
      <c r="C227" t="s">
        <v>672</v>
      </c>
      <c r="D227" t="s">
        <v>600</v>
      </c>
      <c r="E227" s="7" t="s">
        <v>673</v>
      </c>
      <c r="F227" s="14">
        <v>2</v>
      </c>
      <c r="J227" t="str">
        <f t="array" aca="1" ref="J227" ca="1">IFERROR(INDEX($A$1:$A$469,SMALL(IF(ISNUMBER(SEARCH(CELL("contenido"),$A$2:$A$469)),ROW($A$2:$A$469),""),ROWS($J$8:J227))),"")</f>
        <v>Base en U metálica negra Club</v>
      </c>
    </row>
    <row r="228" spans="1:10" x14ac:dyDescent="0.25">
      <c r="A228" s="7" t="s">
        <v>485</v>
      </c>
      <c r="B228" t="s">
        <v>71</v>
      </c>
      <c r="C228" t="s">
        <v>672</v>
      </c>
      <c r="D228" t="s">
        <v>484</v>
      </c>
      <c r="E228" s="7" t="s">
        <v>673</v>
      </c>
      <c r="F228" s="14">
        <v>2</v>
      </c>
      <c r="J228" t="str">
        <f t="array" aca="1" ref="J228" ca="1">IFERROR(INDEX($A$1:$A$469,SMALL(IF(ISNUMBER(SEARCH(CELL("contenido"),$A$2:$A$469)),ROW($A$2:$A$469),""),ROWS($J$8:J228))),"")</f>
        <v>Base en L metálica negra Club</v>
      </c>
    </row>
    <row r="229" spans="1:10" x14ac:dyDescent="0.25">
      <c r="A229" s="7" t="s">
        <v>539</v>
      </c>
      <c r="B229" t="s">
        <v>71</v>
      </c>
      <c r="C229" t="s">
        <v>672</v>
      </c>
      <c r="D229" t="s">
        <v>538</v>
      </c>
      <c r="E229" s="7" t="s">
        <v>673</v>
      </c>
      <c r="F229" s="14">
        <v>1</v>
      </c>
      <c r="J229" t="str">
        <f t="array" aca="1" ref="J229" ca="1">IFERROR(INDEX($A$1:$A$469,SMALL(IF(ISNUMBER(SEARCH(CELL("contenido"),$A$2:$A$469)),ROW($A$2:$A$469),""),ROWS($J$8:J229))),"")</f>
        <v>Clasificador de cerveza de madera premiun, roja, platino color café Club</v>
      </c>
    </row>
    <row r="230" spans="1:10" x14ac:dyDescent="0.25">
      <c r="A230" s="7" t="s">
        <v>551</v>
      </c>
      <c r="B230" t="s">
        <v>71</v>
      </c>
      <c r="C230" t="s">
        <v>672</v>
      </c>
      <c r="D230" t="s">
        <v>550</v>
      </c>
      <c r="E230" s="7" t="s">
        <v>673</v>
      </c>
      <c r="F230" s="14">
        <v>1</v>
      </c>
      <c r="J230" t="str">
        <f t="array" aca="1" ref="J230" ca="1">IFERROR(INDEX($A$1:$A$469,SMALL(IF(ISNUMBER(SEARCH(CELL("contenido"),$A$2:$A$469)),ROW($A$2:$A$469),""),ROWS($J$8:J230))),"")</f>
        <v>Copas Club</v>
      </c>
    </row>
    <row r="231" spans="1:10" x14ac:dyDescent="0.25">
      <c r="A231" s="7" t="s">
        <v>605</v>
      </c>
      <c r="B231" t="s">
        <v>71</v>
      </c>
      <c r="C231" t="s">
        <v>672</v>
      </c>
      <c r="D231" t="s">
        <v>604</v>
      </c>
      <c r="E231" s="7" t="s">
        <v>673</v>
      </c>
      <c r="F231" s="14">
        <v>1</v>
      </c>
      <c r="J231" t="str">
        <f t="array" aca="1" ref="J231" ca="1">IFERROR(INDEX($A$1:$A$469,SMALL(IF(ISNUMBER(SEARCH(CELL("contenido"),$A$2:$A$469)),ROW($A$2:$A$469),""),ROWS($J$8:J231))),"")</f>
        <v>Copas en mal estado Club</v>
      </c>
    </row>
    <row r="232" spans="1:10" x14ac:dyDescent="0.25">
      <c r="A232" s="7" t="s">
        <v>603</v>
      </c>
      <c r="B232" t="s">
        <v>71</v>
      </c>
      <c r="C232" t="s">
        <v>672</v>
      </c>
      <c r="D232" t="s">
        <v>602</v>
      </c>
      <c r="E232" s="7" t="s">
        <v>673</v>
      </c>
      <c r="F232" s="14">
        <v>2</v>
      </c>
      <c r="J232" t="str">
        <f t="array" aca="1" ref="J232" ca="1">IFERROR(INDEX($A$1:$A$469,SMALL(IF(ISNUMBER(SEARCH(CELL("contenido"),$A$2:$A$469)),ROW($A$2:$A$469),""),ROWS($J$8:J232))),"")</f>
        <v>Estructura de madera contiene 9 cuadrados parantes, 12 largos, 12 tubos cuadrados, 1 base de 3 palos Club</v>
      </c>
    </row>
    <row r="233" spans="1:10" x14ac:dyDescent="0.25">
      <c r="A233" s="7" t="s">
        <v>609</v>
      </c>
      <c r="B233" t="s">
        <v>71</v>
      </c>
      <c r="C233" t="s">
        <v>672</v>
      </c>
      <c r="D233" t="s">
        <v>608</v>
      </c>
      <c r="E233" s="7" t="s">
        <v>673</v>
      </c>
      <c r="F233" s="14">
        <v>2</v>
      </c>
      <c r="J233" t="str">
        <f t="array" aca="1" ref="J233" ca="1">IFERROR(INDEX($A$1:$A$469,SMALL(IF(ISNUMBER(SEARCH(CELL("contenido"),$A$2:$A$469)),ROW($A$2:$A$469),""),ROWS($J$8:J233))),"")</f>
        <v>Tabla madera tipo backing logo Club</v>
      </c>
    </row>
    <row r="234" spans="1:10" x14ac:dyDescent="0.25">
      <c r="A234" s="7" t="s">
        <v>621</v>
      </c>
      <c r="B234" t="s">
        <v>71</v>
      </c>
      <c r="C234" t="s">
        <v>672</v>
      </c>
      <c r="D234" t="s">
        <v>620</v>
      </c>
      <c r="E234" s="7" t="s">
        <v>673</v>
      </c>
      <c r="F234" s="14">
        <v>12</v>
      </c>
      <c r="J234" t="str">
        <f t="array" aca="1" ref="J234" ca="1">IFERROR(INDEX($A$1:$A$469,SMALL(IF(ISNUMBER(SEARCH(CELL("contenido"),$A$2:$A$469)),ROW($A$2:$A$469),""),ROWS($J$8:J234))),"")</f>
        <v>Base metalica color cafe para 1 parante Club</v>
      </c>
    </row>
    <row r="235" spans="1:10" x14ac:dyDescent="0.25">
      <c r="A235" s="7" t="s">
        <v>505</v>
      </c>
      <c r="B235" t="s">
        <v>71</v>
      </c>
      <c r="C235" t="s">
        <v>672</v>
      </c>
      <c r="D235" t="s">
        <v>504</v>
      </c>
      <c r="E235" s="7" t="s">
        <v>673</v>
      </c>
      <c r="F235" s="14">
        <v>6</v>
      </c>
      <c r="J235" t="str">
        <f t="array" aca="1" ref="J235" ca="1">IFERROR(INDEX($A$1:$A$469,SMALL(IF(ISNUMBER(SEARCH(CELL("contenido"),$A$2:$A$469)),ROW($A$2:$A$469),""),ROWS($J$8:J235))),"")</f>
        <v>Letrero mediano diseño verde, logo Club Premiun en ambos lados Club</v>
      </c>
    </row>
    <row r="236" spans="1:10" x14ac:dyDescent="0.25">
      <c r="A236" s="7" t="s">
        <v>593</v>
      </c>
      <c r="B236" t="s">
        <v>71</v>
      </c>
      <c r="C236" t="s">
        <v>672</v>
      </c>
      <c r="D236" t="s">
        <v>592</v>
      </c>
      <c r="E236" s="7" t="s">
        <v>673</v>
      </c>
      <c r="F236" s="14">
        <v>5</v>
      </c>
      <c r="J236" t="str">
        <f t="array" aca="1" ref="J236" ca="1">IFERROR(INDEX($A$1:$A$469,SMALL(IF(ISNUMBER(SEARCH(CELL("contenido"),$A$2:$A$469)),ROW($A$2:$A$469),""),ROWS($J$8:J236))),"")</f>
        <v>Logo club en madera diseño destapador color blanco con logo Club Premiun Club</v>
      </c>
    </row>
    <row r="237" spans="1:10" x14ac:dyDescent="0.25">
      <c r="A237" s="7" t="s">
        <v>529</v>
      </c>
      <c r="B237" t="s">
        <v>71</v>
      </c>
      <c r="C237" t="s">
        <v>672</v>
      </c>
      <c r="D237" t="s">
        <v>528</v>
      </c>
      <c r="E237" s="7" t="s">
        <v>673</v>
      </c>
      <c r="F237" s="14">
        <v>12</v>
      </c>
      <c r="J237" t="str">
        <f t="array" aca="1" ref="J237" ca="1">IFERROR(INDEX($A$1:$A$469,SMALL(IF(ISNUMBER(SEARCH(CELL("contenido"),$A$2:$A$469)),ROW($A$2:$A$469),""),ROWS($J$8:J237))),"")</f>
        <v>Tablero madera llano cafe largo Club</v>
      </c>
    </row>
    <row r="238" spans="1:10" x14ac:dyDescent="0.25">
      <c r="A238" s="7" t="s">
        <v>503</v>
      </c>
      <c r="B238" t="s">
        <v>71</v>
      </c>
      <c r="C238" t="s">
        <v>672</v>
      </c>
      <c r="D238" t="s">
        <v>502</v>
      </c>
      <c r="E238" s="7" t="s">
        <v>673</v>
      </c>
      <c r="F238" s="14">
        <v>6</v>
      </c>
      <c r="J238" t="str">
        <f t="array" aca="1" ref="J238" ca="1">IFERROR(INDEX($A$1:$A$469,SMALL(IF(ISNUMBER(SEARCH(CELL("contenido"),$A$2:$A$469)),ROW($A$2:$A$469),""),ROWS($J$8:J238))),"")</f>
        <v>Tablero madera diseño tronco cafe  Club</v>
      </c>
    </row>
    <row r="239" spans="1:10" x14ac:dyDescent="0.25">
      <c r="A239" s="7" t="s">
        <v>589</v>
      </c>
      <c r="B239" t="s">
        <v>71</v>
      </c>
      <c r="C239" t="s">
        <v>672</v>
      </c>
      <c r="D239" t="s">
        <v>588</v>
      </c>
      <c r="E239" s="7" t="s">
        <v>673</v>
      </c>
      <c r="F239" s="14">
        <v>1</v>
      </c>
      <c r="J239" t="str">
        <f t="array" aca="1" ref="J239" ca="1">IFERROR(INDEX($A$1:$A$469,SMALL(IF(ISNUMBER(SEARCH(CELL("contenido"),$A$2:$A$469)),ROW($A$2:$A$469),""),ROWS($J$8:J239))),"")</f>
        <v>Tablero vertical madera con impresion Leña  Club</v>
      </c>
    </row>
    <row r="240" spans="1:10" x14ac:dyDescent="0.25">
      <c r="A240" s="7" t="s">
        <v>553</v>
      </c>
      <c r="B240" t="s">
        <v>71</v>
      </c>
      <c r="C240" t="s">
        <v>672</v>
      </c>
      <c r="D240" t="s">
        <v>552</v>
      </c>
      <c r="E240" s="7" t="s">
        <v>673</v>
      </c>
      <c r="F240" s="14">
        <v>1</v>
      </c>
      <c r="J240" t="str">
        <f t="array" aca="1" ref="J240" ca="1">IFERROR(INDEX($A$1:$A$469,SMALL(IF(ISNUMBER(SEARCH(CELL("contenido"),$A$2:$A$469)),ROW($A$2:$A$469),""),ROWS($J$8:J240))),"")</f>
        <v>Vasos transparentes verdes Club</v>
      </c>
    </row>
    <row r="241" spans="1:10" x14ac:dyDescent="0.25">
      <c r="A241" s="7" t="s">
        <v>555</v>
      </c>
      <c r="B241" t="s">
        <v>71</v>
      </c>
      <c r="C241" t="s">
        <v>672</v>
      </c>
      <c r="D241" t="s">
        <v>554</v>
      </c>
      <c r="E241" s="7" t="s">
        <v>673</v>
      </c>
      <c r="F241" s="14">
        <v>3</v>
      </c>
      <c r="J241" t="str">
        <f t="array" aca="1" ref="J241" ca="1">IFERROR(INDEX($A$1:$A$469,SMALL(IF(ISNUMBER(SEARCH(CELL("contenido"),$A$2:$A$469)),ROW($A$2:$A$469),""),ROWS($J$8:J241))),"")</f>
        <v>Copas curvas transparentes verdes Club</v>
      </c>
    </row>
    <row r="242" spans="1:10" x14ac:dyDescent="0.25">
      <c r="A242" s="7" t="s">
        <v>535</v>
      </c>
      <c r="B242" t="s">
        <v>71</v>
      </c>
      <c r="C242" t="s">
        <v>672</v>
      </c>
      <c r="D242" t="s">
        <v>534</v>
      </c>
      <c r="E242" s="7" t="s">
        <v>673</v>
      </c>
      <c r="F242" s="14">
        <v>3</v>
      </c>
      <c r="J242" t="str">
        <f t="array" aca="1" ref="J242" ca="1">IFERROR(INDEX($A$1:$A$469,SMALL(IF(ISNUMBER(SEARCH(CELL("contenido"),$A$2:$A$469)),ROW($A$2:$A$469),""),ROWS($J$8:J242))),"")</f>
        <v>Rollos de planta verdes y cafes diferentes tamaños Club</v>
      </c>
    </row>
    <row r="243" spans="1:10" x14ac:dyDescent="0.25">
      <c r="A243" s="7" t="s">
        <v>489</v>
      </c>
      <c r="B243" t="s">
        <v>71</v>
      </c>
      <c r="C243" t="s">
        <v>672</v>
      </c>
      <c r="D243" t="s">
        <v>488</v>
      </c>
      <c r="E243" s="7" t="s">
        <v>673</v>
      </c>
      <c r="F243" s="14">
        <v>3</v>
      </c>
      <c r="J243" t="str">
        <f t="array" aca="1" ref="J243" ca="1">IFERROR(INDEX($A$1:$A$469,SMALL(IF(ISNUMBER(SEARCH(CELL("contenido"),$A$2:$A$469)),ROW($A$2:$A$469),""),ROWS($J$8:J243))),"")</f>
        <v>Floreros redondos de vidrio y metal Club</v>
      </c>
    </row>
    <row r="244" spans="1:10" x14ac:dyDescent="0.25">
      <c r="A244" s="7" t="s">
        <v>617</v>
      </c>
      <c r="B244" t="s">
        <v>71</v>
      </c>
      <c r="C244" t="s">
        <v>672</v>
      </c>
      <c r="D244" t="s">
        <v>616</v>
      </c>
      <c r="E244" s="7" t="s">
        <v>673</v>
      </c>
      <c r="F244" s="14">
        <v>2</v>
      </c>
      <c r="J244" t="str">
        <f t="array" aca="1" ref="J244" ca="1">IFERROR(INDEX($A$1:$A$469,SMALL(IF(ISNUMBER(SEARCH(CELL("contenido"),$A$2:$A$469)),ROW($A$2:$A$469),""),ROWS($J$8:J244))),"")</f>
        <v>Copas con firmas en vinilo Club</v>
      </c>
    </row>
    <row r="245" spans="1:10" x14ac:dyDescent="0.25">
      <c r="A245" s="7" t="s">
        <v>619</v>
      </c>
      <c r="B245" t="s">
        <v>71</v>
      </c>
      <c r="C245" t="s">
        <v>672</v>
      </c>
      <c r="D245" t="s">
        <v>618</v>
      </c>
      <c r="E245" s="7" t="s">
        <v>673</v>
      </c>
      <c r="F245" s="14">
        <v>5</v>
      </c>
      <c r="J245" t="str">
        <f t="array" aca="1" ref="J245" ca="1">IFERROR(INDEX($A$1:$A$469,SMALL(IF(ISNUMBER(SEARCH(CELL("contenido"),$A$2:$A$469)),ROW($A$2:$A$469),""),ROWS($J$8:J245))),"")</f>
        <v>Plantas artificiales variadas en caja Club</v>
      </c>
    </row>
    <row r="246" spans="1:10" x14ac:dyDescent="0.25">
      <c r="A246" s="7" t="s">
        <v>595</v>
      </c>
      <c r="B246" t="s">
        <v>71</v>
      </c>
      <c r="C246" t="s">
        <v>672</v>
      </c>
      <c r="D246" t="s">
        <v>594</v>
      </c>
      <c r="E246" s="7" t="s">
        <v>673</v>
      </c>
      <c r="F246" s="14">
        <v>70</v>
      </c>
      <c r="J246" t="str">
        <f t="array" aca="1" ref="J246" ca="1">IFERROR(INDEX($A$1:$A$469,SMALL(IF(ISNUMBER(SEARCH(CELL("contenido"),$A$2:$A$469)),ROW($A$2:$A$469),""),ROWS($J$8:J246))),"")</f>
        <v>Logo redondo grande club en plastico espejo color dorado Club</v>
      </c>
    </row>
    <row r="247" spans="1:10" x14ac:dyDescent="0.25">
      <c r="A247" s="7" t="s">
        <v>625</v>
      </c>
      <c r="B247" t="s">
        <v>71</v>
      </c>
      <c r="C247" t="s">
        <v>672</v>
      </c>
      <c r="D247" t="s">
        <v>624</v>
      </c>
      <c r="E247" s="7" t="s">
        <v>673</v>
      </c>
      <c r="F247" s="14">
        <v>1</v>
      </c>
      <c r="J247" t="str">
        <f t="array" aca="1" ref="J247" ca="1">IFERROR(INDEX($A$1:$A$469,SMALL(IF(ISNUMBER(SEARCH(CELL("contenido"),$A$2:$A$469)),ROW($A$2:$A$469),""),ROWS($J$8:J247))),"")</f>
        <v>Logo redondo pequeño club en plastico espejo color dorado Club</v>
      </c>
    </row>
    <row r="248" spans="1:10" x14ac:dyDescent="0.25">
      <c r="A248" s="7" t="s">
        <v>457</v>
      </c>
      <c r="B248" t="s">
        <v>71</v>
      </c>
      <c r="C248" t="s">
        <v>672</v>
      </c>
      <c r="D248" t="s">
        <v>456</v>
      </c>
      <c r="E248" s="7" t="s">
        <v>673</v>
      </c>
      <c r="F248" s="14">
        <v>1</v>
      </c>
      <c r="J248" t="str">
        <f t="array" aca="1" ref="J248" ca="1">IFERROR(INDEX($A$1:$A$469,SMALL(IF(ISNUMBER(SEARCH(CELL("contenido"),$A$2:$A$469)),ROW($A$2:$A$469),""),ROWS($J$8:J248))),"")</f>
        <v>LETRAS en plastico espejo color dorado CERVEZA PREMIUM MAESTRIA ECUATORIANA Club</v>
      </c>
    </row>
    <row r="249" spans="1:10" x14ac:dyDescent="0.25">
      <c r="A249" s="7" t="s">
        <v>585</v>
      </c>
      <c r="B249" t="s">
        <v>71</v>
      </c>
      <c r="C249" t="s">
        <v>672</v>
      </c>
      <c r="D249" t="s">
        <v>584</v>
      </c>
      <c r="E249" s="7" t="s">
        <v>673</v>
      </c>
      <c r="F249" s="14">
        <v>1</v>
      </c>
      <c r="J249" t="str">
        <f t="array" aca="1" ref="J249" ca="1">IFERROR(INDEX($A$1:$A$469,SMALL(IF(ISNUMBER(SEARCH(CELL("contenido"),$A$2:$A$469)),ROW($A$2:$A$469),""),ROWS($J$8:J249))),"")</f>
        <v>Cartones pequeños con piedras blancas Club</v>
      </c>
    </row>
    <row r="250" spans="1:10" x14ac:dyDescent="0.25">
      <c r="A250" s="7" t="s">
        <v>573</v>
      </c>
      <c r="B250" t="s">
        <v>71</v>
      </c>
      <c r="C250" t="s">
        <v>672</v>
      </c>
      <c r="D250" t="s">
        <v>572</v>
      </c>
      <c r="E250" s="7" t="s">
        <v>673</v>
      </c>
      <c r="F250" s="14">
        <v>1</v>
      </c>
      <c r="J250" t="str">
        <f t="array" aca="1" ref="J250" ca="1">IFERROR(INDEX($A$1:$A$469,SMALL(IF(ISNUMBER(SEARCH(CELL("contenido"),$A$2:$A$469)),ROW($A$2:$A$469),""),ROWS($J$8:J250))),"")</f>
        <v>Vasija de mimbre pequeñas angosta Club</v>
      </c>
    </row>
    <row r="251" spans="1:10" x14ac:dyDescent="0.25">
      <c r="A251" s="7" t="s">
        <v>627</v>
      </c>
      <c r="B251" t="s">
        <v>71</v>
      </c>
      <c r="C251" t="s">
        <v>672</v>
      </c>
      <c r="D251" t="s">
        <v>626</v>
      </c>
      <c r="E251" s="7" t="s">
        <v>673</v>
      </c>
      <c r="F251" s="14">
        <v>1</v>
      </c>
      <c r="J251" t="str">
        <f t="array" aca="1" ref="J251" ca="1">IFERROR(INDEX($A$1:$A$469,SMALL(IF(ISNUMBER(SEARCH(CELL("contenido"),$A$2:$A$469)),ROW($A$2:$A$469),""),ROWS($J$8:J251))),"")</f>
        <v>Vasija de mimbre pequeñas larga Club</v>
      </c>
    </row>
    <row r="252" spans="1:10" x14ac:dyDescent="0.25">
      <c r="A252" s="7" t="s">
        <v>599</v>
      </c>
      <c r="B252" t="s">
        <v>71</v>
      </c>
      <c r="C252" t="s">
        <v>672</v>
      </c>
      <c r="D252" t="s">
        <v>598</v>
      </c>
      <c r="E252" s="7" t="s">
        <v>673</v>
      </c>
      <c r="F252" s="14">
        <v>5</v>
      </c>
      <c r="J252" t="str">
        <f t="array" aca="1" ref="J252" ca="1">IFERROR(INDEX($A$1:$A$469,SMALL(IF(ISNUMBER(SEARCH(CELL("contenido"),$A$2:$A$469)),ROW($A$2:$A$469),""),ROWS($J$8:J252))),"")</f>
        <v>Ruedas de mimbre Club</v>
      </c>
    </row>
    <row r="253" spans="1:10" x14ac:dyDescent="0.25">
      <c r="A253" s="7" t="s">
        <v>515</v>
      </c>
      <c r="B253" t="s">
        <v>71</v>
      </c>
      <c r="C253" t="s">
        <v>672</v>
      </c>
      <c r="D253" t="s">
        <v>514</v>
      </c>
      <c r="E253" s="7" t="s">
        <v>673</v>
      </c>
      <c r="F253" s="14">
        <v>1</v>
      </c>
      <c r="J253" t="str">
        <f t="array" aca="1" ref="J253" ca="1">IFERROR(INDEX($A$1:$A$469,SMALL(IF(ISNUMBER(SEARCH(CELL("contenido"),$A$2:$A$469)),ROW($A$2:$A$469),""),ROWS($J$8:J253))),"")</f>
        <v>Bar madera y vidrio meson verde luminoso Club</v>
      </c>
    </row>
    <row r="254" spans="1:10" x14ac:dyDescent="0.25">
      <c r="A254" s="7" t="s">
        <v>501</v>
      </c>
      <c r="B254" t="s">
        <v>71</v>
      </c>
      <c r="C254" t="s">
        <v>672</v>
      </c>
      <c r="D254" t="s">
        <v>679</v>
      </c>
      <c r="E254" s="7" t="s">
        <v>673</v>
      </c>
      <c r="F254" s="14">
        <v>148</v>
      </c>
      <c r="J254" t="str">
        <f t="array" aca="1" ref="J254" ca="1">IFERROR(INDEX($A$1:$A$469,SMALL(IF(ISNUMBER(SEARCH(CELL("contenido"),$A$2:$A$469)),ROW($A$2:$A$469),""),ROWS($J$8:J254))),"")</f>
        <v>Alfombra de minbre Club</v>
      </c>
    </row>
    <row r="255" spans="1:10" x14ac:dyDescent="0.25">
      <c r="A255" s="7" t="s">
        <v>559</v>
      </c>
      <c r="B255" t="s">
        <v>66</v>
      </c>
      <c r="C255" t="s">
        <v>672</v>
      </c>
      <c r="D255" t="s">
        <v>558</v>
      </c>
      <c r="E255" s="7" t="s">
        <v>673</v>
      </c>
      <c r="F255" s="14">
        <v>6</v>
      </c>
      <c r="J255" t="str">
        <f t="array" aca="1" ref="J255" ca="1">IFERROR(INDEX($A$1:$A$469,SMALL(IF(ISNUMBER(SEARCH(CELL("contenido"),$A$2:$A$469)),ROW($A$2:$A$469),""),ROWS($J$8:J255))),"")</f>
        <v>Piso de madera diseño verde con 2 escalones Club</v>
      </c>
    </row>
    <row r="256" spans="1:10" x14ac:dyDescent="0.25">
      <c r="A256" s="7" t="s">
        <v>513</v>
      </c>
      <c r="B256" t="s">
        <v>66</v>
      </c>
      <c r="C256" t="s">
        <v>672</v>
      </c>
      <c r="D256" t="s">
        <v>512</v>
      </c>
      <c r="E256" s="7" t="s">
        <v>673</v>
      </c>
      <c r="F256" s="14">
        <v>4</v>
      </c>
      <c r="J256" t="str">
        <f t="array" aca="1" ref="J256" ca="1">IFERROR(INDEX($A$1:$A$469,SMALL(IF(ISNUMBER(SEARCH(CELL("contenido"),$A$2:$A$469)),ROW($A$2:$A$469),""),ROWS($J$8:J256))),"")</f>
        <v>Mueble grande madera MAESTRIA silueta 2 botellas Club</v>
      </c>
    </row>
    <row r="257" spans="1:10" x14ac:dyDescent="0.25">
      <c r="A257" s="7" t="s">
        <v>493</v>
      </c>
      <c r="B257" t="s">
        <v>66</v>
      </c>
      <c r="C257" t="s">
        <v>672</v>
      </c>
      <c r="D257" t="s">
        <v>492</v>
      </c>
      <c r="E257" s="7" t="s">
        <v>673</v>
      </c>
      <c r="F257" s="14">
        <v>2</v>
      </c>
      <c r="J257" t="str">
        <f t="array" aca="1" ref="J257" ca="1">IFERROR(INDEX($A$1:$A$469,SMALL(IF(ISNUMBER(SEARCH(CELL("contenido"),$A$2:$A$469)),ROW($A$2:$A$469),""),ROWS($J$8:J257))),"")</f>
        <v>Bar madera y vidrio meson verde luminoso modelo 2 Club</v>
      </c>
    </row>
    <row r="258" spans="1:10" x14ac:dyDescent="0.25">
      <c r="A258" s="7" t="s">
        <v>537</v>
      </c>
      <c r="B258" t="s">
        <v>66</v>
      </c>
      <c r="C258" t="s">
        <v>672</v>
      </c>
      <c r="D258" t="s">
        <v>536</v>
      </c>
      <c r="E258" s="7" t="s">
        <v>673</v>
      </c>
      <c r="F258" s="14">
        <v>1</v>
      </c>
      <c r="J258" t="str">
        <f t="array" aca="1" ref="J258" ca="1">IFERROR(INDEX($A$1:$A$469,SMALL(IF(ISNUMBER(SEARCH(CELL("contenido"),$A$2:$A$469)),ROW($A$2:$A$469),""),ROWS($J$8:J258))),"")</f>
        <v>Stan degustacion metal y madera color verde frases varias Club</v>
      </c>
    </row>
    <row r="259" spans="1:10" x14ac:dyDescent="0.25">
      <c r="A259" s="7" t="s">
        <v>571</v>
      </c>
      <c r="B259" t="s">
        <v>66</v>
      </c>
      <c r="C259" t="s">
        <v>672</v>
      </c>
      <c r="D259" t="s">
        <v>570</v>
      </c>
      <c r="E259" s="7" t="s">
        <v>673</v>
      </c>
      <c r="F259" s="14">
        <v>1</v>
      </c>
      <c r="J259" t="str">
        <f t="array" aca="1" ref="J259" ca="1">IFERROR(INDEX($A$1:$A$469,SMALL(IF(ISNUMBER(SEARCH(CELL("contenido"),$A$2:$A$469)),ROW($A$2:$A$469),""),ROWS($J$8:J259))),"")</f>
        <v>Estructura metalica negra Club</v>
      </c>
    </row>
    <row r="260" spans="1:10" x14ac:dyDescent="0.25">
      <c r="A260" s="7" t="s">
        <v>547</v>
      </c>
      <c r="B260" t="s">
        <v>66</v>
      </c>
      <c r="C260" t="s">
        <v>672</v>
      </c>
      <c r="D260" t="s">
        <v>546</v>
      </c>
      <c r="E260" s="7" t="s">
        <v>673</v>
      </c>
      <c r="F260" s="14">
        <v>2</v>
      </c>
      <c r="J260" t="str">
        <f t="array" aca="1" ref="J260" ca="1">IFERROR(INDEX($A$1:$A$469,SMALL(IF(ISNUMBER(SEARCH(CELL("contenido"),$A$2:$A$469)),ROW($A$2:$A$469),""),ROWS($J$8:J260))),"")</f>
        <v>Copas Club</v>
      </c>
    </row>
    <row r="261" spans="1:10" x14ac:dyDescent="0.25">
      <c r="A261" s="7" t="s">
        <v>581</v>
      </c>
      <c r="B261" t="s">
        <v>66</v>
      </c>
      <c r="C261" t="s">
        <v>672</v>
      </c>
      <c r="D261" t="s">
        <v>580</v>
      </c>
      <c r="E261" s="7" t="s">
        <v>673</v>
      </c>
      <c r="F261" s="14">
        <v>2</v>
      </c>
      <c r="J261" t="str">
        <f t="array" aca="1" ref="J261" ca="1">IFERROR(INDEX($A$1:$A$469,SMALL(IF(ISNUMBER(SEARCH(CELL("contenido"),$A$2:$A$469)),ROW($A$2:$A$469),""),ROWS($J$8:J261))),"")</f>
        <v>Maceteros plásticos cuadrados beige Stella</v>
      </c>
    </row>
    <row r="262" spans="1:10" x14ac:dyDescent="0.25">
      <c r="A262" s="7" t="s">
        <v>567</v>
      </c>
      <c r="B262" t="s">
        <v>66</v>
      </c>
      <c r="C262" t="s">
        <v>672</v>
      </c>
      <c r="D262" t="s">
        <v>566</v>
      </c>
      <c r="E262" s="7" t="s">
        <v>673</v>
      </c>
      <c r="F262" s="14">
        <v>4</v>
      </c>
      <c r="J262" t="str">
        <f t="array" aca="1" ref="J262" ca="1">IFERROR(INDEX($A$1:$A$469,SMALL(IF(ISNUMBER(SEARCH(CELL("contenido"),$A$2:$A$469)),ROW($A$2:$A$469),""),ROWS($J$8:J262))),"")</f>
        <v>Estructura madera para colocar flores con silueta Stella</v>
      </c>
    </row>
    <row r="263" spans="1:10" x14ac:dyDescent="0.25">
      <c r="A263" s="7" t="s">
        <v>597</v>
      </c>
      <c r="B263" t="s">
        <v>66</v>
      </c>
      <c r="C263" t="s">
        <v>672</v>
      </c>
      <c r="D263" t="s">
        <v>596</v>
      </c>
      <c r="E263" s="7" t="s">
        <v>673</v>
      </c>
      <c r="F263" s="14">
        <v>16</v>
      </c>
      <c r="J263" t="str">
        <f t="array" aca="1" ref="J263" ca="1">IFERROR(INDEX($A$1:$A$469,SMALL(IF(ISNUMBER(SEARCH(CELL("contenido"),$A$2:$A$469)),ROW($A$2:$A$469),""),ROWS($J$8:J263))),"")</f>
        <v>Casita 4 planchas zinc rojo, 2 estructura metalica con apoyavasos, 2 estructura metálica de cuadros, 2 bases largas metalicas blancas</v>
      </c>
    </row>
    <row r="264" spans="1:10" x14ac:dyDescent="0.25">
      <c r="A264" s="7" t="s">
        <v>499</v>
      </c>
      <c r="B264" t="s">
        <v>66</v>
      </c>
      <c r="C264" t="s">
        <v>672</v>
      </c>
      <c r="D264" t="s">
        <v>498</v>
      </c>
      <c r="E264" s="7" t="s">
        <v>673</v>
      </c>
      <c r="F264" s="14">
        <v>1118</v>
      </c>
      <c r="J264" t="str">
        <f t="array" aca="1" ref="J264" ca="1">IFERROR(INDEX($A$1:$A$469,SMALL(IF(ISNUMBER(SEARCH(CELL("contenido"),$A$2:$A$469)),ROW($A$2:$A$469),""),ROWS($J$8:J264))),"")</f>
        <v>Letras STELLA * ARTOIS metálicas rojas con base de madera blanca con iluminación Stella</v>
      </c>
    </row>
    <row r="265" spans="1:10" x14ac:dyDescent="0.25">
      <c r="A265" s="7" t="s">
        <v>465</v>
      </c>
      <c r="B265" t="s">
        <v>66</v>
      </c>
      <c r="C265" t="s">
        <v>672</v>
      </c>
      <c r="D265" t="s">
        <v>464</v>
      </c>
      <c r="E265" s="7" t="s">
        <v>673</v>
      </c>
      <c r="F265" s="14">
        <v>1</v>
      </c>
      <c r="J265" t="str">
        <f t="array" aca="1" ref="J265" ca="1">IFERROR(INDEX($A$1:$A$469,SMALL(IF(ISNUMBER(SEARCH(CELL("contenido"),$A$2:$A$469)),ROW($A$2:$A$469),""),ROWS($J$8:J265))),"")</f>
        <v xml:space="preserve">Metal rojo tipo techo 1.5 cms alto x 20 cms ancho aproximadamente </v>
      </c>
    </row>
    <row r="266" spans="1:10" x14ac:dyDescent="0.25">
      <c r="A266" s="7" t="s">
        <v>491</v>
      </c>
      <c r="B266" t="s">
        <v>66</v>
      </c>
      <c r="C266" t="s">
        <v>672</v>
      </c>
      <c r="D266" t="s">
        <v>490</v>
      </c>
      <c r="E266" s="7" t="s">
        <v>673</v>
      </c>
      <c r="F266" s="14">
        <v>1</v>
      </c>
      <c r="J266" t="str">
        <f t="array" aca="1" ref="J266" ca="1">IFERROR(INDEX($A$1:$A$469,SMALL(IF(ISNUMBER(SEARCH(CELL("contenido"),$A$2:$A$469)),ROW($A$2:$A$469),""),ROWS($J$8:J266))),"")</f>
        <v>Letreros carton + impresión logo Stella Artois 60 cms aproximadamente</v>
      </c>
    </row>
    <row r="267" spans="1:10" x14ac:dyDescent="0.25">
      <c r="A267" s="7" t="s">
        <v>459</v>
      </c>
      <c r="B267" t="s">
        <v>34</v>
      </c>
      <c r="C267" t="s">
        <v>672</v>
      </c>
      <c r="D267" t="s">
        <v>458</v>
      </c>
      <c r="E267" s="7" t="s">
        <v>673</v>
      </c>
      <c r="F267" s="14">
        <v>17</v>
      </c>
      <c r="J267" t="str">
        <f t="array" aca="1" ref="J267" ca="1">IFERROR(INDEX($A$1:$A$469,SMALL(IF(ISNUMBER(SEARCH(CELL("contenido"),$A$2:$A$469)),ROW($A$2:$A$469),""),ROWS($J$8:J267))),"")</f>
        <v>Pasamanos Balcones de metal blanco con dorado Stella</v>
      </c>
    </row>
    <row r="268" spans="1:10" x14ac:dyDescent="0.25">
      <c r="A268" s="7" t="s">
        <v>521</v>
      </c>
      <c r="B268" t="s">
        <v>34</v>
      </c>
      <c r="C268" t="s">
        <v>672</v>
      </c>
      <c r="D268" t="s">
        <v>520</v>
      </c>
      <c r="E268" s="7" t="s">
        <v>673</v>
      </c>
      <c r="F268" s="14">
        <v>1355</v>
      </c>
      <c r="J268" t="str">
        <f t="array" aca="1" ref="J268" ca="1">IFERROR(INDEX($A$1:$A$469,SMALL(IF(ISNUMBER(SEARCH(CELL("contenido"),$A$2:$A$469)),ROW($A$2:$A$469),""),ROWS($J$8:J268))),"")</f>
        <v>Mesas rectangulares café oscuro tipo ratan con vidrio Stella</v>
      </c>
    </row>
    <row r="269" spans="1:10" x14ac:dyDescent="0.25">
      <c r="A269" s="7" t="s">
        <v>549</v>
      </c>
      <c r="B269" t="s">
        <v>34</v>
      </c>
      <c r="C269" t="s">
        <v>672</v>
      </c>
      <c r="D269" t="s">
        <v>548</v>
      </c>
      <c r="E269" s="7" t="s">
        <v>673</v>
      </c>
      <c r="F269" s="14">
        <v>1</v>
      </c>
      <c r="J269" t="str">
        <f t="array" aca="1" ref="J269" ca="1">IFERROR(INDEX($A$1:$A$469,SMALL(IF(ISNUMBER(SEARCH(CELL("contenido"),$A$2:$A$469)),ROW($A$2:$A$469),""),ROWS($J$8:J269))),"")</f>
        <v>Sillas tipo mimbre asiento y respaldar blanco y base cafe Stella</v>
      </c>
    </row>
    <row r="270" spans="1:10" x14ac:dyDescent="0.25">
      <c r="A270" s="7" t="s">
        <v>587</v>
      </c>
      <c r="B270" t="s">
        <v>34</v>
      </c>
      <c r="C270" t="s">
        <v>672</v>
      </c>
      <c r="D270" t="s">
        <v>586</v>
      </c>
      <c r="E270" s="7" t="s">
        <v>673</v>
      </c>
      <c r="F270" s="14">
        <v>1</v>
      </c>
      <c r="J270" t="str">
        <f t="array" aca="1" ref="J270" ca="1">IFERROR(INDEX($A$1:$A$469,SMALL(IF(ISNUMBER(SEARCH(CELL("contenido"),$A$2:$A$469)),ROW($A$2:$A$469),""),ROWS($J$8:J270))),"")</f>
        <v>Conos de cartulina gruesa con logo Stella</v>
      </c>
    </row>
    <row r="271" spans="1:10" x14ac:dyDescent="0.25">
      <c r="A271" s="7" t="s">
        <v>475</v>
      </c>
      <c r="B271" t="s">
        <v>34</v>
      </c>
      <c r="C271" t="s">
        <v>672</v>
      </c>
      <c r="D271" t="s">
        <v>474</v>
      </c>
      <c r="E271" s="7" t="s">
        <v>673</v>
      </c>
      <c r="F271" s="14">
        <v>6</v>
      </c>
      <c r="J271" t="str">
        <f t="array" aca="1" ref="J271" ca="1">IFERROR(INDEX($A$1:$A$469,SMALL(IF(ISNUMBER(SEARCH(CELL("contenido"),$A$2:$A$469)),ROW($A$2:$A$469),""),ROWS($J$8:J271))),"")</f>
        <v>Arco metalico blanco con lona Celebrate Stella</v>
      </c>
    </row>
    <row r="272" spans="1:10" x14ac:dyDescent="0.25">
      <c r="A272" s="7" t="s">
        <v>473</v>
      </c>
      <c r="B272" t="s">
        <v>34</v>
      </c>
      <c r="C272" t="s">
        <v>672</v>
      </c>
      <c r="D272" t="s">
        <v>472</v>
      </c>
      <c r="E272" s="7" t="s">
        <v>673</v>
      </c>
      <c r="F272" s="14">
        <v>1</v>
      </c>
      <c r="J272" t="str">
        <f t="array" aca="1" ref="J272" ca="1">IFERROR(INDEX($A$1:$A$469,SMALL(IF(ISNUMBER(SEARCH(CELL("contenido"),$A$2:$A$469)),ROW($A$2:$A$469),""),ROWS($J$8:J272))),"")</f>
        <v>Casa remolque blanca con ruedas Stella</v>
      </c>
    </row>
    <row r="273" spans="1:10" x14ac:dyDescent="0.25">
      <c r="A273" s="7" t="s">
        <v>557</v>
      </c>
      <c r="B273" t="s">
        <v>34</v>
      </c>
      <c r="C273" t="s">
        <v>672</v>
      </c>
      <c r="D273" t="s">
        <v>556</v>
      </c>
      <c r="E273" s="7" t="s">
        <v>673</v>
      </c>
      <c r="F273" s="14">
        <v>2</v>
      </c>
      <c r="J273" t="str">
        <f t="array" aca="1" ref="J273" ca="1">IFERROR(INDEX($A$1:$A$469,SMALL(IF(ISNUMBER(SEARCH(CELL("contenido"),$A$2:$A$469)),ROW($A$2:$A$469),""),ROWS($J$8:J273))),"")</f>
        <v>Antorchas tipo de caña y mimbre Corona</v>
      </c>
    </row>
    <row r="274" spans="1:10" x14ac:dyDescent="0.25">
      <c r="A274" s="7" t="s">
        <v>563</v>
      </c>
      <c r="B274" t="s">
        <v>34</v>
      </c>
      <c r="C274" t="s">
        <v>672</v>
      </c>
      <c r="D274" t="s">
        <v>562</v>
      </c>
      <c r="E274" s="7" t="s">
        <v>673</v>
      </c>
      <c r="F274" s="14">
        <v>2</v>
      </c>
      <c r="J274" t="str">
        <f t="array" aca="1" ref="J274" ca="1">IFERROR(INDEX($A$1:$A$469,SMALL(IF(ISNUMBER(SEARCH(CELL("contenido"),$A$2:$A$469)),ROW($A$2:$A$469),""),ROWS($J$8:J274))),"")</f>
        <v>Fichas de madera con logo cortado laser Corona</v>
      </c>
    </row>
    <row r="275" spans="1:10" x14ac:dyDescent="0.25">
      <c r="A275" s="7" t="s">
        <v>305</v>
      </c>
      <c r="B275" t="s">
        <v>34</v>
      </c>
      <c r="C275" t="s">
        <v>672</v>
      </c>
      <c r="D275" t="s">
        <v>304</v>
      </c>
      <c r="E275" s="7" t="s">
        <v>673</v>
      </c>
      <c r="F275" s="14">
        <v>1</v>
      </c>
      <c r="J275" t="str">
        <f t="array" aca="1" ref="J275" ca="1">IFERROR(INDEX($A$1:$A$469,SMALL(IF(ISNUMBER(SEARCH(CELL("contenido"),$A$2:$A$469)),ROW($A$2:$A$469),""),ROWS($J$8:J275))),"")</f>
        <v>Limonero caja de madera Coronita Corona</v>
      </c>
    </row>
    <row r="276" spans="1:10" x14ac:dyDescent="0.25">
      <c r="A276" s="7" t="s">
        <v>461</v>
      </c>
      <c r="B276" t="s">
        <v>34</v>
      </c>
      <c r="C276" t="s">
        <v>672</v>
      </c>
      <c r="D276" t="s">
        <v>460</v>
      </c>
      <c r="E276" s="7" t="s">
        <v>673</v>
      </c>
      <c r="F276" s="14">
        <v>1</v>
      </c>
      <c r="J276" t="str">
        <f t="array" aca="1" ref="J276" ca="1">IFERROR(INDEX($A$1:$A$469,SMALL(IF(ISNUMBER(SEARCH(CELL("contenido"),$A$2:$A$469)),ROW($A$2:$A$469),""),ROWS($J$8:J276))),"")</f>
        <v>Pizarra para tiza en forma de tabla Surf Corona</v>
      </c>
    </row>
    <row r="277" spans="1:10" x14ac:dyDescent="0.25">
      <c r="A277" s="7" t="s">
        <v>477</v>
      </c>
      <c r="B277" t="s">
        <v>34</v>
      </c>
      <c r="C277" t="s">
        <v>672</v>
      </c>
      <c r="D277" t="s">
        <v>476</v>
      </c>
      <c r="E277" s="7" t="s">
        <v>673</v>
      </c>
      <c r="F277" s="14">
        <v>1</v>
      </c>
      <c r="J277" t="str">
        <f t="array" aca="1" ref="J277" ca="1">IFERROR(INDEX($A$1:$A$469,SMALL(IF(ISNUMBER(SEARCH(CELL("contenido"),$A$2:$A$469)),ROW($A$2:$A$469),""),ROWS($J$8:J277))),"")</f>
        <v>Bancos altos de madera color café claro Corona</v>
      </c>
    </row>
    <row r="278" spans="1:10" x14ac:dyDescent="0.25">
      <c r="A278" s="7" t="s">
        <v>479</v>
      </c>
      <c r="B278" t="s">
        <v>34</v>
      </c>
      <c r="C278" t="s">
        <v>672</v>
      </c>
      <c r="D278" t="s">
        <v>478</v>
      </c>
      <c r="E278" s="7" t="s">
        <v>673</v>
      </c>
      <c r="F278" s="14">
        <v>3</v>
      </c>
      <c r="J278" t="str">
        <f t="array" aca="1" ref="J278" ca="1">IFERROR(INDEX($A$1:$A$469,SMALL(IF(ISNUMBER(SEARCH(CELL("contenido"),$A$2:$A$469)),ROW($A$2:$A$469),""),ROWS($J$8:J278))),"")</f>
        <v>Bancos altos de madera color blanco Corona</v>
      </c>
    </row>
    <row r="279" spans="1:10" x14ac:dyDescent="0.25">
      <c r="A279" s="7" t="s">
        <v>481</v>
      </c>
      <c r="B279" t="s">
        <v>34</v>
      </c>
      <c r="C279" t="s">
        <v>672</v>
      </c>
      <c r="D279" t="s">
        <v>480</v>
      </c>
      <c r="E279" s="7" t="s">
        <v>673</v>
      </c>
      <c r="F279" s="14">
        <v>1</v>
      </c>
      <c r="J279" t="str">
        <f t="array" aca="1" ref="J279" ca="1">IFERROR(INDEX($A$1:$A$469,SMALL(IF(ISNUMBER(SEARCH(CELL("contenido"),$A$2:$A$469)),ROW($A$2:$A$469),""),ROWS($J$8:J279))),"")</f>
        <v>Maceteros grandes tipo pallet sin piso Corona</v>
      </c>
    </row>
    <row r="280" spans="1:10" x14ac:dyDescent="0.25">
      <c r="A280" s="7" t="s">
        <v>629</v>
      </c>
      <c r="B280" t="s">
        <v>34</v>
      </c>
      <c r="C280" t="s">
        <v>672</v>
      </c>
      <c r="D280" t="s">
        <v>628</v>
      </c>
      <c r="E280" s="7" t="s">
        <v>673</v>
      </c>
      <c r="F280" s="14">
        <v>3</v>
      </c>
      <c r="J280" t="str">
        <f t="array" aca="1" ref="J280" ca="1">IFERROR(INDEX($A$1:$A$469,SMALL(IF(ISNUMBER(SEARCH(CELL("contenido"),$A$2:$A$469)),ROW($A$2:$A$469),""),ROWS($J$8:J280))),"")</f>
        <v>Mesa rectangular bajas para sombrilla parasol Corona</v>
      </c>
    </row>
    <row r="281" spans="1:10" x14ac:dyDescent="0.25">
      <c r="A281" s="7" t="s">
        <v>577</v>
      </c>
      <c r="B281" t="s">
        <v>34</v>
      </c>
      <c r="C281" t="s">
        <v>672</v>
      </c>
      <c r="D281" t="s">
        <v>576</v>
      </c>
      <c r="E281" s="7" t="s">
        <v>673</v>
      </c>
      <c r="F281" s="14">
        <v>2</v>
      </c>
      <c r="J281" t="str">
        <f t="array" aca="1" ref="J281" ca="1">IFERROR(INDEX($A$1:$A$469,SMALL(IF(ISNUMBER(SEARCH(CELL("contenido"),$A$2:$A$469)),ROW($A$2:$A$469),""),ROWS($J$8:J281))),"")</f>
        <v>Banqueta asiento largo rectangular con cojin Corona</v>
      </c>
    </row>
    <row r="282" spans="1:10" x14ac:dyDescent="0.25">
      <c r="A282" s="7" t="s">
        <v>469</v>
      </c>
      <c r="B282" t="s">
        <v>34</v>
      </c>
      <c r="C282" t="s">
        <v>672</v>
      </c>
      <c r="D282" t="s">
        <v>468</v>
      </c>
      <c r="E282" s="7" t="s">
        <v>673</v>
      </c>
      <c r="F282" s="14">
        <v>3</v>
      </c>
      <c r="J282" t="str">
        <f t="array" aca="1" ref="J282" ca="1">IFERROR(INDEX($A$1:$A$469,SMALL(IF(ISNUMBER(SEARCH(CELL("contenido"),$A$2:$A$469)),ROW($A$2:$A$469),""),ROWS($J$8:J282))),"")</f>
        <v>Archivador con repisas tipo pallet Corona</v>
      </c>
    </row>
    <row r="283" spans="1:10" x14ac:dyDescent="0.25">
      <c r="A283" s="7" t="s">
        <v>611</v>
      </c>
      <c r="B283" t="s">
        <v>34</v>
      </c>
      <c r="C283" t="s">
        <v>672</v>
      </c>
      <c r="D283" t="s">
        <v>610</v>
      </c>
      <c r="E283" s="7" t="s">
        <v>673</v>
      </c>
      <c r="F283" s="14">
        <v>2</v>
      </c>
      <c r="J283" t="str">
        <f t="array" aca="1" ref="J283" ca="1">IFERROR(INDEX($A$1:$A$469,SMALL(IF(ISNUMBER(SEARCH(CELL("contenido"),$A$2:$A$469)),ROW($A$2:$A$469),""),ROWS($J$8:J283))),"")</f>
        <v>Bancos pequeños tipo pallet café claro 3 tablas Corona</v>
      </c>
    </row>
    <row r="284" spans="1:10" x14ac:dyDescent="0.25">
      <c r="A284" s="7" t="s">
        <v>533</v>
      </c>
      <c r="B284" t="s">
        <v>34</v>
      </c>
      <c r="C284" t="s">
        <v>672</v>
      </c>
      <c r="D284" t="s">
        <v>532</v>
      </c>
      <c r="E284" s="7" t="s">
        <v>673</v>
      </c>
      <c r="F284" s="14">
        <v>5</v>
      </c>
      <c r="J284" t="str">
        <f t="array" aca="1" ref="J284" ca="1">IFERROR(INDEX($A$1:$A$469,SMALL(IF(ISNUMBER(SEARCH(CELL("contenido"),$A$2:$A$469)),ROW($A$2:$A$469),""),ROWS($J$8:J284))),"")</f>
        <v>Bancos pequeños tipo pallet café claro 4 tablas Corona</v>
      </c>
    </row>
    <row r="285" spans="1:10" x14ac:dyDescent="0.25">
      <c r="A285" s="7" t="s">
        <v>565</v>
      </c>
      <c r="B285" t="s">
        <v>34</v>
      </c>
      <c r="C285" t="s">
        <v>672</v>
      </c>
      <c r="D285" t="s">
        <v>564</v>
      </c>
      <c r="E285" s="7" t="s">
        <v>673</v>
      </c>
      <c r="F285" s="14">
        <v>5</v>
      </c>
      <c r="J285" t="str">
        <f t="array" aca="1" ref="J285" ca="1">IFERROR(INDEX($A$1:$A$469,SMALL(IF(ISNUMBER(SEARCH(CELL("contenido"),$A$2:$A$469)),ROW($A$2:$A$469),""),ROWS($J$8:J285))),"")</f>
        <v>Bancos pequeños tipo pallet color mostaza 5 tablas Corona</v>
      </c>
    </row>
    <row r="286" spans="1:10" x14ac:dyDescent="0.25">
      <c r="A286" s="7" t="s">
        <v>467</v>
      </c>
      <c r="B286" t="s">
        <v>34</v>
      </c>
      <c r="C286" t="s">
        <v>672</v>
      </c>
      <c r="D286" t="s">
        <v>466</v>
      </c>
      <c r="E286" s="7" t="s">
        <v>673</v>
      </c>
      <c r="F286" s="14">
        <v>1</v>
      </c>
      <c r="J286" t="str">
        <f t="array" aca="1" ref="J286" ca="1">IFERROR(INDEX($A$1:$A$469,SMALL(IF(ISNUMBER(SEARCH(CELL("contenido"),$A$2:$A$469)),ROW($A$2:$A$469),""),ROWS($J$8:J286))),"")</f>
        <v>Bar tipo pallet Corona</v>
      </c>
    </row>
    <row r="287" spans="1:10" x14ac:dyDescent="0.25">
      <c r="A287" s="7" t="s">
        <v>463</v>
      </c>
      <c r="B287" t="s">
        <v>34</v>
      </c>
      <c r="C287" t="s">
        <v>672</v>
      </c>
      <c r="D287" t="s">
        <v>462</v>
      </c>
      <c r="E287" s="7" t="s">
        <v>673</v>
      </c>
      <c r="F287" s="14">
        <v>1</v>
      </c>
      <c r="J287" t="str">
        <f t="array" aca="1" ref="J287" ca="1">IFERROR(INDEX($A$1:$A$469,SMALL(IF(ISNUMBER(SEARCH(CELL("contenido"),$A$2:$A$469)),ROW($A$2:$A$469),""),ROWS($J$8:J287))),"")</f>
        <v>Paredes tipo pallet verticales Corona</v>
      </c>
    </row>
    <row r="288" spans="1:10" x14ac:dyDescent="0.25">
      <c r="A288" s="11" t="s">
        <v>615</v>
      </c>
      <c r="B288" t="s">
        <v>34</v>
      </c>
      <c r="C288" t="s">
        <v>672</v>
      </c>
      <c r="D288" t="s">
        <v>614</v>
      </c>
      <c r="E288" s="7" t="s">
        <v>673</v>
      </c>
      <c r="F288" s="14">
        <v>1</v>
      </c>
      <c r="J288" t="str">
        <f t="array" aca="1" ref="J288" ca="1">IFERROR(INDEX($A$1:$A$469,SMALL(IF(ISNUMBER(SEARCH(CELL("contenido"),$A$2:$A$469)),ROW($A$2:$A$469),""),ROWS($J$8:J288))),"")</f>
        <v>Asientos para columpios Corona</v>
      </c>
    </row>
    <row r="289" spans="1:10" x14ac:dyDescent="0.25">
      <c r="A289" s="11" t="s">
        <v>561</v>
      </c>
      <c r="B289" t="s">
        <v>34</v>
      </c>
      <c r="C289" t="s">
        <v>672</v>
      </c>
      <c r="D289" t="s">
        <v>560</v>
      </c>
      <c r="E289" s="7" t="s">
        <v>673</v>
      </c>
      <c r="F289" s="14">
        <v>1</v>
      </c>
      <c r="J289" t="str">
        <f t="array" aca="1" ref="J289" ca="1">IFERROR(INDEX($A$1:$A$469,SMALL(IF(ISNUMBER(SEARCH(CELL("contenido"),$A$2:$A$469)),ROW($A$2:$A$469),""),ROWS($J$8:J289))),"")</f>
        <v>Techos circulares de tablas blancos de playwood Corona</v>
      </c>
    </row>
    <row r="290" spans="1:10" x14ac:dyDescent="0.25">
      <c r="A290" s="11" t="s">
        <v>591</v>
      </c>
      <c r="B290" t="s">
        <v>34</v>
      </c>
      <c r="C290" t="s">
        <v>672</v>
      </c>
      <c r="D290" t="s">
        <v>590</v>
      </c>
      <c r="E290" s="7" t="s">
        <v>673</v>
      </c>
      <c r="F290" s="14">
        <v>1</v>
      </c>
      <c r="J290" t="str">
        <f t="array" aca="1" ref="J290" ca="1">IFERROR(INDEX($A$1:$A$469,SMALL(IF(ISNUMBER(SEARCH(CELL("contenido"),$A$2:$A$469)),ROW($A$2:$A$469),""),ROWS($J$8:J290))),"")</f>
        <v>Letras CORONA metálicas con iluminación Corona</v>
      </c>
    </row>
    <row r="291" spans="1:10" x14ac:dyDescent="0.25">
      <c r="A291" s="11" t="s">
        <v>511</v>
      </c>
      <c r="B291" t="s">
        <v>34</v>
      </c>
      <c r="C291" t="s">
        <v>672</v>
      </c>
      <c r="D291" t="s">
        <v>510</v>
      </c>
      <c r="E291" s="7" t="s">
        <v>673</v>
      </c>
      <c r="F291" s="14">
        <v>1</v>
      </c>
      <c r="J291" t="str">
        <f t="array" aca="1" ref="J291" ca="1">IFERROR(INDEX($A$1:$A$469,SMALL(IF(ISNUMBER(SEARCH(CELL("contenido"),$A$2:$A$469)),ROW($A$2:$A$469),""),ROWS($J$8:J291))),"")</f>
        <v>Mesas cocteleras Corona</v>
      </c>
    </row>
    <row r="292" spans="1:10" x14ac:dyDescent="0.25">
      <c r="A292" s="11" t="s">
        <v>495</v>
      </c>
      <c r="B292" t="s">
        <v>34</v>
      </c>
      <c r="C292" t="s">
        <v>672</v>
      </c>
      <c r="D292" t="s">
        <v>494</v>
      </c>
      <c r="E292" s="7" t="s">
        <v>673</v>
      </c>
      <c r="F292" s="14">
        <v>2</v>
      </c>
      <c r="J292" t="str">
        <f t="array" aca="1" ref="J292" ca="1">IFERROR(INDEX($A$1:$A$469,SMALL(IF(ISNUMBER(SEARCH(CELL("contenido"),$A$2:$A$469)),ROW($A$2:$A$469),""),ROWS($J$8:J292))),"")</f>
        <v>Asiento base madera + puff color blanco Corona</v>
      </c>
    </row>
    <row r="293" spans="1:10" x14ac:dyDescent="0.25">
      <c r="A293" s="11" t="s">
        <v>575</v>
      </c>
      <c r="B293" t="s">
        <v>34</v>
      </c>
      <c r="C293" t="s">
        <v>672</v>
      </c>
      <c r="D293" t="s">
        <v>574</v>
      </c>
      <c r="E293" s="7" t="s">
        <v>673</v>
      </c>
      <c r="F293" s="14">
        <v>2</v>
      </c>
      <c r="J293" t="str">
        <f t="array" aca="1" ref="J293" ca="1">IFERROR(INDEX($A$1:$A$469,SMALL(IF(ISNUMBER(SEARCH(CELL("contenido"),$A$2:$A$469)),ROW($A$2:$A$469),""),ROWS($J$8:J293))),"")</f>
        <v>Arco de entrada en forma de C metal+carton prensado con vinil lona amarilla Corona</v>
      </c>
    </row>
    <row r="294" spans="1:10" x14ac:dyDescent="0.25">
      <c r="A294" s="11" t="s">
        <v>583</v>
      </c>
      <c r="B294" t="s">
        <v>34</v>
      </c>
      <c r="C294" t="s">
        <v>672</v>
      </c>
      <c r="D294" t="s">
        <v>582</v>
      </c>
      <c r="E294" s="7" t="s">
        <v>673</v>
      </c>
      <c r="F294" s="14">
        <v>8</v>
      </c>
      <c r="J294" t="str">
        <f t="array" aca="1" ref="J294" ca="1">IFERROR(INDEX($A$1:$A$469,SMALL(IF(ISNUMBER(SEARCH(CELL("contenido"),$A$2:$A$469)),ROW($A$2:$A$469),""),ROWS($J$8:J294))),"")</f>
        <v>Tunel de ingreso, plástico pintado color café + tubos de acero Corona</v>
      </c>
    </row>
    <row r="295" spans="1:10" x14ac:dyDescent="0.25">
      <c r="A295" s="11" t="s">
        <v>517</v>
      </c>
      <c r="B295" t="s">
        <v>34</v>
      </c>
      <c r="C295" t="s">
        <v>672</v>
      </c>
      <c r="D295" t="s">
        <v>516</v>
      </c>
      <c r="E295" s="7" t="s">
        <v>673</v>
      </c>
      <c r="F295" s="14">
        <v>10</v>
      </c>
      <c r="J295" t="str">
        <f t="array" aca="1" ref="J295" ca="1">IFERROR(INDEX($A$1:$A$469,SMALL(IF(ISNUMBER(SEARCH(CELL("contenido"),$A$2:$A$469)),ROW($A$2:$A$469),""),ROWS($J$8:J295))),"")</f>
        <v>Mandala contiene 7 triangulos de madera azules y cafe claro Corona</v>
      </c>
    </row>
    <row r="296" spans="1:10" x14ac:dyDescent="0.25">
      <c r="A296" s="11" t="s">
        <v>519</v>
      </c>
      <c r="B296" t="s">
        <v>34</v>
      </c>
      <c r="C296" t="s">
        <v>672</v>
      </c>
      <c r="D296" t="s">
        <v>518</v>
      </c>
      <c r="E296" s="7" t="s">
        <v>673</v>
      </c>
      <c r="F296" s="14">
        <v>8</v>
      </c>
      <c r="J296" t="str">
        <f t="array" aca="1" ref="J296" ca="1">IFERROR(INDEX($A$1:$A$469,SMALL(IF(ISNUMBER(SEARCH(CELL("contenido"),$A$2:$A$469)),ROW($A$2:$A$469),""),ROWS($J$8:J296))),"")</f>
        <v>Rejilla tablas de madera sobre estructura metalica Corona</v>
      </c>
    </row>
    <row r="297" spans="1:10" x14ac:dyDescent="0.25">
      <c r="A297" s="11" t="s">
        <v>527</v>
      </c>
      <c r="B297" t="s">
        <v>34</v>
      </c>
      <c r="C297" t="s">
        <v>672</v>
      </c>
      <c r="D297" t="s">
        <v>526</v>
      </c>
      <c r="E297" s="7" t="s">
        <v>673</v>
      </c>
      <c r="F297" s="14">
        <v>8</v>
      </c>
      <c r="J297" t="str">
        <f t="array" aca="1" ref="J297" ca="1">IFERROR(INDEX($A$1:$A$469,SMALL(IF(ISNUMBER(SEARCH(CELL("contenido"),$A$2:$A$469)),ROW($A$2:$A$469),""),ROWS($J$8:J297))),"")</f>
        <v>Estructura de tablas de madera color blanco semicirculo tipo rejas Corona</v>
      </c>
    </row>
    <row r="298" spans="1:10" x14ac:dyDescent="0.25">
      <c r="A298" s="11" t="s">
        <v>523</v>
      </c>
      <c r="B298" t="s">
        <v>34</v>
      </c>
      <c r="C298" t="s">
        <v>672</v>
      </c>
      <c r="D298" t="s">
        <v>522</v>
      </c>
      <c r="E298" s="7" t="s">
        <v>673</v>
      </c>
      <c r="F298" s="14">
        <v>2</v>
      </c>
      <c r="J298" t="str">
        <f t="array" aca="1" ref="J298" ca="1">IFERROR(INDEX($A$1:$A$469,SMALL(IF(ISNUMBER(SEARCH(CELL("contenido"),$A$2:$A$469)),ROW($A$2:$A$469),""),ROWS($J$8:J298))),"")</f>
        <v xml:space="preserve">Circulo de madera llano color claro Corona </v>
      </c>
    </row>
    <row r="299" spans="1:10" x14ac:dyDescent="0.25">
      <c r="A299" s="11" t="s">
        <v>525</v>
      </c>
      <c r="B299" t="s">
        <v>34</v>
      </c>
      <c r="C299" t="s">
        <v>672</v>
      </c>
      <c r="D299" t="s">
        <v>524</v>
      </c>
      <c r="E299" s="7" t="s">
        <v>673</v>
      </c>
      <c r="F299" s="14">
        <v>7</v>
      </c>
      <c r="J299" t="str">
        <f t="array" aca="1" ref="J299" ca="1">IFERROR(INDEX($A$1:$A$469,SMALL(IF(ISNUMBER(SEARCH(CELL("contenido"),$A$2:$A$469)),ROW($A$2:$A$469),""),ROWS($J$8:J299))),"")</f>
        <v>Pared de tablas de madera Corona</v>
      </c>
    </row>
    <row r="300" spans="1:10" x14ac:dyDescent="0.25">
      <c r="A300" s="11" t="s">
        <v>487</v>
      </c>
      <c r="B300" t="s">
        <v>34</v>
      </c>
      <c r="C300" t="s">
        <v>672</v>
      </c>
      <c r="D300" t="s">
        <v>486</v>
      </c>
      <c r="E300" s="7" t="s">
        <v>673</v>
      </c>
      <c r="F300" s="14">
        <v>12</v>
      </c>
      <c r="J300" t="str">
        <f t="array" aca="1" ref="J300" ca="1">IFERROR(INDEX($A$1:$A$469,SMALL(IF(ISNUMBER(SEARCH(CELL("contenido"),$A$2:$A$469)),ROW($A$2:$A$469),""),ROWS($J$8:J300))),"")</f>
        <v>Piezas triangulares de madera pequeñas amarillo, azul y cafe Corona</v>
      </c>
    </row>
    <row r="301" spans="1:10" x14ac:dyDescent="0.25">
      <c r="A301" s="11" t="s">
        <v>471</v>
      </c>
      <c r="B301" t="s">
        <v>34</v>
      </c>
      <c r="C301" t="s">
        <v>672</v>
      </c>
      <c r="D301" t="s">
        <v>470</v>
      </c>
      <c r="E301" s="7" t="s">
        <v>673</v>
      </c>
      <c r="F301" s="14">
        <v>1</v>
      </c>
      <c r="J301" t="str">
        <f t="array" aca="1" ref="J301" ca="1">IFERROR(INDEX($A$1:$A$469,SMALL(IF(ISNUMBER(SEARCH(CELL("contenido"),$A$2:$A$469)),ROW($A$2:$A$469),""),ROWS($J$8:J301))),"")</f>
        <v>Estructura rombo de madera y metal con lonas blanco amarillo celeste Corona</v>
      </c>
    </row>
    <row r="302" spans="1:10" x14ac:dyDescent="0.25">
      <c r="A302" s="11" t="s">
        <v>623</v>
      </c>
      <c r="B302" t="s">
        <v>9</v>
      </c>
      <c r="C302" t="s">
        <v>672</v>
      </c>
      <c r="D302" t="s">
        <v>622</v>
      </c>
      <c r="E302" s="7" t="s">
        <v>673</v>
      </c>
      <c r="F302" s="14">
        <v>1</v>
      </c>
      <c r="J302" t="str">
        <f t="array" aca="1" ref="J302" ca="1">IFERROR(INDEX($A$1:$A$469,SMALL(IF(ISNUMBER(SEARCH(CELL("contenido"),$A$2:$A$469)),ROW($A$2:$A$469),""),ROWS($J$8:J302))),"")</f>
        <v>Exagono de madera de madera y metal con lonas blanco amarillo celeste Corona</v>
      </c>
    </row>
    <row r="303" spans="1:10" x14ac:dyDescent="0.25">
      <c r="A303" s="23" t="s">
        <v>186</v>
      </c>
      <c r="B303" t="s">
        <v>71</v>
      </c>
      <c r="C303" t="s">
        <v>672</v>
      </c>
      <c r="D303" t="s">
        <v>185</v>
      </c>
      <c r="E303" s="7" t="s">
        <v>673</v>
      </c>
      <c r="F303" s="14">
        <v>1</v>
      </c>
      <c r="J303" t="str">
        <f t="array" aca="1" ref="J303" ca="1">IFERROR(INDEX($A$1:$A$469,SMALL(IF(ISNUMBER(SEARCH(CELL("contenido"),$A$2:$A$469)),ROW($A$2:$A$469),""),ROWS($J$8:J303))),"")</f>
        <v>Figuras pequeñas rombo amarillo Corona</v>
      </c>
    </row>
    <row r="304" spans="1:10" x14ac:dyDescent="0.25">
      <c r="A304" s="23" t="s">
        <v>180</v>
      </c>
      <c r="B304" t="s">
        <v>66</v>
      </c>
      <c r="C304" t="s">
        <v>672</v>
      </c>
      <c r="D304" t="s">
        <v>179</v>
      </c>
      <c r="E304" s="7" t="s">
        <v>673</v>
      </c>
      <c r="F304" s="14">
        <v>6</v>
      </c>
      <c r="J304" t="str">
        <f t="array" aca="1" ref="J304" ca="1">IFERROR(INDEX($A$1:$A$469,SMALL(IF(ISNUMBER(SEARCH(CELL("contenido"),$A$2:$A$469)),ROW($A$2:$A$469),""),ROWS($J$8:J304))),"")</f>
        <v>Figura triangular de playwood blanco, cafe y azul Corona</v>
      </c>
    </row>
    <row r="305" spans="1:10" x14ac:dyDescent="0.25">
      <c r="A305" s="7" t="s">
        <v>441</v>
      </c>
      <c r="B305" t="s">
        <v>66</v>
      </c>
      <c r="C305" t="s">
        <v>672</v>
      </c>
      <c r="D305" t="s">
        <v>440</v>
      </c>
      <c r="E305" s="7" t="s">
        <v>673</v>
      </c>
      <c r="F305" s="74">
        <v>2</v>
      </c>
      <c r="J305" t="str">
        <f t="array" aca="1" ref="J305" ca="1">IFERROR(INDEX($A$1:$A$469,SMALL(IF(ISNUMBER(SEARCH(CELL("contenido"),$A$2:$A$469)),ROW($A$2:$A$469),""),ROWS($J$8:J305))),"")</f>
        <v>Figura triangular larga de playwood blanco, cafe y azul Corona</v>
      </c>
    </row>
    <row r="306" spans="1:10" x14ac:dyDescent="0.25">
      <c r="A306" s="23" t="s">
        <v>453</v>
      </c>
      <c r="B306" t="s">
        <v>71</v>
      </c>
      <c r="C306" t="s">
        <v>672</v>
      </c>
      <c r="D306" t="s">
        <v>452</v>
      </c>
      <c r="E306" s="17" t="s">
        <v>673</v>
      </c>
      <c r="F306" s="14">
        <v>2</v>
      </c>
      <c r="J306" t="str">
        <f t="array" aca="1" ref="J306" ca="1">IFERROR(INDEX($A$1:$A$469,SMALL(IF(ISNUMBER(SEARCH(CELL("contenido"),$A$2:$A$469)),ROW($A$2:$A$469),""),ROWS($J$8:J306))),"")</f>
        <v>Cañas medidas varias Corona</v>
      </c>
    </row>
    <row r="307" spans="1:10" x14ac:dyDescent="0.25">
      <c r="A307" s="75" t="s">
        <v>455</v>
      </c>
      <c r="B307" t="s">
        <v>34</v>
      </c>
      <c r="C307" t="s">
        <v>672</v>
      </c>
      <c r="D307" s="76" t="s">
        <v>454</v>
      </c>
      <c r="E307" s="7" t="s">
        <v>673</v>
      </c>
      <c r="F307" s="14">
        <v>4</v>
      </c>
      <c r="J307" t="str">
        <f t="array" aca="1" ref="J307" ca="1">IFERROR(INDEX($A$1:$A$469,SMALL(IF(ISNUMBER(SEARCH(CELL("contenido"),$A$2:$A$469)),ROW($A$2:$A$469),""),ROWS($J$8:J307))),"")</f>
        <v>Banco largo de madera color blanco Corona</v>
      </c>
    </row>
    <row r="308" spans="1:10" x14ac:dyDescent="0.25">
      <c r="A308" s="93" t="s">
        <v>1092</v>
      </c>
      <c r="B308" t="s">
        <v>71</v>
      </c>
      <c r="C308" t="s">
        <v>672</v>
      </c>
      <c r="D308" s="75" t="s">
        <v>452</v>
      </c>
      <c r="E308" s="7" t="s">
        <v>673</v>
      </c>
      <c r="F308" s="105">
        <v>25</v>
      </c>
      <c r="J308" t="str">
        <f t="array" aca="1" ref="J308" ca="1">IFERROR(INDEX($A$1:$A$469,SMALL(IF(ISNUMBER(SEARCH(CELL("contenido"),$A$2:$A$469)),ROW($A$2:$A$469),""),ROWS($J$8:J308))),"")</f>
        <v>Bar doble ( 2 cuerpos) de madera-playwood, luminosos Becks</v>
      </c>
    </row>
    <row r="309" spans="1:10" x14ac:dyDescent="0.25">
      <c r="A309" s="93" t="s">
        <v>1095</v>
      </c>
      <c r="B309" t="s">
        <v>71</v>
      </c>
      <c r="C309" t="s">
        <v>672</v>
      </c>
      <c r="D309" t="s">
        <v>1094</v>
      </c>
      <c r="E309" s="7" t="s">
        <v>673</v>
      </c>
      <c r="F309" s="105">
        <v>25</v>
      </c>
      <c r="J309" t="str">
        <f t="array" aca="1" ref="J309" ca="1">IFERROR(INDEX($A$1:$A$469,SMALL(IF(ISNUMBER(SEARCH(CELL("contenido"),$A$2:$A$469)),ROW($A$2:$A$469),""),ROWS($J$8:J309))),"")</f>
        <v>Backing metalico con lona impresa de '' nosotras parrillamos '' CLUB</v>
      </c>
    </row>
    <row r="310" spans="1:10" x14ac:dyDescent="0.25">
      <c r="A310" s="91" t="s">
        <v>1081</v>
      </c>
      <c r="B310" t="s">
        <v>71</v>
      </c>
      <c r="C310" t="s">
        <v>672</v>
      </c>
      <c r="D310" t="s">
        <v>1080</v>
      </c>
      <c r="E310" s="7" t="s">
        <v>673</v>
      </c>
      <c r="F310" s="106">
        <v>100</v>
      </c>
      <c r="J310" t="str">
        <f t="array" aca="1" ref="J310" ca="1">IFERROR(INDEX($A$1:$A$469,SMALL(IF(ISNUMBER(SEARCH(CELL("contenido"),$A$2:$A$469)),ROW($A$2:$A$469),""),ROWS($J$8:J310))),"")</f>
        <v>Plantas artificiales Stella</v>
      </c>
    </row>
    <row r="311" spans="1:10" x14ac:dyDescent="0.25">
      <c r="A311" s="93" t="s">
        <v>1126</v>
      </c>
      <c r="B311" t="s">
        <v>71</v>
      </c>
      <c r="C311" t="s">
        <v>672</v>
      </c>
      <c r="D311" t="s">
        <v>1127</v>
      </c>
      <c r="E311" s="7" t="s">
        <v>673</v>
      </c>
      <c r="F311" s="105">
        <v>5</v>
      </c>
      <c r="J311" t="str">
        <f t="array" aca="1" ref="J311" ca="1">IFERROR(INDEX($A$1:$A$469,SMALL(IF(ISNUMBER(SEARCH(CELL("contenido"),$A$2:$A$469)),ROW($A$2:$A$469),""),ROWS($J$8:J311))),"")</f>
        <v>Estructura MDF tipo copa Stella</v>
      </c>
    </row>
    <row r="312" spans="1:10" x14ac:dyDescent="0.25">
      <c r="A312" s="91" t="s">
        <v>1102</v>
      </c>
      <c r="B312" t="s">
        <v>71</v>
      </c>
      <c r="C312" t="s">
        <v>672</v>
      </c>
      <c r="D312" t="s">
        <v>1101</v>
      </c>
      <c r="E312" s="7" t="s">
        <v>673</v>
      </c>
      <c r="F312" s="106">
        <v>5</v>
      </c>
      <c r="J312" t="str">
        <f t="array" aca="1" ref="J312" ca="1">IFERROR(INDEX($A$1:$A$469,SMALL(IF(ISNUMBER(SEARCH(CELL("contenido"),$A$2:$A$469)),ROW($A$2:$A$469),""),ROWS($J$8:J312))),"")</f>
        <v>Stand de vidrio de Club</v>
      </c>
    </row>
    <row r="313" spans="1:10" x14ac:dyDescent="0.25">
      <c r="A313" s="91" t="s">
        <v>1106</v>
      </c>
      <c r="B313" t="s">
        <v>71</v>
      </c>
      <c r="C313" t="s">
        <v>672</v>
      </c>
      <c r="D313" t="s">
        <v>1105</v>
      </c>
      <c r="E313" s="7" t="s">
        <v>673</v>
      </c>
      <c r="F313" s="106">
        <v>1</v>
      </c>
      <c r="J313" t="str">
        <f t="array" aca="1" ref="J313" ca="1">IFERROR(INDEX($A$1:$A$469,SMALL(IF(ISNUMBER(SEARCH(CELL("contenido"),$A$2:$A$469)),ROW($A$2:$A$469),""),ROWS($J$8:J313))),"")</f>
        <v>Piso de madera Corona</v>
      </c>
    </row>
    <row r="314" spans="1:10" x14ac:dyDescent="0.25">
      <c r="A314" s="93" t="s">
        <v>1104</v>
      </c>
      <c r="B314" t="s">
        <v>71</v>
      </c>
      <c r="C314" t="s">
        <v>672</v>
      </c>
      <c r="D314" t="s">
        <v>1103</v>
      </c>
      <c r="E314" s="7" t="s">
        <v>673</v>
      </c>
      <c r="F314" s="105">
        <v>0</v>
      </c>
      <c r="J314" t="str">
        <f t="array" aca="1" ref="J314" ca="1">IFERROR(INDEX($A$1:$A$469,SMALL(IF(ISNUMBER(SEARCH(CELL("contenido"),$A$2:$A$469)),ROW($A$2:$A$469),""),ROWS($J$8:J314))),"")</f>
        <v>DELANTAL PARRILLERO LOGO CLUB</v>
      </c>
    </row>
    <row r="315" spans="1:10" x14ac:dyDescent="0.25">
      <c r="A315" s="93" t="s">
        <v>1110</v>
      </c>
      <c r="B315" t="s">
        <v>71</v>
      </c>
      <c r="C315" t="s">
        <v>672</v>
      </c>
      <c r="D315" t="s">
        <v>1109</v>
      </c>
      <c r="E315" s="7" t="s">
        <v>673</v>
      </c>
      <c r="F315" s="105">
        <v>0</v>
      </c>
      <c r="J315" t="str">
        <f t="array" aca="1" ref="J315" ca="1">IFERROR(INDEX($A$1:$A$469,SMALL(IF(ISNUMBER(SEARCH(CELL("contenido"),$A$2:$A$469)),ROW($A$2:$A$469),""),ROWS($J$8:J315))),"")</f>
        <v>BOLSO LOGO CLUB</v>
      </c>
    </row>
    <row r="316" spans="1:10" x14ac:dyDescent="0.25">
      <c r="A316" s="91" t="s">
        <v>1112</v>
      </c>
      <c r="B316" t="s">
        <v>71</v>
      </c>
      <c r="C316" t="s">
        <v>672</v>
      </c>
      <c r="D316" t="s">
        <v>1111</v>
      </c>
      <c r="E316" s="7" t="s">
        <v>673</v>
      </c>
      <c r="F316" s="106">
        <v>0</v>
      </c>
      <c r="J316" t="str">
        <f t="array" aca="1" ref="J316" ca="1">IFERROR(INDEX($A$1:$A$469,SMALL(IF(ISNUMBER(SEARCH(CELL("contenido"),$A$2:$A$469)),ROW($A$2:$A$469),""),ROWS($J$8:J316))),"")</f>
        <v>TABLA DE TECA CLUB</v>
      </c>
    </row>
    <row r="317" spans="1:10" x14ac:dyDescent="0.25">
      <c r="A317" s="93" t="s">
        <v>1114</v>
      </c>
      <c r="B317" t="s">
        <v>71</v>
      </c>
      <c r="C317" t="s">
        <v>672</v>
      </c>
      <c r="D317" t="s">
        <v>1113</v>
      </c>
      <c r="E317" s="7" t="s">
        <v>673</v>
      </c>
      <c r="F317" s="105">
        <v>0</v>
      </c>
      <c r="J317" t="str">
        <f t="array" aca="1" ref="J317" ca="1">IFERROR(INDEX($A$1:$A$469,SMALL(IF(ISNUMBER(SEARCH(CELL("contenido"),$A$2:$A$469)),ROW($A$2:$A$469),""),ROWS($J$8:J317))),"")</f>
        <v>TOTEMS ILUMINADO DE METAL OXIDADO</v>
      </c>
    </row>
    <row r="318" spans="1:10" x14ac:dyDescent="0.25">
      <c r="A318" s="91" t="s">
        <v>1128</v>
      </c>
      <c r="B318" t="s">
        <v>71</v>
      </c>
      <c r="C318" t="s">
        <v>672</v>
      </c>
      <c r="D318" t="s">
        <v>1129</v>
      </c>
      <c r="E318" s="7" t="s">
        <v>673</v>
      </c>
      <c r="F318" s="106">
        <v>0</v>
      </c>
      <c r="J318" t="str">
        <f t="array" aca="1" ref="J318" ca="1">IFERROR(INDEX($A$1:$A$469,SMALL(IF(ISNUMBER(SEARCH(CELL("contenido"),$A$2:$A$469)),ROW($A$2:$A$469),""),ROWS($J$8:J318))),"")</f>
        <v>CESTAS MIMBRE CLUB</v>
      </c>
    </row>
    <row r="319" spans="1:10" x14ac:dyDescent="0.25">
      <c r="A319" s="91" t="s">
        <v>1116</v>
      </c>
      <c r="B319" t="s">
        <v>71</v>
      </c>
      <c r="C319" t="s">
        <v>672</v>
      </c>
      <c r="D319" t="s">
        <v>1115</v>
      </c>
      <c r="E319" s="7" t="s">
        <v>673</v>
      </c>
      <c r="F319" s="106">
        <v>0</v>
      </c>
      <c r="J319" t="str">
        <f t="array" aca="1" ref="J319" ca="1">IFERROR(INDEX($A$1:$A$469,SMALL(IF(ISNUMBER(SEARCH(CELL("contenido"),$A$2:$A$469)),ROW($A$2:$A$469),""),ROWS($J$8:J319))),"")</f>
        <v>CAMARA INSTAX MINI11 NEGRA</v>
      </c>
    </row>
    <row r="320" spans="1:10" x14ac:dyDescent="0.25">
      <c r="A320" s="93" t="s">
        <v>1122</v>
      </c>
      <c r="B320" t="s">
        <v>66</v>
      </c>
      <c r="C320" t="s">
        <v>672</v>
      </c>
      <c r="D320" t="s">
        <v>179</v>
      </c>
      <c r="E320" s="7" t="s">
        <v>673</v>
      </c>
      <c r="F320" s="105">
        <v>1</v>
      </c>
      <c r="J320" t="str">
        <f t="array" aca="1" ref="J320" ca="1">IFERROR(INDEX($A$1:$A$469,SMALL(IF(ISNUMBER(SEARCH(CELL("contenido"),$A$2:$A$469)),ROW($A$2:$A$469),""),ROWS($J$8:J320))),"")</f>
        <v>CESTAS PLASTICO CLUB</v>
      </c>
    </row>
    <row r="321" spans="1:10" x14ac:dyDescent="0.25">
      <c r="A321" s="91" t="s">
        <v>1124</v>
      </c>
      <c r="B321" t="s">
        <v>66</v>
      </c>
      <c r="C321" t="s">
        <v>672</v>
      </c>
      <c r="D321" t="s">
        <v>440</v>
      </c>
      <c r="E321" s="7" t="s">
        <v>673</v>
      </c>
      <c r="F321" s="106">
        <v>1</v>
      </c>
      <c r="J321" t="str">
        <f t="array" aca="1" ref="J321" ca="1">IFERROR(INDEX($A$1:$A$469,SMALL(IF(ISNUMBER(SEARCH(CELL("contenido"),$A$2:$A$469)),ROW($A$2:$A$469),""),ROWS($J$8:J321))),"")</f>
        <v>Uniforme pantalon y camisa CLUB</v>
      </c>
    </row>
    <row r="322" spans="1:10" x14ac:dyDescent="0.25">
      <c r="A322" s="93" t="s">
        <v>1146</v>
      </c>
      <c r="B322" t="s">
        <v>66</v>
      </c>
      <c r="C322" t="s">
        <v>672</v>
      </c>
      <c r="D322" t="s">
        <v>1147</v>
      </c>
      <c r="E322" s="7" t="s">
        <v>673</v>
      </c>
      <c r="F322" s="105"/>
      <c r="J322" t="str">
        <f t="array" aca="1" ref="J322" ca="1">IFERROR(INDEX($A$1:$A$469,SMALL(IF(ISNUMBER(SEARCH(CELL("contenido"),$A$2:$A$469)),ROW($A$2:$A$469),""),ROWS($J$8:J322))),"")</f>
        <v>BOTONES CLUB ECUADOR</v>
      </c>
    </row>
    <row r="323" spans="1:10" x14ac:dyDescent="0.25">
      <c r="A323" s="91" t="s">
        <v>1149</v>
      </c>
      <c r="B323" t="s">
        <v>66</v>
      </c>
      <c r="C323" t="s">
        <v>672</v>
      </c>
      <c r="D323" t="s">
        <v>1157</v>
      </c>
      <c r="E323" s="7" t="s">
        <v>673</v>
      </c>
      <c r="F323" s="106"/>
      <c r="J323" t="str">
        <f t="array" aca="1" ref="J323" ca="1">IFERROR(INDEX($A$1:$A$469,SMALL(IF(ISNUMBER(SEARCH(CELL("contenido"),$A$2:$A$469)),ROW($A$2:$A$469),""),ROWS($J$8:J323))),"")</f>
        <v>PRENDEDORES LOGO CLUB</v>
      </c>
    </row>
    <row r="324" spans="1:10" x14ac:dyDescent="0.25">
      <c r="A324" s="93" t="s">
        <v>1150</v>
      </c>
      <c r="B324" t="s">
        <v>66</v>
      </c>
      <c r="C324" t="s">
        <v>672</v>
      </c>
      <c r="D324" t="s">
        <v>1158</v>
      </c>
      <c r="E324" s="7" t="s">
        <v>673</v>
      </c>
      <c r="F324" s="105"/>
      <c r="J324" t="str">
        <f t="array" aca="1" ref="J324" ca="1">IFERROR(INDEX($A$1:$A$469,SMALL(IF(ISNUMBER(SEARCH(CELL("contenido"),$A$2:$A$469)),ROW($A$2:$A$469),""),ROWS($J$8:J324))),"")</f>
        <v>Pizarra CLUB para tiza</v>
      </c>
    </row>
    <row r="325" spans="1:10" x14ac:dyDescent="0.25">
      <c r="A325" s="93" t="s">
        <v>1151</v>
      </c>
      <c r="B325" t="s">
        <v>66</v>
      </c>
      <c r="C325" t="s">
        <v>672</v>
      </c>
      <c r="D325" t="s">
        <v>1159</v>
      </c>
      <c r="E325" s="7" t="s">
        <v>673</v>
      </c>
      <c r="F325" s="105"/>
      <c r="J325" t="str">
        <f t="array" aca="1" ref="J325" ca="1">IFERROR(INDEX($A$1:$A$469,SMALL(IF(ISNUMBER(SEARCH(CELL("contenido"),$A$2:$A$469)),ROW($A$2:$A$469),""),ROWS($J$8:J325))),"")</f>
        <v>PUBLICIDAD TABLEROS PEQUEÑO CLUB</v>
      </c>
    </row>
    <row r="326" spans="1:10" x14ac:dyDescent="0.25">
      <c r="A326" s="91" t="s">
        <v>1152</v>
      </c>
      <c r="B326" t="s">
        <v>66</v>
      </c>
      <c r="C326" t="s">
        <v>672</v>
      </c>
      <c r="D326" t="s">
        <v>1160</v>
      </c>
      <c r="E326" s="7" t="s">
        <v>673</v>
      </c>
      <c r="F326" s="106"/>
      <c r="J326" t="str">
        <f t="array" aca="1" ref="J326" ca="1">IFERROR(INDEX($A$1:$A$469,SMALL(IF(ISNUMBER(SEARCH(CELL("contenido"),$A$2:$A$469)),ROW($A$2:$A$469),""),ROWS($J$8:J326))),"")</f>
        <v>Carro stella hielera</v>
      </c>
    </row>
    <row r="327" spans="1:10" x14ac:dyDescent="0.25">
      <c r="A327" s="93" t="s">
        <v>1153</v>
      </c>
      <c r="B327" t="s">
        <v>66</v>
      </c>
      <c r="C327" t="s">
        <v>672</v>
      </c>
      <c r="D327" t="s">
        <v>1161</v>
      </c>
      <c r="E327" s="7" t="s">
        <v>673</v>
      </c>
      <c r="F327" s="105"/>
      <c r="J327" t="str">
        <f t="array" aca="1" ref="J327" ca="1">IFERROR(INDEX($A$1:$A$469,SMALL(IF(ISNUMBER(SEARCH(CELL("contenido"),$A$2:$A$469)),ROW($A$2:$A$469),""),ROWS($J$8:J327))),"")</f>
        <v>Hielera de espuma</v>
      </c>
    </row>
    <row r="328" spans="1:10" x14ac:dyDescent="0.25">
      <c r="A328" s="91" t="s">
        <v>1162</v>
      </c>
      <c r="B328" t="s">
        <v>66</v>
      </c>
      <c r="C328" t="s">
        <v>672</v>
      </c>
      <c r="D328" t="s">
        <v>1163</v>
      </c>
      <c r="E328" s="7" t="s">
        <v>673</v>
      </c>
      <c r="F328" s="106"/>
      <c r="J328" t="str">
        <f t="array" aca="1" ref="J328" ca="1">IFERROR(INDEX($A$1:$A$469,SMALL(IF(ISNUMBER(SEARCH(CELL("contenido"),$A$2:$A$469)),ROW($A$2:$A$469),""),ROWS($J$8:J328))),"")</f>
        <v>PARASOLES CON BASE Y TELA STELLA</v>
      </c>
    </row>
    <row r="329" spans="1:10" x14ac:dyDescent="0.25">
      <c r="A329" s="93"/>
      <c r="E329" s="7"/>
      <c r="F329" s="105"/>
      <c r="J329" t="str">
        <f t="array" aca="1" ref="J329" ca="1">IFERROR(INDEX($A$1:$A$469,SMALL(IF(ISNUMBER(SEARCH(CELL("contenido"),$A$2:$A$469)),ROW($A$2:$A$469),""),ROWS($J$8:J329))),"")</f>
        <v>Letras "LA VIDA ARTOIS"</v>
      </c>
    </row>
    <row r="330" spans="1:10" x14ac:dyDescent="0.25">
      <c r="A330" s="91"/>
      <c r="E330" s="7"/>
      <c r="F330" s="106"/>
      <c r="J330" t="str">
        <f t="array" aca="1" ref="J330" ca="1">IFERROR(INDEX($A$1:$A$469,SMALL(IF(ISNUMBER(SEARCH(CELL("contenido"),$A$2:$A$469)),ROW($A$2:$A$469),""),ROWS($J$8:J330))),"")</f>
        <v>CERVEZA STELLA 330ML</v>
      </c>
    </row>
    <row r="331" spans="1:10" x14ac:dyDescent="0.25">
      <c r="A331" s="93"/>
      <c r="E331" s="7"/>
      <c r="F331" s="105"/>
      <c r="J331" t="str">
        <f t="array" aca="1" ref="J331" ca="1">IFERROR(INDEX($A$1:$A$469,SMALL(IF(ISNUMBER(SEARCH(CELL("contenido"),$A$2:$A$469)),ROW($A$2:$A$469),""),ROWS($J$8:J331))),"")</f>
        <v>CONOS DE PAPAS STELLA</v>
      </c>
    </row>
    <row r="332" spans="1:10" x14ac:dyDescent="0.25">
      <c r="A332" s="93"/>
      <c r="E332" s="7"/>
      <c r="F332" s="105"/>
      <c r="J332" t="str">
        <f t="array" aca="1" ref="J332" ca="1">IFERROR(INDEX($A$1:$A$469,SMALL(IF(ISNUMBER(SEARCH(CELL("contenido"),$A$2:$A$469)),ROW($A$2:$A$469),""),ROWS($J$8:J332))),"")</f>
        <v>LUCES LED ESCENARIO STELLA</v>
      </c>
    </row>
    <row r="333" spans="1:10" x14ac:dyDescent="0.25">
      <c r="A333" s="93"/>
      <c r="E333" s="7"/>
      <c r="F333" s="105"/>
      <c r="J333" t="str">
        <f t="array" aca="1" ref="J333" ca="1">IFERROR(INDEX($A$1:$A$469,SMALL(IF(ISNUMBER(SEARCH(CELL("contenido"),$A$2:$A$469)),ROW($A$2:$A$469),""),ROWS($J$8:J333))),"")</f>
        <v>Bandejas Stella ROJA</v>
      </c>
    </row>
    <row r="334" spans="1:10" x14ac:dyDescent="0.25">
      <c r="A334" s="93"/>
      <c r="E334" s="7"/>
      <c r="F334" s="105"/>
      <c r="J334" t="str">
        <f t="array" aca="1" ref="J334" ca="1">IFERROR(INDEX($A$1:$A$469,SMALL(IF(ISNUMBER(SEARCH(CELL("contenido"),$A$2:$A$469)),ROW($A$2:$A$469),""),ROWS($J$8:J334))),"")</f>
        <v>FUNDAS DE PAPEL STELLA</v>
      </c>
    </row>
    <row r="335" spans="1:10" x14ac:dyDescent="0.25">
      <c r="A335" s="91"/>
      <c r="E335" s="7"/>
      <c r="F335" s="106"/>
      <c r="J335" t="str">
        <f t="array" aca="1" ref="J335" ca="1">IFERROR(INDEX($A$1:$A$469,SMALL(IF(ISNUMBER(SEARCH(CELL("contenido"),$A$2:$A$469)),ROW($A$2:$A$469),""),ROWS($J$8:J335))),"")</f>
        <v/>
      </c>
    </row>
    <row r="336" spans="1:10" x14ac:dyDescent="0.25">
      <c r="A336" s="91"/>
      <c r="E336" s="7"/>
      <c r="F336" s="106"/>
      <c r="J336" t="str">
        <f t="array" aca="1" ref="J336" ca="1">IFERROR(INDEX($A$1:$A$469,SMALL(IF(ISNUMBER(SEARCH(CELL("contenido"),$A$2:$A$469)),ROW($A$2:$A$469),""),ROWS($J$8:J336))),"")</f>
        <v/>
      </c>
    </row>
    <row r="337" spans="1:10" x14ac:dyDescent="0.25">
      <c r="A337" s="93"/>
      <c r="E337" s="7"/>
      <c r="F337" s="105"/>
      <c r="J337" t="str">
        <f t="array" aca="1" ref="J337" ca="1">IFERROR(INDEX($A$1:$A$469,SMALL(IF(ISNUMBER(SEARCH(CELL("contenido"),$A$2:$A$469)),ROW($A$2:$A$469),""),ROWS($J$8:J337))),"")</f>
        <v/>
      </c>
    </row>
    <row r="338" spans="1:10" x14ac:dyDescent="0.25">
      <c r="A338" s="91"/>
      <c r="D338" s="68"/>
      <c r="E338" s="7"/>
      <c r="F338" s="106"/>
      <c r="J338" t="str">
        <f t="array" aca="1" ref="J338" ca="1">IFERROR(INDEX($A$1:$A$469,SMALL(IF(ISNUMBER(SEARCH(CELL("contenido"),$A$2:$A$469)),ROW($A$2:$A$469),""),ROWS($J$8:J338))),"")</f>
        <v/>
      </c>
    </row>
    <row r="339" spans="1:10" x14ac:dyDescent="0.25">
      <c r="A339" s="93"/>
      <c r="E339" s="7"/>
      <c r="F339" s="105"/>
      <c r="J339" t="str">
        <f t="array" aca="1" ref="J339" ca="1">IFERROR(INDEX($A$1:$A$469,SMALL(IF(ISNUMBER(SEARCH(CELL("contenido"),$A$2:$A$469)),ROW($A$2:$A$469),""),ROWS($J$8:J339))),"")</f>
        <v/>
      </c>
    </row>
    <row r="340" spans="1:10" x14ac:dyDescent="0.25">
      <c r="A340" s="91"/>
      <c r="E340" s="7"/>
      <c r="F340" s="106"/>
      <c r="J340" t="str">
        <f t="array" aca="1" ref="J340" ca="1">IFERROR(INDEX($A$1:$A$469,SMALL(IF(ISNUMBER(SEARCH(CELL("contenido"),$A$2:$A$469)),ROW($A$2:$A$469),""),ROWS($J$8:J340))),"")</f>
        <v/>
      </c>
    </row>
    <row r="341" spans="1:10" x14ac:dyDescent="0.25">
      <c r="A341" s="91"/>
      <c r="D341" s="68"/>
      <c r="E341" s="7"/>
      <c r="F341" s="106"/>
      <c r="J341" t="str">
        <f t="array" aca="1" ref="J341" ca="1">IFERROR(INDEX($A$1:$A$469,SMALL(IF(ISNUMBER(SEARCH(CELL("contenido"),$A$2:$A$469)),ROW($A$2:$A$469),""),ROWS($J$8:J341))),"")</f>
        <v/>
      </c>
    </row>
    <row r="342" spans="1:10" x14ac:dyDescent="0.25">
      <c r="A342" s="109"/>
      <c r="E342" s="7"/>
      <c r="F342" s="105"/>
      <c r="J342" t="str">
        <f t="array" aca="1" ref="J342" ca="1">IFERROR(INDEX($A$1:$A$469,SMALL(IF(ISNUMBER(SEARCH(CELL("contenido"),$A$2:$A$469)),ROW($A$2:$A$469),""),ROWS($J$8:J342))),"")</f>
        <v/>
      </c>
    </row>
    <row r="343" spans="1:10" x14ac:dyDescent="0.25">
      <c r="A343" s="108"/>
      <c r="E343" s="7"/>
      <c r="F343" s="105"/>
      <c r="J343" t="str">
        <f t="array" aca="1" ref="J343" ca="1">IFERROR(INDEX($A$1:$A$469,SMALL(IF(ISNUMBER(SEARCH(CELL("contenido"),$A$2:$A$469)),ROW($A$2:$A$469),""),ROWS($J$8:J343))),"")</f>
        <v/>
      </c>
    </row>
    <row r="344" spans="1:10" x14ac:dyDescent="0.25">
      <c r="A344" s="108"/>
      <c r="E344" s="7"/>
      <c r="F344" s="105"/>
      <c r="J344" t="str">
        <f t="array" aca="1" ref="J344" ca="1">IFERROR(INDEX($A$1:$A$469,SMALL(IF(ISNUMBER(SEARCH(CELL("contenido"),$A$2:$A$469)),ROW($A$2:$A$469),""),ROWS($J$8:J344))),"")</f>
        <v/>
      </c>
    </row>
    <row r="345" spans="1:10" x14ac:dyDescent="0.25">
      <c r="A345" s="110"/>
      <c r="E345" s="7"/>
      <c r="F345" s="106"/>
      <c r="J345" t="str">
        <f t="array" aca="1" ref="J345" ca="1">IFERROR(INDEX($A$1:$A$469,SMALL(IF(ISNUMBER(SEARCH(CELL("contenido"),$A$2:$A$469)),ROW($A$2:$A$469),""),ROWS($J$8:J345))),"")</f>
        <v/>
      </c>
    </row>
    <row r="346" spans="1:10" x14ac:dyDescent="0.25">
      <c r="A346" s="110"/>
      <c r="E346" s="7"/>
      <c r="F346" s="106"/>
      <c r="J346" t="str">
        <f t="array" aca="1" ref="J346" ca="1">IFERROR(INDEX($A$1:$A$469,SMALL(IF(ISNUMBER(SEARCH(CELL("contenido"),$A$2:$A$469)),ROW($A$2:$A$469),""),ROWS($J$8:J346))),"")</f>
        <v/>
      </c>
    </row>
    <row r="347" spans="1:10" x14ac:dyDescent="0.25">
      <c r="A347" s="76"/>
      <c r="E347" s="7"/>
      <c r="F347" s="106"/>
      <c r="J347" t="str">
        <f t="array" aca="1" ref="J347" ca="1">IFERROR(INDEX($A$1:$A$469,SMALL(IF(ISNUMBER(SEARCH(CELL("contenido"),$A$2:$A$469)),ROW($A$2:$A$469),""),ROWS($J$8:J347))),"")</f>
        <v/>
      </c>
    </row>
    <row r="348" spans="1:10" x14ac:dyDescent="0.25">
      <c r="A348" s="110"/>
      <c r="E348" s="7"/>
      <c r="F348" s="106"/>
      <c r="J348" t="str">
        <f t="array" aca="1" ref="J348" ca="1">IFERROR(INDEX($A$1:$A$469,SMALL(IF(ISNUMBER(SEARCH(CELL("contenido"),$A$2:$A$469)),ROW($A$2:$A$469),""),ROWS($J$8:J348))),"")</f>
        <v/>
      </c>
    </row>
    <row r="349" spans="1:10" x14ac:dyDescent="0.25">
      <c r="A349" s="109"/>
      <c r="E349" s="7"/>
      <c r="F349" s="105"/>
      <c r="J349" t="str">
        <f t="array" aca="1" ref="J349" ca="1">IFERROR(INDEX($A$1:$A$469,SMALL(IF(ISNUMBER(SEARCH(CELL("contenido"),$A$2:$A$469)),ROW($A$2:$A$469),""),ROWS($J$8:J349))),"")</f>
        <v/>
      </c>
    </row>
    <row r="350" spans="1:10" x14ac:dyDescent="0.25">
      <c r="A350" s="108"/>
      <c r="E350" s="7"/>
      <c r="F350" s="105"/>
      <c r="J350" t="str">
        <f t="array" aca="1" ref="J350" ca="1">IFERROR(INDEX($A$1:$A$469,SMALL(IF(ISNUMBER(SEARCH(CELL("contenido"),$A$2:$A$469)),ROW($A$2:$A$469),""),ROWS($J$8:J350))),"")</f>
        <v/>
      </c>
    </row>
    <row r="351" spans="1:10" x14ac:dyDescent="0.25">
      <c r="A351" s="108"/>
      <c r="E351" s="7"/>
      <c r="F351" s="105"/>
      <c r="J351" t="str">
        <f t="array" aca="1" ref="J351" ca="1">IFERROR(INDEX($A$1:$A$469,SMALL(IF(ISNUMBER(SEARCH(CELL("contenido"),$A$2:$A$469)),ROW($A$2:$A$469),""),ROWS($J$8:J351))),"")</f>
        <v/>
      </c>
    </row>
    <row r="352" spans="1:10" x14ac:dyDescent="0.25">
      <c r="A352" s="109"/>
      <c r="E352" s="7"/>
      <c r="F352" s="105"/>
      <c r="J352" t="str">
        <f t="array" aca="1" ref="J352" ca="1">IFERROR(INDEX($A$1:$A$469,SMALL(IF(ISNUMBER(SEARCH(CELL("contenido"),$A$2:$A$469)),ROW($A$2:$A$469),""),ROWS($J$8:J352))),"")</f>
        <v/>
      </c>
    </row>
    <row r="353" spans="1:10" x14ac:dyDescent="0.25">
      <c r="A353" s="76"/>
      <c r="E353" s="7"/>
      <c r="F353" s="106"/>
      <c r="J353" t="str">
        <f t="array" aca="1" ref="J353" ca="1">IFERROR(INDEX($A$1:$A$469,SMALL(IF(ISNUMBER(SEARCH(CELL("contenido"),$A$2:$A$469)),ROW($A$2:$A$469),""),ROWS($J$8:J353))),"")</f>
        <v/>
      </c>
    </row>
    <row r="354" spans="1:10" x14ac:dyDescent="0.25">
      <c r="A354" s="108"/>
      <c r="E354" s="7"/>
      <c r="F354" s="105"/>
      <c r="J354" t="str">
        <f t="array" aca="1" ref="J354" ca="1">IFERROR(INDEX($A$1:$A$469,SMALL(IF(ISNUMBER(SEARCH(CELL("contenido"),$A$2:$A$469)),ROW($A$2:$A$469),""),ROWS($J$8:J354))),"")</f>
        <v/>
      </c>
    </row>
    <row r="355" spans="1:10" x14ac:dyDescent="0.25">
      <c r="A355" s="76"/>
      <c r="E355" s="7"/>
      <c r="F355" s="106"/>
      <c r="J355" t="str">
        <f t="array" aca="1" ref="J355" ca="1">IFERROR(INDEX($A$1:$A$469,SMALL(IF(ISNUMBER(SEARCH(CELL("contenido"),$A$2:$A$469)),ROW($A$2:$A$469),""),ROWS($J$8:J355))),"")</f>
        <v/>
      </c>
    </row>
    <row r="356" spans="1:10" x14ac:dyDescent="0.25">
      <c r="A356" s="110"/>
      <c r="E356" s="7"/>
      <c r="F356" s="106"/>
      <c r="J356" t="str">
        <f t="array" aca="1" ref="J356" ca="1">IFERROR(INDEX($A$1:$A$469,SMALL(IF(ISNUMBER(SEARCH(CELL("contenido"),$A$2:$A$469)),ROW($A$2:$A$469),""),ROWS($J$8:J356))),"")</f>
        <v/>
      </c>
    </row>
    <row r="357" spans="1:10" x14ac:dyDescent="0.25">
      <c r="A357" s="108"/>
      <c r="E357" s="7"/>
      <c r="F357" s="105"/>
      <c r="J357" t="str">
        <f t="array" aca="1" ref="J357" ca="1">IFERROR(INDEX($A$1:$A$469,SMALL(IF(ISNUMBER(SEARCH(CELL("contenido"),$A$2:$A$469)),ROW($A$2:$A$469),""),ROWS($J$8:J357))),"")</f>
        <v/>
      </c>
    </row>
    <row r="358" spans="1:10" x14ac:dyDescent="0.25">
      <c r="A358" s="108"/>
      <c r="E358" s="7"/>
      <c r="F358" s="105"/>
      <c r="J358" t="str">
        <f t="array" aca="1" ref="J358" ca="1">IFERROR(INDEX($A$1:$A$469,SMALL(IF(ISNUMBER(SEARCH(CELL("contenido"),$A$2:$A$469)),ROW($A$2:$A$469),""),ROWS($J$8:J358))),"")</f>
        <v/>
      </c>
    </row>
    <row r="359" spans="1:10" x14ac:dyDescent="0.25">
      <c r="A359" s="76"/>
      <c r="E359" s="7"/>
      <c r="F359" s="106"/>
      <c r="J359" t="str">
        <f t="array" aca="1" ref="J359" ca="1">IFERROR(INDEX($A$1:$A$469,SMALL(IF(ISNUMBER(SEARCH(CELL("contenido"),$A$2:$A$469)),ROW($A$2:$A$469),""),ROWS($J$8:J359))),"")</f>
        <v/>
      </c>
    </row>
    <row r="360" spans="1:10" x14ac:dyDescent="0.25">
      <c r="A360" s="109"/>
      <c r="E360" s="7"/>
      <c r="F360" s="105"/>
      <c r="J360" t="str">
        <f t="array" aca="1" ref="J360" ca="1">IFERROR(INDEX($A$1:$A$469,SMALL(IF(ISNUMBER(SEARCH(CELL("contenido"),$A$2:$A$469)),ROW($A$2:$A$469),""),ROWS($J$8:J360))),"")</f>
        <v/>
      </c>
    </row>
    <row r="361" spans="1:10" x14ac:dyDescent="0.25">
      <c r="A361" s="108"/>
      <c r="E361" s="7"/>
      <c r="F361" s="105"/>
      <c r="J361" t="str">
        <f t="array" aca="1" ref="J361" ca="1">IFERROR(INDEX($A$1:$A$469,SMALL(IF(ISNUMBER(SEARCH(CELL("contenido"),$A$2:$A$469)),ROW($A$2:$A$469),""),ROWS($J$8:J361))),"")</f>
        <v/>
      </c>
    </row>
    <row r="362" spans="1:10" x14ac:dyDescent="0.25">
      <c r="A362" s="76"/>
      <c r="E362" s="7"/>
      <c r="F362" s="106"/>
      <c r="J362" t="str">
        <f t="array" aca="1" ref="J362" ca="1">IFERROR(INDEX($A$1:$A$469,SMALL(IF(ISNUMBER(SEARCH(CELL("contenido"),$A$2:$A$469)),ROW($A$2:$A$469),""),ROWS($J$8:J362))),"")</f>
        <v/>
      </c>
    </row>
    <row r="363" spans="1:10" x14ac:dyDescent="0.25">
      <c r="A363" s="110"/>
      <c r="E363" s="7"/>
      <c r="F363" s="106"/>
      <c r="J363" t="str">
        <f t="array" aca="1" ref="J363" ca="1">IFERROR(INDEX($A$1:$A$469,SMALL(IF(ISNUMBER(SEARCH(CELL("contenido"),$A$2:$A$469)),ROW($A$2:$A$469),""),ROWS($J$8:J363))),"")</f>
        <v/>
      </c>
    </row>
    <row r="364" spans="1:10" x14ac:dyDescent="0.25">
      <c r="A364" s="110"/>
      <c r="E364" s="7"/>
      <c r="F364" s="106"/>
      <c r="J364" t="str">
        <f t="array" aca="1" ref="J364" ca="1">IFERROR(INDEX($A$1:$A$469,SMALL(IF(ISNUMBER(SEARCH(CELL("contenido"),$A$2:$A$469)),ROW($A$2:$A$469),""),ROWS($J$8:J364))),"")</f>
        <v/>
      </c>
    </row>
    <row r="365" spans="1:10" x14ac:dyDescent="0.25">
      <c r="A365" s="76"/>
      <c r="E365" s="7"/>
      <c r="F365" s="106"/>
      <c r="J365" t="str">
        <f t="array" aca="1" ref="J365" ca="1">IFERROR(INDEX($A$1:$A$469,SMALL(IF(ISNUMBER(SEARCH(CELL("contenido"),$A$2:$A$469)),ROW($A$2:$A$469),""),ROWS($J$8:J365))),"")</f>
        <v/>
      </c>
    </row>
    <row r="366" spans="1:10" x14ac:dyDescent="0.25">
      <c r="A366" s="108"/>
      <c r="E366" s="7"/>
      <c r="F366" s="105"/>
      <c r="J366" t="str">
        <f t="array" aca="1" ref="J366" ca="1">IFERROR(INDEX($A$1:$A$469,SMALL(IF(ISNUMBER(SEARCH(CELL("contenido"),$A$2:$A$469)),ROW($A$2:$A$469),""),ROWS($J$8:J366))),"")</f>
        <v/>
      </c>
    </row>
    <row r="367" spans="1:10" x14ac:dyDescent="0.25">
      <c r="A367" s="110"/>
      <c r="E367" s="7"/>
      <c r="F367" s="106"/>
      <c r="J367" t="str">
        <f t="array" aca="1" ref="J367" ca="1">IFERROR(INDEX($A$1:$A$469,SMALL(IF(ISNUMBER(SEARCH(CELL("contenido"),$A$2:$A$469)),ROW($A$2:$A$469),""),ROWS($J$8:J367))),"")</f>
        <v/>
      </c>
    </row>
    <row r="368" spans="1:10" x14ac:dyDescent="0.25">
      <c r="A368" s="109"/>
      <c r="E368" s="7"/>
      <c r="F368" s="105"/>
      <c r="J368" t="str">
        <f t="array" aca="1" ref="J368" ca="1">IFERROR(INDEX($A$1:$A$469,SMALL(IF(ISNUMBER(SEARCH(CELL("contenido"),$A$2:$A$469)),ROW($A$2:$A$469),""),ROWS($J$8:J368))),"")</f>
        <v/>
      </c>
    </row>
    <row r="369" spans="1:10" x14ac:dyDescent="0.25">
      <c r="A369" s="109"/>
      <c r="E369" s="7"/>
      <c r="F369" s="105"/>
      <c r="J369" t="str">
        <f t="array" aca="1" ref="J369" ca="1">IFERROR(INDEX($A$1:$A$469,SMALL(IF(ISNUMBER(SEARCH(CELL("contenido"),$A$2:$A$469)),ROW($A$2:$A$469),""),ROWS($J$8:J369))),"")</f>
        <v/>
      </c>
    </row>
    <row r="370" spans="1:10" x14ac:dyDescent="0.25">
      <c r="A370" s="76"/>
      <c r="E370" s="7"/>
      <c r="F370" s="106"/>
      <c r="J370" t="str">
        <f t="array" aca="1" ref="J370" ca="1">IFERROR(INDEX($A$1:$A$469,SMALL(IF(ISNUMBER(SEARCH(CELL("contenido"),$A$2:$A$469)),ROW($A$2:$A$469),""),ROWS($J$8:J370))),"")</f>
        <v/>
      </c>
    </row>
    <row r="371" spans="1:10" x14ac:dyDescent="0.25">
      <c r="A371" s="109"/>
      <c r="E371" s="7"/>
      <c r="F371" s="103"/>
      <c r="J371" t="str">
        <f t="array" aca="1" ref="J371" ca="1">IFERROR(INDEX($A$1:$A$469,SMALL(IF(ISNUMBER(SEARCH(CELL("contenido"),$A$2:$A$469)),ROW($A$2:$A$469),""),ROWS($J$8:J371))),"")</f>
        <v/>
      </c>
    </row>
    <row r="372" spans="1:10" x14ac:dyDescent="0.25">
      <c r="A372" s="110"/>
      <c r="E372" s="7"/>
      <c r="F372" s="102"/>
      <c r="J372" t="str">
        <f t="array" aca="1" ref="J372" ca="1">IFERROR(INDEX($A$1:$A$469,SMALL(IF(ISNUMBER(SEARCH(CELL("contenido"),$A$2:$A$469)),ROW($A$2:$A$469),""),ROWS($J$8:J372))),"")</f>
        <v/>
      </c>
    </row>
    <row r="373" spans="1:10" x14ac:dyDescent="0.25">
      <c r="A373" s="110"/>
      <c r="E373" s="7"/>
      <c r="F373" s="102"/>
      <c r="J373" t="str">
        <f t="array" aca="1" ref="J373" ca="1">IFERROR(INDEX($A$1:$A$469,SMALL(IF(ISNUMBER(SEARCH(CELL("contenido"),$A$2:$A$469)),ROW($A$2:$A$469),""),ROWS($J$8:J373))),"")</f>
        <v/>
      </c>
    </row>
    <row r="374" spans="1:10" x14ac:dyDescent="0.25">
      <c r="A374" s="110"/>
      <c r="E374" s="7"/>
      <c r="F374" s="102"/>
      <c r="J374" t="str">
        <f t="array" aca="1" ref="J374" ca="1">IFERROR(INDEX($A$1:$A$469,SMALL(IF(ISNUMBER(SEARCH(CELL("contenido"),$A$2:$A$469)),ROW($A$2:$A$469),""),ROWS($J$8:J374))),"")</f>
        <v/>
      </c>
    </row>
    <row r="375" spans="1:10" x14ac:dyDescent="0.25">
      <c r="A375" s="108"/>
      <c r="E375" s="7"/>
      <c r="F375" s="103"/>
      <c r="J375" t="str">
        <f t="array" aca="1" ref="J375" ca="1">IFERROR(INDEX($A$1:$A$469,SMALL(IF(ISNUMBER(SEARCH(CELL("contenido"),$A$2:$A$469)),ROW($A$2:$A$469),""),ROWS($J$8:J375))),"")</f>
        <v/>
      </c>
    </row>
    <row r="376" spans="1:10" x14ac:dyDescent="0.25">
      <c r="A376" s="76"/>
      <c r="E376" s="7"/>
      <c r="F376" s="102"/>
      <c r="J376" t="str">
        <f t="array" aca="1" ref="J376" ca="1">IFERROR(INDEX($A$1:$A$469,SMALL(IF(ISNUMBER(SEARCH(CELL("contenido"),$A$2:$A$469)),ROW($A$2:$A$469),""),ROWS($J$8:J376))),"")</f>
        <v/>
      </c>
    </row>
    <row r="377" spans="1:10" x14ac:dyDescent="0.25">
      <c r="A377" s="109"/>
      <c r="E377" s="7"/>
      <c r="F377" s="103"/>
      <c r="J377" t="str">
        <f t="array" aca="1" ref="J377" ca="1">IFERROR(INDEX($A$1:$A$469,SMALL(IF(ISNUMBER(SEARCH(CELL("contenido"),$A$2:$A$469)),ROW($A$2:$A$469),""),ROWS($J$8:J377))),"")</f>
        <v/>
      </c>
    </row>
    <row r="378" spans="1:10" x14ac:dyDescent="0.25">
      <c r="A378" s="76"/>
      <c r="E378" s="7"/>
      <c r="F378" s="102"/>
      <c r="J378" t="str">
        <f t="array" aca="1" ref="J378" ca="1">IFERROR(INDEX($A$1:$A$469,SMALL(IF(ISNUMBER(SEARCH(CELL("contenido"),$A$2:$A$469)),ROW($A$2:$A$469),""),ROWS($J$8:J378))),"")</f>
        <v/>
      </c>
    </row>
    <row r="379" spans="1:10" x14ac:dyDescent="0.25">
      <c r="A379" s="109"/>
      <c r="E379" s="7"/>
      <c r="F379" s="103"/>
      <c r="J379" t="str">
        <f t="array" aca="1" ref="J379" ca="1">IFERROR(INDEX($A$1:$A$469,SMALL(IF(ISNUMBER(SEARCH(CELL("contenido"),$A$2:$A$469)),ROW($A$2:$A$469),""),ROWS($J$8:J379))),"")</f>
        <v/>
      </c>
    </row>
    <row r="380" spans="1:10" x14ac:dyDescent="0.25">
      <c r="A380" s="76"/>
      <c r="E380" s="7"/>
      <c r="F380" s="102"/>
      <c r="J380" t="str">
        <f t="array" aca="1" ref="J380" ca="1">IFERROR(INDEX($A$1:$A$469,SMALL(IF(ISNUMBER(SEARCH(CELL("contenido"),$A$2:$A$469)),ROW($A$2:$A$469),""),ROWS($J$8:J380))),"")</f>
        <v/>
      </c>
    </row>
    <row r="381" spans="1:10" x14ac:dyDescent="0.25">
      <c r="A381" s="109"/>
      <c r="E381" s="7"/>
      <c r="F381" s="103"/>
      <c r="J381" t="str">
        <f t="array" aca="1" ref="J381" ca="1">IFERROR(INDEX($A$1:$A$469,SMALL(IF(ISNUMBER(SEARCH(CELL("contenido"),$A$2:$A$469)),ROW($A$2:$A$469),""),ROWS($J$8:J381))),"")</f>
        <v/>
      </c>
    </row>
    <row r="382" spans="1:10" x14ac:dyDescent="0.25">
      <c r="A382" s="108"/>
      <c r="E382" s="7"/>
      <c r="F382" s="103"/>
      <c r="J382" t="str">
        <f t="array" aca="1" ref="J382" ca="1">IFERROR(INDEX($A$1:$A$469,SMALL(IF(ISNUMBER(SEARCH(CELL("contenido"),$A$2:$A$469)),ROW($A$2:$A$469),""),ROWS($J$8:J382))),"")</f>
        <v/>
      </c>
    </row>
    <row r="383" spans="1:10" x14ac:dyDescent="0.25">
      <c r="A383" s="108"/>
      <c r="E383" s="7"/>
      <c r="F383" s="103"/>
      <c r="J383" t="str">
        <f t="array" aca="1" ref="J383" ca="1">IFERROR(INDEX($A$1:$A$469,SMALL(IF(ISNUMBER(SEARCH(CELL("contenido"),$A$2:$A$469)),ROW($A$2:$A$469),""),ROWS($J$8:J383))),"")</f>
        <v/>
      </c>
    </row>
    <row r="384" spans="1:10" x14ac:dyDescent="0.25">
      <c r="A384" s="76"/>
      <c r="E384" s="7"/>
      <c r="F384" s="102"/>
      <c r="J384" t="str">
        <f t="array" aca="1" ref="J384" ca="1">IFERROR(INDEX($A$1:$A$469,SMALL(IF(ISNUMBER(SEARCH(CELL("contenido"),$A$2:$A$469)),ROW($A$2:$A$469),""),ROWS($J$8:J384))),"")</f>
        <v/>
      </c>
    </row>
    <row r="385" spans="1:10" x14ac:dyDescent="0.25">
      <c r="A385" s="76"/>
      <c r="E385" s="7"/>
      <c r="F385" s="102"/>
      <c r="J385" t="str">
        <f t="array" aca="1" ref="J385" ca="1">IFERROR(INDEX($A$1:$A$469,SMALL(IF(ISNUMBER(SEARCH(CELL("contenido"),$A$2:$A$469)),ROW($A$2:$A$469),""),ROWS($J$8:J385))),"")</f>
        <v/>
      </c>
    </row>
    <row r="386" spans="1:10" x14ac:dyDescent="0.25">
      <c r="A386" s="109"/>
      <c r="E386" s="7"/>
      <c r="F386" s="103"/>
      <c r="J386" t="str">
        <f t="array" aca="1" ref="J386" ca="1">IFERROR(INDEX($A$1:$A$469,SMALL(IF(ISNUMBER(SEARCH(CELL("contenido"),$A$2:$A$469)),ROW($A$2:$A$469),""),ROWS($J$8:J386))),"")</f>
        <v/>
      </c>
    </row>
    <row r="387" spans="1:10" x14ac:dyDescent="0.25">
      <c r="A387" s="76"/>
      <c r="E387" s="7"/>
      <c r="F387" s="102"/>
      <c r="J387" t="str">
        <f t="array" aca="1" ref="J387" ca="1">IFERROR(INDEX($A$1:$A$469,SMALL(IF(ISNUMBER(SEARCH(CELL("contenido"),$A$2:$A$469)),ROW($A$2:$A$469),""),ROWS($J$8:J387))),"")</f>
        <v/>
      </c>
    </row>
    <row r="388" spans="1:10" x14ac:dyDescent="0.25">
      <c r="A388" s="108"/>
      <c r="E388" s="7"/>
      <c r="F388" s="103"/>
      <c r="J388" t="str">
        <f t="array" aca="1" ref="J388" ca="1">IFERROR(INDEX($A$1:$A$469,SMALL(IF(ISNUMBER(SEARCH(CELL("contenido"),$A$2:$A$469)),ROW($A$2:$A$469),""),ROWS($J$8:J388))),"")</f>
        <v/>
      </c>
    </row>
    <row r="389" spans="1:10" x14ac:dyDescent="0.25">
      <c r="A389" s="110"/>
      <c r="E389" s="7"/>
      <c r="F389" s="102"/>
      <c r="J389" t="str">
        <f t="array" aca="1" ref="J389" ca="1">IFERROR(INDEX($A$1:$A$469,SMALL(IF(ISNUMBER(SEARCH(CELL("contenido"),$A$2:$A$469)),ROW($A$2:$A$469),""),ROWS($J$8:J389))),"")</f>
        <v/>
      </c>
    </row>
    <row r="390" spans="1:10" x14ac:dyDescent="0.25">
      <c r="A390" s="76"/>
      <c r="E390" s="7"/>
      <c r="F390" s="102"/>
      <c r="J390" t="str">
        <f t="array" aca="1" ref="J390" ca="1">IFERROR(INDEX($A$1:$A$469,SMALL(IF(ISNUMBER(SEARCH(CELL("contenido"),$A$2:$A$469)),ROW($A$2:$A$469),""),ROWS($J$8:J390))),"")</f>
        <v/>
      </c>
    </row>
    <row r="391" spans="1:10" x14ac:dyDescent="0.25">
      <c r="A391" s="76"/>
      <c r="E391" s="7"/>
      <c r="F391" s="102"/>
      <c r="J391" t="str">
        <f t="array" aca="1" ref="J391" ca="1">IFERROR(INDEX($A$1:$A$469,SMALL(IF(ISNUMBER(SEARCH(CELL("contenido"),$A$2:$A$469)),ROW($A$2:$A$469),""),ROWS($J$8:J391))),"")</f>
        <v/>
      </c>
    </row>
    <row r="392" spans="1:10" x14ac:dyDescent="0.25">
      <c r="A392" s="76"/>
      <c r="E392" s="7"/>
      <c r="F392" s="102"/>
      <c r="J392" t="str">
        <f t="array" aca="1" ref="J392" ca="1">IFERROR(INDEX($A$1:$A$469,SMALL(IF(ISNUMBER(SEARCH(CELL("contenido"),$A$2:$A$469)),ROW($A$2:$A$469),""),ROWS($J$8:J392))),"")</f>
        <v/>
      </c>
    </row>
    <row r="393" spans="1:10" x14ac:dyDescent="0.25">
      <c r="A393" s="108"/>
      <c r="E393" s="7"/>
      <c r="F393" s="103"/>
      <c r="J393" t="str">
        <f t="array" aca="1" ref="J393" ca="1">IFERROR(INDEX($A$1:$A$469,SMALL(IF(ISNUMBER(SEARCH(CELL("contenido"),$A$2:$A$469)),ROW($A$2:$A$469),""),ROWS($J$8:J393))),"")</f>
        <v/>
      </c>
    </row>
    <row r="394" spans="1:10" x14ac:dyDescent="0.25">
      <c r="A394" s="109"/>
      <c r="E394" s="7"/>
      <c r="F394" s="103"/>
      <c r="J394" t="str">
        <f t="array" aca="1" ref="J394" ca="1">IFERROR(INDEX($A$1:$A$469,SMALL(IF(ISNUMBER(SEARCH(CELL("contenido"),$A$2:$A$469)),ROW($A$2:$A$469),""),ROWS($J$8:J394))),"")</f>
        <v/>
      </c>
    </row>
    <row r="395" spans="1:10" x14ac:dyDescent="0.25">
      <c r="A395" s="108"/>
      <c r="E395" s="7"/>
      <c r="F395" s="103"/>
      <c r="J395" t="str">
        <f t="array" aca="1" ref="J395" ca="1">IFERROR(INDEX($A$1:$A$469,SMALL(IF(ISNUMBER(SEARCH(CELL("contenido"),$A$2:$A$469)),ROW($A$2:$A$469),""),ROWS($J$8:J395))),"")</f>
        <v/>
      </c>
    </row>
    <row r="396" spans="1:10" x14ac:dyDescent="0.25">
      <c r="A396" s="76"/>
      <c r="E396" s="7"/>
      <c r="F396" s="102"/>
      <c r="J396" t="str">
        <f t="array" aca="1" ref="J396" ca="1">IFERROR(INDEX($A$1:$A$469,SMALL(IF(ISNUMBER(SEARCH(CELL("contenido"),$A$2:$A$469)),ROW($A$2:$A$469),""),ROWS($J$8:J396))),"")</f>
        <v/>
      </c>
    </row>
    <row r="397" spans="1:10" x14ac:dyDescent="0.25">
      <c r="A397" s="109"/>
      <c r="E397" s="7"/>
      <c r="F397" s="103"/>
      <c r="J397" t="str">
        <f t="array" aca="1" ref="J397" ca="1">IFERROR(INDEX($A$1:$A$469,SMALL(IF(ISNUMBER(SEARCH(CELL("contenido"),$A$2:$A$469)),ROW($A$2:$A$469),""),ROWS($J$8:J397))),"")</f>
        <v/>
      </c>
    </row>
    <row r="398" spans="1:10" x14ac:dyDescent="0.25">
      <c r="J398" t="str">
        <f t="array" aca="1" ref="J398" ca="1">IFERROR(INDEX($A$1:$A$469,SMALL(IF(ISNUMBER(SEARCH(CELL("contenido"),$A$2:$A$469)),ROW($A$2:$A$469),""),ROWS($J$8:J398))),"")</f>
        <v/>
      </c>
    </row>
    <row r="399" spans="1:10" x14ac:dyDescent="0.25">
      <c r="J399" t="str">
        <f t="array" aca="1" ref="J399" ca="1">IFERROR(INDEX($A$1:$A$469,SMALL(IF(ISNUMBER(SEARCH(CELL("contenido"),$A$2:$A$469)),ROW($A$2:$A$469),""),ROWS($J$8:J399))),"")</f>
        <v/>
      </c>
    </row>
    <row r="400" spans="1:10" x14ac:dyDescent="0.25">
      <c r="J400" t="str">
        <f t="array" aca="1" ref="J400" ca="1">IFERROR(INDEX($A$1:$A$469,SMALL(IF(ISNUMBER(SEARCH(CELL("contenido"),$A$2:$A$469)),ROW($A$2:$A$469),""),ROWS($J$8:J400))),"")</f>
        <v/>
      </c>
    </row>
    <row r="401" spans="10:10" x14ac:dyDescent="0.25">
      <c r="J401" t="str">
        <f t="array" aca="1" ref="J401" ca="1">IFERROR(INDEX($A$1:$A$469,SMALL(IF(ISNUMBER(SEARCH(CELL("contenido"),$A$2:$A$469)),ROW($A$2:$A$469),""),ROWS($J$8:J401))),"")</f>
        <v/>
      </c>
    </row>
    <row r="402" spans="10:10" x14ac:dyDescent="0.25">
      <c r="J402" t="str">
        <f t="array" aca="1" ref="J402" ca="1">IFERROR(INDEX($A$1:$A$469,SMALL(IF(ISNUMBER(SEARCH(CELL("contenido"),$A$2:$A$469)),ROW($A$2:$A$469),""),ROWS($J$8:J402))),"")</f>
        <v/>
      </c>
    </row>
    <row r="403" spans="10:10" x14ac:dyDescent="0.25">
      <c r="J403" t="str">
        <f t="array" aca="1" ref="J403" ca="1">IFERROR(INDEX($A$1:$A$469,SMALL(IF(ISNUMBER(SEARCH(CELL("contenido"),$A$2:$A$469)),ROW($A$2:$A$469),""),ROWS($J$8:J403))),"")</f>
        <v/>
      </c>
    </row>
    <row r="404" spans="10:10" x14ac:dyDescent="0.25">
      <c r="J404" t="str">
        <f t="array" aca="1" ref="J404" ca="1">IFERROR(INDEX($A$1:$A$469,SMALL(IF(ISNUMBER(SEARCH(CELL("contenido"),$A$2:$A$469)),ROW($A$2:$A$469),""),ROWS($J$8:J404))),"")</f>
        <v/>
      </c>
    </row>
    <row r="405" spans="10:10" x14ac:dyDescent="0.25">
      <c r="J405" t="str">
        <f t="array" aca="1" ref="J405" ca="1">IFERROR(INDEX($A$1:$A$469,SMALL(IF(ISNUMBER(SEARCH(CELL("contenido"),$A$2:$A$469)),ROW($A$2:$A$469),""),ROWS($J$8:J405))),"")</f>
        <v/>
      </c>
    </row>
    <row r="406" spans="10:10" x14ac:dyDescent="0.25">
      <c r="J406" t="str">
        <f t="array" aca="1" ref="J406" ca="1">IFERROR(INDEX($A$1:$A$469,SMALL(IF(ISNUMBER(SEARCH(CELL("contenido"),$A$2:$A$469)),ROW($A$2:$A$469),""),ROWS($J$8:J406))),"")</f>
        <v/>
      </c>
    </row>
    <row r="407" spans="10:10" x14ac:dyDescent="0.25">
      <c r="J407" t="str">
        <f t="array" aca="1" ref="J407" ca="1">IFERROR(INDEX($A$1:$A$469,SMALL(IF(ISNUMBER(SEARCH(CELL("contenido"),$A$2:$A$469)),ROW($A$2:$A$469),""),ROWS($J$8:J407))),"")</f>
        <v/>
      </c>
    </row>
    <row r="408" spans="10:10" x14ac:dyDescent="0.25">
      <c r="J408" t="str">
        <f t="array" aca="1" ref="J408" ca="1">IFERROR(INDEX($A$1:$A$469,SMALL(IF(ISNUMBER(SEARCH(CELL("contenido"),$A$2:$A$469)),ROW($A$2:$A$469),""),ROWS($J$8:J408))),"")</f>
        <v/>
      </c>
    </row>
    <row r="409" spans="10:10" x14ac:dyDescent="0.25">
      <c r="J409" t="str">
        <f t="array" aca="1" ref="J409" ca="1">IFERROR(INDEX($A$1:$A$469,SMALL(IF(ISNUMBER(SEARCH(CELL("contenido"),$A$2:$A$469)),ROW($A$2:$A$469),""),ROWS($J$8:J409))),"")</f>
        <v/>
      </c>
    </row>
    <row r="410" spans="10:10" x14ac:dyDescent="0.25">
      <c r="J410" t="str">
        <f t="array" aca="1" ref="J410" ca="1">IFERROR(INDEX($A$1:$A$469,SMALL(IF(ISNUMBER(SEARCH(CELL("contenido"),$A$2:$A$469)),ROW($A$2:$A$469),""),ROWS($J$8:J410))),"")</f>
        <v/>
      </c>
    </row>
    <row r="411" spans="10:10" x14ac:dyDescent="0.25">
      <c r="J411" t="str">
        <f t="array" aca="1" ref="J411" ca="1">IFERROR(INDEX($A$1:$A$469,SMALL(IF(ISNUMBER(SEARCH(CELL("contenido"),$A$2:$A$469)),ROW($A$2:$A$469),""),ROWS($J$8:J411))),"")</f>
        <v/>
      </c>
    </row>
    <row r="412" spans="10:10" x14ac:dyDescent="0.25">
      <c r="J412" t="str">
        <f t="array" aca="1" ref="J412" ca="1">IFERROR(INDEX($A$1:$A$469,SMALL(IF(ISNUMBER(SEARCH(CELL("contenido"),$A$2:$A$469)),ROW($A$2:$A$469),""),ROWS($J$8:J412))),"")</f>
        <v/>
      </c>
    </row>
    <row r="413" spans="10:10" x14ac:dyDescent="0.25">
      <c r="J413" t="str">
        <f t="array" aca="1" ref="J413" ca="1">IFERROR(INDEX($A$1:$A$469,SMALL(IF(ISNUMBER(SEARCH(CELL("contenido"),$A$2:$A$469)),ROW($A$2:$A$469),""),ROWS($J$8:J413))),"")</f>
        <v/>
      </c>
    </row>
    <row r="414" spans="10:10" x14ac:dyDescent="0.25">
      <c r="J414" t="str">
        <f t="array" aca="1" ref="J414" ca="1">IFERROR(INDEX($A$1:$A$469,SMALL(IF(ISNUMBER(SEARCH(CELL("contenido"),$A$2:$A$469)),ROW($A$2:$A$469),""),ROWS($J$8:J414))),"")</f>
        <v/>
      </c>
    </row>
    <row r="415" spans="10:10" x14ac:dyDescent="0.25">
      <c r="J415" t="str">
        <f t="array" aca="1" ref="J415" ca="1">IFERROR(INDEX($A$1:$A$469,SMALL(IF(ISNUMBER(SEARCH(CELL("contenido"),$A$2:$A$469)),ROW($A$2:$A$469),""),ROWS($J$8:J415))),"")</f>
        <v/>
      </c>
    </row>
    <row r="416" spans="10:10" x14ac:dyDescent="0.25">
      <c r="J416" t="str">
        <f t="array" aca="1" ref="J416" ca="1">IFERROR(INDEX($A$1:$A$469,SMALL(IF(ISNUMBER(SEARCH(CELL("contenido"),$A$2:$A$469)),ROW($A$2:$A$469),""),ROWS($J$8:J416))),"")</f>
        <v/>
      </c>
    </row>
    <row r="417" spans="10:10" x14ac:dyDescent="0.25">
      <c r="J417" t="str">
        <f t="array" aca="1" ref="J417" ca="1">IFERROR(INDEX($A$1:$A$469,SMALL(IF(ISNUMBER(SEARCH(CELL("contenido"),$A$2:$A$469)),ROW($A$2:$A$469),""),ROWS($J$8:J417))),"")</f>
        <v/>
      </c>
    </row>
    <row r="418" spans="10:10" x14ac:dyDescent="0.25">
      <c r="J418" t="str">
        <f t="array" aca="1" ref="J418" ca="1">IFERROR(INDEX($A$1:$A$469,SMALL(IF(ISNUMBER(SEARCH(CELL("contenido"),$A$2:$A$469)),ROW($A$2:$A$469),""),ROWS($J$8:J418))),"")</f>
        <v/>
      </c>
    </row>
    <row r="419" spans="10:10" x14ac:dyDescent="0.25">
      <c r="J419" t="str">
        <f t="array" aca="1" ref="J419" ca="1">IFERROR(INDEX($A$1:$A$469,SMALL(IF(ISNUMBER(SEARCH(CELL("contenido"),$A$2:$A$469)),ROW($A$2:$A$469),""),ROWS($J$8:J419))),"")</f>
        <v/>
      </c>
    </row>
    <row r="420" spans="10:10" x14ac:dyDescent="0.25">
      <c r="J420" t="str">
        <f t="array" aca="1" ref="J420" ca="1">IFERROR(INDEX($A$1:$A$469,SMALL(IF(ISNUMBER(SEARCH(CELL("contenido"),$A$2:$A$469)),ROW($A$2:$A$469),""),ROWS($J$8:J420))),"")</f>
        <v/>
      </c>
    </row>
    <row r="421" spans="10:10" x14ac:dyDescent="0.25">
      <c r="J421" t="str">
        <f t="array" aca="1" ref="J421" ca="1">IFERROR(INDEX($A$1:$A$469,SMALL(IF(ISNUMBER(SEARCH(CELL("contenido"),$A$2:$A$469)),ROW($A$2:$A$469),""),ROWS($J$8:J421))),"")</f>
        <v/>
      </c>
    </row>
    <row r="422" spans="10:10" x14ac:dyDescent="0.25">
      <c r="J422" t="str">
        <f t="array" aca="1" ref="J422" ca="1">IFERROR(INDEX($A$1:$A$469,SMALL(IF(ISNUMBER(SEARCH(CELL("contenido"),$A$2:$A$469)),ROW($A$2:$A$469),""),ROWS($J$8:J422))),"")</f>
        <v/>
      </c>
    </row>
    <row r="423" spans="10:10" x14ac:dyDescent="0.25">
      <c r="J423" t="str">
        <f t="array" aca="1" ref="J423" ca="1">IFERROR(INDEX($A$1:$A$469,SMALL(IF(ISNUMBER(SEARCH(CELL("contenido"),$A$2:$A$469)),ROW($A$2:$A$469),""),ROWS($J$8:J423))),"")</f>
        <v/>
      </c>
    </row>
    <row r="424" spans="10:10" x14ac:dyDescent="0.25">
      <c r="J424" t="str">
        <f t="array" aca="1" ref="J424" ca="1">IFERROR(INDEX($A$1:$A$469,SMALL(IF(ISNUMBER(SEARCH(CELL("contenido"),$A$2:$A$469)),ROW($A$2:$A$469),""),ROWS($J$8:J424))),"")</f>
        <v/>
      </c>
    </row>
    <row r="425" spans="10:10" x14ac:dyDescent="0.25">
      <c r="J425" t="str">
        <f t="array" aca="1" ref="J425" ca="1">IFERROR(INDEX($A$1:$A$469,SMALL(IF(ISNUMBER(SEARCH(CELL("contenido"),$A$2:$A$469)),ROW($A$2:$A$469),""),ROWS($J$8:J425))),"")</f>
        <v/>
      </c>
    </row>
    <row r="426" spans="10:10" x14ac:dyDescent="0.25">
      <c r="J426" t="str">
        <f t="array" aca="1" ref="J426" ca="1">IFERROR(INDEX($A$1:$A$469,SMALL(IF(ISNUMBER(SEARCH(CELL("contenido"),$A$2:$A$469)),ROW($A$2:$A$469),""),ROWS($J$8:J426))),"")</f>
        <v/>
      </c>
    </row>
    <row r="427" spans="10:10" x14ac:dyDescent="0.25">
      <c r="J427" t="str">
        <f t="array" aca="1" ref="J427" ca="1">IFERROR(INDEX($A$1:$A$469,SMALL(IF(ISNUMBER(SEARCH(CELL("contenido"),$A$2:$A$469)),ROW($A$2:$A$469),""),ROWS($J$8:J427))),"")</f>
        <v/>
      </c>
    </row>
    <row r="428" spans="10:10" x14ac:dyDescent="0.25">
      <c r="J428" t="str">
        <f t="array" aca="1" ref="J428" ca="1">IFERROR(INDEX($A$1:$A$469,SMALL(IF(ISNUMBER(SEARCH(CELL("contenido"),$A$2:$A$469)),ROW($A$2:$A$469),""),ROWS($J$8:J428))),"")</f>
        <v/>
      </c>
    </row>
    <row r="429" spans="10:10" x14ac:dyDescent="0.25">
      <c r="J429" t="str">
        <f t="array" aca="1" ref="J429" ca="1">IFERROR(INDEX($A$1:$A$469,SMALL(IF(ISNUMBER(SEARCH(CELL("contenido"),$A$2:$A$469)),ROW($A$2:$A$469),""),ROWS($J$8:J429))),"")</f>
        <v/>
      </c>
    </row>
    <row r="430" spans="10:10" x14ac:dyDescent="0.25">
      <c r="J430" t="str">
        <f t="array" aca="1" ref="J430" ca="1">IFERROR(INDEX($A$1:$A$469,SMALL(IF(ISNUMBER(SEARCH(CELL("contenido"),$A$2:$A$469)),ROW($A$2:$A$469),""),ROWS($J$8:J430))),"")</f>
        <v/>
      </c>
    </row>
    <row r="431" spans="10:10" x14ac:dyDescent="0.25">
      <c r="J431" t="str">
        <f t="array" aca="1" ref="J431" ca="1">IFERROR(INDEX($A$1:$A$469,SMALL(IF(ISNUMBER(SEARCH(CELL("contenido"),$A$2:$A$469)),ROW($A$2:$A$469),""),ROWS($J$8:J431))),"")</f>
        <v/>
      </c>
    </row>
    <row r="432" spans="10:10" x14ac:dyDescent="0.25">
      <c r="J432" t="str">
        <f t="array" aca="1" ref="J432" ca="1">IFERROR(INDEX($A$1:$A$469,SMALL(IF(ISNUMBER(SEARCH(CELL("contenido"),$A$2:$A$469)),ROW($A$2:$A$469),""),ROWS($J$8:J432))),"")</f>
        <v/>
      </c>
    </row>
    <row r="433" spans="10:10" x14ac:dyDescent="0.25">
      <c r="J433" t="str">
        <f t="array" aca="1" ref="J433" ca="1">IFERROR(INDEX($A$1:$A$469,SMALL(IF(ISNUMBER(SEARCH(CELL("contenido"),$A$2:$A$469)),ROW($A$2:$A$469),""),ROWS($J$8:J433))),"")</f>
        <v/>
      </c>
    </row>
    <row r="434" spans="10:10" x14ac:dyDescent="0.25">
      <c r="J434" t="str">
        <f t="array" aca="1" ref="J434" ca="1">IFERROR(INDEX($A$1:$A$469,SMALL(IF(ISNUMBER(SEARCH(CELL("contenido"),$A$2:$A$469)),ROW($A$2:$A$469),""),ROWS($J$8:J434))),"")</f>
        <v/>
      </c>
    </row>
    <row r="435" spans="10:10" x14ac:dyDescent="0.25">
      <c r="J435" t="str">
        <f t="array" aca="1" ref="J435" ca="1">IFERROR(INDEX($A$1:$A$469,SMALL(IF(ISNUMBER(SEARCH(CELL("contenido"),$A$2:$A$469)),ROW($A$2:$A$469),""),ROWS($J$8:J435))),"")</f>
        <v/>
      </c>
    </row>
  </sheetData>
  <phoneticPr fontId="5" type="noConversion"/>
  <conditionalFormatting sqref="A338">
    <cfRule type="duplicateValues" dxfId="7" priority="6"/>
  </conditionalFormatting>
  <conditionalFormatting sqref="A339:A340">
    <cfRule type="duplicateValues" dxfId="6" priority="5"/>
  </conditionalFormatting>
  <conditionalFormatting sqref="A341">
    <cfRule type="duplicateValues" dxfId="5" priority="4"/>
  </conditionalFormatting>
  <conditionalFormatting sqref="D308">
    <cfRule type="duplicateValues" dxfId="4" priority="1"/>
  </conditionalFormatting>
  <conditionalFormatting sqref="D338">
    <cfRule type="duplicateValues" dxfId="3" priority="7"/>
    <cfRule type="duplicateValues" dxfId="2" priority="8"/>
  </conditionalFormatting>
  <conditionalFormatting sqref="D341">
    <cfRule type="duplicateValues" dxfId="1" priority="2"/>
    <cfRule type="duplicateValues" dxfId="0" priority="3"/>
  </conditionalFormatting>
  <dataValidations count="1">
    <dataValidation type="list" allowBlank="1" sqref="A338:A341" xr:uid="{AB86A90C-E557-4D29-ADAE-8E3645B8A276}">
      <formula1>RANGOFINAL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A046-B733-4E27-89E2-C56C5BC90768}">
  <dimension ref="A1:E206"/>
  <sheetViews>
    <sheetView topLeftCell="A25" workbookViewId="0">
      <selection activeCell="B46" sqref="B46"/>
    </sheetView>
  </sheetViews>
  <sheetFormatPr baseColWidth="10" defaultColWidth="11.42578125" defaultRowHeight="15" x14ac:dyDescent="0.25"/>
  <cols>
    <col min="1" max="1" width="73.42578125" bestFit="1" customWidth="1"/>
    <col min="2" max="2" width="12.42578125" customWidth="1"/>
    <col min="4" max="4" width="18.42578125" customWidth="1"/>
    <col min="5" max="5" width="22.85546875" customWidth="1"/>
  </cols>
  <sheetData>
    <row r="1" spans="1:5" x14ac:dyDescent="0.25">
      <c r="A1" s="2" t="s">
        <v>760</v>
      </c>
      <c r="B1" s="1" t="s">
        <v>761</v>
      </c>
      <c r="C1" s="1" t="s">
        <v>670</v>
      </c>
      <c r="D1" s="1" t="s">
        <v>762</v>
      </c>
      <c r="E1" s="4" t="s">
        <v>763</v>
      </c>
    </row>
    <row r="2" spans="1:5" x14ac:dyDescent="0.25">
      <c r="A2" s="10" t="s">
        <v>764</v>
      </c>
      <c r="B2" s="19">
        <v>5</v>
      </c>
      <c r="C2" s="5" t="s">
        <v>673</v>
      </c>
      <c r="D2" s="5" t="s">
        <v>765</v>
      </c>
      <c r="E2" s="5" t="s">
        <v>766</v>
      </c>
    </row>
    <row r="3" spans="1:5" x14ac:dyDescent="0.25">
      <c r="A3" s="11" t="s">
        <v>767</v>
      </c>
      <c r="B3" s="20">
        <v>55600</v>
      </c>
      <c r="C3" s="5" t="s">
        <v>673</v>
      </c>
      <c r="D3" s="7" t="s">
        <v>768</v>
      </c>
      <c r="E3" s="7" t="s">
        <v>769</v>
      </c>
    </row>
    <row r="4" spans="1:5" x14ac:dyDescent="0.25">
      <c r="A4" s="11" t="s">
        <v>770</v>
      </c>
      <c r="B4" s="21">
        <v>50000</v>
      </c>
      <c r="C4" s="5" t="s">
        <v>673</v>
      </c>
      <c r="D4" s="7"/>
      <c r="E4" s="7"/>
    </row>
    <row r="5" spans="1:5" x14ac:dyDescent="0.25">
      <c r="A5" s="10" t="s">
        <v>771</v>
      </c>
      <c r="B5" s="19">
        <v>10000</v>
      </c>
      <c r="C5" s="5" t="s">
        <v>673</v>
      </c>
      <c r="D5" s="5" t="s">
        <v>772</v>
      </c>
      <c r="E5" s="5" t="s">
        <v>773</v>
      </c>
    </row>
    <row r="6" spans="1:5" x14ac:dyDescent="0.25">
      <c r="A6" s="10" t="s">
        <v>774</v>
      </c>
      <c r="B6" s="19">
        <v>400</v>
      </c>
      <c r="C6" s="5" t="s">
        <v>673</v>
      </c>
      <c r="D6" s="5"/>
      <c r="E6" s="5"/>
    </row>
    <row r="7" spans="1:5" x14ac:dyDescent="0.25">
      <c r="A7" s="10" t="s">
        <v>771</v>
      </c>
      <c r="B7" s="19">
        <v>500</v>
      </c>
      <c r="C7" s="5" t="s">
        <v>673</v>
      </c>
      <c r="D7" s="5"/>
      <c r="E7" s="5"/>
    </row>
    <row r="8" spans="1:5" x14ac:dyDescent="0.25">
      <c r="A8" s="11" t="s">
        <v>775</v>
      </c>
      <c r="B8" s="21">
        <v>3800</v>
      </c>
      <c r="C8" s="5" t="s">
        <v>673</v>
      </c>
      <c r="D8" s="7" t="s">
        <v>776</v>
      </c>
      <c r="E8" s="7" t="s">
        <v>777</v>
      </c>
    </row>
    <row r="9" spans="1:5" x14ac:dyDescent="0.25">
      <c r="A9" s="10" t="s">
        <v>778</v>
      </c>
      <c r="B9" s="19">
        <v>4800</v>
      </c>
      <c r="C9" s="5" t="s">
        <v>673</v>
      </c>
      <c r="D9" s="5" t="s">
        <v>779</v>
      </c>
      <c r="E9" s="5" t="s">
        <v>780</v>
      </c>
    </row>
    <row r="10" spans="1:5" x14ac:dyDescent="0.25">
      <c r="A10" s="11" t="s">
        <v>781</v>
      </c>
      <c r="B10" s="21">
        <v>14300</v>
      </c>
      <c r="C10" s="5" t="s">
        <v>673</v>
      </c>
      <c r="D10" s="7" t="s">
        <v>782</v>
      </c>
      <c r="E10" s="7" t="s">
        <v>783</v>
      </c>
    </row>
    <row r="11" spans="1:5" x14ac:dyDescent="0.25">
      <c r="A11" s="10" t="s">
        <v>784</v>
      </c>
      <c r="B11" s="19">
        <v>2200</v>
      </c>
      <c r="C11" s="5" t="s">
        <v>673</v>
      </c>
      <c r="D11" s="5" t="s">
        <v>785</v>
      </c>
      <c r="E11" s="5" t="s">
        <v>786</v>
      </c>
    </row>
    <row r="12" spans="1:5" x14ac:dyDescent="0.25">
      <c r="A12" s="11" t="s">
        <v>787</v>
      </c>
      <c r="B12" s="21">
        <v>4900</v>
      </c>
      <c r="C12" s="5" t="s">
        <v>673</v>
      </c>
      <c r="D12" s="7" t="s">
        <v>788</v>
      </c>
      <c r="E12" s="7" t="s">
        <v>789</v>
      </c>
    </row>
    <row r="13" spans="1:5" x14ac:dyDescent="0.25">
      <c r="A13" s="10" t="s">
        <v>790</v>
      </c>
      <c r="B13" s="19">
        <v>2100</v>
      </c>
      <c r="C13" s="5" t="s">
        <v>673</v>
      </c>
      <c r="D13" s="5" t="s">
        <v>791</v>
      </c>
      <c r="E13" s="5" t="s">
        <v>792</v>
      </c>
    </row>
    <row r="14" spans="1:5" x14ac:dyDescent="0.25">
      <c r="A14" s="11" t="s">
        <v>793</v>
      </c>
      <c r="B14" s="21">
        <v>7200</v>
      </c>
      <c r="C14" s="5" t="s">
        <v>673</v>
      </c>
      <c r="D14" s="7" t="s">
        <v>794</v>
      </c>
      <c r="E14" s="9" t="s">
        <v>795</v>
      </c>
    </row>
    <row r="15" spans="1:5" x14ac:dyDescent="0.25">
      <c r="A15" s="11" t="s">
        <v>796</v>
      </c>
      <c r="B15" s="21">
        <v>3400</v>
      </c>
      <c r="C15" s="5" t="s">
        <v>673</v>
      </c>
      <c r="D15" s="7"/>
      <c r="E15" s="9"/>
    </row>
    <row r="16" spans="1:5" x14ac:dyDescent="0.25">
      <c r="A16" s="10" t="s">
        <v>797</v>
      </c>
      <c r="B16" s="19">
        <v>15400</v>
      </c>
      <c r="C16" s="5" t="s">
        <v>673</v>
      </c>
      <c r="D16" s="5" t="s">
        <v>798</v>
      </c>
      <c r="E16" s="9" t="s">
        <v>799</v>
      </c>
    </row>
    <row r="17" spans="1:5" x14ac:dyDescent="0.25">
      <c r="A17" s="11" t="s">
        <v>800</v>
      </c>
      <c r="B17" s="21">
        <v>5000</v>
      </c>
      <c r="C17" s="5" t="s">
        <v>673</v>
      </c>
      <c r="D17" s="7" t="s">
        <v>801</v>
      </c>
      <c r="E17" s="9" t="s">
        <v>802</v>
      </c>
    </row>
    <row r="18" spans="1:5" x14ac:dyDescent="0.25">
      <c r="A18" s="10" t="s">
        <v>803</v>
      </c>
      <c r="B18" s="19">
        <v>4400</v>
      </c>
      <c r="C18" s="5" t="s">
        <v>673</v>
      </c>
      <c r="D18" s="5" t="s">
        <v>804</v>
      </c>
      <c r="E18" s="5" t="s">
        <v>805</v>
      </c>
    </row>
    <row r="19" spans="1:5" x14ac:dyDescent="0.25">
      <c r="A19" s="11" t="s">
        <v>806</v>
      </c>
      <c r="B19" s="8">
        <v>17</v>
      </c>
      <c r="C19" s="5" t="s">
        <v>673</v>
      </c>
      <c r="D19" s="7" t="s">
        <v>807</v>
      </c>
      <c r="E19" s="9" t="s">
        <v>808</v>
      </c>
    </row>
    <row r="20" spans="1:5" x14ac:dyDescent="0.25">
      <c r="A20" s="10" t="s">
        <v>809</v>
      </c>
      <c r="B20" s="19">
        <v>2250</v>
      </c>
      <c r="C20" s="5" t="s">
        <v>673</v>
      </c>
      <c r="D20" s="5" t="s">
        <v>810</v>
      </c>
      <c r="E20" s="5" t="s">
        <v>811</v>
      </c>
    </row>
    <row r="21" spans="1:5" x14ac:dyDescent="0.25">
      <c r="A21" s="11" t="s">
        <v>812</v>
      </c>
      <c r="B21" s="21">
        <v>6300</v>
      </c>
      <c r="C21" s="5" t="s">
        <v>673</v>
      </c>
      <c r="D21" s="7" t="s">
        <v>813</v>
      </c>
      <c r="E21" s="9" t="s">
        <v>814</v>
      </c>
    </row>
    <row r="22" spans="1:5" x14ac:dyDescent="0.25">
      <c r="A22" s="10" t="s">
        <v>815</v>
      </c>
      <c r="B22" s="22">
        <v>1</v>
      </c>
      <c r="C22" s="5" t="s">
        <v>799</v>
      </c>
      <c r="D22" s="5" t="s">
        <v>816</v>
      </c>
      <c r="E22" s="9" t="s">
        <v>673</v>
      </c>
    </row>
    <row r="23" spans="1:5" x14ac:dyDescent="0.25">
      <c r="A23" s="11" t="s">
        <v>817</v>
      </c>
      <c r="B23" s="21">
        <v>2</v>
      </c>
      <c r="C23" s="5" t="s">
        <v>799</v>
      </c>
      <c r="D23" s="7" t="s">
        <v>818</v>
      </c>
      <c r="E23" s="9" t="s">
        <v>819</v>
      </c>
    </row>
    <row r="24" spans="1:5" x14ac:dyDescent="0.25">
      <c r="A24" s="10" t="s">
        <v>820</v>
      </c>
      <c r="B24" s="19">
        <v>5736</v>
      </c>
      <c r="C24" s="5" t="s">
        <v>821</v>
      </c>
      <c r="D24" s="5" t="s">
        <v>822</v>
      </c>
      <c r="E24" s="5" t="s">
        <v>823</v>
      </c>
    </row>
    <row r="25" spans="1:5" x14ac:dyDescent="0.25">
      <c r="A25" s="11" t="s">
        <v>824</v>
      </c>
      <c r="B25" s="21">
        <v>14</v>
      </c>
      <c r="C25" s="7" t="s">
        <v>673</v>
      </c>
      <c r="D25" s="7" t="s">
        <v>825</v>
      </c>
    </row>
    <row r="26" spans="1:5" x14ac:dyDescent="0.25">
      <c r="A26" s="10" t="s">
        <v>826</v>
      </c>
      <c r="B26" s="19">
        <v>21</v>
      </c>
      <c r="C26" s="5" t="s">
        <v>673</v>
      </c>
      <c r="D26" s="5" t="s">
        <v>827</v>
      </c>
      <c r="E26" s="3"/>
    </row>
    <row r="27" spans="1:5" x14ac:dyDescent="0.25">
      <c r="A27" s="11" t="s">
        <v>828</v>
      </c>
      <c r="B27" s="21">
        <v>28</v>
      </c>
      <c r="C27" s="7" t="s">
        <v>673</v>
      </c>
      <c r="D27" s="7" t="s">
        <v>829</v>
      </c>
    </row>
    <row r="28" spans="1:5" x14ac:dyDescent="0.25">
      <c r="A28" s="10" t="s">
        <v>830</v>
      </c>
      <c r="B28" s="19">
        <v>23</v>
      </c>
      <c r="C28" s="5" t="s">
        <v>673</v>
      </c>
      <c r="D28" s="5" t="s">
        <v>831</v>
      </c>
      <c r="E28" s="3"/>
    </row>
    <row r="29" spans="1:5" x14ac:dyDescent="0.25">
      <c r="A29" s="11" t="s">
        <v>832</v>
      </c>
      <c r="B29" s="21">
        <v>9</v>
      </c>
      <c r="C29" s="7" t="s">
        <v>673</v>
      </c>
      <c r="D29" s="7" t="s">
        <v>833</v>
      </c>
    </row>
    <row r="30" spans="1:5" x14ac:dyDescent="0.25">
      <c r="A30" s="10" t="s">
        <v>834</v>
      </c>
      <c r="B30" s="19">
        <v>3</v>
      </c>
      <c r="C30" s="5" t="s">
        <v>673</v>
      </c>
      <c r="D30" s="5" t="s">
        <v>835</v>
      </c>
      <c r="E30" s="3"/>
    </row>
    <row r="31" spans="1:5" x14ac:dyDescent="0.25">
      <c r="A31" s="11" t="s">
        <v>836</v>
      </c>
      <c r="B31" s="20">
        <v>9</v>
      </c>
      <c r="C31" s="7" t="s">
        <v>673</v>
      </c>
      <c r="D31" s="7" t="s">
        <v>837</v>
      </c>
    </row>
    <row r="32" spans="1:5" x14ac:dyDescent="0.25">
      <c r="A32" s="11" t="s">
        <v>838</v>
      </c>
      <c r="B32" s="20">
        <v>20</v>
      </c>
      <c r="C32" s="7" t="s">
        <v>673</v>
      </c>
      <c r="D32" s="7"/>
    </row>
    <row r="33" spans="1:5" x14ac:dyDescent="0.25">
      <c r="A33" s="10" t="s">
        <v>839</v>
      </c>
      <c r="B33" s="19">
        <v>750</v>
      </c>
      <c r="C33" s="5" t="s">
        <v>802</v>
      </c>
      <c r="D33" s="5" t="s">
        <v>840</v>
      </c>
      <c r="E33" s="3"/>
    </row>
    <row r="34" spans="1:5" x14ac:dyDescent="0.25">
      <c r="A34" s="11" t="s">
        <v>841</v>
      </c>
      <c r="B34" s="21">
        <v>6</v>
      </c>
      <c r="C34" s="7" t="s">
        <v>673</v>
      </c>
      <c r="D34" s="7" t="s">
        <v>842</v>
      </c>
    </row>
    <row r="35" spans="1:5" x14ac:dyDescent="0.25">
      <c r="A35" s="10" t="s">
        <v>843</v>
      </c>
      <c r="B35" s="19">
        <v>2</v>
      </c>
      <c r="C35" s="5" t="s">
        <v>844</v>
      </c>
      <c r="D35" s="5" t="s">
        <v>845</v>
      </c>
      <c r="E35" s="3"/>
    </row>
    <row r="36" spans="1:5" x14ac:dyDescent="0.25">
      <c r="A36" s="11" t="s">
        <v>846</v>
      </c>
      <c r="B36" s="21">
        <v>1</v>
      </c>
      <c r="C36" s="7" t="s">
        <v>795</v>
      </c>
      <c r="D36" s="7" t="s">
        <v>847</v>
      </c>
    </row>
    <row r="37" spans="1:5" x14ac:dyDescent="0.25">
      <c r="A37" s="10" t="s">
        <v>848</v>
      </c>
      <c r="B37" s="19">
        <v>12</v>
      </c>
      <c r="C37" s="5" t="s">
        <v>795</v>
      </c>
      <c r="D37" s="5" t="s">
        <v>849</v>
      </c>
      <c r="E37" s="3"/>
    </row>
    <row r="38" spans="1:5" x14ac:dyDescent="0.25">
      <c r="A38" s="11" t="s">
        <v>850</v>
      </c>
      <c r="B38" s="20">
        <v>3</v>
      </c>
      <c r="C38" s="7" t="s">
        <v>673</v>
      </c>
      <c r="D38" s="7" t="s">
        <v>851</v>
      </c>
    </row>
    <row r="39" spans="1:5" x14ac:dyDescent="0.25">
      <c r="A39" s="10" t="s">
        <v>852</v>
      </c>
      <c r="B39" s="22">
        <v>18</v>
      </c>
      <c r="C39" s="5" t="s">
        <v>673</v>
      </c>
      <c r="D39" s="5" t="s">
        <v>853</v>
      </c>
      <c r="E39" s="3"/>
    </row>
    <row r="40" spans="1:5" x14ac:dyDescent="0.25">
      <c r="A40" s="11" t="s">
        <v>854</v>
      </c>
      <c r="B40" s="21">
        <v>10</v>
      </c>
      <c r="C40" s="7" t="s">
        <v>673</v>
      </c>
      <c r="D40" s="7" t="s">
        <v>855</v>
      </c>
    </row>
    <row r="41" spans="1:5" x14ac:dyDescent="0.25">
      <c r="A41" s="10" t="s">
        <v>856</v>
      </c>
      <c r="B41" s="19">
        <v>31</v>
      </c>
      <c r="C41" s="7" t="s">
        <v>673</v>
      </c>
      <c r="D41" s="5" t="s">
        <v>857</v>
      </c>
      <c r="E41" s="3"/>
    </row>
    <row r="42" spans="1:5" x14ac:dyDescent="0.25">
      <c r="A42" s="11" t="s">
        <v>858</v>
      </c>
      <c r="B42" s="20">
        <v>7</v>
      </c>
      <c r="C42" s="7" t="s">
        <v>673</v>
      </c>
      <c r="D42" s="7" t="s">
        <v>859</v>
      </c>
    </row>
    <row r="43" spans="1:5" x14ac:dyDescent="0.25">
      <c r="A43" s="11" t="s">
        <v>860</v>
      </c>
      <c r="B43" s="20">
        <v>14</v>
      </c>
      <c r="C43" s="7" t="s">
        <v>673</v>
      </c>
      <c r="D43" s="7"/>
    </row>
    <row r="44" spans="1:5" x14ac:dyDescent="0.25">
      <c r="A44" s="10" t="s">
        <v>861</v>
      </c>
      <c r="B44" s="22">
        <v>4</v>
      </c>
      <c r="C44" s="5" t="s">
        <v>673</v>
      </c>
      <c r="D44" s="5" t="s">
        <v>862</v>
      </c>
      <c r="E44" s="3"/>
    </row>
    <row r="45" spans="1:5" x14ac:dyDescent="0.25">
      <c r="A45" s="11" t="s">
        <v>863</v>
      </c>
      <c r="B45" s="20">
        <v>135</v>
      </c>
      <c r="C45" s="7" t="s">
        <v>673</v>
      </c>
      <c r="D45" s="7" t="s">
        <v>864</v>
      </c>
    </row>
    <row r="46" spans="1:5" x14ac:dyDescent="0.25">
      <c r="A46" s="10" t="s">
        <v>865</v>
      </c>
      <c r="B46" s="19">
        <v>1</v>
      </c>
      <c r="C46" s="5" t="s">
        <v>673</v>
      </c>
      <c r="D46" s="5" t="s">
        <v>866</v>
      </c>
      <c r="E46" s="3"/>
    </row>
    <row r="47" spans="1:5" x14ac:dyDescent="0.25">
      <c r="A47" s="11" t="s">
        <v>867</v>
      </c>
      <c r="B47" s="21">
        <v>18</v>
      </c>
      <c r="C47" s="7" t="s">
        <v>673</v>
      </c>
      <c r="D47" s="7" t="s">
        <v>868</v>
      </c>
    </row>
    <row r="48" spans="1:5" x14ac:dyDescent="0.25">
      <c r="A48" s="10" t="s">
        <v>869</v>
      </c>
      <c r="B48" s="19">
        <v>10</v>
      </c>
      <c r="C48" s="5" t="s">
        <v>673</v>
      </c>
      <c r="D48" s="5" t="s">
        <v>870</v>
      </c>
      <c r="E48" s="3"/>
    </row>
    <row r="49" spans="1:5" x14ac:dyDescent="0.25">
      <c r="A49" s="11" t="s">
        <v>871</v>
      </c>
      <c r="B49" s="21">
        <v>5</v>
      </c>
      <c r="C49" s="7" t="s">
        <v>673</v>
      </c>
      <c r="D49" s="7" t="s">
        <v>872</v>
      </c>
    </row>
    <row r="50" spans="1:5" x14ac:dyDescent="0.25">
      <c r="A50" s="11" t="s">
        <v>873</v>
      </c>
      <c r="B50" s="21">
        <v>4</v>
      </c>
      <c r="C50" s="7" t="s">
        <v>673</v>
      </c>
      <c r="D50" s="7"/>
    </row>
    <row r="51" spans="1:5" x14ac:dyDescent="0.25">
      <c r="A51" s="10" t="s">
        <v>874</v>
      </c>
      <c r="B51" s="22">
        <v>80</v>
      </c>
      <c r="C51" s="7" t="s">
        <v>673</v>
      </c>
      <c r="D51" s="5" t="s">
        <v>875</v>
      </c>
      <c r="E51" s="3"/>
    </row>
    <row r="52" spans="1:5" x14ac:dyDescent="0.25">
      <c r="A52" s="11" t="s">
        <v>876</v>
      </c>
      <c r="B52" s="21">
        <v>180</v>
      </c>
      <c r="C52" s="7" t="s">
        <v>673</v>
      </c>
      <c r="D52" s="7" t="s">
        <v>877</v>
      </c>
    </row>
    <row r="53" spans="1:5" x14ac:dyDescent="0.25">
      <c r="A53" s="11" t="s">
        <v>878</v>
      </c>
      <c r="B53" s="21">
        <v>880</v>
      </c>
      <c r="C53" s="7" t="s">
        <v>673</v>
      </c>
      <c r="D53" s="7"/>
    </row>
    <row r="54" spans="1:5" x14ac:dyDescent="0.25">
      <c r="A54" s="11" t="s">
        <v>879</v>
      </c>
      <c r="B54" s="21">
        <v>30</v>
      </c>
      <c r="C54" s="7" t="s">
        <v>673</v>
      </c>
      <c r="D54" s="7"/>
    </row>
    <row r="55" spans="1:5" x14ac:dyDescent="0.25">
      <c r="A55" s="10" t="s">
        <v>880</v>
      </c>
      <c r="B55" s="22">
        <v>12</v>
      </c>
      <c r="C55" s="5" t="s">
        <v>673</v>
      </c>
      <c r="D55" s="5" t="s">
        <v>881</v>
      </c>
      <c r="E55" s="3"/>
    </row>
    <row r="56" spans="1:5" x14ac:dyDescent="0.25">
      <c r="A56" s="10" t="s">
        <v>882</v>
      </c>
      <c r="B56" s="22">
        <v>5</v>
      </c>
      <c r="C56" s="5" t="s">
        <v>673</v>
      </c>
      <c r="D56" s="5"/>
      <c r="E56" s="3"/>
    </row>
    <row r="57" spans="1:5" x14ac:dyDescent="0.25">
      <c r="A57" s="10" t="s">
        <v>883</v>
      </c>
      <c r="B57" s="22">
        <v>12</v>
      </c>
      <c r="C57" s="5" t="s">
        <v>673</v>
      </c>
      <c r="D57" s="5"/>
      <c r="E57" s="3"/>
    </row>
    <row r="58" spans="1:5" x14ac:dyDescent="0.25">
      <c r="A58" s="10" t="s">
        <v>884</v>
      </c>
      <c r="B58" s="22">
        <v>5</v>
      </c>
      <c r="C58" s="5" t="s">
        <v>673</v>
      </c>
      <c r="D58" s="5"/>
      <c r="E58" s="3"/>
    </row>
    <row r="59" spans="1:5" x14ac:dyDescent="0.25">
      <c r="A59" s="10" t="s">
        <v>885</v>
      </c>
      <c r="B59" s="22">
        <v>50</v>
      </c>
      <c r="C59" s="5" t="s">
        <v>673</v>
      </c>
      <c r="D59" s="5"/>
      <c r="E59" s="3"/>
    </row>
    <row r="60" spans="1:5" x14ac:dyDescent="0.25">
      <c r="A60" s="11" t="s">
        <v>886</v>
      </c>
      <c r="B60" s="21">
        <v>6</v>
      </c>
      <c r="C60" s="7" t="s">
        <v>799</v>
      </c>
      <c r="D60" s="7" t="s">
        <v>887</v>
      </c>
    </row>
    <row r="61" spans="1:5" x14ac:dyDescent="0.25">
      <c r="A61" s="10" t="s">
        <v>888</v>
      </c>
      <c r="B61" s="19">
        <v>17</v>
      </c>
      <c r="C61" s="5" t="s">
        <v>673</v>
      </c>
      <c r="D61" s="5" t="s">
        <v>889</v>
      </c>
      <c r="E61" s="3"/>
    </row>
    <row r="62" spans="1:5" x14ac:dyDescent="0.25">
      <c r="A62" s="11" t="s">
        <v>890</v>
      </c>
      <c r="B62" s="20">
        <v>19</v>
      </c>
      <c r="C62" s="7" t="s">
        <v>673</v>
      </c>
      <c r="D62" s="7" t="s">
        <v>891</v>
      </c>
    </row>
    <row r="63" spans="1:5" x14ac:dyDescent="0.25">
      <c r="A63" s="10" t="s">
        <v>892</v>
      </c>
      <c r="B63" s="22">
        <v>7</v>
      </c>
      <c r="C63" s="5" t="s">
        <v>673</v>
      </c>
      <c r="D63" s="5" t="s">
        <v>893</v>
      </c>
      <c r="E63" s="3"/>
    </row>
    <row r="64" spans="1:5" x14ac:dyDescent="0.25">
      <c r="A64" s="11" t="s">
        <v>894</v>
      </c>
      <c r="B64" s="21">
        <v>2</v>
      </c>
      <c r="C64" s="7" t="s">
        <v>673</v>
      </c>
      <c r="D64" s="7" t="s">
        <v>895</v>
      </c>
    </row>
    <row r="65" spans="1:5" x14ac:dyDescent="0.25">
      <c r="A65" s="10" t="s">
        <v>896</v>
      </c>
      <c r="B65" s="19">
        <v>4</v>
      </c>
      <c r="C65" s="5" t="s">
        <v>673</v>
      </c>
      <c r="D65" s="5" t="s">
        <v>897</v>
      </c>
      <c r="E65" s="3"/>
    </row>
    <row r="66" spans="1:5" x14ac:dyDescent="0.25">
      <c r="A66" s="11" t="s">
        <v>898</v>
      </c>
      <c r="B66" s="20">
        <v>2</v>
      </c>
      <c r="C66" s="7" t="s">
        <v>673</v>
      </c>
      <c r="D66" s="7" t="s">
        <v>899</v>
      </c>
    </row>
    <row r="67" spans="1:5" x14ac:dyDescent="0.25">
      <c r="A67" s="10" t="s">
        <v>900</v>
      </c>
      <c r="B67" s="19">
        <v>2</v>
      </c>
      <c r="C67" s="5" t="s">
        <v>673</v>
      </c>
      <c r="D67" s="5" t="s">
        <v>901</v>
      </c>
      <c r="E67" s="3"/>
    </row>
    <row r="68" spans="1:5" x14ac:dyDescent="0.25">
      <c r="A68" s="11" t="s">
        <v>902</v>
      </c>
      <c r="B68" s="21">
        <v>2</v>
      </c>
      <c r="C68" s="7" t="s">
        <v>673</v>
      </c>
      <c r="D68" s="7" t="s">
        <v>903</v>
      </c>
    </row>
    <row r="69" spans="1:5" x14ac:dyDescent="0.25">
      <c r="A69" s="10" t="s">
        <v>904</v>
      </c>
      <c r="B69" s="22">
        <v>1</v>
      </c>
      <c r="C69" s="5" t="s">
        <v>673</v>
      </c>
      <c r="D69" s="5" t="s">
        <v>905</v>
      </c>
      <c r="E69" s="3"/>
    </row>
    <row r="70" spans="1:5" x14ac:dyDescent="0.25">
      <c r="A70" s="11" t="s">
        <v>906</v>
      </c>
      <c r="B70" s="20">
        <v>6</v>
      </c>
      <c r="C70" s="7" t="s">
        <v>673</v>
      </c>
      <c r="D70" s="7" t="s">
        <v>907</v>
      </c>
    </row>
    <row r="71" spans="1:5" x14ac:dyDescent="0.25">
      <c r="A71" s="10" t="s">
        <v>908</v>
      </c>
      <c r="B71" s="22">
        <v>20</v>
      </c>
      <c r="C71" s="5" t="s">
        <v>673</v>
      </c>
      <c r="D71" s="5" t="s">
        <v>909</v>
      </c>
      <c r="E71" s="3"/>
    </row>
    <row r="72" spans="1:5" x14ac:dyDescent="0.25">
      <c r="A72" s="11" t="s">
        <v>910</v>
      </c>
      <c r="B72" s="21">
        <v>8</v>
      </c>
      <c r="C72" s="7" t="s">
        <v>673</v>
      </c>
      <c r="D72" s="7" t="s">
        <v>911</v>
      </c>
    </row>
    <row r="73" spans="1:5" x14ac:dyDescent="0.25">
      <c r="A73" s="10" t="s">
        <v>912</v>
      </c>
      <c r="B73" s="19">
        <v>2</v>
      </c>
      <c r="C73" s="5" t="s">
        <v>673</v>
      </c>
      <c r="D73" s="5" t="s">
        <v>913</v>
      </c>
      <c r="E73" s="3"/>
    </row>
    <row r="74" spans="1:5" x14ac:dyDescent="0.25">
      <c r="A74" s="11" t="s">
        <v>914</v>
      </c>
      <c r="B74" s="21">
        <v>2</v>
      </c>
      <c r="C74" s="7" t="s">
        <v>673</v>
      </c>
      <c r="D74" s="7" t="s">
        <v>915</v>
      </c>
    </row>
    <row r="75" spans="1:5" x14ac:dyDescent="0.25">
      <c r="A75" s="10" t="s">
        <v>916</v>
      </c>
      <c r="B75" s="19">
        <v>10</v>
      </c>
      <c r="C75" s="5" t="s">
        <v>673</v>
      </c>
      <c r="D75" s="5" t="s">
        <v>917</v>
      </c>
      <c r="E75" s="3"/>
    </row>
    <row r="76" spans="1:5" x14ac:dyDescent="0.25">
      <c r="A76" s="11" t="s">
        <v>918</v>
      </c>
      <c r="B76" s="21">
        <v>2</v>
      </c>
      <c r="C76" s="7" t="s">
        <v>673</v>
      </c>
      <c r="D76" s="7" t="s">
        <v>919</v>
      </c>
    </row>
    <row r="77" spans="1:5" x14ac:dyDescent="0.25">
      <c r="A77" s="10" t="s">
        <v>920</v>
      </c>
      <c r="B77" s="19">
        <v>11</v>
      </c>
      <c r="C77" s="5" t="s">
        <v>673</v>
      </c>
      <c r="D77" s="5" t="s">
        <v>921</v>
      </c>
      <c r="E77" s="3"/>
    </row>
    <row r="78" spans="1:5" x14ac:dyDescent="0.25">
      <c r="A78" s="11" t="s">
        <v>922</v>
      </c>
      <c r="B78" s="21">
        <v>12</v>
      </c>
      <c r="C78" s="7" t="s">
        <v>792</v>
      </c>
      <c r="D78" s="7" t="s">
        <v>923</v>
      </c>
    </row>
    <row r="79" spans="1:5" x14ac:dyDescent="0.25">
      <c r="A79" s="10" t="s">
        <v>924</v>
      </c>
      <c r="B79" s="19">
        <v>4</v>
      </c>
      <c r="C79" s="5" t="s">
        <v>673</v>
      </c>
      <c r="D79" s="5" t="s">
        <v>925</v>
      </c>
      <c r="E79" s="3"/>
    </row>
    <row r="80" spans="1:5" x14ac:dyDescent="0.25">
      <c r="A80" s="11" t="s">
        <v>926</v>
      </c>
      <c r="B80" s="8"/>
      <c r="C80" s="7" t="s">
        <v>673</v>
      </c>
      <c r="D80" s="7" t="s">
        <v>927</v>
      </c>
    </row>
    <row r="81" spans="1:5" x14ac:dyDescent="0.25">
      <c r="A81" s="10" t="s">
        <v>928</v>
      </c>
      <c r="B81" s="19">
        <v>7</v>
      </c>
      <c r="C81" s="5" t="s">
        <v>673</v>
      </c>
      <c r="D81" s="5" t="s">
        <v>929</v>
      </c>
      <c r="E81" s="3"/>
    </row>
    <row r="82" spans="1:5" x14ac:dyDescent="0.25">
      <c r="A82" s="11" t="s">
        <v>930</v>
      </c>
      <c r="B82" s="21">
        <v>5</v>
      </c>
      <c r="C82" s="7" t="s">
        <v>673</v>
      </c>
      <c r="D82" s="7" t="s">
        <v>931</v>
      </c>
    </row>
    <row r="83" spans="1:5" x14ac:dyDescent="0.25">
      <c r="A83" s="11" t="s">
        <v>932</v>
      </c>
      <c r="B83" s="21">
        <v>2</v>
      </c>
      <c r="C83" s="7" t="s">
        <v>673</v>
      </c>
      <c r="D83" s="7"/>
    </row>
    <row r="84" spans="1:5" x14ac:dyDescent="0.25">
      <c r="A84" s="10" t="s">
        <v>933</v>
      </c>
      <c r="B84" s="19">
        <v>5</v>
      </c>
      <c r="C84" s="5" t="s">
        <v>673</v>
      </c>
      <c r="D84" s="5" t="s">
        <v>934</v>
      </c>
      <c r="E84" s="3"/>
    </row>
    <row r="85" spans="1:5" x14ac:dyDescent="0.25">
      <c r="A85" s="11" t="s">
        <v>935</v>
      </c>
      <c r="B85" s="20">
        <v>19</v>
      </c>
      <c r="C85" s="7" t="s">
        <v>673</v>
      </c>
      <c r="D85" s="7" t="s">
        <v>936</v>
      </c>
    </row>
    <row r="86" spans="1:5" x14ac:dyDescent="0.25">
      <c r="A86" s="10" t="s">
        <v>937</v>
      </c>
      <c r="B86" s="19">
        <v>3</v>
      </c>
      <c r="C86" s="5" t="s">
        <v>673</v>
      </c>
      <c r="D86" s="5" t="s">
        <v>938</v>
      </c>
      <c r="E86" s="3"/>
    </row>
    <row r="87" spans="1:5" x14ac:dyDescent="0.25">
      <c r="A87" s="11" t="s">
        <v>939</v>
      </c>
      <c r="B87" s="20">
        <v>3</v>
      </c>
      <c r="C87" s="7" t="s">
        <v>673</v>
      </c>
      <c r="D87" s="7" t="s">
        <v>940</v>
      </c>
    </row>
    <row r="88" spans="1:5" x14ac:dyDescent="0.25">
      <c r="A88" s="10" t="s">
        <v>941</v>
      </c>
      <c r="B88" s="19">
        <v>2</v>
      </c>
      <c r="C88" s="5" t="s">
        <v>673</v>
      </c>
      <c r="D88" s="5" t="s">
        <v>942</v>
      </c>
      <c r="E88" s="3"/>
    </row>
    <row r="89" spans="1:5" x14ac:dyDescent="0.25">
      <c r="A89" s="11" t="s">
        <v>943</v>
      </c>
      <c r="B89" s="7"/>
      <c r="C89" s="7" t="s">
        <v>673</v>
      </c>
      <c r="D89" s="7" t="s">
        <v>944</v>
      </c>
    </row>
    <row r="90" spans="1:5" x14ac:dyDescent="0.25">
      <c r="A90" s="10" t="s">
        <v>945</v>
      </c>
      <c r="B90" s="22">
        <v>1</v>
      </c>
      <c r="C90" s="5" t="s">
        <v>673</v>
      </c>
      <c r="D90" s="5" t="s">
        <v>946</v>
      </c>
      <c r="E90" s="3"/>
    </row>
    <row r="91" spans="1:5" x14ac:dyDescent="0.25">
      <c r="A91" s="11" t="s">
        <v>947</v>
      </c>
      <c r="B91" s="20">
        <v>1</v>
      </c>
      <c r="C91" s="7" t="s">
        <v>673</v>
      </c>
      <c r="D91" s="7" t="s">
        <v>948</v>
      </c>
    </row>
    <row r="92" spans="1:5" x14ac:dyDescent="0.25">
      <c r="A92" s="11" t="s">
        <v>949</v>
      </c>
      <c r="B92" s="20">
        <v>6</v>
      </c>
      <c r="C92" s="7" t="s">
        <v>673</v>
      </c>
      <c r="D92" s="7"/>
    </row>
    <row r="93" spans="1:5" x14ac:dyDescent="0.25">
      <c r="A93" s="10" t="s">
        <v>950</v>
      </c>
      <c r="B93" s="22">
        <v>2</v>
      </c>
      <c r="C93" s="5" t="s">
        <v>673</v>
      </c>
      <c r="D93" s="5" t="s">
        <v>951</v>
      </c>
      <c r="E93" s="3"/>
    </row>
    <row r="94" spans="1:5" x14ac:dyDescent="0.25">
      <c r="A94" s="11" t="s">
        <v>952</v>
      </c>
      <c r="B94" s="21">
        <v>79</v>
      </c>
      <c r="C94" s="7" t="s">
        <v>673</v>
      </c>
      <c r="D94" s="7" t="s">
        <v>953</v>
      </c>
    </row>
    <row r="95" spans="1:5" x14ac:dyDescent="0.25">
      <c r="A95" s="10" t="s">
        <v>954</v>
      </c>
      <c r="B95" s="19">
        <v>4</v>
      </c>
      <c r="C95" s="5" t="s">
        <v>673</v>
      </c>
      <c r="D95" s="5"/>
      <c r="E95" s="3"/>
    </row>
    <row r="96" spans="1:5" x14ac:dyDescent="0.25">
      <c r="A96" s="11" t="s">
        <v>955</v>
      </c>
      <c r="B96" s="21">
        <v>3</v>
      </c>
      <c r="C96" s="7" t="s">
        <v>673</v>
      </c>
      <c r="D96" s="7"/>
    </row>
    <row r="97" spans="1:5" x14ac:dyDescent="0.25">
      <c r="A97" s="10" t="s">
        <v>956</v>
      </c>
      <c r="B97" s="19">
        <v>3</v>
      </c>
      <c r="C97" s="5" t="s">
        <v>673</v>
      </c>
      <c r="D97" s="5"/>
      <c r="E97" s="3"/>
    </row>
    <row r="98" spans="1:5" x14ac:dyDescent="0.25">
      <c r="A98" s="11" t="s">
        <v>957</v>
      </c>
      <c r="B98" s="21">
        <v>1</v>
      </c>
      <c r="C98" s="7" t="s">
        <v>673</v>
      </c>
      <c r="D98" s="7"/>
    </row>
    <row r="99" spans="1:5" x14ac:dyDescent="0.25">
      <c r="A99" s="10" t="s">
        <v>958</v>
      </c>
      <c r="B99" s="6">
        <v>1</v>
      </c>
      <c r="C99" s="5" t="s">
        <v>673</v>
      </c>
      <c r="D99" s="5"/>
      <c r="E99" s="3"/>
    </row>
    <row r="100" spans="1:5" x14ac:dyDescent="0.25">
      <c r="A100" s="11" t="s">
        <v>959</v>
      </c>
      <c r="B100" s="21">
        <v>2</v>
      </c>
      <c r="C100" s="7" t="s">
        <v>673</v>
      </c>
      <c r="D100" s="7"/>
    </row>
    <row r="101" spans="1:5" x14ac:dyDescent="0.25">
      <c r="A101" s="10" t="s">
        <v>960</v>
      </c>
      <c r="B101" s="22">
        <v>7</v>
      </c>
      <c r="C101" s="5" t="s">
        <v>673</v>
      </c>
      <c r="D101" s="5"/>
      <c r="E101" s="3"/>
    </row>
    <row r="102" spans="1:5" x14ac:dyDescent="0.25">
      <c r="A102" s="11" t="s">
        <v>961</v>
      </c>
      <c r="B102" s="21">
        <v>76</v>
      </c>
      <c r="C102" s="7" t="s">
        <v>673</v>
      </c>
      <c r="D102" s="7"/>
    </row>
    <row r="103" spans="1:5" x14ac:dyDescent="0.25">
      <c r="A103" s="10" t="s">
        <v>962</v>
      </c>
      <c r="B103" s="19">
        <v>20</v>
      </c>
      <c r="C103" s="5" t="s">
        <v>673</v>
      </c>
      <c r="D103" s="5"/>
      <c r="E103" s="3"/>
    </row>
    <row r="104" spans="1:5" x14ac:dyDescent="0.25">
      <c r="A104" s="11" t="s">
        <v>963</v>
      </c>
      <c r="B104" s="21">
        <v>68</v>
      </c>
      <c r="C104" s="7" t="s">
        <v>673</v>
      </c>
      <c r="D104" s="7"/>
    </row>
    <row r="105" spans="1:5" x14ac:dyDescent="0.25">
      <c r="A105" s="10" t="s">
        <v>964</v>
      </c>
      <c r="B105" s="19">
        <v>102</v>
      </c>
      <c r="C105" s="5" t="s">
        <v>673</v>
      </c>
      <c r="D105" s="5"/>
      <c r="E105" s="3"/>
    </row>
    <row r="106" spans="1:5" x14ac:dyDescent="0.25">
      <c r="A106" s="11" t="s">
        <v>965</v>
      </c>
      <c r="B106" s="21">
        <v>13</v>
      </c>
      <c r="C106" s="7" t="s">
        <v>673</v>
      </c>
      <c r="D106" s="7"/>
    </row>
    <row r="107" spans="1:5" x14ac:dyDescent="0.25">
      <c r="A107" s="10" t="s">
        <v>966</v>
      </c>
      <c r="B107" s="19">
        <v>60</v>
      </c>
      <c r="C107" s="5" t="s">
        <v>673</v>
      </c>
      <c r="D107" s="5"/>
      <c r="E107" s="3"/>
    </row>
    <row r="108" spans="1:5" x14ac:dyDescent="0.25">
      <c r="A108" s="10" t="s">
        <v>967</v>
      </c>
      <c r="B108" s="19">
        <v>30</v>
      </c>
      <c r="C108" s="5" t="s">
        <v>673</v>
      </c>
      <c r="D108" s="5"/>
      <c r="E108" s="3"/>
    </row>
    <row r="109" spans="1:5" x14ac:dyDescent="0.25">
      <c r="A109" s="11" t="s">
        <v>968</v>
      </c>
      <c r="B109" s="21">
        <v>2</v>
      </c>
      <c r="C109" s="7" t="s">
        <v>673</v>
      </c>
      <c r="D109" s="7"/>
    </row>
    <row r="110" spans="1:5" x14ac:dyDescent="0.25">
      <c r="A110" s="10" t="s">
        <v>969</v>
      </c>
      <c r="B110" s="6">
        <v>10</v>
      </c>
      <c r="C110" s="5" t="s">
        <v>802</v>
      </c>
      <c r="D110" s="5"/>
      <c r="E110" s="3"/>
    </row>
    <row r="111" spans="1:5" x14ac:dyDescent="0.25">
      <c r="A111" s="11" t="s">
        <v>970</v>
      </c>
      <c r="B111" s="21">
        <v>12</v>
      </c>
      <c r="C111" s="7" t="s">
        <v>799</v>
      </c>
      <c r="D111" s="7"/>
    </row>
    <row r="112" spans="1:5" x14ac:dyDescent="0.25">
      <c r="A112" s="10" t="s">
        <v>971</v>
      </c>
      <c r="B112" s="6">
        <v>1</v>
      </c>
      <c r="C112" s="5" t="s">
        <v>673</v>
      </c>
      <c r="D112" s="5"/>
      <c r="E112" s="3"/>
    </row>
    <row r="113" spans="1:5" x14ac:dyDescent="0.25">
      <c r="A113" s="11" t="s">
        <v>972</v>
      </c>
      <c r="B113" s="21">
        <v>2</v>
      </c>
      <c r="C113" s="7" t="s">
        <v>673</v>
      </c>
      <c r="D113" s="7"/>
    </row>
    <row r="114" spans="1:5" x14ac:dyDescent="0.25">
      <c r="A114" s="10" t="s">
        <v>973</v>
      </c>
      <c r="B114" s="19">
        <v>1</v>
      </c>
      <c r="C114" s="5" t="s">
        <v>673</v>
      </c>
      <c r="D114" s="5"/>
      <c r="E114" s="3"/>
    </row>
    <row r="115" spans="1:5" x14ac:dyDescent="0.25">
      <c r="A115" s="11" t="s">
        <v>974</v>
      </c>
      <c r="B115" s="21">
        <v>7</v>
      </c>
      <c r="C115" s="7" t="s">
        <v>673</v>
      </c>
      <c r="D115" s="7"/>
    </row>
    <row r="116" spans="1:5" x14ac:dyDescent="0.25">
      <c r="A116" s="10" t="s">
        <v>975</v>
      </c>
      <c r="B116" s="19">
        <v>30</v>
      </c>
      <c r="C116" s="5" t="s">
        <v>673</v>
      </c>
      <c r="D116" s="5"/>
      <c r="E116" s="3"/>
    </row>
    <row r="117" spans="1:5" x14ac:dyDescent="0.25">
      <c r="A117" s="26" t="s">
        <v>976</v>
      </c>
      <c r="B117" s="27">
        <v>8</v>
      </c>
      <c r="C117" s="7" t="s">
        <v>808</v>
      </c>
      <c r="D117" s="7"/>
    </row>
    <row r="118" spans="1:5" x14ac:dyDescent="0.25">
      <c r="A118" s="10" t="s">
        <v>977</v>
      </c>
      <c r="B118" s="5"/>
      <c r="C118" s="5" t="s">
        <v>799</v>
      </c>
      <c r="D118" s="5"/>
      <c r="E118" s="3"/>
    </row>
    <row r="119" spans="1:5" x14ac:dyDescent="0.25">
      <c r="A119" s="11" t="s">
        <v>978</v>
      </c>
      <c r="B119" s="21">
        <v>19</v>
      </c>
      <c r="C119" s="7" t="s">
        <v>799</v>
      </c>
      <c r="D119" s="7"/>
    </row>
    <row r="120" spans="1:5" x14ac:dyDescent="0.25">
      <c r="A120" s="10" t="s">
        <v>979</v>
      </c>
      <c r="B120" s="22">
        <v>1</v>
      </c>
      <c r="C120" s="5" t="s">
        <v>673</v>
      </c>
      <c r="D120" s="5"/>
      <c r="E120" s="3"/>
    </row>
    <row r="121" spans="1:5" x14ac:dyDescent="0.25">
      <c r="A121" s="11" t="s">
        <v>980</v>
      </c>
      <c r="B121" s="21">
        <v>8</v>
      </c>
      <c r="C121" s="7" t="s">
        <v>799</v>
      </c>
      <c r="D121" s="7"/>
    </row>
    <row r="122" spans="1:5" x14ac:dyDescent="0.25">
      <c r="A122" s="10" t="s">
        <v>981</v>
      </c>
      <c r="B122" s="22">
        <v>12</v>
      </c>
      <c r="C122" s="5" t="s">
        <v>795</v>
      </c>
      <c r="D122" s="5"/>
      <c r="E122" s="3"/>
    </row>
    <row r="123" spans="1:5" x14ac:dyDescent="0.25">
      <c r="A123" s="11" t="s">
        <v>982</v>
      </c>
      <c r="B123" s="20">
        <v>1</v>
      </c>
      <c r="C123" s="7" t="s">
        <v>795</v>
      </c>
      <c r="D123" s="7"/>
    </row>
    <row r="124" spans="1:5" x14ac:dyDescent="0.25">
      <c r="A124" s="10" t="s">
        <v>983</v>
      </c>
      <c r="B124" s="22">
        <v>3</v>
      </c>
      <c r="C124" s="5" t="s">
        <v>795</v>
      </c>
      <c r="D124" s="5"/>
      <c r="E124" s="3"/>
    </row>
    <row r="125" spans="1:5" x14ac:dyDescent="0.25">
      <c r="A125" s="10" t="s">
        <v>984</v>
      </c>
      <c r="B125" s="22">
        <v>1</v>
      </c>
      <c r="C125" s="5" t="s">
        <v>795</v>
      </c>
      <c r="D125" s="5"/>
      <c r="E125" s="3"/>
    </row>
    <row r="126" spans="1:5" x14ac:dyDescent="0.25">
      <c r="A126" s="11" t="s">
        <v>985</v>
      </c>
      <c r="B126" s="20">
        <v>5</v>
      </c>
      <c r="C126" s="7" t="s">
        <v>795</v>
      </c>
      <c r="D126" s="7"/>
    </row>
    <row r="127" spans="1:5" x14ac:dyDescent="0.25">
      <c r="A127" s="10" t="s">
        <v>986</v>
      </c>
      <c r="B127" s="22">
        <v>2</v>
      </c>
      <c r="C127" s="5" t="s">
        <v>795</v>
      </c>
      <c r="D127" s="5"/>
      <c r="E127" s="3"/>
    </row>
    <row r="128" spans="1:5" x14ac:dyDescent="0.25">
      <c r="A128" s="11" t="s">
        <v>987</v>
      </c>
      <c r="B128" s="20">
        <v>2</v>
      </c>
      <c r="C128" s="7" t="s">
        <v>795</v>
      </c>
      <c r="D128" s="7"/>
    </row>
    <row r="129" spans="1:5" x14ac:dyDescent="0.25">
      <c r="A129" s="10" t="s">
        <v>988</v>
      </c>
      <c r="B129" s="22">
        <v>6</v>
      </c>
      <c r="C129" s="5" t="s">
        <v>795</v>
      </c>
      <c r="D129" s="5"/>
      <c r="E129" s="3"/>
    </row>
    <row r="130" spans="1:5" x14ac:dyDescent="0.25">
      <c r="A130" s="11" t="s">
        <v>989</v>
      </c>
      <c r="B130" s="20">
        <v>3</v>
      </c>
      <c r="C130" s="7" t="s">
        <v>795</v>
      </c>
      <c r="D130" s="7"/>
    </row>
    <row r="131" spans="1:5" x14ac:dyDescent="0.25">
      <c r="A131" s="10" t="s">
        <v>990</v>
      </c>
      <c r="B131" s="22">
        <v>5</v>
      </c>
      <c r="C131" s="5" t="s">
        <v>795</v>
      </c>
      <c r="D131" s="5"/>
      <c r="E131" s="3"/>
    </row>
    <row r="132" spans="1:5" x14ac:dyDescent="0.25">
      <c r="A132" s="11" t="s">
        <v>991</v>
      </c>
      <c r="B132" s="8"/>
      <c r="C132" s="7" t="s">
        <v>795</v>
      </c>
      <c r="D132" s="7"/>
    </row>
    <row r="133" spans="1:5" x14ac:dyDescent="0.25">
      <c r="A133" s="11" t="s">
        <v>992</v>
      </c>
      <c r="B133" s="21">
        <v>2</v>
      </c>
      <c r="C133" s="7" t="s">
        <v>795</v>
      </c>
      <c r="D133" s="7"/>
    </row>
    <row r="134" spans="1:5" x14ac:dyDescent="0.25">
      <c r="A134" s="11" t="s">
        <v>993</v>
      </c>
      <c r="B134" s="21">
        <v>1</v>
      </c>
      <c r="C134" s="7" t="s">
        <v>795</v>
      </c>
      <c r="D134" s="7"/>
    </row>
    <row r="135" spans="1:5" x14ac:dyDescent="0.25">
      <c r="A135" s="11" t="s">
        <v>994</v>
      </c>
      <c r="B135" s="21">
        <v>2</v>
      </c>
      <c r="C135" s="7" t="s">
        <v>795</v>
      </c>
      <c r="D135" s="7"/>
    </row>
    <row r="136" spans="1:5" x14ac:dyDescent="0.25">
      <c r="A136" s="10" t="s">
        <v>995</v>
      </c>
      <c r="B136" s="19">
        <v>24</v>
      </c>
      <c r="C136" s="5" t="s">
        <v>673</v>
      </c>
      <c r="D136" s="5"/>
      <c r="E136" s="3"/>
    </row>
    <row r="137" spans="1:5" x14ac:dyDescent="0.25">
      <c r="A137" s="11" t="s">
        <v>996</v>
      </c>
      <c r="B137" s="21">
        <v>9</v>
      </c>
      <c r="C137" s="7" t="s">
        <v>673</v>
      </c>
      <c r="D137" s="7"/>
    </row>
    <row r="138" spans="1:5" x14ac:dyDescent="0.25">
      <c r="A138" s="10" t="s">
        <v>997</v>
      </c>
      <c r="B138" s="19">
        <v>5</v>
      </c>
      <c r="C138" s="5" t="s">
        <v>673</v>
      </c>
      <c r="D138" s="5"/>
      <c r="E138" s="3"/>
    </row>
    <row r="139" spans="1:5" x14ac:dyDescent="0.25">
      <c r="A139" s="11" t="s">
        <v>998</v>
      </c>
      <c r="B139" s="21">
        <v>3</v>
      </c>
      <c r="C139" s="7" t="s">
        <v>673</v>
      </c>
      <c r="D139" s="7"/>
    </row>
    <row r="140" spans="1:5" x14ac:dyDescent="0.25">
      <c r="A140" s="10" t="s">
        <v>999</v>
      </c>
      <c r="B140" s="19">
        <v>4</v>
      </c>
      <c r="C140" s="5" t="s">
        <v>673</v>
      </c>
      <c r="D140" s="5"/>
      <c r="E140" s="3"/>
    </row>
    <row r="141" spans="1:5" x14ac:dyDescent="0.25">
      <c r="A141" s="11" t="s">
        <v>1000</v>
      </c>
      <c r="B141" s="20">
        <v>10</v>
      </c>
      <c r="C141" s="7" t="s">
        <v>673</v>
      </c>
      <c r="D141" s="7"/>
    </row>
    <row r="142" spans="1:5" x14ac:dyDescent="0.25">
      <c r="A142" s="10" t="s">
        <v>1001</v>
      </c>
      <c r="B142" s="22">
        <v>4</v>
      </c>
      <c r="C142" s="5" t="s">
        <v>673</v>
      </c>
      <c r="D142" s="5"/>
      <c r="E142" s="3"/>
    </row>
    <row r="143" spans="1:5" x14ac:dyDescent="0.25">
      <c r="A143" s="11" t="s">
        <v>1002</v>
      </c>
      <c r="B143" s="21">
        <v>23</v>
      </c>
      <c r="C143" s="7" t="s">
        <v>673</v>
      </c>
      <c r="D143" s="7"/>
    </row>
    <row r="144" spans="1:5" x14ac:dyDescent="0.25">
      <c r="A144" s="10" t="s">
        <v>1003</v>
      </c>
      <c r="B144" s="22">
        <v>10</v>
      </c>
      <c r="C144" s="5" t="s">
        <v>673</v>
      </c>
      <c r="D144" s="5"/>
      <c r="E144" s="3"/>
    </row>
    <row r="145" spans="1:5" x14ac:dyDescent="0.25">
      <c r="A145" s="11" t="s">
        <v>1004</v>
      </c>
      <c r="B145" s="20">
        <v>302</v>
      </c>
      <c r="C145" s="7" t="s">
        <v>673</v>
      </c>
      <c r="D145" s="7"/>
    </row>
    <row r="146" spans="1:5" x14ac:dyDescent="0.25">
      <c r="A146" s="10" t="s">
        <v>1005</v>
      </c>
      <c r="B146" s="22">
        <v>13</v>
      </c>
      <c r="C146" s="5" t="s">
        <v>673</v>
      </c>
      <c r="D146" s="5"/>
      <c r="E146" s="3"/>
    </row>
    <row r="147" spans="1:5" x14ac:dyDescent="0.25">
      <c r="A147" s="11" t="s">
        <v>1006</v>
      </c>
      <c r="B147" s="20">
        <v>2</v>
      </c>
      <c r="C147" s="7" t="s">
        <v>673</v>
      </c>
      <c r="D147" s="7"/>
    </row>
    <row r="148" spans="1:5" x14ac:dyDescent="0.25">
      <c r="A148" s="10" t="s">
        <v>1007</v>
      </c>
      <c r="B148" s="19">
        <v>17</v>
      </c>
      <c r="C148" s="5" t="s">
        <v>673</v>
      </c>
      <c r="D148" s="5"/>
      <c r="E148" s="3"/>
    </row>
    <row r="149" spans="1:5" x14ac:dyDescent="0.25">
      <c r="A149" s="11" t="s">
        <v>1008</v>
      </c>
      <c r="B149" s="21">
        <v>27</v>
      </c>
      <c r="C149" s="7" t="s">
        <v>673</v>
      </c>
      <c r="D149" s="7"/>
    </row>
    <row r="150" spans="1:5" x14ac:dyDescent="0.25">
      <c r="A150" s="10" t="s">
        <v>1009</v>
      </c>
      <c r="B150" s="19">
        <v>20</v>
      </c>
      <c r="C150" s="5" t="s">
        <v>673</v>
      </c>
      <c r="D150" s="5"/>
      <c r="E150" s="3"/>
    </row>
    <row r="151" spans="1:5" x14ac:dyDescent="0.25">
      <c r="A151" s="11" t="s">
        <v>1010</v>
      </c>
      <c r="B151" s="21">
        <v>4</v>
      </c>
      <c r="C151" s="7" t="s">
        <v>673</v>
      </c>
      <c r="D151" s="7"/>
    </row>
    <row r="152" spans="1:5" x14ac:dyDescent="0.25">
      <c r="A152" s="10" t="s">
        <v>1011</v>
      </c>
      <c r="B152" s="22">
        <v>24</v>
      </c>
      <c r="C152" s="5" t="s">
        <v>673</v>
      </c>
      <c r="D152" s="5"/>
      <c r="E152" s="3"/>
    </row>
    <row r="153" spans="1:5" x14ac:dyDescent="0.25">
      <c r="A153" s="11" t="s">
        <v>1012</v>
      </c>
      <c r="B153" s="21">
        <v>41</v>
      </c>
      <c r="C153" s="7" t="s">
        <v>673</v>
      </c>
      <c r="D153" s="7"/>
    </row>
    <row r="154" spans="1:5" x14ac:dyDescent="0.25">
      <c r="A154" s="10" t="s">
        <v>1013</v>
      </c>
      <c r="B154" s="22">
        <v>20</v>
      </c>
      <c r="C154" s="5" t="s">
        <v>673</v>
      </c>
      <c r="D154" s="5"/>
      <c r="E154" s="3"/>
    </row>
    <row r="155" spans="1:5" x14ac:dyDescent="0.25">
      <c r="A155" s="11" t="s">
        <v>1014</v>
      </c>
      <c r="B155" s="20">
        <v>24</v>
      </c>
      <c r="C155" s="7" t="s">
        <v>673</v>
      </c>
      <c r="D155" s="7"/>
    </row>
    <row r="156" spans="1:5" x14ac:dyDescent="0.25">
      <c r="A156" s="10" t="s">
        <v>1015</v>
      </c>
      <c r="B156" s="22">
        <v>13</v>
      </c>
      <c r="C156" s="5" t="s">
        <v>673</v>
      </c>
      <c r="D156" s="5"/>
      <c r="E156" s="3"/>
    </row>
    <row r="157" spans="1:5" x14ac:dyDescent="0.25">
      <c r="A157" s="11" t="s">
        <v>1016</v>
      </c>
      <c r="B157" s="21">
        <v>32</v>
      </c>
      <c r="C157" s="7" t="s">
        <v>673</v>
      </c>
      <c r="D157" s="7"/>
    </row>
    <row r="158" spans="1:5" x14ac:dyDescent="0.25">
      <c r="A158" s="10" t="s">
        <v>1017</v>
      </c>
      <c r="B158" s="22">
        <v>24</v>
      </c>
      <c r="C158" s="5" t="s">
        <v>673</v>
      </c>
      <c r="D158" s="5"/>
      <c r="E158" s="3"/>
    </row>
    <row r="159" spans="1:5" x14ac:dyDescent="0.25">
      <c r="A159" s="11" t="s">
        <v>1018</v>
      </c>
      <c r="B159" s="20">
        <v>55</v>
      </c>
      <c r="C159" s="7" t="s">
        <v>673</v>
      </c>
      <c r="D159" s="7"/>
    </row>
    <row r="160" spans="1:5" x14ac:dyDescent="0.25">
      <c r="A160" s="10" t="s">
        <v>1019</v>
      </c>
      <c r="B160" s="22">
        <v>24</v>
      </c>
      <c r="C160" s="5" t="s">
        <v>673</v>
      </c>
      <c r="D160" s="5"/>
      <c r="E160" s="3"/>
    </row>
    <row r="161" spans="1:5" x14ac:dyDescent="0.25">
      <c r="A161" s="11" t="s">
        <v>1020</v>
      </c>
      <c r="B161" s="21">
        <v>9000</v>
      </c>
      <c r="C161" s="7" t="s">
        <v>673</v>
      </c>
      <c r="D161" s="7"/>
    </row>
    <row r="162" spans="1:5" x14ac:dyDescent="0.25">
      <c r="A162" s="10" t="s">
        <v>1021</v>
      </c>
      <c r="B162" s="19">
        <v>9300</v>
      </c>
      <c r="C162" s="5" t="s">
        <v>789</v>
      </c>
      <c r="D162" s="5"/>
      <c r="E162" s="3"/>
    </row>
    <row r="163" spans="1:5" x14ac:dyDescent="0.25">
      <c r="A163" s="11" t="s">
        <v>1022</v>
      </c>
      <c r="B163" s="21">
        <v>16</v>
      </c>
      <c r="C163" s="7" t="s">
        <v>673</v>
      </c>
      <c r="D163" s="7"/>
    </row>
    <row r="164" spans="1:5" x14ac:dyDescent="0.25">
      <c r="A164" s="10" t="s">
        <v>1023</v>
      </c>
      <c r="B164" s="19">
        <v>7</v>
      </c>
      <c r="C164" s="5" t="s">
        <v>673</v>
      </c>
      <c r="D164" s="5"/>
      <c r="E164" s="3"/>
    </row>
    <row r="165" spans="1:5" x14ac:dyDescent="0.25">
      <c r="A165" s="11" t="s">
        <v>1024</v>
      </c>
      <c r="B165" s="20">
        <v>5</v>
      </c>
      <c r="C165" s="7" t="s">
        <v>673</v>
      </c>
      <c r="D165" s="7"/>
    </row>
    <row r="166" spans="1:5" x14ac:dyDescent="0.25">
      <c r="A166" s="10" t="s">
        <v>1025</v>
      </c>
      <c r="B166" s="19">
        <v>4</v>
      </c>
      <c r="C166" s="5" t="s">
        <v>673</v>
      </c>
      <c r="D166" s="5"/>
      <c r="E166" s="3"/>
    </row>
    <row r="167" spans="1:5" x14ac:dyDescent="0.25">
      <c r="A167" s="11" t="s">
        <v>1026</v>
      </c>
      <c r="B167" s="21">
        <v>2</v>
      </c>
      <c r="C167" s="7" t="s">
        <v>673</v>
      </c>
      <c r="D167" s="7"/>
    </row>
    <row r="168" spans="1:5" x14ac:dyDescent="0.25">
      <c r="A168" s="10" t="s">
        <v>1027</v>
      </c>
      <c r="B168" s="19">
        <v>800</v>
      </c>
      <c r="C168" s="5" t="s">
        <v>673</v>
      </c>
      <c r="D168" s="5"/>
      <c r="E168" s="3"/>
    </row>
    <row r="169" spans="1:5" x14ac:dyDescent="0.25">
      <c r="A169" s="11" t="s">
        <v>1028</v>
      </c>
      <c r="B169" s="21">
        <v>1500</v>
      </c>
      <c r="C169" s="7" t="s">
        <v>673</v>
      </c>
      <c r="D169" s="7"/>
    </row>
    <row r="170" spans="1:5" x14ac:dyDescent="0.25">
      <c r="A170" s="10" t="s">
        <v>1029</v>
      </c>
      <c r="B170" s="19">
        <v>8000</v>
      </c>
      <c r="C170" s="5" t="s">
        <v>673</v>
      </c>
      <c r="D170" s="5"/>
      <c r="E170" s="3"/>
    </row>
    <row r="171" spans="1:5" x14ac:dyDescent="0.25">
      <c r="A171" s="11" t="s">
        <v>1030</v>
      </c>
      <c r="B171" s="21">
        <v>19</v>
      </c>
      <c r="C171" s="7" t="s">
        <v>673</v>
      </c>
      <c r="D171" s="7"/>
    </row>
    <row r="172" spans="1:5" x14ac:dyDescent="0.25">
      <c r="A172" s="10" t="s">
        <v>1031</v>
      </c>
      <c r="B172" s="22">
        <v>16</v>
      </c>
      <c r="C172" s="5" t="s">
        <v>673</v>
      </c>
      <c r="D172" s="5"/>
      <c r="E172" s="3"/>
    </row>
    <row r="173" spans="1:5" x14ac:dyDescent="0.25">
      <c r="A173" s="11" t="s">
        <v>1032</v>
      </c>
      <c r="B173" s="21">
        <v>9900</v>
      </c>
      <c r="C173" s="7" t="s">
        <v>673</v>
      </c>
      <c r="D173" s="7"/>
    </row>
    <row r="174" spans="1:5" x14ac:dyDescent="0.25">
      <c r="A174" s="10" t="s">
        <v>1033</v>
      </c>
      <c r="B174" s="19">
        <v>10000</v>
      </c>
      <c r="C174" s="5" t="s">
        <v>673</v>
      </c>
      <c r="D174" s="5"/>
      <c r="E174" s="3"/>
    </row>
    <row r="175" spans="1:5" x14ac:dyDescent="0.25">
      <c r="A175" s="11" t="s">
        <v>1034</v>
      </c>
      <c r="B175" s="21">
        <v>9750</v>
      </c>
      <c r="C175" s="5" t="s">
        <v>673</v>
      </c>
      <c r="D175" s="7"/>
    </row>
    <row r="176" spans="1:5" x14ac:dyDescent="0.25">
      <c r="A176" s="10" t="s">
        <v>1035</v>
      </c>
      <c r="B176" s="19">
        <v>10000</v>
      </c>
      <c r="C176" s="5" t="s">
        <v>673</v>
      </c>
      <c r="D176" s="5"/>
      <c r="E176" s="3"/>
    </row>
    <row r="177" spans="1:5" x14ac:dyDescent="0.25">
      <c r="A177" s="11" t="s">
        <v>1036</v>
      </c>
      <c r="B177" s="21">
        <v>7200</v>
      </c>
      <c r="C177" s="7" t="s">
        <v>773</v>
      </c>
      <c r="D177" s="7"/>
    </row>
    <row r="178" spans="1:5" x14ac:dyDescent="0.25">
      <c r="A178" s="10" t="s">
        <v>1037</v>
      </c>
      <c r="B178" s="19">
        <v>3000</v>
      </c>
      <c r="C178" s="5" t="s">
        <v>777</v>
      </c>
      <c r="D178" s="5"/>
      <c r="E178" s="3"/>
    </row>
    <row r="179" spans="1:5" x14ac:dyDescent="0.25">
      <c r="A179" s="11" t="s">
        <v>1038</v>
      </c>
      <c r="B179" s="21">
        <v>5</v>
      </c>
      <c r="C179" s="7" t="s">
        <v>821</v>
      </c>
      <c r="D179" s="7"/>
    </row>
    <row r="180" spans="1:5" x14ac:dyDescent="0.25">
      <c r="A180" s="23" t="s">
        <v>1039</v>
      </c>
      <c r="B180" s="25">
        <v>4</v>
      </c>
      <c r="C180" s="17" t="s">
        <v>673</v>
      </c>
      <c r="D180" s="17"/>
    </row>
    <row r="181" spans="1:5" x14ac:dyDescent="0.25">
      <c r="A181" s="23" t="s">
        <v>1040</v>
      </c>
      <c r="B181" s="25">
        <v>1</v>
      </c>
      <c r="C181" s="17" t="s">
        <v>673</v>
      </c>
      <c r="D181" s="17"/>
    </row>
    <row r="182" spans="1:5" x14ac:dyDescent="0.25">
      <c r="A182" s="23" t="s">
        <v>1041</v>
      </c>
      <c r="B182" s="25">
        <v>37</v>
      </c>
      <c r="C182" s="17" t="s">
        <v>673</v>
      </c>
      <c r="D182" s="17"/>
    </row>
    <row r="183" spans="1:5" x14ac:dyDescent="0.25">
      <c r="A183" s="23" t="s">
        <v>1042</v>
      </c>
      <c r="B183" s="25">
        <v>12</v>
      </c>
      <c r="C183" s="17" t="s">
        <v>673</v>
      </c>
      <c r="D183" s="17"/>
    </row>
    <row r="184" spans="1:5" x14ac:dyDescent="0.25">
      <c r="A184" s="23" t="s">
        <v>1043</v>
      </c>
      <c r="B184" s="25">
        <v>12</v>
      </c>
      <c r="C184" s="17" t="s">
        <v>673</v>
      </c>
      <c r="D184" s="17"/>
    </row>
    <row r="185" spans="1:5" x14ac:dyDescent="0.25">
      <c r="A185" s="23" t="s">
        <v>1044</v>
      </c>
      <c r="B185" s="25">
        <v>6</v>
      </c>
      <c r="C185" s="17" t="s">
        <v>673</v>
      </c>
      <c r="D185" s="17"/>
    </row>
    <row r="186" spans="1:5" x14ac:dyDescent="0.25">
      <c r="A186" s="23" t="s">
        <v>1045</v>
      </c>
      <c r="B186" s="25">
        <v>3</v>
      </c>
      <c r="C186" s="17" t="s">
        <v>673</v>
      </c>
      <c r="D186" s="17"/>
    </row>
    <row r="187" spans="1:5" x14ac:dyDescent="0.25">
      <c r="A187" s="23" t="s">
        <v>1046</v>
      </c>
      <c r="B187" s="25">
        <v>30</v>
      </c>
      <c r="C187" s="17" t="s">
        <v>673</v>
      </c>
      <c r="D187" s="17"/>
    </row>
    <row r="188" spans="1:5" x14ac:dyDescent="0.25">
      <c r="A188" s="23" t="s">
        <v>1047</v>
      </c>
      <c r="B188" s="25">
        <v>5</v>
      </c>
      <c r="C188" s="17" t="s">
        <v>673</v>
      </c>
      <c r="D188" s="17"/>
    </row>
    <row r="189" spans="1:5" x14ac:dyDescent="0.25">
      <c r="A189" s="23" t="s">
        <v>1048</v>
      </c>
      <c r="B189" s="25">
        <v>1</v>
      </c>
      <c r="C189" s="17" t="s">
        <v>673</v>
      </c>
      <c r="D189" s="17"/>
    </row>
    <row r="190" spans="1:5" x14ac:dyDescent="0.25">
      <c r="A190" s="11" t="s">
        <v>1049</v>
      </c>
      <c r="B190" s="21">
        <v>1</v>
      </c>
      <c r="C190" s="17" t="s">
        <v>673</v>
      </c>
      <c r="D190" s="7"/>
    </row>
    <row r="191" spans="1:5" x14ac:dyDescent="0.25">
      <c r="A191" s="23" t="s">
        <v>1050</v>
      </c>
      <c r="B191" s="25">
        <v>1</v>
      </c>
      <c r="C191" s="17" t="s">
        <v>673</v>
      </c>
      <c r="D191" s="17"/>
    </row>
    <row r="192" spans="1:5" x14ac:dyDescent="0.25">
      <c r="A192" s="23" t="s">
        <v>1051</v>
      </c>
      <c r="B192" s="24">
        <v>1</v>
      </c>
      <c r="C192" s="17" t="s">
        <v>673</v>
      </c>
      <c r="D192" s="17"/>
    </row>
    <row r="193" spans="1:4" x14ac:dyDescent="0.25">
      <c r="A193" s="23" t="s">
        <v>1052</v>
      </c>
      <c r="B193" s="24">
        <v>1</v>
      </c>
      <c r="C193" s="17" t="s">
        <v>673</v>
      </c>
      <c r="D193" s="17"/>
    </row>
    <row r="194" spans="1:4" x14ac:dyDescent="0.25">
      <c r="A194" s="11" t="s">
        <v>1053</v>
      </c>
      <c r="B194" s="8">
        <v>1</v>
      </c>
      <c r="C194" s="17" t="s">
        <v>673</v>
      </c>
      <c r="D194" s="7"/>
    </row>
    <row r="195" spans="1:4" x14ac:dyDescent="0.25">
      <c r="A195" s="11" t="s">
        <v>1054</v>
      </c>
      <c r="B195" s="8">
        <v>1</v>
      </c>
      <c r="C195" s="17" t="s">
        <v>673</v>
      </c>
      <c r="D195" s="7"/>
    </row>
    <row r="196" spans="1:4" x14ac:dyDescent="0.25">
      <c r="A196" s="23" t="s">
        <v>1055</v>
      </c>
      <c r="B196" s="24">
        <v>2</v>
      </c>
      <c r="C196" s="17" t="s">
        <v>673</v>
      </c>
      <c r="D196" s="17"/>
    </row>
    <row r="197" spans="1:4" x14ac:dyDescent="0.25">
      <c r="A197" s="23" t="s">
        <v>1056</v>
      </c>
      <c r="B197" s="24">
        <v>1</v>
      </c>
      <c r="C197" s="17" t="s">
        <v>673</v>
      </c>
      <c r="D197" s="17"/>
    </row>
    <row r="198" spans="1:4" x14ac:dyDescent="0.25">
      <c r="A198" s="23" t="s">
        <v>1057</v>
      </c>
      <c r="B198" s="24">
        <v>2</v>
      </c>
      <c r="C198" s="17" t="s">
        <v>673</v>
      </c>
      <c r="D198" s="17"/>
    </row>
    <row r="199" spans="1:4" x14ac:dyDescent="0.25">
      <c r="A199" s="23" t="s">
        <v>1058</v>
      </c>
      <c r="B199" s="24">
        <v>1</v>
      </c>
      <c r="C199" s="17" t="s">
        <v>673</v>
      </c>
      <c r="D199" s="17"/>
    </row>
    <row r="200" spans="1:4" x14ac:dyDescent="0.25">
      <c r="A200" s="23" t="s">
        <v>1059</v>
      </c>
      <c r="B200" s="24">
        <v>1</v>
      </c>
      <c r="C200" s="17" t="s">
        <v>673</v>
      </c>
      <c r="D200" s="17"/>
    </row>
    <row r="201" spans="1:4" x14ac:dyDescent="0.25">
      <c r="A201" s="23" t="s">
        <v>1060</v>
      </c>
      <c r="B201" s="24">
        <v>3</v>
      </c>
      <c r="C201" s="17" t="s">
        <v>673</v>
      </c>
      <c r="D201" s="17"/>
    </row>
    <row r="202" spans="1:4" x14ac:dyDescent="0.25">
      <c r="A202" s="23" t="s">
        <v>1061</v>
      </c>
      <c r="B202" s="24">
        <v>3</v>
      </c>
      <c r="C202" s="17" t="s">
        <v>673</v>
      </c>
      <c r="D202" s="17"/>
    </row>
    <row r="203" spans="1:4" x14ac:dyDescent="0.25">
      <c r="A203" s="23" t="s">
        <v>1062</v>
      </c>
      <c r="B203" s="24">
        <v>5</v>
      </c>
      <c r="C203" s="17" t="s">
        <v>673</v>
      </c>
      <c r="D203" s="17"/>
    </row>
    <row r="204" spans="1:4" x14ac:dyDescent="0.25">
      <c r="A204" s="23" t="s">
        <v>1063</v>
      </c>
      <c r="B204" s="24">
        <v>1</v>
      </c>
      <c r="C204" s="17" t="s">
        <v>673</v>
      </c>
      <c r="D204" s="17"/>
    </row>
    <row r="205" spans="1:4" x14ac:dyDescent="0.25">
      <c r="A205" s="23" t="s">
        <v>1064</v>
      </c>
      <c r="B205" s="24">
        <v>10</v>
      </c>
      <c r="C205" s="17" t="s">
        <v>673</v>
      </c>
      <c r="D205" s="17"/>
    </row>
    <row r="206" spans="1:4" x14ac:dyDescent="0.25">
      <c r="A206" s="23" t="s">
        <v>1065</v>
      </c>
      <c r="B206" s="24">
        <v>1</v>
      </c>
      <c r="C206" s="17" t="s">
        <v>673</v>
      </c>
      <c r="D206" s="17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4B2F-87F1-48AD-BD45-CEFC46F17D6A}">
  <dimension ref="B3:D14"/>
  <sheetViews>
    <sheetView workbookViewId="0">
      <selection activeCell="B16" sqref="B16"/>
    </sheetView>
  </sheetViews>
  <sheetFormatPr baseColWidth="10" defaultColWidth="11.42578125" defaultRowHeight="15" x14ac:dyDescent="0.25"/>
  <sheetData>
    <row r="3" spans="2:4" x14ac:dyDescent="0.25">
      <c r="B3" t="s">
        <v>1066</v>
      </c>
      <c r="C3" t="s">
        <v>1067</v>
      </c>
      <c r="D3" t="s">
        <v>1068</v>
      </c>
    </row>
    <row r="4" spans="2:4" x14ac:dyDescent="0.25">
      <c r="B4">
        <v>147</v>
      </c>
      <c r="C4">
        <v>826</v>
      </c>
      <c r="D4" t="s">
        <v>1069</v>
      </c>
    </row>
    <row r="5" spans="2:4" x14ac:dyDescent="0.25">
      <c r="B5">
        <v>77</v>
      </c>
      <c r="C5">
        <v>827</v>
      </c>
      <c r="D5" t="s">
        <v>1070</v>
      </c>
    </row>
    <row r="6" spans="2:4" x14ac:dyDescent="0.25">
      <c r="B6">
        <v>230</v>
      </c>
      <c r="C6">
        <v>519</v>
      </c>
      <c r="D6" t="s">
        <v>1071</v>
      </c>
    </row>
    <row r="7" spans="2:4" x14ac:dyDescent="0.25">
      <c r="B7">
        <v>400</v>
      </c>
      <c r="C7">
        <v>180</v>
      </c>
      <c r="D7" t="s">
        <v>1072</v>
      </c>
    </row>
    <row r="8" spans="2:4" x14ac:dyDescent="0.25">
      <c r="B8">
        <v>700</v>
      </c>
      <c r="C8">
        <v>150</v>
      </c>
      <c r="D8" t="s">
        <v>1073</v>
      </c>
    </row>
    <row r="9" spans="2:4" x14ac:dyDescent="0.25">
      <c r="B9">
        <v>400</v>
      </c>
      <c r="C9">
        <v>105</v>
      </c>
      <c r="D9" t="s">
        <v>1074</v>
      </c>
    </row>
    <row r="10" spans="2:4" x14ac:dyDescent="0.25">
      <c r="B10">
        <v>100</v>
      </c>
      <c r="C10">
        <v>560</v>
      </c>
      <c r="D10" t="s">
        <v>1075</v>
      </c>
    </row>
    <row r="11" spans="2:4" x14ac:dyDescent="0.25">
      <c r="B11">
        <v>1500</v>
      </c>
      <c r="C11">
        <v>85</v>
      </c>
      <c r="D11" t="s">
        <v>1076</v>
      </c>
    </row>
    <row r="12" spans="2:4" x14ac:dyDescent="0.25">
      <c r="B12">
        <v>120</v>
      </c>
      <c r="C12">
        <v>675</v>
      </c>
      <c r="D12" t="s">
        <v>1077</v>
      </c>
    </row>
    <row r="13" spans="2:4" x14ac:dyDescent="0.25">
      <c r="B13">
        <v>180</v>
      </c>
      <c r="C13">
        <v>230</v>
      </c>
      <c r="D13" t="s">
        <v>1078</v>
      </c>
    </row>
    <row r="14" spans="2:4" x14ac:dyDescent="0.25">
      <c r="B14">
        <v>325</v>
      </c>
      <c r="D14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2</vt:i4>
      </vt:variant>
    </vt:vector>
  </HeadingPairs>
  <TitlesOfParts>
    <vt:vector size="11" baseType="lpstr">
      <vt:lpstr>STOCK ACTUALES</vt:lpstr>
      <vt:lpstr>CONTROL PRESTAMO</vt:lpstr>
      <vt:lpstr>Hoja9</vt:lpstr>
      <vt:lpstr>Hoja1</vt:lpstr>
      <vt:lpstr>Hoja5</vt:lpstr>
      <vt:lpstr>KARDEX</vt:lpstr>
      <vt:lpstr>BASE DATOS</vt:lpstr>
      <vt:lpstr>BASE ANTERIOR</vt:lpstr>
      <vt:lpstr>GRAMAJE</vt:lpstr>
      <vt:lpstr>KARDEX</vt:lpstr>
      <vt:lpstr>MAESTRO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i5DELL</dc:creator>
  <cp:keywords/>
  <dc:description/>
  <cp:lastModifiedBy>Wenddy</cp:lastModifiedBy>
  <cp:revision/>
  <dcterms:created xsi:type="dcterms:W3CDTF">2021-11-10T15:44:35Z</dcterms:created>
  <dcterms:modified xsi:type="dcterms:W3CDTF">2023-05-17T21:17:25Z</dcterms:modified>
  <cp:category/>
  <cp:contentStatus/>
</cp:coreProperties>
</file>