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\Dropbox\STL\Ostergarten Audioplayer\Kalkulation\"/>
    </mc:Choice>
  </mc:AlternateContent>
  <bookViews>
    <workbookView xWindow="0" yWindow="0" windowWidth="21600" windowHeight="97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G60" i="1" l="1"/>
  <c r="H60" i="1" s="1"/>
  <c r="J60" i="1"/>
  <c r="K60" i="1" s="1"/>
  <c r="G49" i="1"/>
  <c r="H49" i="1" s="1"/>
  <c r="J49" i="1"/>
  <c r="K49" i="1"/>
  <c r="G50" i="1"/>
  <c r="H50" i="1" s="1"/>
  <c r="J50" i="1"/>
  <c r="K50" i="1"/>
  <c r="G51" i="1"/>
  <c r="H51" i="1" s="1"/>
  <c r="J51" i="1"/>
  <c r="K51" i="1"/>
  <c r="G52" i="1"/>
  <c r="H52" i="1" s="1"/>
  <c r="J52" i="1"/>
  <c r="K52" i="1"/>
  <c r="G53" i="1"/>
  <c r="H53" i="1" s="1"/>
  <c r="J53" i="1"/>
  <c r="K53" i="1"/>
  <c r="G54" i="1"/>
  <c r="H54" i="1" s="1"/>
  <c r="J54" i="1"/>
  <c r="K54" i="1"/>
  <c r="G55" i="1"/>
  <c r="H55" i="1" s="1"/>
  <c r="J55" i="1"/>
  <c r="K55" i="1"/>
  <c r="G56" i="1"/>
  <c r="H56" i="1" s="1"/>
  <c r="J56" i="1"/>
  <c r="K56" i="1"/>
  <c r="G57" i="1"/>
  <c r="H57" i="1" s="1"/>
  <c r="J57" i="1"/>
  <c r="K57" i="1"/>
  <c r="G58" i="1"/>
  <c r="H58" i="1" s="1"/>
  <c r="J58" i="1"/>
  <c r="K58" i="1"/>
  <c r="G59" i="1"/>
  <c r="H59" i="1" s="1"/>
  <c r="J59" i="1"/>
  <c r="K59" i="1"/>
  <c r="J47" i="1"/>
  <c r="K47" i="1" s="1"/>
  <c r="G47" i="1"/>
  <c r="H47" i="1" s="1"/>
  <c r="J41" i="1"/>
  <c r="K41" i="1" s="1"/>
  <c r="K40" i="1"/>
  <c r="H40" i="1"/>
  <c r="J40" i="1"/>
  <c r="G41" i="1"/>
  <c r="H41" i="1" s="1"/>
  <c r="G40" i="1"/>
  <c r="J16" i="1" l="1"/>
  <c r="K16" i="1" s="1"/>
  <c r="G16" i="1"/>
  <c r="H16" i="1"/>
  <c r="G72" i="1" l="1"/>
  <c r="H72" i="1" s="1"/>
  <c r="G73" i="1"/>
  <c r="H73" i="1" s="1"/>
  <c r="G74" i="1"/>
  <c r="H74" i="1" s="1"/>
  <c r="J72" i="1"/>
  <c r="K72" i="1"/>
  <c r="J73" i="1"/>
  <c r="K73" i="1" s="1"/>
  <c r="J74" i="1"/>
  <c r="K74" i="1"/>
  <c r="J94" i="1"/>
  <c r="K94" i="1" s="1"/>
  <c r="G94" i="1"/>
  <c r="H94" i="1" s="1"/>
  <c r="J93" i="1"/>
  <c r="K93" i="1" s="1"/>
  <c r="G93" i="1"/>
  <c r="H93" i="1" s="1"/>
  <c r="J68" i="1"/>
  <c r="K68" i="1" s="1"/>
  <c r="J69" i="1"/>
  <c r="K69" i="1"/>
  <c r="J70" i="1"/>
  <c r="K70" i="1" s="1"/>
  <c r="J71" i="1"/>
  <c r="K71" i="1"/>
  <c r="J75" i="1"/>
  <c r="K75" i="1" s="1"/>
  <c r="J76" i="1"/>
  <c r="K76" i="1" s="1"/>
  <c r="J77" i="1"/>
  <c r="K77" i="1" s="1"/>
  <c r="J78" i="1"/>
  <c r="K78" i="1" s="1"/>
  <c r="J79" i="1"/>
  <c r="K79" i="1" s="1"/>
  <c r="G68" i="1"/>
  <c r="H68" i="1" s="1"/>
  <c r="G69" i="1"/>
  <c r="H69" i="1"/>
  <c r="G70" i="1"/>
  <c r="H70" i="1" s="1"/>
  <c r="G71" i="1"/>
  <c r="H71" i="1" s="1"/>
  <c r="G75" i="1"/>
  <c r="H75" i="1" s="1"/>
  <c r="G76" i="1"/>
  <c r="H76" i="1" s="1"/>
  <c r="G77" i="1"/>
  <c r="H77" i="1" s="1"/>
  <c r="G78" i="1"/>
  <c r="H78" i="1" s="1"/>
  <c r="G79" i="1"/>
  <c r="H79" i="1" s="1"/>
  <c r="K48" i="1" l="1"/>
  <c r="K61" i="1"/>
  <c r="K62" i="1"/>
  <c r="J48" i="1"/>
  <c r="J61" i="1"/>
  <c r="J62" i="1"/>
  <c r="H48" i="1"/>
  <c r="H61" i="1"/>
  <c r="H62" i="1"/>
  <c r="G48" i="1"/>
  <c r="G61" i="1"/>
  <c r="G62" i="1"/>
  <c r="J45" i="1"/>
  <c r="K45" i="1" s="1"/>
  <c r="G45" i="1"/>
  <c r="H45" i="1" s="1"/>
  <c r="G39" i="1"/>
  <c r="H39" i="1" s="1"/>
  <c r="J39" i="1"/>
  <c r="K39" i="1" s="1"/>
  <c r="J96" i="1"/>
  <c r="K96" i="1" s="1"/>
  <c r="G96" i="1"/>
  <c r="H96" i="1" s="1"/>
  <c r="J97" i="1"/>
  <c r="K97" i="1" s="1"/>
  <c r="H97" i="1"/>
  <c r="G97" i="1"/>
  <c r="J85" i="1" l="1"/>
  <c r="K85" i="1" s="1"/>
  <c r="G85" i="1"/>
  <c r="H85" i="1" s="1"/>
  <c r="K64" i="1"/>
  <c r="K82" i="1"/>
  <c r="J63" i="1"/>
  <c r="K63" i="1" s="1"/>
  <c r="J64" i="1"/>
  <c r="J65" i="1"/>
  <c r="K65" i="1" s="1"/>
  <c r="J66" i="1"/>
  <c r="K66" i="1" s="1"/>
  <c r="J67" i="1"/>
  <c r="K67" i="1" s="1"/>
  <c r="J80" i="1"/>
  <c r="K80" i="1" s="1"/>
  <c r="J81" i="1"/>
  <c r="K81" i="1" s="1"/>
  <c r="J82" i="1"/>
  <c r="J83" i="1"/>
  <c r="K83" i="1" s="1"/>
  <c r="J84" i="1"/>
  <c r="K84" i="1" s="1"/>
  <c r="J86" i="1"/>
  <c r="K86" i="1" s="1"/>
  <c r="H81" i="1"/>
  <c r="G63" i="1"/>
  <c r="H63" i="1" s="1"/>
  <c r="G64" i="1"/>
  <c r="H64" i="1" s="1"/>
  <c r="G65" i="1"/>
  <c r="H65" i="1" s="1"/>
  <c r="G66" i="1"/>
  <c r="H66" i="1" s="1"/>
  <c r="G67" i="1"/>
  <c r="H67" i="1" s="1"/>
  <c r="G80" i="1"/>
  <c r="H80" i="1" s="1"/>
  <c r="G81" i="1"/>
  <c r="G82" i="1"/>
  <c r="H82" i="1" s="1"/>
  <c r="G83" i="1"/>
  <c r="H83" i="1" s="1"/>
  <c r="G84" i="1"/>
  <c r="H84" i="1" s="1"/>
  <c r="G86" i="1"/>
  <c r="H86" i="1" s="1"/>
  <c r="G87" i="1"/>
  <c r="H87" i="1" s="1"/>
  <c r="K21" i="1"/>
  <c r="H21" i="1"/>
  <c r="J22" i="1"/>
  <c r="K22" i="1" s="1"/>
  <c r="G22" i="1"/>
  <c r="H22" i="1" s="1"/>
  <c r="G95" i="1" l="1"/>
  <c r="H95" i="1" s="1"/>
  <c r="G98" i="1"/>
  <c r="H98" i="1" s="1"/>
  <c r="J20" i="1"/>
  <c r="K20" i="1" s="1"/>
  <c r="G20" i="1"/>
  <c r="H20" i="1" s="1"/>
  <c r="J88" i="1"/>
  <c r="K88" i="1" s="1"/>
  <c r="G88" i="1"/>
  <c r="H88" i="1" s="1"/>
  <c r="J17" i="1"/>
  <c r="K17" i="1" s="1"/>
  <c r="J18" i="1"/>
  <c r="K18" i="1" s="1"/>
  <c r="G17" i="1"/>
  <c r="H17" i="1" s="1"/>
  <c r="G18" i="1"/>
  <c r="H18" i="1" s="1"/>
  <c r="G23" i="1"/>
  <c r="H23" i="1" s="1"/>
  <c r="G30" i="1"/>
  <c r="H30" i="1" s="1"/>
  <c r="G31" i="1"/>
  <c r="H31" i="1" s="1"/>
  <c r="H32" i="1"/>
  <c r="G33" i="1"/>
  <c r="H33" i="1" s="1"/>
  <c r="G36" i="1"/>
  <c r="H36" i="1" s="1"/>
  <c r="G37" i="1"/>
  <c r="H37" i="1" s="1"/>
  <c r="G38" i="1"/>
  <c r="H38" i="1" s="1"/>
  <c r="G42" i="1"/>
  <c r="G43" i="1"/>
  <c r="H43" i="1" s="1"/>
  <c r="G44" i="1"/>
  <c r="H44" i="1" s="1"/>
  <c r="G46" i="1"/>
  <c r="H46" i="1" s="1"/>
  <c r="J46" i="1"/>
  <c r="K46" i="1" s="1"/>
  <c r="J44" i="1"/>
  <c r="K44" i="1" s="1"/>
  <c r="J43" i="1"/>
  <c r="K43" i="1" s="1"/>
  <c r="J42" i="1"/>
  <c r="K42" i="1" s="1"/>
  <c r="J38" i="1"/>
  <c r="K38" i="1" s="1"/>
  <c r="J37" i="1"/>
  <c r="K37" i="1" s="1"/>
  <c r="J36" i="1"/>
  <c r="K36" i="1" s="1"/>
  <c r="J33" i="1"/>
  <c r="K33" i="1" s="1"/>
  <c r="J31" i="1"/>
  <c r="K31" i="1" s="1"/>
  <c r="J30" i="1"/>
  <c r="K30" i="1" s="1"/>
  <c r="J23" i="1"/>
  <c r="K23" i="1" s="1"/>
  <c r="K19" i="1"/>
  <c r="H15" i="1"/>
  <c r="H19" i="1"/>
  <c r="H27" i="1"/>
  <c r="H29" i="1"/>
  <c r="H35" i="1"/>
  <c r="H42" i="1"/>
  <c r="K15" i="1"/>
  <c r="K27" i="1"/>
  <c r="K29" i="1"/>
  <c r="K32" i="1"/>
  <c r="K35" i="1"/>
  <c r="J13" i="1"/>
  <c r="K13" i="1" s="1"/>
  <c r="J14" i="1"/>
  <c r="K14" i="1" s="1"/>
  <c r="J24" i="1"/>
  <c r="K24" i="1" s="1"/>
  <c r="J25" i="1"/>
  <c r="K25" i="1" s="1"/>
  <c r="K26" i="1"/>
  <c r="J28" i="1"/>
  <c r="K28" i="1" s="1"/>
  <c r="J34" i="1"/>
  <c r="K34" i="1" s="1"/>
  <c r="J87" i="1"/>
  <c r="K87" i="1" s="1"/>
  <c r="G90" i="1"/>
  <c r="H90" i="1" s="1"/>
  <c r="J90" i="1"/>
  <c r="K90" i="1" s="1"/>
  <c r="J89" i="1"/>
  <c r="K89" i="1" s="1"/>
  <c r="J91" i="1"/>
  <c r="K91" i="1" s="1"/>
  <c r="G34" i="1"/>
  <c r="H34" i="1" s="1"/>
  <c r="G89" i="1"/>
  <c r="H89" i="1" s="1"/>
  <c r="G24" i="1"/>
  <c r="H24" i="1" s="1"/>
  <c r="G13" i="1"/>
  <c r="H13" i="1" s="1"/>
  <c r="G14" i="1"/>
  <c r="H14" i="1" s="1"/>
  <c r="G25" i="1"/>
  <c r="H25" i="1" s="1"/>
  <c r="H26" i="1"/>
  <c r="G28" i="1"/>
  <c r="H28" i="1" s="1"/>
  <c r="G91" i="1"/>
  <c r="H91" i="1" s="1"/>
  <c r="H92" i="1"/>
  <c r="K92" i="1"/>
  <c r="J95" i="1"/>
  <c r="K95" i="1" s="1"/>
  <c r="J98" i="1"/>
  <c r="K98" i="1" s="1"/>
  <c r="J12" i="1"/>
  <c r="K12" i="1" s="1"/>
  <c r="G12" i="1"/>
  <c r="H12" i="1" s="1"/>
  <c r="H101" i="1" l="1"/>
  <c r="K101" i="1"/>
</calcChain>
</file>

<file path=xl/sharedStrings.xml><?xml version="1.0" encoding="utf-8"?>
<sst xmlns="http://schemas.openxmlformats.org/spreadsheetml/2006/main" count="197" uniqueCount="184">
  <si>
    <t>Grobkalkulation dezentraler Audio Player</t>
  </si>
  <si>
    <t>Funktionen:</t>
  </si>
  <si>
    <t>Abspielen von 1 *.Wav Datei</t>
  </si>
  <si>
    <t>1 Knopf Bedienung</t>
  </si>
  <si>
    <t>Parallel zum Sound steuerbares Licht über DMX Ausgang</t>
  </si>
  <si>
    <t>Datenspeicher über SD Karte</t>
  </si>
  <si>
    <t>pos.</t>
  </si>
  <si>
    <t>Menge</t>
  </si>
  <si>
    <t>Beschreibung</t>
  </si>
  <si>
    <t>Leiterplatte</t>
  </si>
  <si>
    <t>Gesamt</t>
  </si>
  <si>
    <t>Gehäuse</t>
  </si>
  <si>
    <t>Link</t>
  </si>
  <si>
    <t>http://www.tme.eu/de/details/stm32f401rbt6/st-mikrocontroller/st-microelectronics/</t>
  </si>
  <si>
    <t>STM32F401RBT6</t>
  </si>
  <si>
    <t>L7805ACD2T</t>
  </si>
  <si>
    <t>http://www.tme.eu/de/details/l7805acd2t/ungeregelte-spannungsstabilisatoren/st-microelectronics/</t>
  </si>
  <si>
    <t>Worst Case (Stückzahl 1)</t>
  </si>
  <si>
    <t>Best Case (Stückzahl 20)</t>
  </si>
  <si>
    <t>netto</t>
  </si>
  <si>
    <t>Brutto</t>
  </si>
  <si>
    <t>Gesamt Brutto</t>
  </si>
  <si>
    <t>LD1117AS33TD</t>
  </si>
  <si>
    <t>http://www.tme.eu/de/details/ld1117as33/ungeregelte-spannungsstabilisatoren-ldo/st-microelectronics/ld1117as33tr/</t>
  </si>
  <si>
    <t>http://www.reichelt.de/Klinkeneinbaubuchsen/LUM-1503-07/3/index.html?&amp;ACTION=3&amp;LA=2&amp;ARTICLE=116184&amp;GROUPID=5172&amp;artnr=LUM+1503-07</t>
  </si>
  <si>
    <t>LUM 1503-07</t>
  </si>
  <si>
    <t>http://www.pollin.de/shop/dt/Mzc0ODQ1OTk-/Bauelemente_Bauteile/Mechanische_Bauelemente/Steckverbinder_Klemmen/micro_SD_Speicherkarten_Sockel_ATOM_MR01_AP20324.html</t>
  </si>
  <si>
    <t>PCM1755DBQ</t>
  </si>
  <si>
    <t>https://www.conrad.de/de/linear-ic-texas-instruments-pcm1755dbq-gehaeuseart-ssop-16-1186174.html?gclid=CjwKEAiAvPGxBRCH3YCgpdbCtmYSJABqHRVwpjLXGOCt9V5WOULpzmmgTQTEMDHRBhfTkYXck--_0hoC3lbw_wcB&amp;insert_kz=VQ&amp;hk=SEM&amp;WT.srch=1&amp;WT.mc_id=google_pla&amp;s_kwcid=AL!222!3!61621364217!!!g!!&amp;ef_id=U53roQAAAZsDiOYE:20151107003926:s</t>
  </si>
  <si>
    <t>SN75176BD</t>
  </si>
  <si>
    <t>http://www.tme.eu/de/details/sn75176bd/integ-schalt-rs232422485-schnittst/texas-instruments/</t>
  </si>
  <si>
    <t>http://www.pollin.de/shop/dt/MDEzODQ2OTk-/Stromversorgung/Netzgeraete/Steckernetzgeraete/Stecker_Schaltnetzteil_DVE_DSA_20P_10_12_V_1_5_A.html</t>
  </si>
  <si>
    <t>Netzteil 12V 1,5A 5,5/2,5</t>
  </si>
  <si>
    <t>http://www.tme.eu/de/details/fc68149/dc-steckverbinder/cliff/dc-10b-fc68149/</t>
  </si>
  <si>
    <t>http://www.tme.eu/de/details/sk125-84sa/kuehler/fischer-elektronik/</t>
  </si>
  <si>
    <t>TDA7297</t>
  </si>
  <si>
    <t>http://www.reichelt.de/SD-Karten-Micro-/INTENSO-MSDHC4G/3/index.html?&amp;ACTION=3&amp;LA=2&amp;ARTICLE=83730&amp;GROUPID=4802&amp;artnr=INTENSO+MSDHC4G</t>
  </si>
  <si>
    <t>Speicherkarte 4GB</t>
  </si>
  <si>
    <t>Bezeichnung</t>
  </si>
  <si>
    <t>Microcontroller</t>
  </si>
  <si>
    <t>Spannungsregler 5V</t>
  </si>
  <si>
    <t>Spannungsregler 3V3</t>
  </si>
  <si>
    <t>DA Wandler</t>
  </si>
  <si>
    <t>RS485 Treiber (DMX)</t>
  </si>
  <si>
    <t>Netzteil</t>
  </si>
  <si>
    <t>Speicherkarte</t>
  </si>
  <si>
    <t>XLR Buchse</t>
  </si>
  <si>
    <t>Klinkenbuchse 3,5 mm</t>
  </si>
  <si>
    <t>Micro SD Slot</t>
  </si>
  <si>
    <t>ATOM MR01-AP20324</t>
  </si>
  <si>
    <t>RS485 Treiber (opt-Bus)</t>
  </si>
  <si>
    <t>Klemmleiste 3 Pol</t>
  </si>
  <si>
    <t>Stiftleiste 3 Pol</t>
  </si>
  <si>
    <t>Audio Verstärker 2x15 W</t>
  </si>
  <si>
    <t>Klemmleiste 4 Pol</t>
  </si>
  <si>
    <t>Stiftleiste 4 Pol</t>
  </si>
  <si>
    <t>Kühlkörper</t>
  </si>
  <si>
    <t>http://www.pollin.de/shop/dt/Mjk5ODQ0OTk-/Haustechnik/Installationsmaterial/Schalter_Steckdosen/Feuchtraum_Taster_PERANOVA.html</t>
  </si>
  <si>
    <t>Taster Aufputz</t>
  </si>
  <si>
    <t>Feuchtraum Taster PERANOVA</t>
  </si>
  <si>
    <t>Kondensator 2µ2 6,3V 0603</t>
  </si>
  <si>
    <t>1µF 16V 0603</t>
  </si>
  <si>
    <t>22µF 25V 1210</t>
  </si>
  <si>
    <t>http://www.tme.eu/de/details/grm32er61e226ke15l/kondensatoren-mlcc-smd-1210/murata/</t>
  </si>
  <si>
    <t>http://www.tme.eu/de/details/cl21a226mqqnnng/kondensatoren-mlcc-smd-0805/samsung/</t>
  </si>
  <si>
    <t>22µF 6,3V 0805</t>
  </si>
  <si>
    <t>100nF 16V 0603</t>
  </si>
  <si>
    <t>http://www.tme.eu/de/details/cl10b104ko8nnnc/kondensatoren-mlcc-smd-0603/samsung/</t>
  </si>
  <si>
    <t>20pF 50V 0603</t>
  </si>
  <si>
    <t>http://www.tme.eu/de/details/cl10c200jb8nnnc/kondensatoren-mlcc-smd-0603/samsung/</t>
  </si>
  <si>
    <t>Quarz 8MHz HC49-S</t>
  </si>
  <si>
    <t>http://www.tme.eu/de/details/8.00m-hc49-s/quarzresonatoren-tht/yic/</t>
  </si>
  <si>
    <t>http://www.tme.eu/de/details/pesd5v0s2bt/transil-zweiwegdioden-smd/nxp/pesd5v0s2bt215/</t>
  </si>
  <si>
    <t>ESD Schutz 5V</t>
  </si>
  <si>
    <t>ESD Schutz 15V</t>
  </si>
  <si>
    <t>http://www.tme.eu/de/details/pesd12vs2ut/transil-einwegdioden-smd/nxp/pesd12vs2ut215/</t>
  </si>
  <si>
    <t>http://www.tme.eu/de/details/g5rl-1-e-hr-12dc/elektromagnetische-mini-relais/omron/g5rl-1-e-hr-12vdc/</t>
  </si>
  <si>
    <t>Relais 12V - 250VAC 16A Wechsler</t>
  </si>
  <si>
    <t>http://www.tme.eu/de/details/2edgrc-7.5-02p/klemmleisten-fuer-leiterplatten/degson-electronics/</t>
  </si>
  <si>
    <t>Klemmleiste 2 Pol 7,5mm</t>
  </si>
  <si>
    <t>Stiftleiste 2 Pol 7,5mm</t>
  </si>
  <si>
    <t>http://www.tme.eu/de/details/2edgk-7.5-02p/klemmleisten-fuer-leiterplatten/degson-electronics/2edgk-75-02p-14/</t>
  </si>
  <si>
    <t>http://www.tme.eu/de/details/eca1ehg471b/elektrolytische-kondensatoren-tht-105c/panasonic/</t>
  </si>
  <si>
    <t>Elko 25V 470µ</t>
  </si>
  <si>
    <t>http://www.tme.eu/de/details/cl21b105kafnnng/kondensatoren-mlcc-smd-0805/samsung/</t>
  </si>
  <si>
    <t>1µF 25V 0805</t>
  </si>
  <si>
    <t>Widerstände</t>
  </si>
  <si>
    <t>blubb</t>
  </si>
  <si>
    <t>http://www.tme.eu/de/details/sm6t18a/transil-einwegdioden-smd/st-microelectronics/</t>
  </si>
  <si>
    <t>Suppressordiode Unipolar, 18V</t>
  </si>
  <si>
    <t>http://www.tme.eu/de/details/zh8/sicherungen-pcb-sockel/proffuse/</t>
  </si>
  <si>
    <t>Sicherungshalterung</t>
  </si>
  <si>
    <t>http://www.tme.eu/de/details/zcs-2a/sicherungen-5x20mm-flink/eska/520520/</t>
  </si>
  <si>
    <t>Sicherung 2A flink 5x20</t>
  </si>
  <si>
    <t>http://www.tme.eu/de/details/b327-500/materiale-fuer-leiterplattenherstellung/ag-termopasty/</t>
  </si>
  <si>
    <t>Ätzmittel</t>
  </si>
  <si>
    <t>http://www.tme.eu/de/details/mmbt6427lt1g/npn-darlington-smd-transistoren/on-semiconductor/</t>
  </si>
  <si>
    <t>Transistor 40V 0,5 A NPN</t>
  </si>
  <si>
    <t>http://www.tme.eu/de/details/tbg-5.0-kw-4p/klemmleisten-fuer-leiterplatten/</t>
  </si>
  <si>
    <t>TBG-5.0-KW-4P</t>
  </si>
  <si>
    <t>TBW-5.0-K-4P</t>
  </si>
  <si>
    <t>http://www.tme.eu/de/details/tbw-5.0-k-4p/klemmleisten-fuer-leiterplatten/</t>
  </si>
  <si>
    <t>http://www.tme.eu/de/details/tbw-5.0-k-3p/klemmleisten-fuer-leiterplatten/</t>
  </si>
  <si>
    <t>TBW-5.0-K-3P</t>
  </si>
  <si>
    <t>TBG-5.0-KW-3P</t>
  </si>
  <si>
    <t>http://www.tme.eu/de/details/tbg-5.0-kw-3p/klemmleisten-fuer-leiterplatten/</t>
  </si>
  <si>
    <t>http://www.tme.eu/de/details/15edgk-3.5_8p/klemmleisten-fuer-leiterplatten/degson-electronics/</t>
  </si>
  <si>
    <r>
      <t>CLIFF</t>
    </r>
    <r>
      <rPr>
        <sz val="11"/>
        <color theme="1"/>
        <rFont val="Calibri"/>
        <family val="2"/>
        <scheme val="minor"/>
      </rPr>
      <t> DC-10B (FC68149)</t>
    </r>
  </si>
  <si>
    <r>
      <t>DEGSON ELECTRONICS</t>
    </r>
    <r>
      <rPr>
        <sz val="11"/>
        <color theme="1"/>
        <rFont val="Calibri"/>
        <family val="2"/>
        <scheme val="minor"/>
      </rPr>
      <t> 15EDGK-3.5/8P</t>
    </r>
  </si>
  <si>
    <r>
      <t>SAMSUNG</t>
    </r>
    <r>
      <rPr>
        <sz val="11"/>
        <color theme="1"/>
        <rFont val="Calibri"/>
        <family val="2"/>
        <scheme val="minor"/>
      </rPr>
      <t> CL21B105KAFNNNG</t>
    </r>
  </si>
  <si>
    <r>
      <t>MURATA</t>
    </r>
    <r>
      <rPr>
        <sz val="11"/>
        <color theme="1"/>
        <rFont val="Calibri"/>
        <family val="2"/>
        <scheme val="minor"/>
      </rPr>
      <t> GRM32ER61E226KE15L</t>
    </r>
  </si>
  <si>
    <r>
      <t>SAMSUNG</t>
    </r>
    <r>
      <rPr>
        <sz val="11"/>
        <color theme="1"/>
        <rFont val="Calibri"/>
        <family val="2"/>
        <scheme val="minor"/>
      </rPr>
      <t> CL21A226MQQNNNG</t>
    </r>
  </si>
  <si>
    <r>
      <t>SAMSUNG</t>
    </r>
    <r>
      <rPr>
        <sz val="11"/>
        <color theme="1"/>
        <rFont val="Calibri"/>
        <family val="2"/>
        <scheme val="minor"/>
      </rPr>
      <t> CL10B104KO8NNNC</t>
    </r>
  </si>
  <si>
    <r>
      <t>SAMSUNG</t>
    </r>
    <r>
      <rPr>
        <sz val="11"/>
        <color theme="1"/>
        <rFont val="Calibri"/>
        <family val="2"/>
        <scheme val="minor"/>
      </rPr>
      <t> CL10C200JB8NNNC</t>
    </r>
  </si>
  <si>
    <r>
      <t>YIC</t>
    </r>
    <r>
      <rPr>
        <sz val="11"/>
        <color theme="1"/>
        <rFont val="Calibri"/>
        <family val="2"/>
        <scheme val="minor"/>
      </rPr>
      <t> 8.00M-HC49-S</t>
    </r>
  </si>
  <si>
    <r>
      <t>NXP</t>
    </r>
    <r>
      <rPr>
        <sz val="11"/>
        <color theme="1"/>
        <rFont val="Calibri"/>
        <family val="2"/>
        <scheme val="minor"/>
      </rPr>
      <t> PESD5V0S2BT.215</t>
    </r>
  </si>
  <si>
    <r>
      <t>NXP</t>
    </r>
    <r>
      <rPr>
        <sz val="11"/>
        <color theme="1"/>
        <rFont val="Calibri"/>
        <family val="2"/>
        <scheme val="minor"/>
      </rPr>
      <t> PESD12VS2UT.215</t>
    </r>
  </si>
  <si>
    <r>
      <t>ST MICROELECTRONICS</t>
    </r>
    <r>
      <rPr>
        <sz val="11"/>
        <color theme="1"/>
        <rFont val="Calibri"/>
        <family val="2"/>
        <scheme val="minor"/>
      </rPr>
      <t> SM6T18A</t>
    </r>
  </si>
  <si>
    <r>
      <t>PROFFUSE</t>
    </r>
    <r>
      <rPr>
        <sz val="11"/>
        <color theme="1"/>
        <rFont val="Calibri"/>
        <family val="2"/>
        <scheme val="minor"/>
      </rPr>
      <t> ZH8</t>
    </r>
  </si>
  <si>
    <r>
      <t>ESKA</t>
    </r>
    <r>
      <rPr>
        <sz val="11"/>
        <color theme="1"/>
        <rFont val="Calibri"/>
        <family val="2"/>
        <scheme val="minor"/>
      </rPr>
      <t> 520.520</t>
    </r>
  </si>
  <si>
    <r>
      <t>ON SEMICONDUCTOR</t>
    </r>
    <r>
      <rPr>
        <sz val="11"/>
        <color theme="1"/>
        <rFont val="Calibri"/>
        <family val="2"/>
        <scheme val="minor"/>
      </rPr>
      <t> MMBT6427LT1G</t>
    </r>
  </si>
  <si>
    <r>
      <t>OMRON</t>
    </r>
    <r>
      <rPr>
        <sz val="11"/>
        <color theme="1"/>
        <rFont val="Calibri"/>
        <family val="2"/>
        <scheme val="minor"/>
      </rPr>
      <t> G5RL-1-E-HR 12VDC</t>
    </r>
  </si>
  <si>
    <r>
      <t>DEGSON ELECTRONICS</t>
    </r>
    <r>
      <rPr>
        <sz val="11"/>
        <color theme="1"/>
        <rFont val="Calibri"/>
        <family val="2"/>
        <scheme val="minor"/>
      </rPr>
      <t> 2EDGRC-7.5-02P</t>
    </r>
  </si>
  <si>
    <r>
      <t>DEGSON ELECTRONICS</t>
    </r>
    <r>
      <rPr>
        <sz val="11"/>
        <color theme="1"/>
        <rFont val="Calibri"/>
        <family val="2"/>
        <scheme val="minor"/>
      </rPr>
      <t> 2EDGK-7.5-02P-14</t>
    </r>
  </si>
  <si>
    <r>
      <t>FISCHER ELEKTRONIK</t>
    </r>
    <r>
      <rPr>
        <sz val="11"/>
        <color theme="1"/>
        <rFont val="Calibri"/>
        <family val="2"/>
        <scheme val="minor"/>
      </rPr>
      <t> SK125-84SA</t>
    </r>
  </si>
  <si>
    <r>
      <t>PANASONIC</t>
    </r>
    <r>
      <rPr>
        <sz val="11"/>
        <color theme="1"/>
        <rFont val="Calibri"/>
        <family val="2"/>
        <scheme val="minor"/>
      </rPr>
      <t> ECA1EHG471B</t>
    </r>
  </si>
  <si>
    <t>http://www.tme.eu/de/details/15edgrc-3.5_8p/klemmleisten-fuer-leiterplatten/degson-electronics/</t>
  </si>
  <si>
    <t>Klemmleiste 8 Pol (Schalter) 3,5mm</t>
  </si>
  <si>
    <t>Stiftleiste 8 Pol 3,5 mm</t>
  </si>
  <si>
    <r>
      <t>DEGSON ELECTRONICS</t>
    </r>
    <r>
      <rPr>
        <sz val="11"/>
        <color rgb="FF3A6DAF"/>
        <rFont val="Calibri"/>
        <family val="2"/>
        <scheme val="minor"/>
      </rPr>
      <t> 15EDGRC-3.5/8P</t>
    </r>
  </si>
  <si>
    <t>Hohlbuchse 5,5/2,5</t>
  </si>
  <si>
    <t>Audio Filter foo</t>
  </si>
  <si>
    <t>http://www.tme.eu/de/details/cs4344-czz/da-wandler-integrierte-schaltungen/cirrus-logic/</t>
  </si>
  <si>
    <t>CS4344-CZZ</t>
  </si>
  <si>
    <t>http://www.thomann.de/de/neutrik_nc3_fah1.htm</t>
  </si>
  <si>
    <t>Neutrik NC3 FAH1</t>
  </si>
  <si>
    <t>http://www.tme.eu/de/details/km-42n/gehaeuse-mit-panel/</t>
  </si>
  <si>
    <t>KM-42N Gehäuse</t>
  </si>
  <si>
    <t>http://www.tme.eu/de/details/pdtc114et/npn-smd-transistoren/nxp/pdtc114et215/</t>
  </si>
  <si>
    <t>Transistor NPN 50V 100mA</t>
  </si>
  <si>
    <t>NXP PDTC114ET.215</t>
  </si>
  <si>
    <t>OPAMP</t>
  </si>
  <si>
    <t>http://www.tme.eu/de/details/grm21br61a106ke19l/kondensatoren-mlcc-smd-0805/murata/</t>
  </si>
  <si>
    <t>10µ 10V 0805</t>
  </si>
  <si>
    <t>MURATA GRM21BR61A106KE19L</t>
  </si>
  <si>
    <t>220nF 25V</t>
  </si>
  <si>
    <t>SAMSUNG CL10F224ZA8NNNC</t>
  </si>
  <si>
    <t>http://www.tme.eu/de/details/cl10f224za8nnnc/kondensatoren-mlcc-smd-0603/samsung/</t>
  </si>
  <si>
    <t>SAMSUNG CL10C471JB8NNNC</t>
  </si>
  <si>
    <t>470pF 50V</t>
  </si>
  <si>
    <t>http://www.tme.eu/de/details/cl10c471jb8nnnc/kondensatoren-mlcc-smd-0603/samsung/</t>
  </si>
  <si>
    <t>10K</t>
  </si>
  <si>
    <t>1K</t>
  </si>
  <si>
    <t>6,8K</t>
  </si>
  <si>
    <t>22k</t>
  </si>
  <si>
    <t>47k</t>
  </si>
  <si>
    <t>http://www.tme.eu/de/details/sm5402-dio/universaldioden-smd/diotec-semiconductor/sm5402/</t>
  </si>
  <si>
    <t>DIOTEC SEMICONDUCTOR SM5402</t>
  </si>
  <si>
    <t>Freilauf Diode 200V 3A MELF</t>
  </si>
  <si>
    <t>http://www.tme.eu/de/details/crcw060310r0fktabc/widerstaende-smd-0603/vishay/</t>
  </si>
  <si>
    <r>
      <t>VISHAY</t>
    </r>
    <r>
      <rPr>
        <sz val="11"/>
        <color rgb="FF3A6DAF"/>
        <rFont val="Calibri"/>
        <family val="2"/>
        <scheme val="minor"/>
      </rPr>
      <t> CRCW060310R0FKTABC</t>
    </r>
  </si>
  <si>
    <t>http://www.tme.eu/de/details/crcw0603100rfktabc/widerstaende-smd-0603/vishay/</t>
  </si>
  <si>
    <t>http://www.tme.eu/de/details/crcw0603220rfktabc/widerstaende-smd-0603/vishay/</t>
  </si>
  <si>
    <t>http://www.tme.eu/de/details/crcw06031k00fktabc/widerstaende-smd-0603/vishay/</t>
  </si>
  <si>
    <t>http://www.tme.eu/de/details/crcw06036k80fktabc/widerstaende-smd-0603/vishay/</t>
  </si>
  <si>
    <t>http://www.tme.eu/de/details/crcw060310k0fktabc/widerstaende-smd-0603/vishay/</t>
  </si>
  <si>
    <r>
      <t>VISHAY</t>
    </r>
    <r>
      <rPr>
        <sz val="11"/>
        <color rgb="FF3A6DAF"/>
        <rFont val="Calibri"/>
        <family val="2"/>
        <scheme val="minor"/>
      </rPr>
      <t> CRCW0603100RFKTABC</t>
    </r>
  </si>
  <si>
    <r>
      <t>VISHAY</t>
    </r>
    <r>
      <rPr>
        <sz val="11"/>
        <color rgb="FF3A6DAF"/>
        <rFont val="Calibri"/>
        <family val="2"/>
        <scheme val="minor"/>
      </rPr>
      <t> CRCW0603220RFKTABC</t>
    </r>
  </si>
  <si>
    <r>
      <t>VISHAY</t>
    </r>
    <r>
      <rPr>
        <sz val="11"/>
        <color rgb="FF3A6DAF"/>
        <rFont val="Calibri"/>
        <family val="2"/>
        <scheme val="minor"/>
      </rPr>
      <t> CRCW06031K00FKTABC</t>
    </r>
  </si>
  <si>
    <r>
      <t>VISHAY</t>
    </r>
    <r>
      <rPr>
        <sz val="11"/>
        <color rgb="FF3A6DAF"/>
        <rFont val="Calibri"/>
        <family val="2"/>
        <scheme val="minor"/>
      </rPr>
      <t> CRCW06036K80FKTABC</t>
    </r>
  </si>
  <si>
    <r>
      <t>VISHAY</t>
    </r>
    <r>
      <rPr>
        <sz val="11"/>
        <color rgb="FF3A6DAF"/>
        <rFont val="Calibri"/>
        <family val="2"/>
        <scheme val="minor"/>
      </rPr>
      <t> CRCW060310K0FKTABC</t>
    </r>
  </si>
  <si>
    <t>http://www.tme.eu/de/details/crcw060322k0fktabc/widerstaende-smd-0603/vishay/</t>
  </si>
  <si>
    <r>
      <t>VISHAY</t>
    </r>
    <r>
      <rPr>
        <sz val="11"/>
        <color rgb="FF3A6DAF"/>
        <rFont val="Calibri"/>
        <family val="2"/>
        <scheme val="minor"/>
      </rPr>
      <t> CRCW060322K0FKTABC</t>
    </r>
  </si>
  <si>
    <r>
      <t>VISHAY</t>
    </r>
    <r>
      <rPr>
        <sz val="11"/>
        <color rgb="FF3A6DAF"/>
        <rFont val="Calibri"/>
        <family val="2"/>
        <scheme val="minor"/>
      </rPr>
      <t> CRCW060347K0FKTABC</t>
    </r>
  </si>
  <si>
    <t>http://www.tme.eu/de/details/cl10a225kq8nnnc/kondensatoren-mlcc-smd-0603/samsung/</t>
  </si>
  <si>
    <r>
      <t>SAMSUNG</t>
    </r>
    <r>
      <rPr>
        <sz val="11"/>
        <color rgb="FF3A6DAF"/>
        <rFont val="Calibri"/>
        <family val="2"/>
        <scheme val="minor"/>
      </rPr>
      <t> CL10A225KQ8NNNC</t>
    </r>
  </si>
  <si>
    <r>
      <t>SAMSUNG</t>
    </r>
    <r>
      <rPr>
        <sz val="11"/>
        <color rgb="FF3A6DAF"/>
        <rFont val="Calibri"/>
        <family val="2"/>
        <scheme val="minor"/>
      </rPr>
      <t> CL10B105KO8NNNC</t>
    </r>
  </si>
  <si>
    <t>http://www.tme.eu/de/details/cl10b105ko8nnnc/kondensatoren-mlcc-smd-0603/samsung/</t>
  </si>
  <si>
    <t>http://www.tme.eu/de/details/cl21b104kbcnnnc/kondensatoren-mlcc-smd-0805/samsung/</t>
  </si>
  <si>
    <t>100nF 50V 0805</t>
  </si>
  <si>
    <r>
      <t>SAMSUNG</t>
    </r>
    <r>
      <rPr>
        <sz val="11"/>
        <color rgb="FF3A6DAF"/>
        <rFont val="Calibri"/>
        <family val="2"/>
        <scheme val="minor"/>
      </rPr>
      <t> CL21B104KBCNNNC</t>
    </r>
  </si>
  <si>
    <t>http://www.kessler-electronic.de/Halbleiter/integrierte_Schaltkreise/analog/T/TDA/TDA7297_i631_11657_0.htm</t>
  </si>
  <si>
    <t>http://www.tme.eu/de/details/opa2340ua/smd-operationsverstaerker/texas-instruments/</t>
  </si>
  <si>
    <t>OPA2340UA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</si>
</sst>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A6DAF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2" fontId="0" fillId="0" borderId="0" xfId="0" applyNumberFormat="1"/>
    <xf numFmtId="0" fontId="1" fillId="0" borderId="1" xfId="1" applyBorder="1"/>
    <xf numFmtId="0" fontId="0" fillId="0" borderId="1" xfId="0" applyFont="1" applyBorder="1"/>
    <xf numFmtId="0" fontId="0" fillId="0" borderId="0" xfId="0" applyFont="1"/>
    <xf numFmtId="0" fontId="0" fillId="0" borderId="2" xfId="0" applyFill="1" applyBorder="1"/>
    <xf numFmtId="0" fontId="0" fillId="0" borderId="2" xfId="0" applyFont="1" applyFill="1" applyBorder="1"/>
    <xf numFmtId="0" fontId="0" fillId="0" borderId="3" xfId="0" applyFill="1" applyBorder="1"/>
    <xf numFmtId="0" fontId="3" fillId="0" borderId="0" xfId="0" applyFont="1" applyAlignment="1">
      <alignment horizontal="left" vertical="center" wrapText="1"/>
    </xf>
    <xf numFmtId="0" fontId="0" fillId="2" borderId="1" xfId="0" applyFont="1" applyFill="1" applyBorder="1"/>
    <xf numFmtId="0" fontId="0" fillId="0" borderId="0" xfId="0" applyFont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thomann.de/de/neutrik_nc3_fah1.htm" TargetMode="External"/><Relationship Id="rId7" Type="http://schemas.openxmlformats.org/officeDocument/2006/relationships/hyperlink" Target="http://www.tme.eu/de/details/tbg-5.0-kw-4p/klemmleisten-fuer-leiterplatten/" TargetMode="External"/><Relationship Id="rId2" Type="http://schemas.openxmlformats.org/officeDocument/2006/relationships/hyperlink" Target="http://www.tme.eu/de/details/15edgrc-3.5_8p/klemmleisten-fuer-leiterplatten/degson-electronics/" TargetMode="External"/><Relationship Id="rId1" Type="http://schemas.openxmlformats.org/officeDocument/2006/relationships/hyperlink" Target="http://www.tme.eu/de/details/pesd5v0s2bt/transil-zweiwegdioden-smd/nxp/pesd5v0s2bt215/" TargetMode="External"/><Relationship Id="rId6" Type="http://schemas.openxmlformats.org/officeDocument/2006/relationships/hyperlink" Target="http://www.tme.eu/de/details/pesd12vs2ut/transil-einwegdioden-smd/nxp/pesd12vs2ut215/" TargetMode="External"/><Relationship Id="rId5" Type="http://schemas.openxmlformats.org/officeDocument/2006/relationships/hyperlink" Target="http://www.tme.eu/de/details/cl21a226mqqnnng/kondensatoren-mlcc-smd-0805/samsung/" TargetMode="External"/><Relationship Id="rId4" Type="http://schemas.openxmlformats.org/officeDocument/2006/relationships/hyperlink" Target="http://www.tme.eu/de/details/km-42n/gehaeuse-mit-pan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6"/>
  <sheetViews>
    <sheetView tabSelected="1" zoomScale="85" zoomScaleNormal="85" workbookViewId="0">
      <selection activeCell="A2" sqref="A2"/>
    </sheetView>
  </sheetViews>
  <sheetFormatPr baseColWidth="10" defaultRowHeight="15" x14ac:dyDescent="0.25"/>
  <cols>
    <col min="1" max="1" width="4.28515625" customWidth="1"/>
    <col min="2" max="2" width="6.5703125" customWidth="1"/>
    <col min="3" max="3" width="36" style="8" customWidth="1"/>
    <col min="4" max="4" width="53.85546875" customWidth="1"/>
    <col min="5" max="5" width="175.7109375" customWidth="1"/>
    <col min="6" max="6" width="11.7109375" customWidth="1"/>
    <col min="7" max="7" width="11.28515625" customWidth="1"/>
    <col min="8" max="8" width="14" customWidth="1"/>
    <col min="9" max="9" width="11.140625" customWidth="1"/>
    <col min="10" max="10" width="12.28515625" customWidth="1"/>
    <col min="11" max="11" width="14.42578125" customWidth="1"/>
  </cols>
  <sheetData>
    <row r="2" spans="1:11" x14ac:dyDescent="0.25">
      <c r="B2" t="s">
        <v>0</v>
      </c>
    </row>
    <row r="4" spans="1:11" x14ac:dyDescent="0.25">
      <c r="B4" t="s">
        <v>1</v>
      </c>
    </row>
    <row r="5" spans="1:11" x14ac:dyDescent="0.25">
      <c r="B5" t="s">
        <v>2</v>
      </c>
    </row>
    <row r="6" spans="1:11" x14ac:dyDescent="0.25">
      <c r="B6" t="s">
        <v>3</v>
      </c>
      <c r="F6" s="18" t="s">
        <v>17</v>
      </c>
      <c r="G6" s="18"/>
      <c r="H6" s="18"/>
      <c r="I6" s="18" t="s">
        <v>18</v>
      </c>
      <c r="J6" s="18"/>
      <c r="K6" s="18"/>
    </row>
    <row r="7" spans="1:11" x14ac:dyDescent="0.25">
      <c r="B7" t="s">
        <v>4</v>
      </c>
    </row>
    <row r="8" spans="1:11" x14ac:dyDescent="0.25">
      <c r="B8" t="s">
        <v>5</v>
      </c>
    </row>
    <row r="11" spans="1:11" x14ac:dyDescent="0.25">
      <c r="A11" s="2" t="s">
        <v>6</v>
      </c>
      <c r="B11" s="2" t="s">
        <v>7</v>
      </c>
      <c r="C11" s="13" t="s">
        <v>38</v>
      </c>
      <c r="D11" s="2" t="s">
        <v>8</v>
      </c>
      <c r="E11" s="2" t="s">
        <v>12</v>
      </c>
      <c r="F11" s="2" t="s">
        <v>19</v>
      </c>
      <c r="G11" s="2" t="s">
        <v>20</v>
      </c>
      <c r="H11" s="2" t="s">
        <v>21</v>
      </c>
      <c r="I11" s="2" t="s">
        <v>19</v>
      </c>
      <c r="J11" s="2" t="s">
        <v>20</v>
      </c>
      <c r="K11" s="2" t="s">
        <v>21</v>
      </c>
    </row>
    <row r="12" spans="1:11" ht="16.5" customHeight="1" x14ac:dyDescent="0.25">
      <c r="A12" s="1">
        <v>1</v>
      </c>
      <c r="B12" s="1">
        <v>1</v>
      </c>
      <c r="C12" s="7" t="s">
        <v>14</v>
      </c>
      <c r="D12" s="1" t="s">
        <v>39</v>
      </c>
      <c r="E12" s="4" t="s">
        <v>13</v>
      </c>
      <c r="F12" s="4">
        <v>4.6943999999999999</v>
      </c>
      <c r="G12" s="4">
        <f>F12*1.19</f>
        <v>5.5863359999999993</v>
      </c>
      <c r="H12" s="3">
        <f t="shared" ref="H12:H21" si="0">G12*B12</f>
        <v>5.5863359999999993</v>
      </c>
      <c r="I12" s="3">
        <v>3.9304000000000001</v>
      </c>
      <c r="J12" s="3">
        <f>I12*1.19</f>
        <v>4.6771760000000002</v>
      </c>
      <c r="K12" s="3">
        <f t="shared" ref="K12:K21" si="1">B12*J12</f>
        <v>4.6771760000000002</v>
      </c>
    </row>
    <row r="13" spans="1:11" x14ac:dyDescent="0.25">
      <c r="A13" s="1">
        <v>2</v>
      </c>
      <c r="B13" s="1">
        <v>1</v>
      </c>
      <c r="C13" s="7" t="s">
        <v>15</v>
      </c>
      <c r="D13" s="1" t="s">
        <v>40</v>
      </c>
      <c r="E13" s="4" t="s">
        <v>16</v>
      </c>
      <c r="F13" s="4">
        <v>0.30320000000000003</v>
      </c>
      <c r="G13" s="4">
        <f t="shared" ref="G13:G91" si="2">F13*1.19</f>
        <v>0.36080800000000002</v>
      </c>
      <c r="H13" s="3">
        <f t="shared" si="0"/>
        <v>0.36080800000000002</v>
      </c>
      <c r="I13" s="3">
        <v>0.2868</v>
      </c>
      <c r="J13" s="3">
        <f t="shared" ref="J13:J98" si="3">I13*1.19</f>
        <v>0.34129199999999998</v>
      </c>
      <c r="K13" s="3">
        <f t="shared" si="1"/>
        <v>0.34129199999999998</v>
      </c>
    </row>
    <row r="14" spans="1:11" x14ac:dyDescent="0.25">
      <c r="A14" s="1">
        <v>3</v>
      </c>
      <c r="B14" s="1">
        <v>1</v>
      </c>
      <c r="C14" s="7" t="s">
        <v>22</v>
      </c>
      <c r="D14" s="1" t="s">
        <v>41</v>
      </c>
      <c r="E14" s="1" t="s">
        <v>23</v>
      </c>
      <c r="F14" s="1">
        <v>0.18029999999999999</v>
      </c>
      <c r="G14" s="4">
        <f t="shared" si="2"/>
        <v>0.21455699999999997</v>
      </c>
      <c r="H14" s="3">
        <f t="shared" si="0"/>
        <v>0.21455699999999997</v>
      </c>
      <c r="I14" s="3">
        <v>0.1605</v>
      </c>
      <c r="J14" s="3">
        <f t="shared" si="3"/>
        <v>0.190995</v>
      </c>
      <c r="K14" s="3">
        <f t="shared" si="1"/>
        <v>0.190995</v>
      </c>
    </row>
    <row r="15" spans="1:11" ht="45" x14ac:dyDescent="0.25">
      <c r="A15" s="1">
        <v>4</v>
      </c>
      <c r="B15" s="1">
        <v>1</v>
      </c>
      <c r="C15" s="7" t="s">
        <v>27</v>
      </c>
      <c r="D15" s="1" t="s">
        <v>42</v>
      </c>
      <c r="E15" s="4" t="s">
        <v>28</v>
      </c>
      <c r="F15" s="1"/>
      <c r="G15" s="4">
        <v>3.57</v>
      </c>
      <c r="H15" s="3">
        <f t="shared" si="0"/>
        <v>3.57</v>
      </c>
      <c r="I15" s="1"/>
      <c r="J15" s="3">
        <v>3.57</v>
      </c>
      <c r="K15" s="3">
        <f t="shared" si="1"/>
        <v>3.57</v>
      </c>
    </row>
    <row r="16" spans="1:11" x14ac:dyDescent="0.25">
      <c r="A16" s="1"/>
      <c r="B16" s="1">
        <v>0</v>
      </c>
      <c r="C16" s="7" t="s">
        <v>133</v>
      </c>
      <c r="D16" s="1" t="s">
        <v>42</v>
      </c>
      <c r="E16" s="4" t="s">
        <v>132</v>
      </c>
      <c r="F16" s="1">
        <v>2.36</v>
      </c>
      <c r="G16" s="3">
        <f t="shared" ref="G16" si="4">F16*1.19</f>
        <v>2.8083999999999998</v>
      </c>
      <c r="H16" s="3">
        <f t="shared" ref="H16" si="5">G16*B16</f>
        <v>0</v>
      </c>
      <c r="I16" s="1">
        <v>1.9</v>
      </c>
      <c r="J16" s="3">
        <f t="shared" ref="J16" si="6">I16*1.19</f>
        <v>2.2609999999999997</v>
      </c>
      <c r="K16" s="3">
        <f t="shared" ref="K16" si="7">B16*J16</f>
        <v>0</v>
      </c>
    </row>
    <row r="17" spans="1:11" x14ac:dyDescent="0.25">
      <c r="A17" s="1">
        <v>5</v>
      </c>
      <c r="B17" s="1">
        <v>1</v>
      </c>
      <c r="C17" s="7" t="s">
        <v>29</v>
      </c>
      <c r="D17" s="1" t="s">
        <v>43</v>
      </c>
      <c r="E17" s="1" t="s">
        <v>30</v>
      </c>
      <c r="F17" s="1">
        <v>0.25</v>
      </c>
      <c r="G17" s="3">
        <f t="shared" ref="G17:G18" si="8">F17*1.19</f>
        <v>0.29749999999999999</v>
      </c>
      <c r="H17" s="3">
        <f t="shared" si="0"/>
        <v>0.29749999999999999</v>
      </c>
      <c r="I17" s="1">
        <v>0.22</v>
      </c>
      <c r="J17" s="3">
        <f t="shared" si="3"/>
        <v>0.26179999999999998</v>
      </c>
      <c r="K17" s="3">
        <f t="shared" si="1"/>
        <v>0.26179999999999998</v>
      </c>
    </row>
    <row r="18" spans="1:11" x14ac:dyDescent="0.25">
      <c r="A18" s="1">
        <v>6</v>
      </c>
      <c r="B18" s="1">
        <v>1</v>
      </c>
      <c r="C18" s="7" t="s">
        <v>183</v>
      </c>
      <c r="D18" s="1" t="s">
        <v>141</v>
      </c>
      <c r="E18" s="1" t="s">
        <v>182</v>
      </c>
      <c r="F18" s="1">
        <v>1.9</v>
      </c>
      <c r="G18" s="3">
        <f t="shared" si="8"/>
        <v>2.2609999999999997</v>
      </c>
      <c r="H18" s="3">
        <f t="shared" si="0"/>
        <v>2.2609999999999997</v>
      </c>
      <c r="I18" s="1">
        <v>1.65</v>
      </c>
      <c r="J18" s="3">
        <f t="shared" si="3"/>
        <v>1.9634999999999998</v>
      </c>
      <c r="K18" s="3">
        <f t="shared" si="1"/>
        <v>1.9634999999999998</v>
      </c>
    </row>
    <row r="19" spans="1:11" x14ac:dyDescent="0.25">
      <c r="A19" s="1">
        <v>7</v>
      </c>
      <c r="B19" s="1">
        <v>1</v>
      </c>
      <c r="C19" s="7" t="s">
        <v>32</v>
      </c>
      <c r="D19" s="1" t="s">
        <v>44</v>
      </c>
      <c r="E19" s="1" t="s">
        <v>31</v>
      </c>
      <c r="F19" s="1"/>
      <c r="G19" s="3">
        <v>3.45</v>
      </c>
      <c r="H19" s="3">
        <f t="shared" si="0"/>
        <v>3.45</v>
      </c>
      <c r="I19" s="1"/>
      <c r="J19" s="3">
        <v>2.95</v>
      </c>
      <c r="K19" s="3">
        <f t="shared" si="1"/>
        <v>2.95</v>
      </c>
    </row>
    <row r="20" spans="1:11" x14ac:dyDescent="0.25">
      <c r="A20" s="1">
        <v>8</v>
      </c>
      <c r="B20" s="1">
        <v>1</v>
      </c>
      <c r="C20" s="7" t="s">
        <v>137</v>
      </c>
      <c r="D20" s="1" t="s">
        <v>11</v>
      </c>
      <c r="E20" s="6" t="s">
        <v>136</v>
      </c>
      <c r="F20" s="1">
        <v>1.77</v>
      </c>
      <c r="G20" s="3">
        <f t="shared" ref="G20:G23" si="9">F20*1.19</f>
        <v>2.1063000000000001</v>
      </c>
      <c r="H20" s="3">
        <f t="shared" si="0"/>
        <v>2.1063000000000001</v>
      </c>
      <c r="I20" s="1">
        <v>1.33</v>
      </c>
      <c r="J20" s="3">
        <f t="shared" si="3"/>
        <v>1.5827</v>
      </c>
      <c r="K20" s="3">
        <f t="shared" si="1"/>
        <v>1.5827</v>
      </c>
    </row>
    <row r="21" spans="1:11" x14ac:dyDescent="0.25">
      <c r="A21" s="1">
        <v>9</v>
      </c>
      <c r="B21" s="9">
        <v>1</v>
      </c>
      <c r="C21" s="10" t="s">
        <v>37</v>
      </c>
      <c r="D21" s="9" t="s">
        <v>45</v>
      </c>
      <c r="E21" t="s">
        <v>36</v>
      </c>
      <c r="F21" s="1"/>
      <c r="G21" s="3">
        <v>3.1</v>
      </c>
      <c r="H21" s="3">
        <f t="shared" si="0"/>
        <v>3.1</v>
      </c>
      <c r="I21" s="1"/>
      <c r="J21" s="3">
        <v>3.1</v>
      </c>
      <c r="K21" s="3">
        <f t="shared" si="1"/>
        <v>3.1</v>
      </c>
    </row>
    <row r="22" spans="1:11" x14ac:dyDescent="0.25">
      <c r="A22" s="1">
        <v>10</v>
      </c>
      <c r="F22" s="1"/>
      <c r="G22" s="3">
        <f t="shared" si="9"/>
        <v>0</v>
      </c>
      <c r="H22" s="3">
        <f t="shared" ref="H22" si="10">G22*B22</f>
        <v>0</v>
      </c>
      <c r="I22" s="1"/>
      <c r="J22" s="3">
        <f t="shared" si="3"/>
        <v>0</v>
      </c>
      <c r="K22" s="3">
        <f t="shared" ref="K22" si="11">B22*J22</f>
        <v>0</v>
      </c>
    </row>
    <row r="23" spans="1:11" x14ac:dyDescent="0.25">
      <c r="A23" s="1">
        <v>11</v>
      </c>
      <c r="B23" s="1"/>
      <c r="C23" s="7"/>
      <c r="D23" s="1"/>
      <c r="E23" s="1"/>
      <c r="F23" s="1"/>
      <c r="G23" s="3">
        <f t="shared" si="9"/>
        <v>0</v>
      </c>
      <c r="H23" s="3">
        <f t="shared" ref="H23:H43" si="12">G23*B23</f>
        <v>0</v>
      </c>
      <c r="I23" s="1"/>
      <c r="J23" s="3">
        <f t="shared" si="3"/>
        <v>0</v>
      </c>
      <c r="K23" s="3">
        <f t="shared" ref="K23:K62" si="13">B23*J23</f>
        <v>0</v>
      </c>
    </row>
    <row r="24" spans="1:11" ht="17.25" customHeight="1" x14ac:dyDescent="0.25">
      <c r="A24" s="1">
        <v>12</v>
      </c>
      <c r="B24" s="1">
        <v>1</v>
      </c>
      <c r="C24" s="14" t="s">
        <v>108</v>
      </c>
      <c r="D24" s="1" t="s">
        <v>127</v>
      </c>
      <c r="E24" s="1" t="s">
        <v>106</v>
      </c>
      <c r="F24" s="1">
        <v>1.39</v>
      </c>
      <c r="G24" s="4">
        <f>F24*1.19</f>
        <v>1.6540999999999999</v>
      </c>
      <c r="H24" s="3">
        <f t="shared" si="12"/>
        <v>1.6540999999999999</v>
      </c>
      <c r="I24" s="3">
        <v>1.39</v>
      </c>
      <c r="J24" s="3">
        <f>I24*1.19</f>
        <v>1.6540999999999999</v>
      </c>
      <c r="K24" s="3">
        <f t="shared" si="13"/>
        <v>1.6540999999999999</v>
      </c>
    </row>
    <row r="25" spans="1:11" x14ac:dyDescent="0.25">
      <c r="A25" s="1">
        <v>13</v>
      </c>
      <c r="B25" s="1">
        <v>1</v>
      </c>
      <c r="C25" s="12" t="s">
        <v>129</v>
      </c>
      <c r="D25" s="1" t="s">
        <v>128</v>
      </c>
      <c r="E25" s="6" t="s">
        <v>126</v>
      </c>
      <c r="F25" s="1">
        <v>0.57279999999999998</v>
      </c>
      <c r="G25" s="4">
        <f>F25*1.19</f>
        <v>0.6816319999999999</v>
      </c>
      <c r="H25" s="3">
        <f t="shared" si="12"/>
        <v>0.6816319999999999</v>
      </c>
      <c r="I25" s="1">
        <v>0.57279999999999998</v>
      </c>
      <c r="J25" s="3">
        <f>I25*1.19</f>
        <v>0.6816319999999999</v>
      </c>
      <c r="K25" s="3">
        <f t="shared" si="13"/>
        <v>0.6816319999999999</v>
      </c>
    </row>
    <row r="26" spans="1:11" x14ac:dyDescent="0.25">
      <c r="A26" s="1">
        <v>14</v>
      </c>
      <c r="B26" s="1">
        <v>1</v>
      </c>
      <c r="C26" s="15" t="s">
        <v>135</v>
      </c>
      <c r="D26" s="7" t="s">
        <v>46</v>
      </c>
      <c r="E26" s="6" t="s">
        <v>134</v>
      </c>
      <c r="F26" s="1"/>
      <c r="G26" s="4">
        <v>1.0900000000000001</v>
      </c>
      <c r="H26" s="3">
        <f t="shared" si="12"/>
        <v>1.0900000000000001</v>
      </c>
      <c r="I26" s="3"/>
      <c r="J26" s="3">
        <v>1.0900000000000001</v>
      </c>
      <c r="K26" s="3">
        <f t="shared" si="13"/>
        <v>1.0900000000000001</v>
      </c>
    </row>
    <row r="27" spans="1:11" x14ac:dyDescent="0.25">
      <c r="A27" s="1">
        <v>15</v>
      </c>
      <c r="B27" s="1">
        <v>1</v>
      </c>
      <c r="C27" s="7" t="s">
        <v>25</v>
      </c>
      <c r="D27" s="1" t="s">
        <v>47</v>
      </c>
      <c r="E27" s="1" t="s">
        <v>24</v>
      </c>
      <c r="F27" s="1"/>
      <c r="G27" s="4">
        <v>0.59</v>
      </c>
      <c r="H27" s="3">
        <f t="shared" si="12"/>
        <v>0.59</v>
      </c>
      <c r="I27" s="3"/>
      <c r="J27" s="3">
        <v>0.59</v>
      </c>
      <c r="K27" s="3">
        <f t="shared" si="13"/>
        <v>0.59</v>
      </c>
    </row>
    <row r="28" spans="1:11" x14ac:dyDescent="0.25">
      <c r="A28" s="1">
        <v>16</v>
      </c>
      <c r="B28" s="1">
        <v>1</v>
      </c>
      <c r="C28" s="8" t="s">
        <v>107</v>
      </c>
      <c r="D28" s="10" t="s">
        <v>130</v>
      </c>
      <c r="E28" s="1" t="s">
        <v>33</v>
      </c>
      <c r="F28" s="1">
        <v>0.47</v>
      </c>
      <c r="G28" s="4">
        <f>F28*1.19</f>
        <v>0.55929999999999991</v>
      </c>
      <c r="H28" s="3">
        <f t="shared" si="12"/>
        <v>0.55929999999999991</v>
      </c>
      <c r="I28" s="3">
        <v>0.34320000000000001</v>
      </c>
      <c r="J28" s="3">
        <f>I28*1.19</f>
        <v>0.40840799999999999</v>
      </c>
      <c r="K28" s="3">
        <f t="shared" si="13"/>
        <v>0.40840799999999999</v>
      </c>
    </row>
    <row r="29" spans="1:11" x14ac:dyDescent="0.25">
      <c r="A29" s="1">
        <v>17</v>
      </c>
      <c r="B29" s="1">
        <v>1</v>
      </c>
      <c r="C29" s="7" t="s">
        <v>49</v>
      </c>
      <c r="D29" s="1" t="s">
        <v>48</v>
      </c>
      <c r="E29" s="1" t="s">
        <v>26</v>
      </c>
      <c r="F29" s="1"/>
      <c r="G29" s="4">
        <v>0.75</v>
      </c>
      <c r="H29" s="3">
        <f t="shared" si="12"/>
        <v>0.75</v>
      </c>
      <c r="I29" s="3"/>
      <c r="J29" s="3">
        <v>0.75</v>
      </c>
      <c r="K29" s="3">
        <f t="shared" si="13"/>
        <v>0.75</v>
      </c>
    </row>
    <row r="30" spans="1:11" x14ac:dyDescent="0.25">
      <c r="A30" s="1">
        <v>18</v>
      </c>
      <c r="B30" s="1"/>
      <c r="C30" s="7"/>
      <c r="D30" s="1"/>
      <c r="E30" s="1"/>
      <c r="F30" s="1"/>
      <c r="G30" s="3">
        <f t="shared" ref="G30" si="14">F30*1.19</f>
        <v>0</v>
      </c>
      <c r="H30" s="3">
        <f t="shared" si="12"/>
        <v>0</v>
      </c>
      <c r="I30" s="3"/>
      <c r="J30" s="3">
        <f t="shared" si="3"/>
        <v>0</v>
      </c>
      <c r="K30" s="3">
        <f t="shared" si="13"/>
        <v>0</v>
      </c>
    </row>
    <row r="31" spans="1:11" x14ac:dyDescent="0.25">
      <c r="A31" s="1">
        <v>19</v>
      </c>
      <c r="B31" s="1"/>
      <c r="C31" s="7"/>
      <c r="D31" s="1"/>
      <c r="E31" s="1"/>
      <c r="F31" s="1"/>
      <c r="G31" s="3">
        <f t="shared" ref="G31" si="15">F31*1.19</f>
        <v>0</v>
      </c>
      <c r="H31" s="3">
        <f t="shared" si="12"/>
        <v>0</v>
      </c>
      <c r="I31" s="3"/>
      <c r="J31" s="3">
        <f t="shared" si="3"/>
        <v>0</v>
      </c>
      <c r="K31" s="3">
        <f t="shared" si="13"/>
        <v>0</v>
      </c>
    </row>
    <row r="32" spans="1:11" x14ac:dyDescent="0.25">
      <c r="A32" s="1">
        <v>20</v>
      </c>
      <c r="B32" s="1">
        <v>1</v>
      </c>
      <c r="C32" s="7" t="s">
        <v>59</v>
      </c>
      <c r="D32" s="1" t="s">
        <v>58</v>
      </c>
      <c r="E32" s="1" t="s">
        <v>57</v>
      </c>
      <c r="F32" s="1"/>
      <c r="G32" s="3">
        <v>3.95</v>
      </c>
      <c r="H32" s="3">
        <f t="shared" si="12"/>
        <v>3.95</v>
      </c>
      <c r="I32" s="3"/>
      <c r="J32" s="3">
        <v>3.95</v>
      </c>
      <c r="K32" s="3">
        <f t="shared" si="13"/>
        <v>3.95</v>
      </c>
    </row>
    <row r="33" spans="1:11" x14ac:dyDescent="0.25">
      <c r="A33" s="1">
        <v>21</v>
      </c>
      <c r="B33" s="1"/>
      <c r="C33" s="7"/>
      <c r="D33" s="1"/>
      <c r="E33" s="1"/>
      <c r="F33" s="1"/>
      <c r="G33" s="3">
        <f t="shared" ref="G33" si="16">F33*1.19</f>
        <v>0</v>
      </c>
      <c r="H33" s="3">
        <f t="shared" si="12"/>
        <v>0</v>
      </c>
      <c r="I33" s="3"/>
      <c r="J33" s="3">
        <f t="shared" si="3"/>
        <v>0</v>
      </c>
      <c r="K33" s="3">
        <f t="shared" si="13"/>
        <v>0</v>
      </c>
    </row>
    <row r="34" spans="1:11" x14ac:dyDescent="0.25">
      <c r="A34" s="1">
        <v>22</v>
      </c>
      <c r="B34" s="1"/>
      <c r="C34" s="7"/>
      <c r="D34" s="1"/>
      <c r="E34" s="1"/>
      <c r="F34" s="1"/>
      <c r="G34" s="4">
        <f t="shared" si="2"/>
        <v>0</v>
      </c>
      <c r="H34" s="3">
        <f t="shared" si="12"/>
        <v>0</v>
      </c>
      <c r="I34" s="3"/>
      <c r="J34" s="3">
        <f t="shared" si="3"/>
        <v>0</v>
      </c>
      <c r="K34" s="3">
        <f t="shared" si="13"/>
        <v>0</v>
      </c>
    </row>
    <row r="35" spans="1:11" x14ac:dyDescent="0.25">
      <c r="A35" s="1">
        <v>23</v>
      </c>
      <c r="B35" s="1">
        <v>1</v>
      </c>
      <c r="C35" s="7" t="s">
        <v>9</v>
      </c>
      <c r="D35" s="1"/>
      <c r="E35" s="1"/>
      <c r="F35" s="1"/>
      <c r="G35" s="4">
        <v>4</v>
      </c>
      <c r="H35" s="3">
        <f t="shared" si="12"/>
        <v>4</v>
      </c>
      <c r="I35" s="3"/>
      <c r="J35" s="3">
        <v>4</v>
      </c>
      <c r="K35" s="3">
        <f t="shared" si="13"/>
        <v>4</v>
      </c>
    </row>
    <row r="36" spans="1:11" x14ac:dyDescent="0.25">
      <c r="A36" s="1">
        <v>24</v>
      </c>
      <c r="B36" s="1"/>
      <c r="C36" s="7"/>
      <c r="D36" s="1"/>
      <c r="E36" s="1"/>
      <c r="F36" s="1"/>
      <c r="G36" s="3">
        <f t="shared" ref="G36" si="17">F36*1.19</f>
        <v>0</v>
      </c>
      <c r="H36" s="3">
        <f t="shared" si="12"/>
        <v>0</v>
      </c>
      <c r="I36" s="3"/>
      <c r="J36" s="3">
        <f t="shared" si="3"/>
        <v>0</v>
      </c>
      <c r="K36" s="3">
        <f t="shared" si="13"/>
        <v>0</v>
      </c>
    </row>
    <row r="37" spans="1:11" x14ac:dyDescent="0.25">
      <c r="A37" s="1">
        <v>25</v>
      </c>
      <c r="B37" s="1">
        <v>5</v>
      </c>
      <c r="C37" s="12" t="s">
        <v>175</v>
      </c>
      <c r="D37" s="1" t="s">
        <v>60</v>
      </c>
      <c r="E37" s="1" t="s">
        <v>174</v>
      </c>
      <c r="F37" s="1">
        <v>7.9000000000000008E-3</v>
      </c>
      <c r="G37" s="3">
        <f t="shared" ref="G37" si="18">F37*1.19</f>
        <v>9.4009999999999996E-3</v>
      </c>
      <c r="H37" s="3">
        <f t="shared" si="12"/>
        <v>4.7004999999999998E-2</v>
      </c>
      <c r="I37" s="3">
        <v>5.7999999999999996E-3</v>
      </c>
      <c r="J37" s="3">
        <f t="shared" si="3"/>
        <v>6.9019999999999993E-3</v>
      </c>
      <c r="K37" s="3">
        <f t="shared" si="13"/>
        <v>3.4509999999999999E-2</v>
      </c>
    </row>
    <row r="38" spans="1:11" x14ac:dyDescent="0.25">
      <c r="A38" s="1">
        <v>26</v>
      </c>
      <c r="B38" s="1">
        <v>8</v>
      </c>
      <c r="C38" s="12" t="s">
        <v>176</v>
      </c>
      <c r="D38" s="1" t="s">
        <v>61</v>
      </c>
      <c r="E38" s="6" t="s">
        <v>177</v>
      </c>
      <c r="F38" s="1">
        <v>6.4799999999999996E-3</v>
      </c>
      <c r="G38" s="3">
        <f t="shared" ref="G38" si="19">F38*1.19</f>
        <v>7.7111999999999997E-3</v>
      </c>
      <c r="H38" s="3">
        <f t="shared" si="12"/>
        <v>6.1689599999999997E-2</v>
      </c>
      <c r="I38" s="3">
        <v>5.4099999999999999E-3</v>
      </c>
      <c r="J38" s="3">
        <f t="shared" si="3"/>
        <v>6.4378999999999999E-3</v>
      </c>
      <c r="K38" s="3">
        <f t="shared" si="13"/>
        <v>5.1503199999999999E-2</v>
      </c>
    </row>
    <row r="39" spans="1:11" x14ac:dyDescent="0.25">
      <c r="A39" s="1">
        <v>26</v>
      </c>
      <c r="B39" s="1">
        <v>1</v>
      </c>
      <c r="C39" s="14" t="s">
        <v>109</v>
      </c>
      <c r="D39" s="1" t="s">
        <v>85</v>
      </c>
      <c r="E39" s="1" t="s">
        <v>84</v>
      </c>
      <c r="F39" s="1">
        <v>1.2999999999999999E-3</v>
      </c>
      <c r="G39" s="3">
        <f t="shared" ref="G39:G41" si="20">F39*1.19</f>
        <v>1.5469999999999998E-3</v>
      </c>
      <c r="H39" s="3">
        <f t="shared" ref="H39:H41" si="21">G39*B39</f>
        <v>1.5469999999999998E-3</v>
      </c>
      <c r="I39" s="3">
        <v>8.0199999999999994E-3</v>
      </c>
      <c r="J39" s="3">
        <f t="shared" ref="J39:J41" si="22">I39*1.19</f>
        <v>9.5437999999999981E-3</v>
      </c>
      <c r="K39" s="3">
        <f t="shared" ref="K39:K41" si="23">B39*J39</f>
        <v>9.5437999999999981E-3</v>
      </c>
    </row>
    <row r="40" spans="1:11" x14ac:dyDescent="0.25">
      <c r="A40" s="1"/>
      <c r="B40" s="1">
        <v>6</v>
      </c>
      <c r="C40" s="16" t="s">
        <v>144</v>
      </c>
      <c r="D40" s="1" t="s">
        <v>143</v>
      </c>
      <c r="E40" s="1" t="s">
        <v>142</v>
      </c>
      <c r="F40" s="1">
        <v>1.6299999999999999E-2</v>
      </c>
      <c r="G40" s="3">
        <f t="shared" si="20"/>
        <v>1.9396999999999998E-2</v>
      </c>
      <c r="H40" s="3">
        <f t="shared" si="21"/>
        <v>0.11638199999999999</v>
      </c>
      <c r="I40" s="3">
        <v>1.3100000000000001E-2</v>
      </c>
      <c r="J40" s="3">
        <f t="shared" si="22"/>
        <v>1.5589E-2</v>
      </c>
      <c r="K40" s="3">
        <f t="shared" si="23"/>
        <v>9.3534000000000006E-2</v>
      </c>
    </row>
    <row r="41" spans="1:11" x14ac:dyDescent="0.25">
      <c r="A41" s="1"/>
      <c r="B41" s="1">
        <v>2</v>
      </c>
      <c r="C41" s="16" t="s">
        <v>146</v>
      </c>
      <c r="D41" s="1" t="s">
        <v>145</v>
      </c>
      <c r="E41" s="1" t="s">
        <v>147</v>
      </c>
      <c r="F41" s="1">
        <v>7.4999999999999997E-3</v>
      </c>
      <c r="G41" s="3">
        <f t="shared" si="20"/>
        <v>8.9249999999999989E-3</v>
      </c>
      <c r="H41" s="3">
        <f t="shared" si="21"/>
        <v>1.7849999999999998E-2</v>
      </c>
      <c r="I41" s="3">
        <v>7.4999999999999997E-3</v>
      </c>
      <c r="J41" s="3">
        <f t="shared" si="22"/>
        <v>8.9249999999999989E-3</v>
      </c>
      <c r="K41" s="3">
        <f t="shared" si="23"/>
        <v>1.7849999999999998E-2</v>
      </c>
    </row>
    <row r="42" spans="1:11" x14ac:dyDescent="0.25">
      <c r="A42" s="1">
        <v>27</v>
      </c>
      <c r="B42" s="1">
        <v>1</v>
      </c>
      <c r="C42" s="8" t="s">
        <v>110</v>
      </c>
      <c r="D42" s="1" t="s">
        <v>62</v>
      </c>
      <c r="E42" s="1" t="s">
        <v>63</v>
      </c>
      <c r="F42" s="1">
        <v>0.152</v>
      </c>
      <c r="G42" s="3">
        <f t="shared" ref="G42" si="24">F42*1.19</f>
        <v>0.18087999999999999</v>
      </c>
      <c r="H42" s="3">
        <f t="shared" si="12"/>
        <v>0.18087999999999999</v>
      </c>
      <c r="I42" s="3">
        <v>0.152</v>
      </c>
      <c r="J42" s="3">
        <f t="shared" si="3"/>
        <v>0.18087999999999999</v>
      </c>
      <c r="K42" s="3">
        <f t="shared" si="13"/>
        <v>0.18087999999999999</v>
      </c>
    </row>
    <row r="43" spans="1:11" x14ac:dyDescent="0.25">
      <c r="A43" s="1">
        <v>28</v>
      </c>
      <c r="B43" s="1">
        <v>0</v>
      </c>
      <c r="C43" s="8" t="s">
        <v>111</v>
      </c>
      <c r="D43" s="1" t="s">
        <v>65</v>
      </c>
      <c r="E43" s="6" t="s">
        <v>64</v>
      </c>
      <c r="F43" s="1">
        <v>1.9980000000000001E-2</v>
      </c>
      <c r="G43" s="3">
        <f t="shared" ref="G43" si="25">F43*1.19</f>
        <v>2.3776200000000001E-2</v>
      </c>
      <c r="H43" s="3">
        <f t="shared" si="12"/>
        <v>0</v>
      </c>
      <c r="I43" s="3">
        <v>1.9980000000000001E-2</v>
      </c>
      <c r="J43" s="3">
        <f t="shared" si="3"/>
        <v>2.3776200000000001E-2</v>
      </c>
      <c r="K43" s="3">
        <f t="shared" si="13"/>
        <v>0</v>
      </c>
    </row>
    <row r="44" spans="1:11" x14ac:dyDescent="0.25">
      <c r="A44" s="1">
        <v>29</v>
      </c>
      <c r="B44" s="1">
        <v>14</v>
      </c>
      <c r="C44" s="8" t="s">
        <v>112</v>
      </c>
      <c r="D44" s="1" t="s">
        <v>66</v>
      </c>
      <c r="E44" s="1" t="s">
        <v>67</v>
      </c>
      <c r="F44" s="1">
        <v>4.2700000000000004E-3</v>
      </c>
      <c r="G44" s="3">
        <f t="shared" ref="G44" si="26">F44*1.19</f>
        <v>5.0813000000000004E-3</v>
      </c>
      <c r="H44" s="3">
        <f t="shared" ref="H44:H87" si="27">G44*B44</f>
        <v>7.1138200000000013E-2</v>
      </c>
      <c r="I44" s="3">
        <v>8.1999999999999998E-4</v>
      </c>
      <c r="J44" s="3">
        <f t="shared" si="3"/>
        <v>9.7579999999999997E-4</v>
      </c>
      <c r="K44" s="3">
        <f t="shared" si="13"/>
        <v>1.36612E-2</v>
      </c>
    </row>
    <row r="45" spans="1:11" x14ac:dyDescent="0.25">
      <c r="A45" s="1"/>
      <c r="B45" s="1">
        <v>3</v>
      </c>
      <c r="C45" s="12" t="s">
        <v>180</v>
      </c>
      <c r="D45" s="1" t="s">
        <v>179</v>
      </c>
      <c r="E45" s="1" t="s">
        <v>178</v>
      </c>
      <c r="F45" s="1">
        <v>5.9899999999999997E-3</v>
      </c>
      <c r="G45" s="3">
        <f t="shared" ref="G45" si="28">F45*1.19</f>
        <v>7.1280999999999992E-3</v>
      </c>
      <c r="H45" s="3">
        <f t="shared" ref="H45" si="29">G45*B45</f>
        <v>2.1384299999999998E-2</v>
      </c>
      <c r="I45" s="3">
        <v>5.9899999999999997E-3</v>
      </c>
      <c r="J45" s="3">
        <f t="shared" ref="J45" si="30">I45*1.19</f>
        <v>7.1280999999999992E-3</v>
      </c>
      <c r="K45" s="3">
        <f t="shared" ref="K45" si="31">B45*J45</f>
        <v>2.1384299999999998E-2</v>
      </c>
    </row>
    <row r="46" spans="1:11" x14ac:dyDescent="0.25">
      <c r="A46" s="1">
        <v>30</v>
      </c>
      <c r="B46" s="1">
        <v>2</v>
      </c>
      <c r="C46" s="8" t="s">
        <v>113</v>
      </c>
      <c r="D46" s="1" t="s">
        <v>68</v>
      </c>
      <c r="E46" s="1" t="s">
        <v>69</v>
      </c>
      <c r="F46" s="1">
        <v>5.2700000000000004E-3</v>
      </c>
      <c r="G46" s="3">
        <f t="shared" ref="G46:G62" si="32">F46*1.19</f>
        <v>6.2713000000000005E-3</v>
      </c>
      <c r="H46" s="3">
        <f t="shared" si="27"/>
        <v>1.2542600000000001E-2</v>
      </c>
      <c r="I46" s="1">
        <v>5.2700000000000004E-3</v>
      </c>
      <c r="J46" s="3">
        <f t="shared" si="3"/>
        <v>6.2713000000000005E-3</v>
      </c>
      <c r="K46" s="3">
        <f t="shared" si="13"/>
        <v>1.2542600000000001E-2</v>
      </c>
    </row>
    <row r="47" spans="1:11" x14ac:dyDescent="0.25">
      <c r="A47" s="1"/>
      <c r="B47" s="1">
        <v>4</v>
      </c>
      <c r="C47" s="16" t="s">
        <v>148</v>
      </c>
      <c r="D47" s="1" t="s">
        <v>149</v>
      </c>
      <c r="E47" s="1" t="s">
        <v>150</v>
      </c>
      <c r="F47" s="1">
        <v>7.6499999999999997E-3</v>
      </c>
      <c r="G47" s="3">
        <f t="shared" si="32"/>
        <v>9.1034999999999987E-3</v>
      </c>
      <c r="H47" s="3">
        <f t="shared" si="27"/>
        <v>3.6413999999999995E-2</v>
      </c>
      <c r="I47" s="1">
        <v>5.7999999999999996E-3</v>
      </c>
      <c r="J47" s="3">
        <f t="shared" si="3"/>
        <v>6.9019999999999993E-3</v>
      </c>
      <c r="K47" s="3">
        <f t="shared" si="13"/>
        <v>2.7607999999999997E-2</v>
      </c>
    </row>
    <row r="48" spans="1:11" x14ac:dyDescent="0.25">
      <c r="A48" s="1"/>
      <c r="B48" s="1"/>
      <c r="D48" s="1"/>
      <c r="E48" s="1"/>
      <c r="F48" s="1"/>
      <c r="G48" s="3">
        <f t="shared" si="32"/>
        <v>0</v>
      </c>
      <c r="H48" s="3">
        <f t="shared" si="27"/>
        <v>0</v>
      </c>
      <c r="I48" s="1"/>
      <c r="J48" s="3">
        <f t="shared" si="3"/>
        <v>0</v>
      </c>
      <c r="K48" s="3">
        <f t="shared" si="13"/>
        <v>0</v>
      </c>
    </row>
    <row r="49" spans="1:11" x14ac:dyDescent="0.25">
      <c r="A49" s="1"/>
      <c r="B49" s="1">
        <v>5</v>
      </c>
      <c r="C49" s="12" t="s">
        <v>160</v>
      </c>
      <c r="D49" s="1">
        <v>10</v>
      </c>
      <c r="E49" s="1" t="s">
        <v>159</v>
      </c>
      <c r="F49" s="1"/>
      <c r="G49" s="3">
        <f t="shared" ref="G49:G59" si="33">F49*1.19</f>
        <v>0</v>
      </c>
      <c r="H49" s="3">
        <f t="shared" ref="H49:H59" si="34">G49*B49</f>
        <v>0</v>
      </c>
      <c r="I49" s="1"/>
      <c r="J49" s="3">
        <f t="shared" ref="J49:J59" si="35">I49*1.19</f>
        <v>0</v>
      </c>
      <c r="K49" s="3">
        <f t="shared" ref="K49:K59" si="36">B49*J49</f>
        <v>0</v>
      </c>
    </row>
    <row r="50" spans="1:11" x14ac:dyDescent="0.25">
      <c r="A50" s="1"/>
      <c r="B50" s="1">
        <v>4</v>
      </c>
      <c r="C50" s="12" t="s">
        <v>166</v>
      </c>
      <c r="D50" s="1">
        <v>100</v>
      </c>
      <c r="E50" s="1" t="s">
        <v>161</v>
      </c>
      <c r="F50" s="1"/>
      <c r="G50" s="3">
        <f t="shared" si="33"/>
        <v>0</v>
      </c>
      <c r="H50" s="3">
        <f t="shared" si="34"/>
        <v>0</v>
      </c>
      <c r="I50" s="1"/>
      <c r="J50" s="3">
        <f t="shared" si="35"/>
        <v>0</v>
      </c>
      <c r="K50" s="3">
        <f t="shared" si="36"/>
        <v>0</v>
      </c>
    </row>
    <row r="51" spans="1:11" x14ac:dyDescent="0.25">
      <c r="A51" s="1"/>
      <c r="B51" s="1">
        <v>1</v>
      </c>
      <c r="C51" s="12" t="s">
        <v>167</v>
      </c>
      <c r="D51">
        <v>220</v>
      </c>
      <c r="E51" s="1" t="s">
        <v>162</v>
      </c>
      <c r="F51" s="1"/>
      <c r="G51" s="3">
        <f t="shared" si="33"/>
        <v>0</v>
      </c>
      <c r="H51" s="3">
        <f t="shared" si="34"/>
        <v>0</v>
      </c>
      <c r="I51" s="1"/>
      <c r="J51" s="3">
        <f t="shared" si="35"/>
        <v>0</v>
      </c>
      <c r="K51" s="3">
        <f t="shared" si="36"/>
        <v>0</v>
      </c>
    </row>
    <row r="52" spans="1:11" x14ac:dyDescent="0.25">
      <c r="A52" s="1"/>
      <c r="B52" s="1">
        <v>3</v>
      </c>
      <c r="C52" s="17" t="s">
        <v>168</v>
      </c>
      <c r="D52" s="1" t="s">
        <v>152</v>
      </c>
      <c r="E52" s="1" t="s">
        <v>163</v>
      </c>
      <c r="F52" s="1"/>
      <c r="G52" s="3">
        <f t="shared" si="33"/>
        <v>0</v>
      </c>
      <c r="H52" s="3">
        <f t="shared" si="34"/>
        <v>0</v>
      </c>
      <c r="I52" s="1"/>
      <c r="J52" s="3">
        <f t="shared" si="35"/>
        <v>0</v>
      </c>
      <c r="K52" s="3">
        <f t="shared" si="36"/>
        <v>0</v>
      </c>
    </row>
    <row r="53" spans="1:11" x14ac:dyDescent="0.25">
      <c r="A53" s="1"/>
      <c r="B53" s="1">
        <v>2</v>
      </c>
      <c r="C53" s="17" t="s">
        <v>169</v>
      </c>
      <c r="D53" s="1" t="s">
        <v>153</v>
      </c>
      <c r="E53" s="1" t="s">
        <v>164</v>
      </c>
      <c r="F53" s="1"/>
      <c r="G53" s="3">
        <f t="shared" si="33"/>
        <v>0</v>
      </c>
      <c r="H53" s="3">
        <f t="shared" si="34"/>
        <v>0</v>
      </c>
      <c r="I53" s="1"/>
      <c r="J53" s="3">
        <f t="shared" si="35"/>
        <v>0</v>
      </c>
      <c r="K53" s="3">
        <f t="shared" si="36"/>
        <v>0</v>
      </c>
    </row>
    <row r="54" spans="1:11" x14ac:dyDescent="0.25">
      <c r="A54" s="1"/>
      <c r="B54" s="1">
        <v>23</v>
      </c>
      <c r="C54" s="12" t="s">
        <v>170</v>
      </c>
      <c r="D54" s="1" t="s">
        <v>151</v>
      </c>
      <c r="E54" s="1" t="s">
        <v>165</v>
      </c>
      <c r="F54" s="1"/>
      <c r="G54" s="3">
        <f t="shared" si="33"/>
        <v>0</v>
      </c>
      <c r="H54" s="3">
        <f t="shared" si="34"/>
        <v>0</v>
      </c>
      <c r="I54" s="1"/>
      <c r="J54" s="3">
        <f t="shared" si="35"/>
        <v>0</v>
      </c>
      <c r="K54" s="3">
        <f t="shared" si="36"/>
        <v>0</v>
      </c>
    </row>
    <row r="55" spans="1:11" x14ac:dyDescent="0.25">
      <c r="A55" s="1"/>
      <c r="B55" s="1">
        <v>4</v>
      </c>
      <c r="C55" s="12" t="s">
        <v>172</v>
      </c>
      <c r="D55" s="1" t="s">
        <v>154</v>
      </c>
      <c r="E55" s="1" t="s">
        <v>171</v>
      </c>
      <c r="F55" s="1"/>
      <c r="G55" s="3">
        <f t="shared" si="33"/>
        <v>0</v>
      </c>
      <c r="H55" s="3">
        <f t="shared" si="34"/>
        <v>0</v>
      </c>
      <c r="I55" s="1"/>
      <c r="J55" s="3">
        <f t="shared" si="35"/>
        <v>0</v>
      </c>
      <c r="K55" s="3">
        <f t="shared" si="36"/>
        <v>0</v>
      </c>
    </row>
    <row r="56" spans="1:11" x14ac:dyDescent="0.25">
      <c r="A56" s="1"/>
      <c r="B56" s="1">
        <v>2</v>
      </c>
      <c r="C56" s="12" t="s">
        <v>173</v>
      </c>
      <c r="D56" s="1" t="s">
        <v>155</v>
      </c>
      <c r="E56" s="1"/>
      <c r="F56" s="1"/>
      <c r="G56" s="3">
        <f t="shared" si="33"/>
        <v>0</v>
      </c>
      <c r="H56" s="3">
        <f t="shared" si="34"/>
        <v>0</v>
      </c>
      <c r="I56" s="1"/>
      <c r="J56" s="3">
        <f t="shared" si="35"/>
        <v>0</v>
      </c>
      <c r="K56" s="3">
        <f t="shared" si="36"/>
        <v>0</v>
      </c>
    </row>
    <row r="57" spans="1:11" x14ac:dyDescent="0.25">
      <c r="A57" s="1"/>
      <c r="B57" s="1"/>
      <c r="D57" s="1"/>
      <c r="E57" s="1"/>
      <c r="F57" s="1"/>
      <c r="G57" s="3">
        <f t="shared" si="33"/>
        <v>0</v>
      </c>
      <c r="H57" s="3">
        <f t="shared" si="34"/>
        <v>0</v>
      </c>
      <c r="I57" s="1"/>
      <c r="J57" s="3">
        <f t="shared" si="35"/>
        <v>0</v>
      </c>
      <c r="K57" s="3">
        <f t="shared" si="36"/>
        <v>0</v>
      </c>
    </row>
    <row r="58" spans="1:11" x14ac:dyDescent="0.25">
      <c r="A58" s="1"/>
      <c r="B58" s="1"/>
      <c r="D58" s="1"/>
      <c r="E58" s="1"/>
      <c r="F58" s="1"/>
      <c r="G58" s="3">
        <f t="shared" si="33"/>
        <v>0</v>
      </c>
      <c r="H58" s="3">
        <f t="shared" si="34"/>
        <v>0</v>
      </c>
      <c r="I58" s="1"/>
      <c r="J58" s="3">
        <f t="shared" si="35"/>
        <v>0</v>
      </c>
      <c r="K58" s="3">
        <f t="shared" si="36"/>
        <v>0</v>
      </c>
    </row>
    <row r="59" spans="1:11" x14ac:dyDescent="0.25">
      <c r="A59" s="1"/>
      <c r="B59" s="1"/>
      <c r="D59" s="1"/>
      <c r="E59" s="1"/>
      <c r="F59" s="1"/>
      <c r="G59" s="3">
        <f t="shared" si="33"/>
        <v>0</v>
      </c>
      <c r="H59" s="3">
        <f t="shared" si="34"/>
        <v>0</v>
      </c>
      <c r="I59" s="1"/>
      <c r="J59" s="3">
        <f t="shared" si="35"/>
        <v>0</v>
      </c>
      <c r="K59" s="3">
        <f t="shared" si="36"/>
        <v>0</v>
      </c>
    </row>
    <row r="60" spans="1:11" x14ac:dyDescent="0.25">
      <c r="A60" s="1"/>
      <c r="B60" s="1"/>
      <c r="D60" s="1"/>
      <c r="E60" s="1"/>
      <c r="F60" s="1"/>
      <c r="G60" s="3">
        <f t="shared" ref="G60" si="37">F60*1.19</f>
        <v>0</v>
      </c>
      <c r="H60" s="3">
        <f t="shared" ref="H60" si="38">G60*B60</f>
        <v>0</v>
      </c>
      <c r="I60" s="1"/>
      <c r="J60" s="3">
        <f t="shared" ref="J60" si="39">I60*1.19</f>
        <v>0</v>
      </c>
      <c r="K60" s="3">
        <f t="shared" ref="K60" si="40">B60*J60</f>
        <v>0</v>
      </c>
    </row>
    <row r="61" spans="1:11" x14ac:dyDescent="0.25">
      <c r="A61" s="1"/>
      <c r="B61" s="1">
        <v>0</v>
      </c>
      <c r="C61" s="8" t="s">
        <v>86</v>
      </c>
      <c r="D61" s="1" t="s">
        <v>87</v>
      </c>
      <c r="E61" s="1" t="s">
        <v>87</v>
      </c>
      <c r="F61" s="1">
        <v>2E-3</v>
      </c>
      <c r="G61" s="3">
        <f t="shared" si="32"/>
        <v>2.3799999999999997E-3</v>
      </c>
      <c r="H61" s="3">
        <f t="shared" si="27"/>
        <v>0</v>
      </c>
      <c r="I61" s="1">
        <v>1.5E-3</v>
      </c>
      <c r="J61" s="3">
        <f t="shared" si="3"/>
        <v>1.7849999999999999E-3</v>
      </c>
      <c r="K61" s="3">
        <f t="shared" si="13"/>
        <v>0</v>
      </c>
    </row>
    <row r="62" spans="1:11" x14ac:dyDescent="0.25">
      <c r="A62" s="1"/>
      <c r="B62" s="1"/>
      <c r="D62" s="1"/>
      <c r="E62" s="1"/>
      <c r="F62" s="1"/>
      <c r="G62" s="3">
        <f t="shared" si="32"/>
        <v>0</v>
      </c>
      <c r="H62" s="3">
        <f t="shared" si="27"/>
        <v>0</v>
      </c>
      <c r="I62" s="1"/>
      <c r="J62" s="3">
        <f t="shared" si="3"/>
        <v>0</v>
      </c>
      <c r="K62" s="3">
        <f t="shared" si="13"/>
        <v>0</v>
      </c>
    </row>
    <row r="63" spans="1:11" x14ac:dyDescent="0.25">
      <c r="A63" s="1">
        <v>31</v>
      </c>
      <c r="B63" s="1"/>
      <c r="D63" s="1"/>
      <c r="E63" s="1"/>
      <c r="F63" s="1"/>
      <c r="G63" s="3">
        <f t="shared" si="2"/>
        <v>0</v>
      </c>
      <c r="H63" s="3">
        <f t="shared" si="27"/>
        <v>0</v>
      </c>
      <c r="I63" s="1"/>
      <c r="J63" s="3">
        <f t="shared" si="3"/>
        <v>0</v>
      </c>
      <c r="K63" s="3">
        <f t="shared" ref="K63:K86" si="41">B63*J63</f>
        <v>0</v>
      </c>
    </row>
    <row r="64" spans="1:11" x14ac:dyDescent="0.25">
      <c r="A64" s="1">
        <v>32</v>
      </c>
      <c r="B64" s="1">
        <v>1</v>
      </c>
      <c r="C64" s="8" t="s">
        <v>114</v>
      </c>
      <c r="D64" s="1" t="s">
        <v>70</v>
      </c>
      <c r="E64" s="1" t="s">
        <v>71</v>
      </c>
      <c r="F64" s="1">
        <v>0.18729999999999999</v>
      </c>
      <c r="G64" s="4">
        <f t="shared" si="2"/>
        <v>0.22288699999999997</v>
      </c>
      <c r="H64" s="3">
        <f t="shared" si="27"/>
        <v>0.22288699999999997</v>
      </c>
      <c r="I64" s="1">
        <v>0.18729999999999999</v>
      </c>
      <c r="J64" s="3">
        <f t="shared" si="3"/>
        <v>0.22288699999999997</v>
      </c>
      <c r="K64" s="3">
        <f t="shared" si="41"/>
        <v>0.22288699999999997</v>
      </c>
    </row>
    <row r="65" spans="1:11" x14ac:dyDescent="0.25">
      <c r="A65" s="1">
        <v>33</v>
      </c>
      <c r="B65" s="1"/>
      <c r="D65" s="1"/>
      <c r="E65" s="1"/>
      <c r="F65" s="1"/>
      <c r="G65" s="4">
        <f t="shared" si="2"/>
        <v>0</v>
      </c>
      <c r="H65" s="3">
        <f t="shared" si="27"/>
        <v>0</v>
      </c>
      <c r="I65" s="1"/>
      <c r="J65" s="3">
        <f t="shared" si="3"/>
        <v>0</v>
      </c>
      <c r="K65" s="3">
        <f t="shared" si="41"/>
        <v>0</v>
      </c>
    </row>
    <row r="66" spans="1:11" x14ac:dyDescent="0.25">
      <c r="A66" s="1">
        <v>34</v>
      </c>
      <c r="B66" s="1">
        <v>5</v>
      </c>
      <c r="C66" s="8" t="s">
        <v>115</v>
      </c>
      <c r="D66" s="1" t="s">
        <v>73</v>
      </c>
      <c r="E66" s="6" t="s">
        <v>72</v>
      </c>
      <c r="F66" s="1">
        <v>9.8699999999999996E-2</v>
      </c>
      <c r="G66" s="3">
        <f t="shared" si="2"/>
        <v>0.11745299999999999</v>
      </c>
      <c r="H66" s="3">
        <f t="shared" si="27"/>
        <v>0.58726499999999993</v>
      </c>
      <c r="I66" s="1">
        <v>7.7100000000000002E-2</v>
      </c>
      <c r="J66" s="3">
        <f t="shared" si="3"/>
        <v>9.1748999999999997E-2</v>
      </c>
      <c r="K66" s="3">
        <f t="shared" si="41"/>
        <v>0.45874499999999996</v>
      </c>
    </row>
    <row r="67" spans="1:11" x14ac:dyDescent="0.25">
      <c r="A67" s="1">
        <v>35</v>
      </c>
      <c r="B67" s="1">
        <v>3</v>
      </c>
      <c r="C67" s="8" t="s">
        <v>116</v>
      </c>
      <c r="D67" s="1" t="s">
        <v>74</v>
      </c>
      <c r="E67" s="6" t="s">
        <v>75</v>
      </c>
      <c r="F67" s="1">
        <v>9.8699999999999996E-2</v>
      </c>
      <c r="G67" s="4">
        <f t="shared" si="2"/>
        <v>0.11745299999999999</v>
      </c>
      <c r="H67" s="3">
        <f t="shared" si="27"/>
        <v>0.35235899999999998</v>
      </c>
      <c r="I67" s="1">
        <v>5.9200000000000003E-2</v>
      </c>
      <c r="J67" s="3">
        <f t="shared" si="3"/>
        <v>7.0447999999999997E-2</v>
      </c>
      <c r="K67" s="3">
        <f t="shared" si="41"/>
        <v>0.21134399999999998</v>
      </c>
    </row>
    <row r="68" spans="1:11" x14ac:dyDescent="0.25">
      <c r="A68" s="1"/>
      <c r="B68" s="1"/>
      <c r="D68" s="1"/>
      <c r="E68" s="1"/>
      <c r="F68" s="1"/>
      <c r="G68" s="4">
        <f t="shared" ref="G68:G79" si="42">F68*1.19</f>
        <v>0</v>
      </c>
      <c r="H68" s="3">
        <f t="shared" ref="H68:H79" si="43">G68*B68</f>
        <v>0</v>
      </c>
      <c r="I68" s="1"/>
      <c r="J68" s="3">
        <f t="shared" ref="J68:J79" si="44">I68*1.19</f>
        <v>0</v>
      </c>
      <c r="K68" s="3">
        <f t="shared" ref="K68:K79" si="45">B68*J68</f>
        <v>0</v>
      </c>
    </row>
    <row r="69" spans="1:11" x14ac:dyDescent="0.25">
      <c r="A69" s="1"/>
      <c r="B69" s="1">
        <v>1</v>
      </c>
      <c r="C69" s="14" t="s">
        <v>117</v>
      </c>
      <c r="D69" s="1" t="s">
        <v>89</v>
      </c>
      <c r="E69" s="1" t="s">
        <v>88</v>
      </c>
      <c r="F69" s="1">
        <v>9.8500000000000004E-2</v>
      </c>
      <c r="G69" s="4">
        <f t="shared" si="42"/>
        <v>0.117215</v>
      </c>
      <c r="H69" s="3">
        <f t="shared" si="43"/>
        <v>0.117215</v>
      </c>
      <c r="I69" s="1">
        <v>9.8500000000000004E-2</v>
      </c>
      <c r="J69" s="3">
        <f t="shared" si="44"/>
        <v>0.117215</v>
      </c>
      <c r="K69" s="3">
        <f t="shared" si="45"/>
        <v>0.117215</v>
      </c>
    </row>
    <row r="70" spans="1:11" x14ac:dyDescent="0.25">
      <c r="A70" s="1"/>
      <c r="B70" s="1">
        <v>2</v>
      </c>
      <c r="C70" s="14" t="s">
        <v>118</v>
      </c>
      <c r="D70" s="1" t="s">
        <v>91</v>
      </c>
      <c r="E70" s="1" t="s">
        <v>90</v>
      </c>
      <c r="F70" s="1">
        <v>3.73E-2</v>
      </c>
      <c r="G70" s="4">
        <f t="shared" si="42"/>
        <v>4.4386999999999996E-2</v>
      </c>
      <c r="H70" s="3">
        <f t="shared" si="43"/>
        <v>8.8773999999999992E-2</v>
      </c>
      <c r="I70" s="1">
        <v>3.73E-2</v>
      </c>
      <c r="J70" s="3">
        <f t="shared" si="44"/>
        <v>4.4386999999999996E-2</v>
      </c>
      <c r="K70" s="3">
        <f t="shared" si="45"/>
        <v>8.8773999999999992E-2</v>
      </c>
    </row>
    <row r="71" spans="1:11" x14ac:dyDescent="0.25">
      <c r="A71" s="1"/>
      <c r="B71" s="1">
        <v>1</v>
      </c>
      <c r="C71" s="14" t="s">
        <v>119</v>
      </c>
      <c r="D71" s="1" t="s">
        <v>93</v>
      </c>
      <c r="E71" s="1" t="s">
        <v>92</v>
      </c>
      <c r="F71" s="1">
        <v>8.7499999999999994E-2</v>
      </c>
      <c r="G71" s="4">
        <f t="shared" si="42"/>
        <v>0.104125</v>
      </c>
      <c r="H71" s="3">
        <f t="shared" si="43"/>
        <v>0.104125</v>
      </c>
      <c r="I71" s="1">
        <v>8.7499999999999994E-2</v>
      </c>
      <c r="J71" s="3">
        <f t="shared" si="44"/>
        <v>0.104125</v>
      </c>
      <c r="K71" s="3">
        <f t="shared" si="45"/>
        <v>0.104125</v>
      </c>
    </row>
    <row r="72" spans="1:11" x14ac:dyDescent="0.25">
      <c r="A72" s="1"/>
      <c r="B72" s="1"/>
      <c r="C72" s="14"/>
      <c r="D72" s="1"/>
      <c r="E72" s="1"/>
      <c r="F72" s="1"/>
      <c r="G72" s="4">
        <f t="shared" ref="G72:G74" si="46">F72*1.19</f>
        <v>0</v>
      </c>
      <c r="H72" s="3">
        <f t="shared" ref="H72:H74" si="47">G72*B72</f>
        <v>0</v>
      </c>
      <c r="I72" s="1"/>
      <c r="J72" s="3">
        <f t="shared" ref="J72:J74" si="48">I72*1.19</f>
        <v>0</v>
      </c>
      <c r="K72" s="3">
        <f t="shared" ref="K72:K74" si="49">B72*J72</f>
        <v>0</v>
      </c>
    </row>
    <row r="73" spans="1:11" x14ac:dyDescent="0.25">
      <c r="A73" s="1"/>
      <c r="B73" s="1">
        <v>4</v>
      </c>
      <c r="C73" s="16" t="s">
        <v>140</v>
      </c>
      <c r="D73" s="1" t="s">
        <v>139</v>
      </c>
      <c r="E73" s="1" t="s">
        <v>138</v>
      </c>
      <c r="F73" s="1">
        <v>1.12E-2</v>
      </c>
      <c r="G73" s="4">
        <f t="shared" si="46"/>
        <v>1.3328E-2</v>
      </c>
      <c r="H73" s="3">
        <f t="shared" si="47"/>
        <v>5.3311999999999998E-2</v>
      </c>
      <c r="I73" s="1">
        <v>1.12E-2</v>
      </c>
      <c r="J73" s="3">
        <f t="shared" si="48"/>
        <v>1.3328E-2</v>
      </c>
      <c r="K73" s="3">
        <f t="shared" si="49"/>
        <v>5.3311999999999998E-2</v>
      </c>
    </row>
    <row r="74" spans="1:11" x14ac:dyDescent="0.25">
      <c r="A74" s="1"/>
      <c r="B74" s="1"/>
      <c r="C74" s="14"/>
      <c r="D74" s="1"/>
      <c r="E74" s="1"/>
      <c r="F74" s="1"/>
      <c r="G74" s="4">
        <f t="shared" si="46"/>
        <v>0</v>
      </c>
      <c r="H74" s="3">
        <f t="shared" si="47"/>
        <v>0</v>
      </c>
      <c r="I74" s="1"/>
      <c r="J74" s="3">
        <f t="shared" si="48"/>
        <v>0</v>
      </c>
      <c r="K74" s="3">
        <f t="shared" si="49"/>
        <v>0</v>
      </c>
    </row>
    <row r="75" spans="1:11" ht="17.25" customHeight="1" x14ac:dyDescent="0.25">
      <c r="A75" s="1"/>
      <c r="B75" s="1">
        <v>0</v>
      </c>
      <c r="C75" s="14" t="s">
        <v>120</v>
      </c>
      <c r="D75" s="1" t="s">
        <v>97</v>
      </c>
      <c r="E75" s="1" t="s">
        <v>96</v>
      </c>
      <c r="F75" s="1">
        <v>3.7100000000000001E-2</v>
      </c>
      <c r="G75" s="4">
        <f t="shared" si="42"/>
        <v>4.4149000000000001E-2</v>
      </c>
      <c r="H75" s="3">
        <f t="shared" si="43"/>
        <v>0</v>
      </c>
      <c r="I75" s="1">
        <v>3.7100000000000001E-2</v>
      </c>
      <c r="J75" s="3">
        <f t="shared" si="44"/>
        <v>4.4149000000000001E-2</v>
      </c>
      <c r="K75" s="3">
        <f t="shared" si="45"/>
        <v>0</v>
      </c>
    </row>
    <row r="76" spans="1:11" x14ac:dyDescent="0.25">
      <c r="A76" s="1"/>
      <c r="B76" s="1">
        <v>0</v>
      </c>
      <c r="C76" s="14" t="s">
        <v>99</v>
      </c>
      <c r="D76" s="1" t="s">
        <v>55</v>
      </c>
      <c r="E76" s="6" t="s">
        <v>98</v>
      </c>
      <c r="F76" s="1">
        <v>0.12</v>
      </c>
      <c r="G76" s="4">
        <f t="shared" si="42"/>
        <v>0.14279999999999998</v>
      </c>
      <c r="H76" s="3">
        <f t="shared" si="43"/>
        <v>0</v>
      </c>
      <c r="I76" s="1">
        <v>0.12</v>
      </c>
      <c r="J76" s="3">
        <f t="shared" si="44"/>
        <v>0.14279999999999998</v>
      </c>
      <c r="K76" s="3">
        <f t="shared" si="45"/>
        <v>0</v>
      </c>
    </row>
    <row r="77" spans="1:11" x14ac:dyDescent="0.25">
      <c r="A77" s="1"/>
      <c r="B77" s="1">
        <v>0</v>
      </c>
      <c r="C77" s="14" t="s">
        <v>100</v>
      </c>
      <c r="D77" s="1" t="s">
        <v>54</v>
      </c>
      <c r="E77" s="1" t="s">
        <v>101</v>
      </c>
      <c r="F77" s="1">
        <v>0.32479999999999998</v>
      </c>
      <c r="G77" s="4">
        <f t="shared" si="42"/>
        <v>0.38651199999999997</v>
      </c>
      <c r="H77" s="3">
        <f t="shared" si="43"/>
        <v>0</v>
      </c>
      <c r="I77" s="1">
        <v>0.29699999999999999</v>
      </c>
      <c r="J77" s="3">
        <f t="shared" si="44"/>
        <v>0.35342999999999997</v>
      </c>
      <c r="K77" s="3">
        <f t="shared" si="45"/>
        <v>0</v>
      </c>
    </row>
    <row r="78" spans="1:11" x14ac:dyDescent="0.25">
      <c r="A78" s="1"/>
      <c r="B78" s="1">
        <v>0</v>
      </c>
      <c r="C78" s="16" t="s">
        <v>157</v>
      </c>
      <c r="D78" s="1" t="s">
        <v>158</v>
      </c>
      <c r="E78" s="1" t="s">
        <v>156</v>
      </c>
      <c r="F78" s="1">
        <v>6.2100000000000002E-2</v>
      </c>
      <c r="G78" s="4">
        <f t="shared" si="42"/>
        <v>7.3899000000000006E-2</v>
      </c>
      <c r="H78" s="3">
        <f t="shared" si="43"/>
        <v>0</v>
      </c>
      <c r="I78" s="1">
        <v>5.5800000000000002E-2</v>
      </c>
      <c r="J78" s="3">
        <f t="shared" si="44"/>
        <v>6.6402000000000003E-2</v>
      </c>
      <c r="K78" s="3">
        <f t="shared" si="45"/>
        <v>0</v>
      </c>
    </row>
    <row r="79" spans="1:11" x14ac:dyDescent="0.25">
      <c r="A79" s="1"/>
      <c r="B79" s="1"/>
      <c r="D79" s="1"/>
      <c r="E79" s="1"/>
      <c r="F79" s="1"/>
      <c r="G79" s="4">
        <f t="shared" si="42"/>
        <v>0</v>
      </c>
      <c r="H79" s="3">
        <f t="shared" si="43"/>
        <v>0</v>
      </c>
      <c r="I79" s="1"/>
      <c r="J79" s="3">
        <f t="shared" si="44"/>
        <v>0</v>
      </c>
      <c r="K79" s="3">
        <f t="shared" si="45"/>
        <v>0</v>
      </c>
    </row>
    <row r="80" spans="1:11" x14ac:dyDescent="0.25">
      <c r="A80" s="1">
        <v>36</v>
      </c>
      <c r="B80" s="1">
        <v>0</v>
      </c>
      <c r="C80" s="14" t="s">
        <v>131</v>
      </c>
      <c r="D80" s="1"/>
      <c r="E80" s="1"/>
      <c r="F80" s="1">
        <v>1</v>
      </c>
      <c r="G80" s="4">
        <f t="shared" si="2"/>
        <v>1.19</v>
      </c>
      <c r="H80" s="3">
        <f t="shared" si="27"/>
        <v>0</v>
      </c>
      <c r="I80" s="1">
        <v>1</v>
      </c>
      <c r="J80" s="3">
        <f t="shared" si="3"/>
        <v>1.19</v>
      </c>
      <c r="K80" s="3">
        <f t="shared" si="41"/>
        <v>0</v>
      </c>
    </row>
    <row r="81" spans="1:11" x14ac:dyDescent="0.25">
      <c r="A81" s="1">
        <v>37</v>
      </c>
      <c r="B81" s="1"/>
      <c r="D81" s="1"/>
      <c r="E81" s="1"/>
      <c r="F81" s="1"/>
      <c r="G81" s="3">
        <f t="shared" si="2"/>
        <v>0</v>
      </c>
      <c r="H81" s="3">
        <f t="shared" si="27"/>
        <v>0</v>
      </c>
      <c r="I81" s="1"/>
      <c r="J81" s="3">
        <f t="shared" si="3"/>
        <v>0</v>
      </c>
      <c r="K81" s="3">
        <f t="shared" si="41"/>
        <v>0</v>
      </c>
    </row>
    <row r="82" spans="1:11" x14ac:dyDescent="0.25">
      <c r="A82" s="1">
        <v>38</v>
      </c>
      <c r="B82" s="1"/>
      <c r="D82" s="1"/>
      <c r="E82" s="1"/>
      <c r="F82" s="1"/>
      <c r="G82" s="4">
        <f t="shared" si="2"/>
        <v>0</v>
      </c>
      <c r="H82" s="3">
        <f t="shared" si="27"/>
        <v>0</v>
      </c>
      <c r="I82" s="1"/>
      <c r="J82" s="3">
        <f t="shared" si="3"/>
        <v>0</v>
      </c>
      <c r="K82" s="3">
        <f t="shared" si="41"/>
        <v>0</v>
      </c>
    </row>
    <row r="83" spans="1:11" x14ac:dyDescent="0.25">
      <c r="A83" s="1">
        <v>39</v>
      </c>
      <c r="B83" s="1">
        <v>0</v>
      </c>
      <c r="C83" s="8" t="s">
        <v>121</v>
      </c>
      <c r="D83" s="1" t="s">
        <v>77</v>
      </c>
      <c r="E83" s="6" t="s">
        <v>76</v>
      </c>
      <c r="F83" s="1">
        <v>1.9</v>
      </c>
      <c r="G83" s="4">
        <f t="shared" si="2"/>
        <v>2.2609999999999997</v>
      </c>
      <c r="H83" s="3">
        <f t="shared" si="27"/>
        <v>0</v>
      </c>
      <c r="I83" s="1">
        <v>1.79</v>
      </c>
      <c r="J83" s="3">
        <f t="shared" si="3"/>
        <v>2.1301000000000001</v>
      </c>
      <c r="K83" s="3">
        <f t="shared" si="41"/>
        <v>0</v>
      </c>
    </row>
    <row r="84" spans="1:11" x14ac:dyDescent="0.25">
      <c r="A84" s="1">
        <v>40</v>
      </c>
      <c r="B84" s="1">
        <v>0</v>
      </c>
      <c r="C84" s="8" t="s">
        <v>122</v>
      </c>
      <c r="D84" t="s">
        <v>80</v>
      </c>
      <c r="E84" s="1" t="s">
        <v>78</v>
      </c>
      <c r="F84" s="1">
        <v>0.19409999999999999</v>
      </c>
      <c r="G84" s="3">
        <f t="shared" si="2"/>
        <v>0.23097899999999999</v>
      </c>
      <c r="H84" s="3">
        <f t="shared" si="27"/>
        <v>0</v>
      </c>
      <c r="I84" s="1">
        <v>0.19409999999999999</v>
      </c>
      <c r="J84" s="3">
        <f t="shared" si="3"/>
        <v>0.23097899999999999</v>
      </c>
      <c r="K84" s="3">
        <f t="shared" si="41"/>
        <v>0</v>
      </c>
    </row>
    <row r="85" spans="1:11" x14ac:dyDescent="0.25">
      <c r="A85" s="1">
        <v>41</v>
      </c>
      <c r="B85" s="1">
        <v>0</v>
      </c>
      <c r="C85" s="8" t="s">
        <v>123</v>
      </c>
      <c r="D85" s="1" t="s">
        <v>79</v>
      </c>
      <c r="E85" s="1" t="s">
        <v>81</v>
      </c>
      <c r="F85" s="1">
        <v>0.50519999999999998</v>
      </c>
      <c r="G85" s="3">
        <f t="shared" si="2"/>
        <v>0.60118799999999994</v>
      </c>
      <c r="H85" s="3">
        <f t="shared" ref="H85" si="50">G85*B85</f>
        <v>0</v>
      </c>
      <c r="I85" s="1">
        <v>0.50519999999999998</v>
      </c>
      <c r="J85" s="3">
        <f t="shared" si="3"/>
        <v>0.60118799999999994</v>
      </c>
      <c r="K85" s="3">
        <f t="shared" ref="K85" si="51">B85*J85</f>
        <v>0</v>
      </c>
    </row>
    <row r="86" spans="1:11" x14ac:dyDescent="0.25">
      <c r="A86" s="1">
        <v>42</v>
      </c>
      <c r="B86" s="1">
        <v>0</v>
      </c>
      <c r="D86" s="1"/>
      <c r="E86" s="1"/>
      <c r="F86" s="1"/>
      <c r="G86" s="4">
        <f t="shared" si="2"/>
        <v>0</v>
      </c>
      <c r="H86" s="3">
        <f t="shared" si="27"/>
        <v>0</v>
      </c>
      <c r="I86" s="1"/>
      <c r="J86" s="3">
        <f t="shared" si="3"/>
        <v>0</v>
      </c>
      <c r="K86" s="3">
        <f t="shared" si="41"/>
        <v>0</v>
      </c>
    </row>
    <row r="87" spans="1:11" x14ac:dyDescent="0.25">
      <c r="A87" s="1">
        <v>43</v>
      </c>
      <c r="B87" s="1"/>
      <c r="C87" s="7"/>
      <c r="D87" s="1"/>
      <c r="E87" s="1"/>
      <c r="F87" s="1"/>
      <c r="G87" s="4">
        <f t="shared" si="2"/>
        <v>0</v>
      </c>
      <c r="H87" s="3">
        <f t="shared" si="27"/>
        <v>0</v>
      </c>
      <c r="I87" s="3"/>
      <c r="J87" s="3">
        <f t="shared" si="3"/>
        <v>0</v>
      </c>
      <c r="K87" s="3">
        <f t="shared" ref="K87:K98" si="52">B87*J87</f>
        <v>0</v>
      </c>
    </row>
    <row r="88" spans="1:11" x14ac:dyDescent="0.25">
      <c r="A88" s="1">
        <v>44</v>
      </c>
      <c r="B88" s="1">
        <v>0</v>
      </c>
      <c r="C88" s="7" t="s">
        <v>29</v>
      </c>
      <c r="D88" s="1" t="s">
        <v>50</v>
      </c>
      <c r="E88" s="1" t="s">
        <v>30</v>
      </c>
      <c r="F88" s="1">
        <v>0.25</v>
      </c>
      <c r="G88" s="3">
        <f t="shared" si="2"/>
        <v>0.29749999999999999</v>
      </c>
      <c r="H88" s="3">
        <f t="shared" ref="H88" si="53">G88*B88</f>
        <v>0</v>
      </c>
      <c r="I88" s="1">
        <v>0.22</v>
      </c>
      <c r="J88" s="3">
        <f t="shared" si="3"/>
        <v>0.26179999999999998</v>
      </c>
      <c r="K88" s="3">
        <f t="shared" si="52"/>
        <v>0</v>
      </c>
    </row>
    <row r="89" spans="1:11" x14ac:dyDescent="0.25">
      <c r="A89" s="1">
        <v>45</v>
      </c>
      <c r="B89" s="1">
        <v>0</v>
      </c>
      <c r="C89" s="14" t="s">
        <v>103</v>
      </c>
      <c r="D89" t="s">
        <v>51</v>
      </c>
      <c r="E89" s="1" t="s">
        <v>102</v>
      </c>
      <c r="F89" s="1">
        <v>0.26910000000000001</v>
      </c>
      <c r="G89" s="4">
        <f t="shared" si="2"/>
        <v>0.32022899999999999</v>
      </c>
      <c r="H89" s="3">
        <f t="shared" ref="H89:H98" si="54">G89*B89</f>
        <v>0</v>
      </c>
      <c r="I89" s="3">
        <v>0.21340000000000001</v>
      </c>
      <c r="J89" s="3">
        <f t="shared" si="3"/>
        <v>0.25394600000000001</v>
      </c>
      <c r="K89" s="3">
        <f t="shared" si="52"/>
        <v>0</v>
      </c>
    </row>
    <row r="90" spans="1:11" x14ac:dyDescent="0.25">
      <c r="A90" s="1">
        <v>46</v>
      </c>
      <c r="B90" s="1">
        <v>0</v>
      </c>
      <c r="C90" s="14" t="s">
        <v>104</v>
      </c>
      <c r="D90" t="s">
        <v>52</v>
      </c>
      <c r="E90" s="1" t="s">
        <v>105</v>
      </c>
      <c r="F90" s="1">
        <v>0.08</v>
      </c>
      <c r="G90" s="4">
        <f t="shared" si="2"/>
        <v>9.5199999999999993E-2</v>
      </c>
      <c r="H90" s="3">
        <f t="shared" si="54"/>
        <v>0</v>
      </c>
      <c r="I90" s="3">
        <v>0.08</v>
      </c>
      <c r="J90" s="3">
        <f t="shared" si="3"/>
        <v>9.5199999999999993E-2</v>
      </c>
      <c r="K90" s="3">
        <f t="shared" si="52"/>
        <v>0</v>
      </c>
    </row>
    <row r="91" spans="1:11" x14ac:dyDescent="0.25">
      <c r="A91" s="1">
        <v>47</v>
      </c>
      <c r="B91" s="1"/>
      <c r="C91" s="7"/>
      <c r="D91" s="1"/>
      <c r="E91" s="1"/>
      <c r="F91" s="1"/>
      <c r="G91" s="4">
        <f t="shared" si="2"/>
        <v>0</v>
      </c>
      <c r="H91" s="3">
        <f t="shared" si="54"/>
        <v>0</v>
      </c>
      <c r="I91" s="3"/>
      <c r="J91" s="3">
        <f t="shared" si="3"/>
        <v>0</v>
      </c>
      <c r="K91" s="3">
        <f t="shared" si="52"/>
        <v>0</v>
      </c>
    </row>
    <row r="92" spans="1:11" x14ac:dyDescent="0.25">
      <c r="A92" s="1">
        <v>48</v>
      </c>
      <c r="B92" s="1">
        <v>1</v>
      </c>
      <c r="C92" s="7" t="s">
        <v>35</v>
      </c>
      <c r="D92" s="1" t="s">
        <v>53</v>
      </c>
      <c r="E92" s="1" t="s">
        <v>181</v>
      </c>
      <c r="F92" s="1"/>
      <c r="G92" s="4">
        <v>5.19</v>
      </c>
      <c r="H92" s="3">
        <f t="shared" si="54"/>
        <v>5.19</v>
      </c>
      <c r="I92" s="3"/>
      <c r="J92" s="3">
        <v>2.6775000000000002</v>
      </c>
      <c r="K92" s="3">
        <f t="shared" si="52"/>
        <v>2.6775000000000002</v>
      </c>
    </row>
    <row r="93" spans="1:11" x14ac:dyDescent="0.25">
      <c r="A93" s="1">
        <v>49</v>
      </c>
      <c r="B93" s="1">
        <v>1</v>
      </c>
      <c r="C93" s="14" t="s">
        <v>99</v>
      </c>
      <c r="D93" s="1" t="s">
        <v>55</v>
      </c>
      <c r="E93" s="1" t="s">
        <v>98</v>
      </c>
      <c r="F93" s="1">
        <v>0.12</v>
      </c>
      <c r="G93" s="4">
        <f t="shared" ref="G93:G94" si="55">F93*1.19</f>
        <v>0.14279999999999998</v>
      </c>
      <c r="H93" s="3">
        <f t="shared" si="54"/>
        <v>0.14279999999999998</v>
      </c>
      <c r="I93" s="1">
        <v>0.12</v>
      </c>
      <c r="J93" s="3">
        <f t="shared" ref="J93:J94" si="56">I93*1.19</f>
        <v>0.14279999999999998</v>
      </c>
      <c r="K93" s="3">
        <f t="shared" si="52"/>
        <v>0.14279999999999998</v>
      </c>
    </row>
    <row r="94" spans="1:11" x14ac:dyDescent="0.25">
      <c r="A94" s="1">
        <v>50</v>
      </c>
      <c r="B94" s="1">
        <v>1</v>
      </c>
      <c r="C94" s="14" t="s">
        <v>100</v>
      </c>
      <c r="D94" s="1" t="s">
        <v>54</v>
      </c>
      <c r="E94" s="1" t="s">
        <v>101</v>
      </c>
      <c r="F94" s="1">
        <v>0.32479999999999998</v>
      </c>
      <c r="G94" s="4">
        <f t="shared" si="55"/>
        <v>0.38651199999999997</v>
      </c>
      <c r="H94" s="3">
        <f t="shared" si="54"/>
        <v>0.38651199999999997</v>
      </c>
      <c r="I94" s="1">
        <v>0.29699999999999999</v>
      </c>
      <c r="J94" s="3">
        <f t="shared" si="56"/>
        <v>0.35342999999999997</v>
      </c>
      <c r="K94" s="3">
        <f t="shared" si="52"/>
        <v>0.35342999999999997</v>
      </c>
    </row>
    <row r="95" spans="1:11" x14ac:dyDescent="0.25">
      <c r="A95" s="1">
        <v>51</v>
      </c>
      <c r="B95" s="1">
        <v>1</v>
      </c>
      <c r="C95" s="8" t="s">
        <v>124</v>
      </c>
      <c r="D95" s="11" t="s">
        <v>56</v>
      </c>
      <c r="E95" s="1" t="s">
        <v>34</v>
      </c>
      <c r="F95" s="1">
        <v>2.0699999999999998</v>
      </c>
      <c r="G95" s="4">
        <f t="shared" ref="G95:G98" si="57">F95*1.19</f>
        <v>2.4632999999999998</v>
      </c>
      <c r="H95" s="3">
        <f t="shared" si="54"/>
        <v>2.4632999999999998</v>
      </c>
      <c r="I95" s="3">
        <v>1.8</v>
      </c>
      <c r="J95" s="3">
        <f t="shared" si="3"/>
        <v>2.1419999999999999</v>
      </c>
      <c r="K95" s="3">
        <f t="shared" si="52"/>
        <v>2.1419999999999999</v>
      </c>
    </row>
    <row r="96" spans="1:11" x14ac:dyDescent="0.25">
      <c r="A96" s="1">
        <v>52</v>
      </c>
      <c r="B96" s="1">
        <v>1</v>
      </c>
      <c r="C96" s="14" t="s">
        <v>125</v>
      </c>
      <c r="D96" s="1" t="s">
        <v>83</v>
      </c>
      <c r="E96" t="s">
        <v>82</v>
      </c>
      <c r="F96" s="1">
        <v>0.19919999999999999</v>
      </c>
      <c r="G96" s="4">
        <f t="shared" si="57"/>
        <v>0.23704799999999998</v>
      </c>
      <c r="H96" s="3">
        <f t="shared" si="54"/>
        <v>0.23704799999999998</v>
      </c>
      <c r="I96" s="3">
        <v>0.1757</v>
      </c>
      <c r="J96" s="3">
        <f t="shared" si="3"/>
        <v>0.20908299999999999</v>
      </c>
      <c r="K96" s="3">
        <f t="shared" si="52"/>
        <v>0.20908299999999999</v>
      </c>
    </row>
    <row r="97" spans="1:11" x14ac:dyDescent="0.25">
      <c r="A97" s="1">
        <v>53</v>
      </c>
      <c r="B97" s="1"/>
      <c r="C97" s="7"/>
      <c r="D97" s="1"/>
      <c r="E97" s="1"/>
      <c r="F97" s="1"/>
      <c r="G97" s="4">
        <f t="shared" ref="G97" si="58">F97*1.19</f>
        <v>0</v>
      </c>
      <c r="H97" s="3">
        <f t="shared" ref="H97" si="59">G97*B97</f>
        <v>0</v>
      </c>
      <c r="I97" s="3"/>
      <c r="J97" s="3">
        <f t="shared" ref="J97" si="60">I97*1.19</f>
        <v>0</v>
      </c>
      <c r="K97" s="3">
        <f t="shared" ref="K97" si="61">B97*J97</f>
        <v>0</v>
      </c>
    </row>
    <row r="98" spans="1:11" x14ac:dyDescent="0.25">
      <c r="A98" s="1">
        <v>54</v>
      </c>
      <c r="B98" s="1"/>
      <c r="C98" s="7"/>
      <c r="D98" s="1"/>
      <c r="E98" s="1"/>
      <c r="F98" s="1"/>
      <c r="G98" s="4">
        <f t="shared" si="57"/>
        <v>0</v>
      </c>
      <c r="H98" s="3">
        <f t="shared" si="54"/>
        <v>0</v>
      </c>
      <c r="I98" s="3"/>
      <c r="J98" s="3">
        <f t="shared" si="3"/>
        <v>0</v>
      </c>
      <c r="K98" s="3">
        <f t="shared" si="52"/>
        <v>0</v>
      </c>
    </row>
    <row r="101" spans="1:11" x14ac:dyDescent="0.25">
      <c r="F101" t="s">
        <v>10</v>
      </c>
      <c r="H101" s="5">
        <f>SUM(H12:H98)</f>
        <v>44.733962700000021</v>
      </c>
      <c r="K101" s="5">
        <f>SUM(K12:K98)</f>
        <v>39.005835100000013</v>
      </c>
    </row>
    <row r="102" spans="1:11" x14ac:dyDescent="0.25">
      <c r="B102">
        <f xml:space="preserve"> SUM(B12:B98)</f>
        <v>129</v>
      </c>
    </row>
    <row r="106" spans="1:11" x14ac:dyDescent="0.25">
      <c r="D106" t="s">
        <v>95</v>
      </c>
      <c r="E106" t="s">
        <v>94</v>
      </c>
    </row>
  </sheetData>
  <mergeCells count="2">
    <mergeCell ref="F6:H6"/>
    <mergeCell ref="I6:K6"/>
  </mergeCells>
  <hyperlinks>
    <hyperlink ref="E66" r:id="rId1"/>
    <hyperlink ref="E25" r:id="rId2"/>
    <hyperlink ref="E26" r:id="rId3"/>
    <hyperlink ref="E20" r:id="rId4"/>
    <hyperlink ref="E43" r:id="rId5"/>
    <hyperlink ref="E67" r:id="rId6"/>
    <hyperlink ref="E76" r:id="rId7"/>
  </hyperlinks>
  <pageMargins left="0.7" right="0.7" top="0.78740157499999996" bottom="0.78740157499999996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STL</dc:creator>
  <cp:lastModifiedBy>Stefan</cp:lastModifiedBy>
  <dcterms:created xsi:type="dcterms:W3CDTF">2015-09-29T14:38:04Z</dcterms:created>
  <dcterms:modified xsi:type="dcterms:W3CDTF">2016-01-10T22:45:41Z</dcterms:modified>
</cp:coreProperties>
</file>